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timelines/timeline1.xml" ContentType="application/vnd.ms-excel.timelin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timelines/timeline2.xml" ContentType="application/vnd.ms-excel.timelin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drawings/drawing11.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Vinayak Khandelwal\Documents\"/>
    </mc:Choice>
  </mc:AlternateContent>
  <xr:revisionPtr revIDLastSave="0" documentId="13_ncr:2001_{9E0E8B48-9F2B-421D-8380-C9E0EE712856}" xr6:coauthVersionLast="47" xr6:coauthVersionMax="47" xr10:uidLastSave="{00000000-0000-0000-0000-000000000000}"/>
  <workbookProtection workbookAlgorithmName="SHA-512" workbookHashValue="Mh5ZiZB7CjoEHzAR4hmlE7VICjHlunDe+5jyH/Ixe9ekB/8ePfGxE5e/rnAE3yBFKY41Z238LR2IbS726zspKA==" workbookSaltValue="5oKDy5xffbv4KJs9wGjl9w==" workbookSpinCount="100000" lockStructure="1"/>
  <bookViews>
    <workbookView xWindow="-110" yWindow="-110" windowWidth="19420" windowHeight="11500" firstSheet="1" activeTab="1" xr2:uid="{2B69ED9F-C920-4189-A2B0-07FD8F23FFCE}"/>
  </bookViews>
  <sheets>
    <sheet name="Total_vs_Gains" sheetId="28" state="hidden" r:id="rId1"/>
    <sheet name="DASHBOARD(ISSUE SIZE)" sheetId="32" r:id="rId2"/>
    <sheet name="DASHBOARD(SUB)" sheetId="30" state="hidden" r:id="rId3"/>
    <sheet name="ALL DATA " sheetId="41" r:id="rId4"/>
    <sheet name="subvsgains" sheetId="34" state="hidden" r:id="rId5"/>
    <sheet name="issuevsgains " sheetId="35" state="hidden" r:id="rId6"/>
    <sheet name="FOR NO OF +" sheetId="27" state="hidden" r:id="rId7"/>
    <sheet name="Sheet9 (2)" sheetId="26" state="hidden" r:id="rId8"/>
    <sheet name="Sheet9" sheetId="20" state="hidden" r:id="rId9"/>
    <sheet name="ipo_21-25" sheetId="1" r:id="rId10"/>
    <sheet name="totalsub vs size" sheetId="37" state="hidden" r:id="rId11"/>
    <sheet name="MARKET PRICE_26sep" sheetId="16" r:id="rId12"/>
  </sheets>
  <definedNames>
    <definedName name="_xlnm._FilterDatabase" localSheetId="9" hidden="1">'ipo_21-25'!$A$1:$AB$303</definedName>
    <definedName name="_xlchart.v2.0" hidden="1">'ALL DATA '!$BQ$29:$BQ$40</definedName>
    <definedName name="_xlchart.v2.1" hidden="1">'ALL DATA '!$BT$29:$BT$40</definedName>
    <definedName name="ExternalData_3" localSheetId="11" hidden="1">'MARKET PRICE_26sep'!$A$1:$L$5587</definedName>
    <definedName name="NativeTimeline_List_Date">#N/A</definedName>
    <definedName name="Slicer_FROM_1000_1500">#N/A</definedName>
    <definedName name="Slicer_FROM_1500_2000">#N/A</definedName>
    <definedName name="Slicer_GRP_BY_50">#N/A</definedName>
    <definedName name="Slicer_GRP_BY_50IN_500">#N/A</definedName>
    <definedName name="Slicer_grp_by_Listing">#N/A</definedName>
    <definedName name="Slicer_grp_by_Listing1">#N/A</definedName>
    <definedName name="Slicer_grp_by_Listing2">#N/A</definedName>
    <definedName name="Slicer_Grp_by_total">#N/A</definedName>
    <definedName name="Slicer_Grp_by_total1">#N/A</definedName>
    <definedName name="Slicer_Grp_by_total2">#N/A</definedName>
    <definedName name="Slicer_IPO_NAME">#N/A</definedName>
    <definedName name="Slicer_Postive">#N/A</definedName>
    <definedName name="Slicer_Size_grp">#N/A</definedName>
    <definedName name="Slicer_Size_grp2">#N/A</definedName>
    <definedName name="Slicer_Size_grp21">#N/A</definedName>
    <definedName name="Slicer_Year">#N/A</definedName>
    <definedName name="Slicer_Year1">#N/A</definedName>
    <definedName name="solver_eng" localSheetId="10" hidden="1">1</definedName>
    <definedName name="solver_neg" localSheetId="10" hidden="1">1</definedName>
    <definedName name="solver_num" localSheetId="10" hidden="1">0</definedName>
    <definedName name="solver_opt" localSheetId="10" hidden="1">'totalsub vs size'!$I$21</definedName>
    <definedName name="solver_typ" localSheetId="10" hidden="1">1</definedName>
    <definedName name="solver_val" localSheetId="10" hidden="1">0</definedName>
    <definedName name="solver_ver" localSheetId="10" hidden="1">3</definedName>
  </definedNames>
  <calcPr calcId="191029"/>
  <pivotCaches>
    <pivotCache cacheId="0" r:id="rId13"/>
    <pivotCache cacheId="15"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32" l="1" a="1"/>
  <c r="L17" i="32" s="1"/>
  <c r="CK27" i="41"/>
  <c r="CJ27" i="41"/>
  <c r="CK26" i="41"/>
  <c r="CJ26" i="41"/>
  <c r="BS11" i="41"/>
  <c r="BT11" i="41"/>
  <c r="BU11" i="41"/>
  <c r="BV11" i="41"/>
  <c r="BW11" i="41"/>
  <c r="BX11" i="41"/>
  <c r="BY11" i="41"/>
  <c r="BZ11" i="41"/>
  <c r="CA11" i="41"/>
  <c r="CB11" i="41"/>
  <c r="CC11" i="41"/>
  <c r="CD11" i="41"/>
  <c r="BR11" i="41"/>
  <c r="CL16" i="41"/>
  <c r="CL17" i="41"/>
  <c r="CL18" i="41"/>
  <c r="CL19" i="41"/>
  <c r="CL20" i="41"/>
  <c r="CL21" i="41"/>
  <c r="CL22" i="41"/>
  <c r="CL23" i="41"/>
  <c r="CL24" i="41"/>
  <c r="CL15" i="41"/>
  <c r="M30" i="41"/>
  <c r="N30" i="41"/>
  <c r="O30" i="41"/>
  <c r="P30" i="41"/>
  <c r="Q30" i="41"/>
  <c r="R30" i="41"/>
  <c r="S30" i="41"/>
  <c r="T30" i="41"/>
  <c r="U30" i="41"/>
  <c r="V30" i="41"/>
  <c r="W30" i="41"/>
  <c r="X30" i="41"/>
  <c r="L30" i="41"/>
  <c r="Z19" i="41"/>
  <c r="Z20" i="41"/>
  <c r="Z21" i="41"/>
  <c r="Z22" i="41"/>
  <c r="Z23" i="41"/>
  <c r="Z24" i="41"/>
  <c r="Z25" i="41"/>
  <c r="Z26" i="41"/>
  <c r="Z27" i="41"/>
  <c r="Z28" i="41"/>
  <c r="Z18" i="41"/>
  <c r="Z49" i="41"/>
  <c r="Z50" i="41"/>
  <c r="Z51" i="41"/>
  <c r="Z52" i="41"/>
  <c r="Z53" i="41"/>
  <c r="Z54" i="41"/>
  <c r="Z55" i="41"/>
  <c r="Z56" i="41"/>
  <c r="Z57" i="41"/>
  <c r="Z58" i="41"/>
  <c r="Z48" i="41"/>
  <c r="M61" i="41"/>
  <c r="L61" i="41"/>
  <c r="Z39" i="37" a="1"/>
  <c r="Z39" i="37" s="1"/>
  <c r="BT31" i="41"/>
  <c r="BT32" i="41"/>
  <c r="BT33" i="41"/>
  <c r="BT34" i="41"/>
  <c r="BT35" i="41"/>
  <c r="BT36" i="41"/>
  <c r="BT37" i="41"/>
  <c r="BT38" i="41"/>
  <c r="BT39" i="41"/>
  <c r="BT40" i="41"/>
  <c r="BT30" i="41"/>
  <c r="AA2" i="1" a="1"/>
  <c r="AA2" i="1" s="1"/>
  <c r="AA3" i="1" a="1"/>
  <c r="AA3" i="1" s="1"/>
  <c r="AA4" i="1" a="1"/>
  <c r="AA4" i="1" s="1"/>
  <c r="AA5" i="1" a="1"/>
  <c r="AA5" i="1" s="1"/>
  <c r="AA6" i="1" a="1"/>
  <c r="AA6" i="1" s="1"/>
  <c r="AA7" i="1" a="1"/>
  <c r="AA7" i="1" s="1"/>
  <c r="AA8" i="1" a="1"/>
  <c r="AA8" i="1" s="1"/>
  <c r="AA9" i="1" a="1"/>
  <c r="AA9" i="1" s="1"/>
  <c r="AA10" i="1" a="1"/>
  <c r="AA10" i="1" s="1"/>
  <c r="AA11" i="1" a="1"/>
  <c r="AA11" i="1" s="1"/>
  <c r="AA12" i="1" a="1"/>
  <c r="AA12" i="1" s="1"/>
  <c r="AA13" i="1" a="1"/>
  <c r="AA13" i="1" s="1"/>
  <c r="AA14" i="1" a="1"/>
  <c r="AA14" i="1" s="1"/>
  <c r="AA15" i="1" a="1"/>
  <c r="AA15" i="1" s="1"/>
  <c r="AA16" i="1" a="1"/>
  <c r="AA16" i="1" s="1"/>
  <c r="AA17" i="1" a="1"/>
  <c r="AA17" i="1" s="1"/>
  <c r="AA18" i="1" a="1"/>
  <c r="AA18" i="1" s="1"/>
  <c r="AA19" i="1" a="1"/>
  <c r="AA19" i="1" s="1"/>
  <c r="AA20" i="1" a="1"/>
  <c r="AA20" i="1" s="1"/>
  <c r="AA21" i="1" a="1"/>
  <c r="AA21" i="1" s="1"/>
  <c r="AA22" i="1" a="1"/>
  <c r="AA22" i="1" s="1"/>
  <c r="AA23" i="1" a="1"/>
  <c r="AA23" i="1" s="1"/>
  <c r="AA24" i="1" a="1"/>
  <c r="AA24" i="1" s="1"/>
  <c r="AA25" i="1" a="1"/>
  <c r="AA25" i="1" s="1"/>
  <c r="AA26" i="1" a="1"/>
  <c r="AA26" i="1" s="1"/>
  <c r="AA27" i="1" a="1"/>
  <c r="AA27" i="1" s="1"/>
  <c r="AA28" i="1" a="1"/>
  <c r="AA28" i="1" s="1"/>
  <c r="AA29" i="1" a="1"/>
  <c r="AA29" i="1" s="1"/>
  <c r="AA30" i="1" a="1"/>
  <c r="AA30" i="1" s="1"/>
  <c r="AA31" i="1" a="1"/>
  <c r="AA31" i="1" s="1"/>
  <c r="AA32" i="1" a="1"/>
  <c r="AA32" i="1" s="1"/>
  <c r="AA33" i="1" a="1"/>
  <c r="AA33" i="1" s="1"/>
  <c r="AA34" i="1" a="1"/>
  <c r="AA34" i="1" s="1"/>
  <c r="AA35" i="1" a="1"/>
  <c r="AA35" i="1" s="1"/>
  <c r="AA36" i="1" a="1"/>
  <c r="AA36" i="1" s="1"/>
  <c r="AA37" i="1" a="1"/>
  <c r="AA37" i="1" s="1"/>
  <c r="AA38" i="1" a="1"/>
  <c r="AA38" i="1" s="1"/>
  <c r="AA39" i="1" a="1"/>
  <c r="AA39" i="1" s="1"/>
  <c r="AA40" i="1" a="1"/>
  <c r="AA40" i="1" s="1"/>
  <c r="AA41" i="1" a="1"/>
  <c r="AA41" i="1" s="1"/>
  <c r="AA42" i="1" a="1"/>
  <c r="AA42" i="1" s="1"/>
  <c r="AA43" i="1" a="1"/>
  <c r="AA43" i="1" s="1"/>
  <c r="AA44" i="1" a="1"/>
  <c r="AA44" i="1" s="1"/>
  <c r="AA45" i="1" a="1"/>
  <c r="AA45" i="1" s="1"/>
  <c r="AA46" i="1" a="1"/>
  <c r="AA46" i="1" s="1"/>
  <c r="AA47" i="1" a="1"/>
  <c r="AA47" i="1" s="1"/>
  <c r="AA48" i="1" a="1"/>
  <c r="AA48" i="1" s="1"/>
  <c r="AA49" i="1" a="1"/>
  <c r="AA49" i="1"/>
  <c r="AA50" i="1" a="1"/>
  <c r="AA50" i="1" s="1"/>
  <c r="AA51" i="1" a="1"/>
  <c r="AA51" i="1" s="1"/>
  <c r="AA52" i="1" a="1"/>
  <c r="AA52" i="1" s="1"/>
  <c r="AA53" i="1" a="1"/>
  <c r="AA53" i="1" s="1"/>
  <c r="AA54" i="1" a="1"/>
  <c r="AA54" i="1" s="1"/>
  <c r="AA55" i="1" a="1"/>
  <c r="AA55" i="1" s="1"/>
  <c r="AA56" i="1" a="1"/>
  <c r="AA56" i="1" s="1"/>
  <c r="AA57" i="1" a="1"/>
  <c r="AA57" i="1" s="1"/>
  <c r="AA58" i="1" a="1"/>
  <c r="AA58" i="1" s="1"/>
  <c r="AA59" i="1" a="1"/>
  <c r="AA59" i="1" s="1"/>
  <c r="AA60" i="1" a="1"/>
  <c r="AA60" i="1" s="1"/>
  <c r="AA61" i="1" a="1"/>
  <c r="AA61" i="1" s="1"/>
  <c r="AA62" i="1" a="1"/>
  <c r="AA62" i="1" s="1"/>
  <c r="AA63" i="1" a="1"/>
  <c r="AA63" i="1" s="1"/>
  <c r="AA64" i="1" a="1"/>
  <c r="AA64" i="1" s="1"/>
  <c r="AA65" i="1" a="1"/>
  <c r="AA65" i="1" s="1"/>
  <c r="AA66" i="1" a="1"/>
  <c r="AA66" i="1" s="1"/>
  <c r="AA67" i="1" a="1"/>
  <c r="AA67" i="1" s="1"/>
  <c r="AA68" i="1" a="1"/>
  <c r="AA68" i="1" s="1"/>
  <c r="AA69" i="1" a="1"/>
  <c r="AA69" i="1" s="1"/>
  <c r="AA70" i="1" a="1"/>
  <c r="AA70" i="1" s="1"/>
  <c r="AA71" i="1" a="1"/>
  <c r="AA71" i="1" s="1"/>
  <c r="AA72" i="1" a="1"/>
  <c r="AA72" i="1" s="1"/>
  <c r="AA73" i="1" a="1"/>
  <c r="AA73" i="1" s="1"/>
  <c r="AA74" i="1" a="1"/>
  <c r="AA74" i="1" s="1"/>
  <c r="AA75" i="1" a="1"/>
  <c r="AA75" i="1" s="1"/>
  <c r="AA76" i="1" a="1"/>
  <c r="AA76" i="1" s="1"/>
  <c r="AA77" i="1" a="1"/>
  <c r="AA77" i="1" s="1"/>
  <c r="AA78" i="1" a="1"/>
  <c r="AA78" i="1" s="1"/>
  <c r="AA79" i="1" a="1"/>
  <c r="AA79" i="1" s="1"/>
  <c r="AA80" i="1" a="1"/>
  <c r="AA80" i="1" s="1"/>
  <c r="AA81" i="1" a="1"/>
  <c r="AA81" i="1" s="1"/>
  <c r="AA82" i="1" a="1"/>
  <c r="AA82" i="1" s="1"/>
  <c r="AA83" i="1" a="1"/>
  <c r="AA83" i="1" s="1"/>
  <c r="AA84" i="1" a="1"/>
  <c r="AA84" i="1" s="1"/>
  <c r="AA85" i="1" a="1"/>
  <c r="AA85" i="1" s="1"/>
  <c r="AA86" i="1" a="1"/>
  <c r="AA86" i="1" s="1"/>
  <c r="AA87" i="1" a="1"/>
  <c r="AA87" i="1" s="1"/>
  <c r="AA88" i="1" a="1"/>
  <c r="AA88" i="1" s="1"/>
  <c r="AA89" i="1" a="1"/>
  <c r="AA89" i="1" s="1"/>
  <c r="AA90" i="1" a="1"/>
  <c r="AA90" i="1" s="1"/>
  <c r="AA91" i="1" a="1"/>
  <c r="AA91" i="1" s="1"/>
  <c r="AA92" i="1" a="1"/>
  <c r="AA92" i="1" s="1"/>
  <c r="AA93" i="1" a="1"/>
  <c r="AA93" i="1" s="1"/>
  <c r="AA94" i="1" a="1"/>
  <c r="AA94" i="1" s="1"/>
  <c r="AA95" i="1" a="1"/>
  <c r="AA95" i="1" s="1"/>
  <c r="AA96" i="1" a="1"/>
  <c r="AA96" i="1" s="1"/>
  <c r="AA97" i="1" a="1"/>
  <c r="AA97" i="1" s="1"/>
  <c r="AA98" i="1" a="1"/>
  <c r="AA98" i="1" s="1"/>
  <c r="AA99" i="1" a="1"/>
  <c r="AA99" i="1" s="1"/>
  <c r="AA100" i="1" a="1"/>
  <c r="AA100" i="1" s="1"/>
  <c r="AA101" i="1" a="1"/>
  <c r="AA101" i="1" s="1"/>
  <c r="AA102" i="1" a="1"/>
  <c r="AA102" i="1" s="1"/>
  <c r="AA103" i="1" a="1"/>
  <c r="AA103" i="1" s="1"/>
  <c r="AA104" i="1" a="1"/>
  <c r="AA104" i="1" s="1"/>
  <c r="AA105" i="1" a="1"/>
  <c r="AA105" i="1" s="1"/>
  <c r="AA106" i="1" a="1"/>
  <c r="AA106" i="1" s="1"/>
  <c r="AA107" i="1" a="1"/>
  <c r="AA107" i="1" s="1"/>
  <c r="AA108" i="1" a="1"/>
  <c r="AA108" i="1" s="1"/>
  <c r="AA109" i="1" a="1"/>
  <c r="AA109" i="1" s="1"/>
  <c r="AA110" i="1" a="1"/>
  <c r="AA110" i="1" s="1"/>
  <c r="AA111" i="1" a="1"/>
  <c r="AA111" i="1" s="1"/>
  <c r="AA112" i="1" a="1"/>
  <c r="AA112" i="1" s="1"/>
  <c r="AA113" i="1" a="1"/>
  <c r="AA113" i="1" s="1"/>
  <c r="AA114" i="1" a="1"/>
  <c r="AA114" i="1" s="1"/>
  <c r="AA115" i="1" a="1"/>
  <c r="AA115" i="1" s="1"/>
  <c r="AA116" i="1" a="1"/>
  <c r="AA116" i="1" s="1"/>
  <c r="AA117" i="1" a="1"/>
  <c r="AA117" i="1" s="1"/>
  <c r="AA118" i="1" a="1"/>
  <c r="AA118" i="1" s="1"/>
  <c r="AA119" i="1" a="1"/>
  <c r="AA119" i="1" s="1"/>
  <c r="AA120" i="1" a="1"/>
  <c r="AA120" i="1" s="1"/>
  <c r="AA121" i="1" a="1"/>
  <c r="AA121" i="1" s="1"/>
  <c r="AA122" i="1" a="1"/>
  <c r="AA122" i="1" s="1"/>
  <c r="AA123" i="1" a="1"/>
  <c r="AA123" i="1" s="1"/>
  <c r="AA124" i="1" a="1"/>
  <c r="AA124" i="1" s="1"/>
  <c r="AA125" i="1" a="1"/>
  <c r="AA125" i="1" s="1"/>
  <c r="AA126" i="1" a="1"/>
  <c r="AA126" i="1" s="1"/>
  <c r="AA127" i="1" a="1"/>
  <c r="AA127" i="1" s="1"/>
  <c r="AA128" i="1" a="1"/>
  <c r="AA128" i="1" s="1"/>
  <c r="AA129" i="1" a="1"/>
  <c r="AA129" i="1" s="1"/>
  <c r="AA130" i="1" a="1"/>
  <c r="AA130" i="1" s="1"/>
  <c r="AA131" i="1" a="1"/>
  <c r="AA131" i="1" s="1"/>
  <c r="AA132" i="1" a="1"/>
  <c r="AA132" i="1" s="1"/>
  <c r="AA133" i="1" a="1"/>
  <c r="AA133" i="1" s="1"/>
  <c r="AA134" i="1" a="1"/>
  <c r="AA134" i="1" s="1"/>
  <c r="AA135" i="1" a="1"/>
  <c r="AA135" i="1" s="1"/>
  <c r="AA136" i="1" a="1"/>
  <c r="AA136" i="1" s="1"/>
  <c r="AA137" i="1" a="1"/>
  <c r="AA137" i="1" s="1"/>
  <c r="AA138" i="1" a="1"/>
  <c r="AA138" i="1" s="1"/>
  <c r="AA139" i="1" a="1"/>
  <c r="AA139" i="1" s="1"/>
  <c r="AA140" i="1" a="1"/>
  <c r="AA140" i="1" s="1"/>
  <c r="AA141" i="1" a="1"/>
  <c r="AA141" i="1" s="1"/>
  <c r="AA142" i="1" a="1"/>
  <c r="AA142" i="1" s="1"/>
  <c r="AA143" i="1" a="1"/>
  <c r="AA143" i="1" s="1"/>
  <c r="AA144" i="1" a="1"/>
  <c r="AA144" i="1" s="1"/>
  <c r="AA145" i="1" a="1"/>
  <c r="AA145" i="1" s="1"/>
  <c r="AA146" i="1" a="1"/>
  <c r="AA146" i="1" s="1"/>
  <c r="AA147" i="1" a="1"/>
  <c r="AA147" i="1" s="1"/>
  <c r="AA148" i="1" a="1"/>
  <c r="AA148" i="1" s="1"/>
  <c r="AA149" i="1" a="1"/>
  <c r="AA149" i="1" s="1"/>
  <c r="AA150" i="1" a="1"/>
  <c r="AA150" i="1" s="1"/>
  <c r="AA151" i="1" a="1"/>
  <c r="AA151" i="1" s="1"/>
  <c r="AA152" i="1" a="1"/>
  <c r="AA152" i="1" s="1"/>
  <c r="AA153" i="1" a="1"/>
  <c r="AA153" i="1" s="1"/>
  <c r="AA154" i="1" a="1"/>
  <c r="AA154" i="1" s="1"/>
  <c r="AA155" i="1" a="1"/>
  <c r="AA155" i="1" s="1"/>
  <c r="AA156" i="1" a="1"/>
  <c r="AA156" i="1" s="1"/>
  <c r="AA157" i="1" a="1"/>
  <c r="AA157" i="1" s="1"/>
  <c r="AA158" i="1" a="1"/>
  <c r="AA158" i="1" s="1"/>
  <c r="AA159" i="1" a="1"/>
  <c r="AA159" i="1" s="1"/>
  <c r="AA160" i="1" a="1"/>
  <c r="AA160" i="1" s="1"/>
  <c r="AA161" i="1" a="1"/>
  <c r="AA161" i="1" s="1"/>
  <c r="AA162" i="1" a="1"/>
  <c r="AA162" i="1" s="1"/>
  <c r="AA163" i="1" a="1"/>
  <c r="AA163" i="1" s="1"/>
  <c r="AA164" i="1" a="1"/>
  <c r="AA164" i="1" s="1"/>
  <c r="AA165" i="1" a="1"/>
  <c r="AA165" i="1" s="1"/>
  <c r="AA166" i="1" a="1"/>
  <c r="AA166" i="1" s="1"/>
  <c r="AA167" i="1" a="1"/>
  <c r="AA167" i="1" s="1"/>
  <c r="AA168" i="1" a="1"/>
  <c r="AA168" i="1" s="1"/>
  <c r="AA169" i="1" a="1"/>
  <c r="AA169" i="1" s="1"/>
  <c r="AA170" i="1" a="1"/>
  <c r="AA170" i="1" s="1"/>
  <c r="AA171" i="1" a="1"/>
  <c r="AA171" i="1" s="1"/>
  <c r="AA172" i="1" a="1"/>
  <c r="AA172" i="1" s="1"/>
  <c r="AA173" i="1" a="1"/>
  <c r="AA173" i="1" s="1"/>
  <c r="AA174" i="1" a="1"/>
  <c r="AA174" i="1" s="1"/>
  <c r="AA175" i="1" a="1"/>
  <c r="AA175" i="1" s="1"/>
  <c r="AA176" i="1" a="1"/>
  <c r="AA176" i="1" s="1"/>
  <c r="AA177" i="1" a="1"/>
  <c r="AA177" i="1" s="1"/>
  <c r="AA178" i="1" a="1"/>
  <c r="AA178" i="1" s="1"/>
  <c r="AA179" i="1" a="1"/>
  <c r="AA179" i="1" s="1"/>
  <c r="AA180" i="1" a="1"/>
  <c r="AA180" i="1" s="1"/>
  <c r="AA181" i="1" a="1"/>
  <c r="AA181" i="1" s="1"/>
  <c r="AA182" i="1" a="1"/>
  <c r="AA182" i="1" s="1"/>
  <c r="AA183" i="1" a="1"/>
  <c r="AA183" i="1" s="1"/>
  <c r="AA184" i="1" a="1"/>
  <c r="AA184" i="1" s="1"/>
  <c r="AA185" i="1" a="1"/>
  <c r="AA185" i="1" s="1"/>
  <c r="AA186" i="1" a="1"/>
  <c r="AA186" i="1" s="1"/>
  <c r="AA187" i="1" a="1"/>
  <c r="AA187" i="1" s="1"/>
  <c r="AA188" i="1" a="1"/>
  <c r="AA188" i="1" s="1"/>
  <c r="AA189" i="1" a="1"/>
  <c r="AA189" i="1" s="1"/>
  <c r="AA190" i="1" a="1"/>
  <c r="AA190" i="1" s="1"/>
  <c r="AA191" i="1" a="1"/>
  <c r="AA191" i="1" s="1"/>
  <c r="AA192" i="1" a="1"/>
  <c r="AA192" i="1" s="1"/>
  <c r="AA193" i="1" a="1"/>
  <c r="AA193" i="1" s="1"/>
  <c r="AA194" i="1" a="1"/>
  <c r="AA194" i="1" s="1"/>
  <c r="AA195" i="1" a="1"/>
  <c r="AA195" i="1" s="1"/>
  <c r="AA196" i="1" a="1"/>
  <c r="AA196" i="1" s="1"/>
  <c r="AA197" i="1" a="1"/>
  <c r="AA197" i="1" s="1"/>
  <c r="AA198" i="1" a="1"/>
  <c r="AA198" i="1" s="1"/>
  <c r="AA199" i="1" a="1"/>
  <c r="AA199" i="1" s="1"/>
  <c r="AA200" i="1" a="1"/>
  <c r="AA200" i="1" s="1"/>
  <c r="AA201" i="1" a="1"/>
  <c r="AA201" i="1" s="1"/>
  <c r="AA202" i="1" a="1"/>
  <c r="AA202" i="1" s="1"/>
  <c r="AA203" i="1" a="1"/>
  <c r="AA203" i="1" s="1"/>
  <c r="AA204" i="1" a="1"/>
  <c r="AA204" i="1" s="1"/>
  <c r="AA205" i="1" a="1"/>
  <c r="AA205" i="1" s="1"/>
  <c r="AA206" i="1" a="1"/>
  <c r="AA206" i="1" s="1"/>
  <c r="AA207" i="1" a="1"/>
  <c r="AA207" i="1" s="1"/>
  <c r="AA208" i="1" a="1"/>
  <c r="AA208" i="1" s="1"/>
  <c r="AA209" i="1" a="1"/>
  <c r="AA209" i="1" s="1"/>
  <c r="AA210" i="1" a="1"/>
  <c r="AA210" i="1" s="1"/>
  <c r="AA211" i="1" a="1"/>
  <c r="AA211" i="1" s="1"/>
  <c r="AA212" i="1" a="1"/>
  <c r="AA212" i="1" s="1"/>
  <c r="AA213" i="1" a="1"/>
  <c r="AA213" i="1" s="1"/>
  <c r="AA214" i="1" a="1"/>
  <c r="AA214" i="1" s="1"/>
  <c r="AA215" i="1" a="1"/>
  <c r="AA215" i="1" s="1"/>
  <c r="AA216" i="1" a="1"/>
  <c r="AA216" i="1" s="1"/>
  <c r="AA217" i="1" a="1"/>
  <c r="AA217" i="1" s="1"/>
  <c r="AA218" i="1" a="1"/>
  <c r="AA218" i="1" s="1"/>
  <c r="AA219" i="1" a="1"/>
  <c r="AA219" i="1" s="1"/>
  <c r="AA220" i="1" a="1"/>
  <c r="AA220" i="1" s="1"/>
  <c r="AA221" i="1" a="1"/>
  <c r="AA221" i="1" s="1"/>
  <c r="AA222" i="1" a="1"/>
  <c r="AA222" i="1" s="1"/>
  <c r="AA223" i="1" a="1"/>
  <c r="AA223" i="1" s="1"/>
  <c r="AA224" i="1" a="1"/>
  <c r="AA224" i="1" s="1"/>
  <c r="AA225" i="1" a="1"/>
  <c r="AA225" i="1" s="1"/>
  <c r="AA226" i="1" a="1"/>
  <c r="AA226" i="1" s="1"/>
  <c r="AA227" i="1" a="1"/>
  <c r="AA227" i="1" s="1"/>
  <c r="AA228" i="1" a="1"/>
  <c r="AA228" i="1" s="1"/>
  <c r="AA229" i="1" a="1"/>
  <c r="AA229" i="1" s="1"/>
  <c r="AA230" i="1" a="1"/>
  <c r="AA230" i="1" s="1"/>
  <c r="AA231" i="1" a="1"/>
  <c r="AA231" i="1" s="1"/>
  <c r="AA232" i="1" a="1"/>
  <c r="AA232" i="1" s="1"/>
  <c r="AA233" i="1" a="1"/>
  <c r="AA233" i="1" s="1"/>
  <c r="AA234" i="1" a="1"/>
  <c r="AA234" i="1" s="1"/>
  <c r="AA235" i="1" a="1"/>
  <c r="AA235" i="1" s="1"/>
  <c r="AA236" i="1" a="1"/>
  <c r="AA236" i="1" s="1"/>
  <c r="AA237" i="1" a="1"/>
  <c r="AA237" i="1" s="1"/>
  <c r="AA238" i="1" a="1"/>
  <c r="AA238" i="1" s="1"/>
  <c r="AA239" i="1" a="1"/>
  <c r="AA239" i="1" s="1"/>
  <c r="AA240" i="1" a="1"/>
  <c r="AA240" i="1" s="1"/>
  <c r="AA241" i="1" a="1"/>
  <c r="AA241" i="1" s="1"/>
  <c r="AA242" i="1" a="1"/>
  <c r="AA242" i="1" s="1"/>
  <c r="AA243" i="1" a="1"/>
  <c r="AA243" i="1" s="1"/>
  <c r="AA244" i="1" a="1"/>
  <c r="AA244" i="1" s="1"/>
  <c r="AA245" i="1" a="1"/>
  <c r="AA245" i="1" s="1"/>
  <c r="AA246" i="1" a="1"/>
  <c r="AA246" i="1" s="1"/>
  <c r="AA247" i="1" a="1"/>
  <c r="AA247" i="1" s="1"/>
  <c r="AA248" i="1" a="1"/>
  <c r="AA248" i="1" s="1"/>
  <c r="AA249" i="1" a="1"/>
  <c r="AA249" i="1" s="1"/>
  <c r="AA250" i="1" a="1"/>
  <c r="AA250" i="1" s="1"/>
  <c r="AA251" i="1" a="1"/>
  <c r="AA251" i="1" s="1"/>
  <c r="AA252" i="1" a="1"/>
  <c r="AA252" i="1" s="1"/>
  <c r="AA253" i="1" a="1"/>
  <c r="AA253" i="1" s="1"/>
  <c r="AA254" i="1" a="1"/>
  <c r="AA254" i="1" s="1"/>
  <c r="AA255" i="1" a="1"/>
  <c r="AA255" i="1" s="1"/>
  <c r="AA256" i="1" a="1"/>
  <c r="AA256" i="1" s="1"/>
  <c r="AA257" i="1" a="1"/>
  <c r="AA257" i="1" s="1"/>
  <c r="AA258" i="1" a="1"/>
  <c r="AA258" i="1" s="1"/>
  <c r="AA259" i="1" a="1"/>
  <c r="AA259" i="1" s="1"/>
  <c r="AA260" i="1" a="1"/>
  <c r="AA260" i="1" s="1"/>
  <c r="AA261" i="1" a="1"/>
  <c r="AA261" i="1" s="1"/>
  <c r="AA262" i="1" a="1"/>
  <c r="AA262" i="1" s="1"/>
  <c r="AA263" i="1" a="1"/>
  <c r="AA263" i="1" s="1"/>
  <c r="AA264" i="1" a="1"/>
  <c r="AA264" i="1" s="1"/>
  <c r="AA265" i="1" a="1"/>
  <c r="AA265" i="1" s="1"/>
  <c r="AA266" i="1" a="1"/>
  <c r="AA266" i="1" s="1"/>
  <c r="AA267" i="1" a="1"/>
  <c r="AA267" i="1" s="1"/>
  <c r="AA268" i="1" a="1"/>
  <c r="AA268" i="1" s="1"/>
  <c r="AA269" i="1" a="1"/>
  <c r="AA269" i="1" s="1"/>
  <c r="AA270" i="1" a="1"/>
  <c r="AA270" i="1" s="1"/>
  <c r="AA271" i="1" a="1"/>
  <c r="AA271" i="1"/>
  <c r="AA272" i="1" a="1"/>
  <c r="AA272" i="1" s="1"/>
  <c r="AA273" i="1" a="1"/>
  <c r="AA273" i="1" s="1"/>
  <c r="AA274" i="1" a="1"/>
  <c r="AA274" i="1" s="1"/>
  <c r="AA275" i="1" a="1"/>
  <c r="AA275" i="1" s="1"/>
  <c r="AA276" i="1" a="1"/>
  <c r="AA276" i="1" s="1"/>
  <c r="AA277" i="1" a="1"/>
  <c r="AA277" i="1" s="1"/>
  <c r="AA278" i="1" a="1"/>
  <c r="AA278" i="1" s="1"/>
  <c r="AA279" i="1" a="1"/>
  <c r="AA279" i="1" s="1"/>
  <c r="AA280" i="1" a="1"/>
  <c r="AA280" i="1" s="1"/>
  <c r="AA281" i="1" a="1"/>
  <c r="AA281" i="1" s="1"/>
  <c r="AA282" i="1" a="1"/>
  <c r="AA282" i="1" s="1"/>
  <c r="AA283" i="1" a="1"/>
  <c r="AA283" i="1" s="1"/>
  <c r="AA284" i="1" a="1"/>
  <c r="AA284" i="1" s="1"/>
  <c r="AA285" i="1" a="1"/>
  <c r="AA285" i="1" s="1"/>
  <c r="AA286" i="1" a="1"/>
  <c r="AA286" i="1" s="1"/>
  <c r="AA287" i="1" a="1"/>
  <c r="AA287" i="1" s="1"/>
  <c r="AA288" i="1" a="1"/>
  <c r="AA288" i="1" s="1"/>
  <c r="AA289" i="1" a="1"/>
  <c r="AA289" i="1" s="1"/>
  <c r="AA290" i="1" a="1"/>
  <c r="AA290" i="1" s="1"/>
  <c r="AA291" i="1" a="1"/>
  <c r="AA291" i="1" s="1"/>
  <c r="AA292" i="1" a="1"/>
  <c r="AA292" i="1" s="1"/>
  <c r="AA293" i="1" a="1"/>
  <c r="AA293" i="1" s="1"/>
  <c r="AA294" i="1" a="1"/>
  <c r="AA294" i="1" s="1"/>
  <c r="AA295" i="1" a="1"/>
  <c r="AA295" i="1" s="1"/>
  <c r="AA296" i="1" a="1"/>
  <c r="AA296" i="1" s="1"/>
  <c r="AA297" i="1" a="1"/>
  <c r="AA297" i="1" s="1"/>
  <c r="AA298" i="1" a="1"/>
  <c r="AA298" i="1" s="1"/>
  <c r="AA299" i="1" a="1"/>
  <c r="AA299" i="1" s="1"/>
  <c r="AA300" i="1" a="1"/>
  <c r="AA300" i="1" s="1"/>
  <c r="AA301" i="1" a="1"/>
  <c r="AA301" i="1" s="1"/>
  <c r="AA302" i="1" a="1"/>
  <c r="AA302" i="1"/>
  <c r="AA303" i="1" a="1"/>
  <c r="AA303" i="1" s="1"/>
  <c r="BB38" i="41"/>
  <c r="BC37" i="41"/>
  <c r="BF37" i="41" s="1"/>
  <c r="BC36" i="41"/>
  <c r="BF36" i="41" s="1"/>
  <c r="BC35" i="41"/>
  <c r="BD35" i="41" s="1"/>
  <c r="BC34" i="41"/>
  <c r="BF34" i="41" s="1"/>
  <c r="BC33" i="41"/>
  <c r="BF33" i="41" s="1"/>
  <c r="Y4" i="41"/>
  <c r="Y5" i="41"/>
  <c r="Y6" i="41"/>
  <c r="Y7" i="41"/>
  <c r="Y8" i="41"/>
  <c r="Y9" i="41"/>
  <c r="Y10" i="41"/>
  <c r="Y3" i="41"/>
  <c r="M278" i="1" a="1"/>
  <c r="M278" i="1" s="1"/>
  <c r="M274" i="1" a="1"/>
  <c r="M274" i="1" s="1"/>
  <c r="M269" i="1" a="1"/>
  <c r="M269" i="1" s="1"/>
  <c r="M263" i="1" a="1"/>
  <c r="M263" i="1" s="1"/>
  <c r="M229" i="1" a="1"/>
  <c r="M229" i="1" s="1"/>
  <c r="M224" i="1" a="1"/>
  <c r="M224" i="1" s="1"/>
  <c r="M210" i="1" a="1"/>
  <c r="M210" i="1" s="1"/>
  <c r="M200" i="1" a="1"/>
  <c r="M200" i="1" s="1"/>
  <c r="M181" i="1" a="1"/>
  <c r="M181" i="1" s="1"/>
  <c r="M172" i="1" a="1"/>
  <c r="M172" i="1" s="1"/>
  <c r="M159" i="1" a="1"/>
  <c r="M159" i="1" s="1"/>
  <c r="M158" i="1" a="1"/>
  <c r="M158" i="1" s="1"/>
  <c r="M129" i="1" a="1"/>
  <c r="M129" i="1" s="1"/>
  <c r="M127" i="1" a="1"/>
  <c r="M127" i="1" s="1"/>
  <c r="M112" i="1" a="1"/>
  <c r="M112" i="1" s="1"/>
  <c r="M110" i="1" a="1"/>
  <c r="M110" i="1" s="1"/>
  <c r="M102" i="1" a="1"/>
  <c r="M102" i="1" s="1"/>
  <c r="M99" i="1" a="1"/>
  <c r="M99" i="1" s="1"/>
  <c r="M97" i="1" a="1"/>
  <c r="M97" i="1" s="1"/>
  <c r="M48" i="1" a="1"/>
  <c r="M48" i="1" s="1"/>
  <c r="M43" i="1" a="1"/>
  <c r="M43" i="1" s="1"/>
  <c r="M25" i="1" a="1"/>
  <c r="M25" i="1" s="1"/>
  <c r="M3" i="1" a="1"/>
  <c r="M3" i="1" s="1"/>
  <c r="T4" i="41"/>
  <c r="T5" i="41"/>
  <c r="T6" i="41"/>
  <c r="T7" i="41"/>
  <c r="T8" i="41"/>
  <c r="T9" i="41"/>
  <c r="T10" i="41"/>
  <c r="T11" i="41"/>
  <c r="T3" i="41"/>
  <c r="L301" i="1" a="1"/>
  <c r="L301" i="1" s="1"/>
  <c r="L300" i="1" a="1"/>
  <c r="L300" i="1" s="1"/>
  <c r="L289" i="1" a="1"/>
  <c r="L289" i="1" s="1"/>
  <c r="L272" i="1" a="1"/>
  <c r="L272" i="1" s="1"/>
  <c r="L262" i="1" a="1"/>
  <c r="L262" i="1" s="1"/>
  <c r="L258" i="1" a="1"/>
  <c r="L258" i="1" s="1"/>
  <c r="L251" i="1" a="1"/>
  <c r="L251" i="1" s="1"/>
  <c r="L250" i="1" a="1"/>
  <c r="L250" i="1" s="1"/>
  <c r="L246" i="1" a="1"/>
  <c r="L246" i="1" s="1"/>
  <c r="L244" i="1" a="1"/>
  <c r="L244" i="1" s="1"/>
  <c r="L243" i="1" a="1"/>
  <c r="L243" i="1" s="1"/>
  <c r="L242" i="1" a="1"/>
  <c r="L242" i="1" s="1"/>
  <c r="L238" i="1" a="1"/>
  <c r="L238" i="1" s="1"/>
  <c r="L230" i="1" a="1"/>
  <c r="L230" i="1" s="1"/>
  <c r="L213" i="1" a="1"/>
  <c r="L213" i="1" s="1"/>
  <c r="L209" i="1" a="1"/>
  <c r="L209" i="1" s="1"/>
  <c r="L182" i="1" a="1"/>
  <c r="L182" i="1" s="1"/>
  <c r="L170" i="1" a="1"/>
  <c r="L170" i="1" s="1"/>
  <c r="L168" i="1" a="1"/>
  <c r="L168" i="1" s="1"/>
  <c r="L153" i="1" a="1"/>
  <c r="L153" i="1" s="1"/>
  <c r="L149" i="1" a="1"/>
  <c r="L149" i="1" s="1"/>
  <c r="L148" i="1" a="1"/>
  <c r="L148" i="1" s="1"/>
  <c r="L147" i="1" a="1"/>
  <c r="L147" i="1" s="1"/>
  <c r="L141" i="1" a="1"/>
  <c r="L141" i="1" s="1"/>
  <c r="L138" i="1" a="1"/>
  <c r="L138" i="1" s="1"/>
  <c r="L137" i="1" a="1"/>
  <c r="L137" i="1" s="1"/>
  <c r="L96" i="1" a="1"/>
  <c r="L96" i="1" s="1"/>
  <c r="L81" i="1" a="1"/>
  <c r="L81" i="1" s="1"/>
  <c r="L64" i="1" a="1"/>
  <c r="L64" i="1" s="1"/>
  <c r="L49" i="1" a="1"/>
  <c r="L49" i="1" s="1"/>
  <c r="L38" i="1" a="1"/>
  <c r="L38" i="1" s="1"/>
  <c r="L28" i="1" a="1"/>
  <c r="L28" i="1" s="1"/>
  <c r="O4" i="41"/>
  <c r="O5" i="41"/>
  <c r="O6" i="41"/>
  <c r="O7" i="41"/>
  <c r="O8" i="41"/>
  <c r="O9" i="41"/>
  <c r="O10" i="41"/>
  <c r="O11" i="41"/>
  <c r="O12" i="41"/>
  <c r="O3" i="41"/>
  <c r="J4" i="41"/>
  <c r="J5" i="41"/>
  <c r="J6" i="41"/>
  <c r="J7" i="41"/>
  <c r="J8" i="41"/>
  <c r="J9" i="41"/>
  <c r="J10" i="41"/>
  <c r="J11" i="41"/>
  <c r="J3" i="41"/>
  <c r="J296" i="1" a="1"/>
  <c r="J296" i="1" s="1"/>
  <c r="J295" i="1" a="1"/>
  <c r="J295" i="1" s="1"/>
  <c r="J294" i="1" a="1"/>
  <c r="J294" i="1" s="1"/>
  <c r="J293" i="1" a="1"/>
  <c r="J293" i="1" s="1"/>
  <c r="J292" i="1" a="1"/>
  <c r="J292" i="1" s="1"/>
  <c r="J291" i="1" a="1"/>
  <c r="J291" i="1" s="1"/>
  <c r="J290" i="1" a="1"/>
  <c r="J290" i="1" s="1"/>
  <c r="J288" i="1" a="1"/>
  <c r="J288" i="1" s="1"/>
  <c r="J287" i="1" a="1"/>
  <c r="J287" i="1" s="1"/>
  <c r="J283" i="1" a="1"/>
  <c r="J283" i="1" s="1"/>
  <c r="J280" i="1" a="1"/>
  <c r="J280" i="1" s="1"/>
  <c r="J279" i="1" a="1"/>
  <c r="J279" i="1" s="1"/>
  <c r="J277" i="1" a="1"/>
  <c r="J277" i="1" s="1"/>
  <c r="J275" i="1" a="1"/>
  <c r="J275" i="1" s="1"/>
  <c r="J273" i="1" a="1"/>
  <c r="J273" i="1" s="1"/>
  <c r="J264" i="1" a="1"/>
  <c r="J264" i="1" s="1"/>
  <c r="J256" i="1" a="1"/>
  <c r="J256" i="1" s="1"/>
  <c r="J252" i="1" a="1"/>
  <c r="J252" i="1" s="1"/>
  <c r="J248" i="1" a="1"/>
  <c r="J248" i="1" s="1"/>
  <c r="J247" i="1" a="1"/>
  <c r="J247" i="1" s="1"/>
  <c r="J245" i="1" a="1"/>
  <c r="J245" i="1" s="1"/>
  <c r="J241" i="1" a="1"/>
  <c r="J241" i="1" s="1"/>
  <c r="J239" i="1" a="1"/>
  <c r="J239" i="1" s="1"/>
  <c r="J237" i="1" a="1"/>
  <c r="J237" i="1" s="1"/>
  <c r="J227" i="1" a="1"/>
  <c r="J227" i="1" s="1"/>
  <c r="J221" i="1" a="1"/>
  <c r="J221" i="1" s="1"/>
  <c r="J220" i="1" a="1"/>
  <c r="J220" i="1" s="1"/>
  <c r="J219" i="1" a="1"/>
  <c r="J219" i="1" s="1"/>
  <c r="J218" i="1" a="1"/>
  <c r="J218" i="1" s="1"/>
  <c r="J217" i="1" a="1"/>
  <c r="J217" i="1" s="1"/>
  <c r="J216" i="1" a="1"/>
  <c r="J216" i="1" s="1"/>
  <c r="J214" i="1" a="1"/>
  <c r="J214" i="1" s="1"/>
  <c r="J211" i="1" a="1"/>
  <c r="J211" i="1" s="1"/>
  <c r="J208" i="1" a="1"/>
  <c r="J208" i="1" s="1"/>
  <c r="J207" i="1" a="1"/>
  <c r="J207" i="1" s="1"/>
  <c r="J206" i="1" a="1"/>
  <c r="J206" i="1" s="1"/>
  <c r="J204" i="1" a="1"/>
  <c r="J204" i="1" s="1"/>
  <c r="J203" i="1" a="1"/>
  <c r="J203" i="1" s="1"/>
  <c r="J201" i="1" a="1"/>
  <c r="J201" i="1" s="1"/>
  <c r="J193" i="1" a="1"/>
  <c r="J193" i="1" s="1"/>
  <c r="J190" i="1" a="1"/>
  <c r="J190" i="1" s="1"/>
  <c r="J188" i="1" a="1"/>
  <c r="J188" i="1" s="1"/>
  <c r="J187" i="1" a="1"/>
  <c r="J187" i="1" s="1"/>
  <c r="J185" i="1" a="1"/>
  <c r="J185" i="1" s="1"/>
  <c r="J184" i="1" a="1"/>
  <c r="J184" i="1" s="1"/>
  <c r="J183" i="1" a="1"/>
  <c r="J183" i="1" s="1"/>
  <c r="J180" i="1" a="1"/>
  <c r="J180" i="1" s="1"/>
  <c r="J174" i="1" a="1"/>
  <c r="J174" i="1" s="1"/>
  <c r="J171" i="1" a="1"/>
  <c r="J171" i="1" s="1"/>
  <c r="J169" i="1" a="1"/>
  <c r="J169" i="1" s="1"/>
  <c r="J167" i="1" a="1"/>
  <c r="J167" i="1" s="1"/>
  <c r="J165" i="1" a="1"/>
  <c r="J165" i="1" s="1"/>
  <c r="J161" i="1" a="1"/>
  <c r="J161" i="1" s="1"/>
  <c r="J160" i="1" a="1"/>
  <c r="J160" i="1" s="1"/>
  <c r="J155" i="1" a="1"/>
  <c r="J155" i="1" s="1"/>
  <c r="J152" i="1" a="1"/>
  <c r="J152" i="1" s="1"/>
  <c r="J150" i="1" a="1"/>
  <c r="J150" i="1" s="1"/>
  <c r="J144" i="1" a="1"/>
  <c r="J144" i="1" s="1"/>
  <c r="J142" i="1" a="1"/>
  <c r="J142" i="1" s="1"/>
  <c r="J140" i="1" a="1"/>
  <c r="J140" i="1" s="1"/>
  <c r="J139" i="1" a="1"/>
  <c r="J139" i="1" s="1"/>
  <c r="J136" i="1" a="1"/>
  <c r="J136" i="1" s="1"/>
  <c r="J133" i="1" a="1"/>
  <c r="J133" i="1" s="1"/>
  <c r="J132" i="1" a="1"/>
  <c r="J132" i="1" s="1"/>
  <c r="J131" i="1" a="1"/>
  <c r="J131" i="1" s="1"/>
  <c r="J130" i="1" a="1"/>
  <c r="J130" i="1" s="1"/>
  <c r="J126" i="1" a="1"/>
  <c r="J126" i="1" s="1"/>
  <c r="J119" i="1" a="1"/>
  <c r="J119" i="1" s="1"/>
  <c r="J118" i="1" a="1"/>
  <c r="J118" i="1" s="1"/>
  <c r="J113" i="1" a="1"/>
  <c r="J113" i="1" s="1"/>
  <c r="J108" i="1" a="1"/>
  <c r="J108" i="1" s="1"/>
  <c r="J106" i="1" a="1"/>
  <c r="J106" i="1" s="1"/>
  <c r="J103" i="1" a="1"/>
  <c r="J103" i="1" s="1"/>
  <c r="J100" i="1" a="1"/>
  <c r="J100" i="1" s="1"/>
  <c r="J98" i="1" a="1"/>
  <c r="J98" i="1" s="1"/>
  <c r="J91" i="1" a="1"/>
  <c r="J91" i="1" s="1"/>
  <c r="J88" i="1" a="1"/>
  <c r="J88" i="1" s="1"/>
  <c r="J87" i="1" a="1"/>
  <c r="J87" i="1" s="1"/>
  <c r="J84" i="1" a="1"/>
  <c r="J84" i="1" s="1"/>
  <c r="J79" i="1" a="1"/>
  <c r="J79" i="1" s="1"/>
  <c r="J70" i="1" a="1"/>
  <c r="J70" i="1" s="1"/>
  <c r="J62" i="1" a="1"/>
  <c r="J62" i="1" s="1"/>
  <c r="J61" i="1" a="1"/>
  <c r="J61" i="1" s="1"/>
  <c r="J60" i="1" a="1"/>
  <c r="J60" i="1" s="1"/>
  <c r="J55" i="1" a="1"/>
  <c r="J55" i="1" s="1"/>
  <c r="J54" i="1" a="1"/>
  <c r="J54" i="1" s="1"/>
  <c r="J52" i="1" a="1"/>
  <c r="J52" i="1" s="1"/>
  <c r="J51" i="1" a="1"/>
  <c r="J51" i="1" s="1"/>
  <c r="J50" i="1" a="1"/>
  <c r="J50" i="1" s="1"/>
  <c r="J47" i="1" a="1"/>
  <c r="J47" i="1" s="1"/>
  <c r="J42" i="1" a="1"/>
  <c r="J42" i="1" s="1"/>
  <c r="J36" i="1" a="1"/>
  <c r="J36" i="1" s="1"/>
  <c r="J26" i="1" a="1"/>
  <c r="J26" i="1" s="1"/>
  <c r="J23" i="1" a="1"/>
  <c r="J23" i="1" s="1"/>
  <c r="J20" i="1" a="1"/>
  <c r="J20" i="1" s="1"/>
  <c r="J18" i="1" a="1"/>
  <c r="J18" i="1" s="1"/>
  <c r="J16" i="1" a="1"/>
  <c r="J16" i="1" s="1"/>
  <c r="J14" i="1" a="1"/>
  <c r="J14" i="1" s="1"/>
  <c r="J9" i="1" a="1"/>
  <c r="J9" i="1" s="1"/>
  <c r="K8" i="1" a="1"/>
  <c r="K8" i="1" s="1"/>
  <c r="J8" i="1" a="1"/>
  <c r="J8" i="1" s="1"/>
  <c r="I303" i="1" a="1"/>
  <c r="I303" i="1" s="1"/>
  <c r="I299" i="1" a="1"/>
  <c r="I299" i="1" s="1"/>
  <c r="I297" i="1" a="1"/>
  <c r="I297" i="1" s="1"/>
  <c r="I286" i="1" a="1"/>
  <c r="I286" i="1" s="1"/>
  <c r="I271" i="1" a="1"/>
  <c r="I271" i="1" s="1"/>
  <c r="I270" i="1" a="1"/>
  <c r="I270" i="1" s="1"/>
  <c r="I261" i="1" a="1"/>
  <c r="I261" i="1" s="1"/>
  <c r="I257" i="1" a="1"/>
  <c r="I257" i="1" s="1"/>
  <c r="I240" i="1" a="1"/>
  <c r="I240" i="1" s="1"/>
  <c r="I233" i="1" a="1"/>
  <c r="I233" i="1" s="1"/>
  <c r="I232" i="1" a="1"/>
  <c r="I232" i="1" s="1"/>
  <c r="I231" i="1" a="1"/>
  <c r="I231" i="1" s="1"/>
  <c r="I225" i="1" a="1"/>
  <c r="I225" i="1" s="1"/>
  <c r="I223" i="1" a="1"/>
  <c r="I223" i="1" s="1"/>
  <c r="I222" i="1" a="1"/>
  <c r="I222" i="1" s="1"/>
  <c r="I215" i="1" a="1"/>
  <c r="I215" i="1" s="1"/>
  <c r="I205" i="1" a="1"/>
  <c r="I205" i="1" s="1"/>
  <c r="I202" i="1" a="1"/>
  <c r="I202" i="1" s="1"/>
  <c r="I199" i="1" a="1"/>
  <c r="I199" i="1" s="1"/>
  <c r="I198" i="1" a="1"/>
  <c r="I198" i="1" s="1"/>
  <c r="I197" i="1" a="1"/>
  <c r="I197" i="1" s="1"/>
  <c r="I196" i="1" a="1"/>
  <c r="I196" i="1" s="1"/>
  <c r="I195" i="1" a="1"/>
  <c r="I195" i="1" s="1"/>
  <c r="I194" i="1" a="1"/>
  <c r="I194" i="1" s="1"/>
  <c r="I189" i="1" a="1"/>
  <c r="I189" i="1" s="1"/>
  <c r="I186" i="1" a="1"/>
  <c r="I186" i="1" s="1"/>
  <c r="I179" i="1" a="1"/>
  <c r="I179" i="1" s="1"/>
  <c r="I178" i="1" a="1"/>
  <c r="I178" i="1" s="1"/>
  <c r="I177" i="1" a="1"/>
  <c r="I177" i="1" s="1"/>
  <c r="I176" i="1" a="1"/>
  <c r="I176" i="1" s="1"/>
  <c r="I175" i="1" a="1"/>
  <c r="I175" i="1" s="1"/>
  <c r="I173" i="1" a="1"/>
  <c r="I173" i="1" s="1"/>
  <c r="I166" i="1" a="1"/>
  <c r="I166" i="1" s="1"/>
  <c r="I163" i="1" a="1"/>
  <c r="I163" i="1" s="1"/>
  <c r="I162" i="1" a="1"/>
  <c r="I162" i="1" s="1"/>
  <c r="I157" i="1" a="1"/>
  <c r="I157" i="1" s="1"/>
  <c r="I156" i="1" a="1"/>
  <c r="I156" i="1" s="1"/>
  <c r="I146" i="1" a="1"/>
  <c r="I146" i="1" s="1"/>
  <c r="I145" i="1" a="1"/>
  <c r="I145" i="1" s="1"/>
  <c r="I143" i="1" a="1"/>
  <c r="I143" i="1" s="1"/>
  <c r="I135" i="1" a="1"/>
  <c r="I135" i="1" s="1"/>
  <c r="I134" i="1" a="1"/>
  <c r="I134" i="1" s="1"/>
  <c r="I128" i="1" a="1"/>
  <c r="I128" i="1" s="1"/>
  <c r="I125" i="1" a="1"/>
  <c r="I125" i="1" s="1"/>
  <c r="I124" i="1" a="1"/>
  <c r="I124" i="1" s="1"/>
  <c r="I122" i="1" a="1"/>
  <c r="I122" i="1" s="1"/>
  <c r="I121" i="1" a="1"/>
  <c r="I121" i="1" s="1"/>
  <c r="I120" i="1" a="1"/>
  <c r="I120" i="1" s="1"/>
  <c r="I117" i="1" a="1"/>
  <c r="I117" i="1" s="1"/>
  <c r="I116" i="1" a="1"/>
  <c r="I116" i="1" s="1"/>
  <c r="I107" i="1" a="1"/>
  <c r="I107" i="1" s="1"/>
  <c r="I105" i="1" a="1"/>
  <c r="I105" i="1" s="1"/>
  <c r="I104" i="1" a="1"/>
  <c r="I104" i="1" s="1"/>
  <c r="I101" i="1" a="1"/>
  <c r="I101" i="1" s="1"/>
  <c r="I94" i="1" a="1"/>
  <c r="I94" i="1" s="1"/>
  <c r="I92" i="1" a="1"/>
  <c r="I92" i="1" s="1"/>
  <c r="I90" i="1" a="1"/>
  <c r="I90" i="1" s="1"/>
  <c r="I86" i="1" a="1"/>
  <c r="I86" i="1" s="1"/>
  <c r="I85" i="1" a="1"/>
  <c r="I85" i="1" s="1"/>
  <c r="I82" i="1" a="1"/>
  <c r="I82" i="1" s="1"/>
  <c r="I80" i="1" a="1"/>
  <c r="I80" i="1" s="1"/>
  <c r="I78" i="1" a="1"/>
  <c r="I78" i="1" s="1"/>
  <c r="I77" i="1" a="1"/>
  <c r="I77" i="1" s="1"/>
  <c r="I76" i="1" a="1"/>
  <c r="I76" i="1" s="1"/>
  <c r="I75" i="1" a="1"/>
  <c r="I75" i="1" s="1"/>
  <c r="I74" i="1" a="1"/>
  <c r="I74" i="1" s="1"/>
  <c r="I71" i="1" a="1"/>
  <c r="I71" i="1" s="1"/>
  <c r="I53" i="1" a="1"/>
  <c r="I53" i="1" s="1"/>
  <c r="I46" i="1" a="1"/>
  <c r="I46" i="1" s="1"/>
  <c r="I45" i="1" a="1"/>
  <c r="I45" i="1" s="1"/>
  <c r="I44" i="1" a="1"/>
  <c r="I44" i="1" s="1"/>
  <c r="I41" i="1" a="1"/>
  <c r="I41" i="1" s="1"/>
  <c r="I40" i="1" a="1"/>
  <c r="I40" i="1" s="1"/>
  <c r="I34" i="1" a="1"/>
  <c r="I34" i="1" s="1"/>
  <c r="I30" i="1" a="1"/>
  <c r="I30" i="1" s="1"/>
  <c r="I29" i="1" a="1"/>
  <c r="I29" i="1" s="1"/>
  <c r="I27" i="1" a="1"/>
  <c r="I27" i="1" s="1"/>
  <c r="I24" i="1" a="1"/>
  <c r="I24" i="1" s="1"/>
  <c r="I21" i="1" a="1"/>
  <c r="I21" i="1" s="1"/>
  <c r="I15" i="1" a="1"/>
  <c r="I15" i="1" s="1"/>
  <c r="I13" i="1" a="1"/>
  <c r="I13" i="1" s="1"/>
  <c r="I12" i="1" a="1"/>
  <c r="I12" i="1" s="1"/>
  <c r="I6" i="1" a="1"/>
  <c r="I6" i="1" s="1"/>
  <c r="I5" i="1" a="1"/>
  <c r="I5" i="1" s="1"/>
  <c r="I2" i="1" a="1"/>
  <c r="I2" i="1" s="1"/>
  <c r="K26" i="37"/>
  <c r="L26" i="37"/>
  <c r="J26" i="37"/>
  <c r="L23" i="37"/>
  <c r="L24" i="37"/>
  <c r="L25" i="37"/>
  <c r="L22" i="37"/>
  <c r="L21" i="37"/>
  <c r="K22" i="37"/>
  <c r="K23" i="37"/>
  <c r="K24" i="37"/>
  <c r="K25" i="37"/>
  <c r="K21" i="37"/>
  <c r="J22" i="37"/>
  <c r="J23" i="37"/>
  <c r="J24" i="37"/>
  <c r="J25" i="37"/>
  <c r="J21" i="37"/>
  <c r="BL24" i="41" l="1"/>
  <c r="Z32" i="41"/>
  <c r="BD33" i="41"/>
  <c r="BE33" i="41"/>
  <c r="BE34" i="41"/>
  <c r="BD34" i="41"/>
  <c r="BE35" i="41"/>
  <c r="BF35" i="41"/>
  <c r="BF38" i="41" s="1"/>
  <c r="BD36" i="41"/>
  <c r="BE36" i="41"/>
  <c r="BD37" i="41"/>
  <c r="BE37" i="41"/>
  <c r="I22" i="37"/>
  <c r="I23" i="37"/>
  <c r="I24" i="37"/>
  <c r="I25" i="37"/>
  <c r="I21" i="37"/>
  <c r="AG2" i="37" a="1"/>
  <c r="AG2" i="37" s="1"/>
  <c r="H15" i="35"/>
  <c r="I15" i="35"/>
  <c r="J15" i="35"/>
  <c r="K15" i="35"/>
  <c r="G15" i="35"/>
  <c r="M3" i="35"/>
  <c r="M4" i="35"/>
  <c r="M5" i="35"/>
  <c r="M6" i="35"/>
  <c r="M7" i="35"/>
  <c r="M8" i="35"/>
  <c r="M9" i="35"/>
  <c r="M10" i="35"/>
  <c r="M11" i="35"/>
  <c r="M12" i="35"/>
  <c r="M2" i="35"/>
  <c r="E16" i="37"/>
  <c r="F16" i="37"/>
  <c r="G16" i="37"/>
  <c r="H16" i="37"/>
  <c r="I16" i="37"/>
  <c r="J16" i="37"/>
  <c r="K16" i="37"/>
  <c r="L16" i="37"/>
  <c r="M16" i="37"/>
  <c r="N16" i="37"/>
  <c r="O16" i="37"/>
  <c r="P16" i="37"/>
  <c r="D16" i="37"/>
  <c r="S4" i="37"/>
  <c r="S5" i="37"/>
  <c r="S6" i="37"/>
  <c r="S7" i="37"/>
  <c r="S8" i="37"/>
  <c r="S9" i="37"/>
  <c r="S10" i="37"/>
  <c r="S11" i="37"/>
  <c r="S12" i="37"/>
  <c r="S13" i="37"/>
  <c r="S3" i="37"/>
  <c r="D2" i="37" a="1"/>
  <c r="D2" i="37" s="1"/>
  <c r="N17" i="32" a="1"/>
  <c r="N17" i="32" s="1"/>
  <c r="K17" i="32" a="1"/>
  <c r="K17" i="32" s="1"/>
  <c r="K39" i="28" a="1"/>
  <c r="K39" i="28" s="1"/>
  <c r="J39" i="28" a="1"/>
  <c r="J39" i="28" s="1"/>
  <c r="J4" i="32" s="1"/>
  <c r="G5" i="28" a="1"/>
  <c r="G5" i="28" s="1"/>
  <c r="B2"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 i="1"/>
  <c r="AB38" i="28" a="1"/>
  <c r="AB38" i="28" s="1"/>
  <c r="Z38" i="28" a="1"/>
  <c r="Z38" i="28" s="1"/>
  <c r="C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4507" i="16"/>
  <c r="C4508" i="16"/>
  <c r="C4509" i="16"/>
  <c r="C4510" i="16"/>
  <c r="C4511" i="16"/>
  <c r="C4512" i="16"/>
  <c r="C4513" i="16"/>
  <c r="C4514" i="16"/>
  <c r="C4515" i="16"/>
  <c r="C4516" i="16"/>
  <c r="C4517" i="16"/>
  <c r="C4518" i="16"/>
  <c r="C4519" i="16"/>
  <c r="C4520" i="16"/>
  <c r="C4521" i="16"/>
  <c r="C4522" i="16"/>
  <c r="C4523" i="16"/>
  <c r="C4524" i="16"/>
  <c r="C4525" i="16"/>
  <c r="C4526" i="16"/>
  <c r="C4527" i="16"/>
  <c r="C4528" i="16"/>
  <c r="C4529" i="16"/>
  <c r="C4530" i="16"/>
  <c r="C4531" i="16"/>
  <c r="C4532" i="16"/>
  <c r="C4533" i="16"/>
  <c r="C4534" i="16"/>
  <c r="C4535" i="16"/>
  <c r="C4536" i="16"/>
  <c r="C4537" i="16"/>
  <c r="C4538" i="16"/>
  <c r="C4539" i="16"/>
  <c r="C4540" i="16"/>
  <c r="C4541" i="16"/>
  <c r="C4542" i="16"/>
  <c r="C4543" i="16"/>
  <c r="C4544" i="16"/>
  <c r="C4545" i="16"/>
  <c r="C4546" i="16"/>
  <c r="C4547" i="16"/>
  <c r="C4548" i="16"/>
  <c r="C4549" i="16"/>
  <c r="C4550" i="16"/>
  <c r="C4551" i="16"/>
  <c r="C4552" i="16"/>
  <c r="C4553" i="16"/>
  <c r="C4554" i="16"/>
  <c r="C4555" i="16"/>
  <c r="C4556" i="16"/>
  <c r="C4557" i="16"/>
  <c r="C4558" i="16"/>
  <c r="C4559" i="16"/>
  <c r="C4560" i="16"/>
  <c r="C4561" i="16"/>
  <c r="C4562" i="16"/>
  <c r="C4563" i="16"/>
  <c r="C4564" i="16"/>
  <c r="C4565" i="16"/>
  <c r="C4566" i="16"/>
  <c r="C4567" i="16"/>
  <c r="C4568" i="16"/>
  <c r="C4569" i="16"/>
  <c r="C4570" i="16"/>
  <c r="C4571" i="16"/>
  <c r="C4572" i="16"/>
  <c r="C4573" i="16"/>
  <c r="C4574" i="16"/>
  <c r="C4575" i="16"/>
  <c r="C4576" i="16"/>
  <c r="C4577" i="16"/>
  <c r="C4578" i="16"/>
  <c r="C4579" i="16"/>
  <c r="C4580" i="16"/>
  <c r="C4581" i="16"/>
  <c r="C4582" i="16"/>
  <c r="C4583" i="16"/>
  <c r="C4584" i="16"/>
  <c r="C4585" i="16"/>
  <c r="C4586" i="16"/>
  <c r="C4587" i="16"/>
  <c r="C4588" i="16"/>
  <c r="C4589" i="16"/>
  <c r="C4590" i="16"/>
  <c r="C4591" i="16"/>
  <c r="C4592" i="16"/>
  <c r="C4593" i="16"/>
  <c r="C4594" i="16"/>
  <c r="C4595" i="16"/>
  <c r="C4596" i="16"/>
  <c r="C4597" i="16"/>
  <c r="C4598" i="16"/>
  <c r="C4599" i="16"/>
  <c r="C4600" i="16"/>
  <c r="C4601" i="16"/>
  <c r="C4602" i="16"/>
  <c r="C4603" i="16"/>
  <c r="C4604" i="16"/>
  <c r="C4605" i="16"/>
  <c r="C4606" i="16"/>
  <c r="C4607" i="16"/>
  <c r="C4608" i="16"/>
  <c r="C4609" i="16"/>
  <c r="C4610" i="16"/>
  <c r="C4611" i="16"/>
  <c r="C4612" i="16"/>
  <c r="C4613" i="16"/>
  <c r="C4614" i="16"/>
  <c r="C4615" i="16"/>
  <c r="C4616" i="16"/>
  <c r="C4617" i="16"/>
  <c r="C4618" i="16"/>
  <c r="C4619" i="16"/>
  <c r="C4620" i="16"/>
  <c r="C4621" i="16"/>
  <c r="C4622" i="16"/>
  <c r="C4623" i="16"/>
  <c r="C4624" i="16"/>
  <c r="C4625" i="16"/>
  <c r="C4626" i="16"/>
  <c r="C4627" i="16"/>
  <c r="C4628" i="16"/>
  <c r="C4629" i="16"/>
  <c r="C4630" i="16"/>
  <c r="C4631" i="16"/>
  <c r="C4632" i="16"/>
  <c r="C4633" i="16"/>
  <c r="C4634" i="16"/>
  <c r="C4635" i="16"/>
  <c r="C4636" i="16"/>
  <c r="C4637" i="16"/>
  <c r="C4638" i="16"/>
  <c r="C4639" i="16"/>
  <c r="C4640" i="16"/>
  <c r="C4641" i="16"/>
  <c r="C4642" i="16"/>
  <c r="C4643" i="16"/>
  <c r="C4644" i="16"/>
  <c r="C4645" i="16"/>
  <c r="C4646" i="16"/>
  <c r="C4647" i="16"/>
  <c r="C4648" i="16"/>
  <c r="C4649" i="16"/>
  <c r="C4650" i="16"/>
  <c r="C4651" i="16"/>
  <c r="C4652" i="16"/>
  <c r="C4653" i="16"/>
  <c r="C4654" i="16"/>
  <c r="C4655" i="16"/>
  <c r="C4656" i="16"/>
  <c r="C4657" i="16"/>
  <c r="C4658" i="16"/>
  <c r="C4659" i="16"/>
  <c r="C4660" i="16"/>
  <c r="C4661" i="16"/>
  <c r="C4662" i="16"/>
  <c r="C4663" i="16"/>
  <c r="C4664" i="16"/>
  <c r="C4665" i="16"/>
  <c r="C4666" i="16"/>
  <c r="C4667" i="16"/>
  <c r="C4668" i="16"/>
  <c r="C4669" i="16"/>
  <c r="C4670" i="16"/>
  <c r="C4671" i="16"/>
  <c r="C4672" i="16"/>
  <c r="C4673" i="16"/>
  <c r="C4674" i="16"/>
  <c r="C4675" i="16"/>
  <c r="C4676" i="16"/>
  <c r="C4677" i="16"/>
  <c r="C4678" i="16"/>
  <c r="C4679" i="16"/>
  <c r="C4680" i="16"/>
  <c r="C4681" i="16"/>
  <c r="C4682" i="16"/>
  <c r="C4683" i="16"/>
  <c r="C4684" i="16"/>
  <c r="C4685" i="16"/>
  <c r="C4686" i="16"/>
  <c r="C4687" i="16"/>
  <c r="C4688" i="16"/>
  <c r="C4689" i="16"/>
  <c r="C4690" i="16"/>
  <c r="C4691" i="16"/>
  <c r="C4692" i="16"/>
  <c r="C4693" i="16"/>
  <c r="C4694" i="16"/>
  <c r="C4695" i="16"/>
  <c r="C4696" i="16"/>
  <c r="C4697" i="16"/>
  <c r="C4698" i="16"/>
  <c r="C4699" i="16"/>
  <c r="C4700" i="16"/>
  <c r="C4701" i="16"/>
  <c r="C4702" i="16"/>
  <c r="C4703" i="16"/>
  <c r="C4704" i="16"/>
  <c r="C4705" i="16"/>
  <c r="C4706" i="16"/>
  <c r="C4707" i="16"/>
  <c r="C4708" i="16"/>
  <c r="C4709" i="16"/>
  <c r="C4710" i="16"/>
  <c r="C4711" i="16"/>
  <c r="C4712" i="16"/>
  <c r="C4713" i="16"/>
  <c r="C4714" i="16"/>
  <c r="C4715" i="16"/>
  <c r="C4716" i="16"/>
  <c r="C4717" i="16"/>
  <c r="C4718" i="16"/>
  <c r="C4719" i="16"/>
  <c r="C4720" i="16"/>
  <c r="C4721" i="16"/>
  <c r="C4722" i="16"/>
  <c r="C4723" i="16"/>
  <c r="C4724" i="16"/>
  <c r="C4725" i="16"/>
  <c r="C4726" i="16"/>
  <c r="C4727" i="16"/>
  <c r="C4728" i="16"/>
  <c r="C4729" i="16"/>
  <c r="C4730" i="16"/>
  <c r="C4731" i="16"/>
  <c r="C4732" i="16"/>
  <c r="C4733" i="16"/>
  <c r="C4734" i="16"/>
  <c r="C4735" i="16"/>
  <c r="C4736" i="16"/>
  <c r="C4737" i="16"/>
  <c r="C4738" i="16"/>
  <c r="C4739" i="16"/>
  <c r="C4740" i="16"/>
  <c r="C4741" i="16"/>
  <c r="C4742" i="16"/>
  <c r="C4743" i="16"/>
  <c r="C4744" i="16"/>
  <c r="C4745" i="16"/>
  <c r="C4746" i="16"/>
  <c r="C4747" i="16"/>
  <c r="C4748" i="16"/>
  <c r="C4749" i="16"/>
  <c r="C4750" i="16"/>
  <c r="C4751" i="16"/>
  <c r="C4752" i="16"/>
  <c r="C4753" i="16"/>
  <c r="C4754" i="16"/>
  <c r="C4755" i="16"/>
  <c r="C4756" i="16"/>
  <c r="C4757" i="16"/>
  <c r="C4758" i="16"/>
  <c r="C4759" i="16"/>
  <c r="C4760" i="16"/>
  <c r="C4761" i="16"/>
  <c r="C4762" i="16"/>
  <c r="C4763" i="16"/>
  <c r="C4764" i="16"/>
  <c r="C4765" i="16"/>
  <c r="C4766" i="16"/>
  <c r="C4767" i="16"/>
  <c r="C4768" i="16"/>
  <c r="C4769" i="16"/>
  <c r="C4770" i="16"/>
  <c r="C4771" i="16"/>
  <c r="C4772" i="16"/>
  <c r="C4773" i="16"/>
  <c r="C4774" i="16"/>
  <c r="C4775" i="16"/>
  <c r="C4776" i="16"/>
  <c r="C4777" i="16"/>
  <c r="C4778" i="16"/>
  <c r="C4779" i="16"/>
  <c r="C4780" i="16"/>
  <c r="C4781" i="16"/>
  <c r="C4782" i="16"/>
  <c r="C4783" i="16"/>
  <c r="C4784" i="16"/>
  <c r="C4785" i="16"/>
  <c r="C4786" i="16"/>
  <c r="C4787" i="16"/>
  <c r="C4788" i="16"/>
  <c r="C4789" i="16"/>
  <c r="C4790" i="16"/>
  <c r="C4791" i="16"/>
  <c r="C4792" i="16"/>
  <c r="C4793" i="16"/>
  <c r="C4794" i="16"/>
  <c r="C4795" i="16"/>
  <c r="C4796" i="16"/>
  <c r="C4797" i="16"/>
  <c r="C4798" i="16"/>
  <c r="C4799" i="16"/>
  <c r="C4800" i="16"/>
  <c r="C4801" i="16"/>
  <c r="C4802" i="16"/>
  <c r="C4803" i="16"/>
  <c r="C4804" i="16"/>
  <c r="C4805" i="16"/>
  <c r="C4806" i="16"/>
  <c r="C4807" i="16"/>
  <c r="C4808" i="16"/>
  <c r="C4809" i="16"/>
  <c r="C4810" i="16"/>
  <c r="C4811" i="16"/>
  <c r="C4812" i="16"/>
  <c r="C4813" i="16"/>
  <c r="C4814" i="16"/>
  <c r="C4815" i="16"/>
  <c r="C4816" i="16"/>
  <c r="C4817" i="16"/>
  <c r="C4818" i="16"/>
  <c r="C4819" i="16"/>
  <c r="C4820" i="16"/>
  <c r="C4821" i="16"/>
  <c r="C4822" i="16"/>
  <c r="C4823" i="16"/>
  <c r="C4824" i="16"/>
  <c r="C4825" i="16"/>
  <c r="C4826" i="16"/>
  <c r="C4827" i="16"/>
  <c r="C4828" i="16"/>
  <c r="C4829" i="16"/>
  <c r="C4830" i="16"/>
  <c r="C4831" i="16"/>
  <c r="C4832" i="16"/>
  <c r="C4833" i="16"/>
  <c r="C4834" i="16"/>
  <c r="C4835" i="16"/>
  <c r="C4836" i="16"/>
  <c r="C4837" i="16"/>
  <c r="C4838" i="16"/>
  <c r="C4839" i="16"/>
  <c r="C4840" i="16"/>
  <c r="C4841" i="16"/>
  <c r="C4842" i="16"/>
  <c r="C4843" i="16"/>
  <c r="C4844" i="16"/>
  <c r="C4845" i="16"/>
  <c r="C4846" i="16"/>
  <c r="C4847" i="16"/>
  <c r="C4848" i="16"/>
  <c r="C4849" i="16"/>
  <c r="C4850" i="16"/>
  <c r="C4851" i="16"/>
  <c r="C4852" i="16"/>
  <c r="C4853" i="16"/>
  <c r="C4854" i="16"/>
  <c r="C4855" i="16"/>
  <c r="C4856" i="16"/>
  <c r="C4857" i="16"/>
  <c r="C4858" i="16"/>
  <c r="C4859" i="16"/>
  <c r="C4860" i="16"/>
  <c r="C4861" i="16"/>
  <c r="C4862" i="16"/>
  <c r="C4863" i="16"/>
  <c r="C4864" i="16"/>
  <c r="C4865" i="16"/>
  <c r="C4866" i="16"/>
  <c r="C4867" i="16"/>
  <c r="C4868" i="16"/>
  <c r="C4869" i="16"/>
  <c r="C4870" i="16"/>
  <c r="C4871" i="16"/>
  <c r="C4872" i="16"/>
  <c r="C4873" i="16"/>
  <c r="C4874" i="16"/>
  <c r="C4875" i="16"/>
  <c r="C4876" i="16"/>
  <c r="C4877" i="16"/>
  <c r="C4878" i="16"/>
  <c r="C4879" i="16"/>
  <c r="C4880" i="16"/>
  <c r="C4881" i="16"/>
  <c r="C4882" i="16"/>
  <c r="C4883" i="16"/>
  <c r="C4884" i="16"/>
  <c r="C4885" i="16"/>
  <c r="C4886" i="16"/>
  <c r="C4887" i="16"/>
  <c r="C4888" i="16"/>
  <c r="C4889" i="16"/>
  <c r="C4890" i="16"/>
  <c r="C4891" i="16"/>
  <c r="C4892" i="16"/>
  <c r="C4893" i="16"/>
  <c r="C4894" i="16"/>
  <c r="C4895" i="16"/>
  <c r="C4896" i="16"/>
  <c r="C4897" i="16"/>
  <c r="C4898" i="16"/>
  <c r="C4899" i="16"/>
  <c r="C4900" i="16"/>
  <c r="C4901" i="16"/>
  <c r="C4902" i="16"/>
  <c r="C4903" i="16"/>
  <c r="C4904" i="16"/>
  <c r="C4905" i="16"/>
  <c r="C4906" i="16"/>
  <c r="C4907" i="16"/>
  <c r="C4908" i="16"/>
  <c r="C4909" i="16"/>
  <c r="C4910" i="16"/>
  <c r="C4911" i="16"/>
  <c r="C4912" i="16"/>
  <c r="C4913" i="16"/>
  <c r="C4914" i="16"/>
  <c r="C4915" i="16"/>
  <c r="C4916" i="16"/>
  <c r="C4917" i="16"/>
  <c r="C4918" i="16"/>
  <c r="C4919" i="16"/>
  <c r="C4920" i="16"/>
  <c r="C4921" i="16"/>
  <c r="C4922" i="16"/>
  <c r="C4923" i="16"/>
  <c r="C4924" i="16"/>
  <c r="C4925" i="16"/>
  <c r="C4926" i="16"/>
  <c r="C4927" i="16"/>
  <c r="C4928" i="16"/>
  <c r="C4929" i="16"/>
  <c r="C4930" i="16"/>
  <c r="C4931" i="16"/>
  <c r="C4932" i="16"/>
  <c r="C4933" i="16"/>
  <c r="C4934" i="16"/>
  <c r="C4935" i="16"/>
  <c r="C4936" i="16"/>
  <c r="C4937" i="16"/>
  <c r="C4938" i="16"/>
  <c r="C4939" i="16"/>
  <c r="C4940" i="16"/>
  <c r="C4941" i="16"/>
  <c r="C4942" i="16"/>
  <c r="C4943" i="16"/>
  <c r="C4944" i="16"/>
  <c r="C4945" i="16"/>
  <c r="C4946" i="16"/>
  <c r="C4947" i="16"/>
  <c r="C4948" i="16"/>
  <c r="C4949" i="16"/>
  <c r="C4950" i="16"/>
  <c r="C4951" i="16"/>
  <c r="C4952" i="16"/>
  <c r="C4953" i="16"/>
  <c r="C4954" i="16"/>
  <c r="C4955" i="16"/>
  <c r="C4956" i="16"/>
  <c r="C4957" i="16"/>
  <c r="C4958" i="16"/>
  <c r="C4959" i="16"/>
  <c r="C4960" i="16"/>
  <c r="C4961" i="16"/>
  <c r="C4962" i="16"/>
  <c r="C4963" i="16"/>
  <c r="C4964" i="16"/>
  <c r="C4965" i="16"/>
  <c r="C4966" i="16"/>
  <c r="C4967" i="16"/>
  <c r="C4968" i="16"/>
  <c r="C4969" i="16"/>
  <c r="C4970" i="16"/>
  <c r="C4971" i="16"/>
  <c r="C4972" i="16"/>
  <c r="C4973" i="16"/>
  <c r="C4974" i="16"/>
  <c r="C4975" i="16"/>
  <c r="C4976" i="16"/>
  <c r="C4977" i="16"/>
  <c r="C4978" i="16"/>
  <c r="C4979" i="16"/>
  <c r="C4980" i="16"/>
  <c r="C4981" i="16"/>
  <c r="C4982" i="16"/>
  <c r="C4983" i="16"/>
  <c r="C4984" i="16"/>
  <c r="C4985" i="16"/>
  <c r="C4986" i="16"/>
  <c r="C4987" i="16"/>
  <c r="C4988" i="16"/>
  <c r="C4989" i="16"/>
  <c r="C4990" i="16"/>
  <c r="C4991" i="16"/>
  <c r="C4992" i="16"/>
  <c r="C4993" i="16"/>
  <c r="C4994" i="16"/>
  <c r="C4995" i="16"/>
  <c r="C4996" i="16"/>
  <c r="C4997" i="16"/>
  <c r="C4998" i="16"/>
  <c r="C4999" i="16"/>
  <c r="C5000" i="16"/>
  <c r="C5001" i="16"/>
  <c r="C5002" i="16"/>
  <c r="C5003" i="16"/>
  <c r="C5004" i="16"/>
  <c r="C5005" i="16"/>
  <c r="C5006" i="16"/>
  <c r="C5007" i="16"/>
  <c r="C5008" i="16"/>
  <c r="C5009" i="16"/>
  <c r="C5010" i="16"/>
  <c r="C5011" i="16"/>
  <c r="C5012" i="16"/>
  <c r="C5013" i="16"/>
  <c r="C5014" i="16"/>
  <c r="C5015" i="16"/>
  <c r="C5016" i="16"/>
  <c r="C5017" i="16"/>
  <c r="C5018" i="16"/>
  <c r="C5019" i="16"/>
  <c r="C5020" i="16"/>
  <c r="C5021" i="16"/>
  <c r="C5022" i="16"/>
  <c r="C5023" i="16"/>
  <c r="C5024" i="16"/>
  <c r="C5025" i="16"/>
  <c r="C5026" i="16"/>
  <c r="C5027" i="16"/>
  <c r="C5028" i="16"/>
  <c r="C5029" i="16"/>
  <c r="C5030" i="16"/>
  <c r="C5031" i="16"/>
  <c r="C5032" i="16"/>
  <c r="C5033" i="16"/>
  <c r="C5034" i="16"/>
  <c r="C5035" i="16"/>
  <c r="C5036" i="16"/>
  <c r="C5037" i="16"/>
  <c r="C5038" i="16"/>
  <c r="C5039" i="16"/>
  <c r="C5040" i="16"/>
  <c r="C5041" i="16"/>
  <c r="C5042" i="16"/>
  <c r="C5043" i="16"/>
  <c r="C5044" i="16"/>
  <c r="C5045" i="16"/>
  <c r="C5046" i="16"/>
  <c r="C5047" i="16"/>
  <c r="C5048" i="16"/>
  <c r="C5049" i="16"/>
  <c r="C5050" i="16"/>
  <c r="C5051" i="16"/>
  <c r="C5052" i="16"/>
  <c r="C5053" i="16"/>
  <c r="C5054" i="16"/>
  <c r="C5055" i="16"/>
  <c r="C5056" i="16"/>
  <c r="C5057" i="16"/>
  <c r="C5058" i="16"/>
  <c r="C5059" i="16"/>
  <c r="C5060" i="16"/>
  <c r="C5061" i="16"/>
  <c r="C5062" i="16"/>
  <c r="C5063" i="16"/>
  <c r="C5064" i="16"/>
  <c r="C5065" i="16"/>
  <c r="C5066" i="16"/>
  <c r="C5067" i="16"/>
  <c r="C5068" i="16"/>
  <c r="C5069" i="16"/>
  <c r="C5070" i="16"/>
  <c r="C5071" i="16"/>
  <c r="C5072" i="16"/>
  <c r="C5073" i="16"/>
  <c r="C5074" i="16"/>
  <c r="C5075" i="16"/>
  <c r="C5076" i="16"/>
  <c r="C5077" i="16"/>
  <c r="C5078" i="16"/>
  <c r="C5079" i="16"/>
  <c r="C5080" i="16"/>
  <c r="C5081" i="16"/>
  <c r="C5082" i="16"/>
  <c r="C5083" i="16"/>
  <c r="C5084" i="16"/>
  <c r="C5085" i="16"/>
  <c r="C5086" i="16"/>
  <c r="C5087" i="16"/>
  <c r="C5088" i="16"/>
  <c r="C5089" i="16"/>
  <c r="C5090" i="16"/>
  <c r="C5091" i="16"/>
  <c r="C5092" i="16"/>
  <c r="C5093" i="16"/>
  <c r="C5094" i="16"/>
  <c r="C5095" i="16"/>
  <c r="C5096" i="16"/>
  <c r="C5097" i="16"/>
  <c r="C5098" i="16"/>
  <c r="C5099" i="16"/>
  <c r="C5100" i="16"/>
  <c r="C5101" i="16"/>
  <c r="C5102" i="16"/>
  <c r="C5103" i="16"/>
  <c r="C5104" i="16"/>
  <c r="C5105" i="16"/>
  <c r="C5106" i="16"/>
  <c r="C5107" i="16"/>
  <c r="C5108" i="16"/>
  <c r="C5109" i="16"/>
  <c r="C5110" i="16"/>
  <c r="C5111" i="16"/>
  <c r="C5112" i="16"/>
  <c r="C5113" i="16"/>
  <c r="C5114" i="16"/>
  <c r="C5115" i="16"/>
  <c r="C5116" i="16"/>
  <c r="C5117" i="16"/>
  <c r="C5118" i="16"/>
  <c r="C5119" i="16"/>
  <c r="C5120" i="16"/>
  <c r="C5121" i="16"/>
  <c r="C5122" i="16"/>
  <c r="C5123" i="16"/>
  <c r="C5124" i="16"/>
  <c r="C5125" i="16"/>
  <c r="C5126" i="16"/>
  <c r="C5127" i="16"/>
  <c r="C5128" i="16"/>
  <c r="C5129" i="16"/>
  <c r="C5130" i="16"/>
  <c r="C5131" i="16"/>
  <c r="C5132" i="16"/>
  <c r="C5133" i="16"/>
  <c r="C5134" i="16"/>
  <c r="C5135" i="16"/>
  <c r="C5136" i="16"/>
  <c r="C5137" i="16"/>
  <c r="C5138" i="16"/>
  <c r="C5139" i="16"/>
  <c r="C5140" i="16"/>
  <c r="C5141" i="16"/>
  <c r="C5142" i="16"/>
  <c r="C5143" i="16"/>
  <c r="C5144" i="16"/>
  <c r="C5145" i="16"/>
  <c r="C5146" i="16"/>
  <c r="C5147" i="16"/>
  <c r="C5148" i="16"/>
  <c r="C5149" i="16"/>
  <c r="C5150" i="16"/>
  <c r="C5151" i="16"/>
  <c r="C5152" i="16"/>
  <c r="C5153" i="16"/>
  <c r="C5154" i="16"/>
  <c r="C5155" i="16"/>
  <c r="C5156" i="16"/>
  <c r="C5157" i="16"/>
  <c r="C5158" i="16"/>
  <c r="C5159" i="16"/>
  <c r="C5160" i="16"/>
  <c r="C5161" i="16"/>
  <c r="C5162" i="16"/>
  <c r="C5163" i="16"/>
  <c r="C5164" i="16"/>
  <c r="C5165" i="16"/>
  <c r="C5166" i="16"/>
  <c r="C5167" i="16"/>
  <c r="C5168" i="16"/>
  <c r="C5169" i="16"/>
  <c r="C5170" i="16"/>
  <c r="C5171" i="16"/>
  <c r="C5172" i="16"/>
  <c r="C5173" i="16"/>
  <c r="C5174" i="16"/>
  <c r="C5175" i="16"/>
  <c r="C5176" i="16"/>
  <c r="C5177" i="16"/>
  <c r="C5178" i="16"/>
  <c r="C5179" i="16"/>
  <c r="C5180" i="16"/>
  <c r="C5181" i="16"/>
  <c r="C5182" i="16"/>
  <c r="C5183" i="16"/>
  <c r="C5184" i="16"/>
  <c r="C5185" i="16"/>
  <c r="C5186" i="16"/>
  <c r="C5187" i="16"/>
  <c r="C5188" i="16"/>
  <c r="C5189" i="16"/>
  <c r="C5190" i="16"/>
  <c r="C5191" i="16"/>
  <c r="C5192" i="16"/>
  <c r="C5193" i="16"/>
  <c r="C5194" i="16"/>
  <c r="C5195" i="16"/>
  <c r="C5196" i="16"/>
  <c r="C5197" i="16"/>
  <c r="C5198" i="16"/>
  <c r="C5199" i="16"/>
  <c r="C5200" i="16"/>
  <c r="C5201" i="16"/>
  <c r="C5202" i="16"/>
  <c r="C5203" i="16"/>
  <c r="C5204" i="16"/>
  <c r="C5205" i="16"/>
  <c r="C5206" i="16"/>
  <c r="C5207" i="16"/>
  <c r="C5208" i="16"/>
  <c r="C5209" i="16"/>
  <c r="C5210" i="16"/>
  <c r="C5211" i="16"/>
  <c r="C5212" i="16"/>
  <c r="C5213" i="16"/>
  <c r="C5214" i="16"/>
  <c r="C5215" i="16"/>
  <c r="C5216" i="16"/>
  <c r="C5217" i="16"/>
  <c r="C5218" i="16"/>
  <c r="C5219" i="16"/>
  <c r="C5220" i="16"/>
  <c r="C5221" i="16"/>
  <c r="C5222" i="16"/>
  <c r="C5223" i="16"/>
  <c r="C5224" i="16"/>
  <c r="C5225" i="16"/>
  <c r="C5226" i="16"/>
  <c r="C5227" i="16"/>
  <c r="C5228" i="16"/>
  <c r="C5229" i="16"/>
  <c r="C5230" i="16"/>
  <c r="C5231" i="16"/>
  <c r="C5232" i="16"/>
  <c r="C5233" i="16"/>
  <c r="C5234" i="16"/>
  <c r="C5235" i="16"/>
  <c r="C5236" i="16"/>
  <c r="C5237" i="16"/>
  <c r="C5238" i="16"/>
  <c r="C5239" i="16"/>
  <c r="C5240" i="16"/>
  <c r="C5241" i="16"/>
  <c r="C5242" i="16"/>
  <c r="C5243" i="16"/>
  <c r="C5244" i="16"/>
  <c r="C5245" i="16"/>
  <c r="C5246" i="16"/>
  <c r="C5247" i="16"/>
  <c r="C5248" i="16"/>
  <c r="C5249" i="16"/>
  <c r="C5250" i="16"/>
  <c r="C5251" i="16"/>
  <c r="C5252" i="16"/>
  <c r="C5253" i="16"/>
  <c r="C5254" i="16"/>
  <c r="C5255" i="16"/>
  <c r="C5256" i="16"/>
  <c r="C5257" i="16"/>
  <c r="C5258" i="16"/>
  <c r="C5259" i="16"/>
  <c r="C5260" i="16"/>
  <c r="C5261" i="16"/>
  <c r="C5262" i="16"/>
  <c r="C5263" i="16"/>
  <c r="C5264" i="16"/>
  <c r="C5265" i="16"/>
  <c r="C5266" i="16"/>
  <c r="C5267" i="16"/>
  <c r="C5268" i="16"/>
  <c r="C5269" i="16"/>
  <c r="C5270" i="16"/>
  <c r="C5271" i="16"/>
  <c r="C5272" i="16"/>
  <c r="C5273" i="16"/>
  <c r="C5274" i="16"/>
  <c r="C5275" i="16"/>
  <c r="C5276" i="16"/>
  <c r="C5277" i="16"/>
  <c r="C5278" i="16"/>
  <c r="C5279" i="16"/>
  <c r="C5280" i="16"/>
  <c r="C5281" i="16"/>
  <c r="C5282" i="16"/>
  <c r="C5283" i="16"/>
  <c r="C5284" i="16"/>
  <c r="C5285" i="16"/>
  <c r="C5286" i="16"/>
  <c r="C5287" i="16"/>
  <c r="C5288" i="16"/>
  <c r="C5289" i="16"/>
  <c r="C5290" i="16"/>
  <c r="C5291" i="16"/>
  <c r="C5292" i="16"/>
  <c r="C5293" i="16"/>
  <c r="C5294" i="16"/>
  <c r="C5295" i="16"/>
  <c r="C5296" i="16"/>
  <c r="C5297" i="16"/>
  <c r="C5298" i="16"/>
  <c r="C5299" i="16"/>
  <c r="C5300" i="16"/>
  <c r="C5301" i="16"/>
  <c r="C5302" i="16"/>
  <c r="C5303" i="16"/>
  <c r="C5304" i="16"/>
  <c r="C5305" i="16"/>
  <c r="C5306" i="16"/>
  <c r="C5307" i="16"/>
  <c r="C5308" i="16"/>
  <c r="C5309" i="16"/>
  <c r="C5310" i="16"/>
  <c r="C5311" i="16"/>
  <c r="C5312" i="16"/>
  <c r="C5313" i="16"/>
  <c r="C5314" i="16"/>
  <c r="C5315" i="16"/>
  <c r="C5316" i="16"/>
  <c r="C5317" i="16"/>
  <c r="C5318" i="16"/>
  <c r="C5319" i="16"/>
  <c r="C5320" i="16"/>
  <c r="C5321" i="16"/>
  <c r="C5322" i="16"/>
  <c r="C5323" i="16"/>
  <c r="C5324" i="16"/>
  <c r="C5325" i="16"/>
  <c r="C5326" i="16"/>
  <c r="C5327" i="16"/>
  <c r="C5328" i="16"/>
  <c r="C5329" i="16"/>
  <c r="C5330" i="16"/>
  <c r="C5331" i="16"/>
  <c r="C5332" i="16"/>
  <c r="C5333" i="16"/>
  <c r="C5334" i="16"/>
  <c r="C5335" i="16"/>
  <c r="C5336" i="16"/>
  <c r="C5337" i="16"/>
  <c r="C5338" i="16"/>
  <c r="C5339" i="16"/>
  <c r="C5340" i="16"/>
  <c r="C5341" i="16"/>
  <c r="C5342" i="16"/>
  <c r="C5343" i="16"/>
  <c r="C5344" i="16"/>
  <c r="C5345" i="16"/>
  <c r="C5346" i="16"/>
  <c r="C5347" i="16"/>
  <c r="C5348" i="16"/>
  <c r="C5349" i="16"/>
  <c r="C5350" i="16"/>
  <c r="C5351" i="16"/>
  <c r="C5352" i="16"/>
  <c r="C5353" i="16"/>
  <c r="C5354" i="16"/>
  <c r="C5355" i="16"/>
  <c r="C5356" i="16"/>
  <c r="C5357" i="16"/>
  <c r="C5358" i="16"/>
  <c r="C5359" i="16"/>
  <c r="C5360" i="16"/>
  <c r="C5361" i="16"/>
  <c r="C5362" i="16"/>
  <c r="C5363" i="16"/>
  <c r="C5364" i="16"/>
  <c r="C5365" i="16"/>
  <c r="C5366" i="16"/>
  <c r="C5367" i="16"/>
  <c r="C5368" i="16"/>
  <c r="C5369" i="16"/>
  <c r="C5370" i="16"/>
  <c r="C5371" i="16"/>
  <c r="C5372" i="16"/>
  <c r="C5373" i="16"/>
  <c r="C5374" i="16"/>
  <c r="C5375" i="16"/>
  <c r="C5376" i="16"/>
  <c r="C5377" i="16"/>
  <c r="C5378" i="16"/>
  <c r="C5379" i="16"/>
  <c r="C5380" i="16"/>
  <c r="C5381" i="16"/>
  <c r="C5382" i="16"/>
  <c r="C5383" i="16"/>
  <c r="C5384" i="16"/>
  <c r="C5385" i="16"/>
  <c r="C5386" i="16"/>
  <c r="C5387" i="16"/>
  <c r="C5388" i="16"/>
  <c r="C5389" i="16"/>
  <c r="C5390" i="16"/>
  <c r="C5391" i="16"/>
  <c r="C5392" i="16"/>
  <c r="C5393" i="16"/>
  <c r="C5394" i="16"/>
  <c r="C5395" i="16"/>
  <c r="C5396" i="16"/>
  <c r="C5397" i="16"/>
  <c r="C5398" i="16"/>
  <c r="C5399" i="16"/>
  <c r="C5400" i="16"/>
  <c r="C5401" i="16"/>
  <c r="C5402" i="16"/>
  <c r="C5403" i="16"/>
  <c r="C5404" i="16"/>
  <c r="C5405" i="16"/>
  <c r="C5406" i="16"/>
  <c r="C5407" i="16"/>
  <c r="C5408" i="16"/>
  <c r="C5409" i="16"/>
  <c r="C5410" i="16"/>
  <c r="C5411" i="16"/>
  <c r="C5412" i="16"/>
  <c r="C5413" i="16"/>
  <c r="C5414" i="16"/>
  <c r="C5415" i="16"/>
  <c r="C5416" i="16"/>
  <c r="C5417" i="16"/>
  <c r="C5418" i="16"/>
  <c r="C5419" i="16"/>
  <c r="C5420" i="16"/>
  <c r="C5421" i="16"/>
  <c r="C5422" i="16"/>
  <c r="C5423" i="16"/>
  <c r="C5424" i="16"/>
  <c r="C5425" i="16"/>
  <c r="C5426" i="16"/>
  <c r="C5427" i="16"/>
  <c r="C5428" i="16"/>
  <c r="C5429" i="16"/>
  <c r="C5430" i="16"/>
  <c r="C5431" i="16"/>
  <c r="C5432" i="16"/>
  <c r="C5433" i="16"/>
  <c r="C5434" i="16"/>
  <c r="C5435" i="16"/>
  <c r="C5436" i="16"/>
  <c r="C5437" i="16"/>
  <c r="C5438" i="16"/>
  <c r="C5439" i="16"/>
  <c r="C5440" i="16"/>
  <c r="C5441" i="16"/>
  <c r="C5442" i="16"/>
  <c r="C5443" i="16"/>
  <c r="C5444" i="16"/>
  <c r="C5445" i="16"/>
  <c r="C5446" i="16"/>
  <c r="C5447" i="16"/>
  <c r="C5448" i="16"/>
  <c r="C5449" i="16"/>
  <c r="C5450" i="16"/>
  <c r="C5451" i="16"/>
  <c r="C5452" i="16"/>
  <c r="C5453" i="16"/>
  <c r="C5454" i="16"/>
  <c r="C5455" i="16"/>
  <c r="C5456" i="16"/>
  <c r="C5457" i="16"/>
  <c r="C5458" i="16"/>
  <c r="C5459" i="16"/>
  <c r="C5460" i="16"/>
  <c r="C5461" i="16"/>
  <c r="C5462" i="16"/>
  <c r="C5463" i="16"/>
  <c r="C5464" i="16"/>
  <c r="C5465" i="16"/>
  <c r="C5466" i="16"/>
  <c r="C5467" i="16"/>
  <c r="C5468" i="16"/>
  <c r="C5469" i="16"/>
  <c r="C5470" i="16"/>
  <c r="C5471" i="16"/>
  <c r="C5472" i="16"/>
  <c r="C5473" i="16"/>
  <c r="C5474" i="16"/>
  <c r="C5475" i="16"/>
  <c r="C5476" i="16"/>
  <c r="C5477" i="16"/>
  <c r="C5478" i="16"/>
  <c r="C5479" i="16"/>
  <c r="C5480" i="16"/>
  <c r="C5481" i="16"/>
  <c r="C5482" i="16"/>
  <c r="C5483" i="16"/>
  <c r="C5484" i="16"/>
  <c r="C5485" i="16"/>
  <c r="C5486" i="16"/>
  <c r="C5487" i="16"/>
  <c r="C5488" i="16"/>
  <c r="C5489" i="16"/>
  <c r="C5490" i="16"/>
  <c r="C5491" i="16"/>
  <c r="C5492" i="16"/>
  <c r="C5493" i="16"/>
  <c r="C5494" i="16"/>
  <c r="C5495" i="16"/>
  <c r="C5496" i="16"/>
  <c r="C5497" i="16"/>
  <c r="C5498" i="16"/>
  <c r="C5499" i="16"/>
  <c r="C5500" i="16"/>
  <c r="C5501" i="16"/>
  <c r="C5502" i="16"/>
  <c r="C5503" i="16"/>
  <c r="C5504" i="16"/>
  <c r="C5505" i="16"/>
  <c r="C5506" i="16"/>
  <c r="C5507" i="16"/>
  <c r="C5508" i="16"/>
  <c r="C5509" i="16"/>
  <c r="C5510" i="16"/>
  <c r="C5511" i="16"/>
  <c r="C5512" i="16"/>
  <c r="C5513" i="16"/>
  <c r="C5514" i="16"/>
  <c r="C5515" i="16"/>
  <c r="C5516" i="16"/>
  <c r="C5517" i="16"/>
  <c r="C5518" i="16"/>
  <c r="C5519" i="16"/>
  <c r="C5520" i="16"/>
  <c r="C5521" i="16"/>
  <c r="C5522" i="16"/>
  <c r="C5523" i="16"/>
  <c r="C5524" i="16"/>
  <c r="C5525" i="16"/>
  <c r="C5526" i="16"/>
  <c r="C5527" i="16"/>
  <c r="C5528" i="16"/>
  <c r="C5529" i="16"/>
  <c r="C5530" i="16"/>
  <c r="C5531" i="16"/>
  <c r="C5532" i="16"/>
  <c r="C5533" i="16"/>
  <c r="C5534" i="16"/>
  <c r="C5535" i="16"/>
  <c r="C5536" i="16"/>
  <c r="C5537" i="16"/>
  <c r="C5538" i="16"/>
  <c r="C5539" i="16"/>
  <c r="C5540" i="16"/>
  <c r="C5541" i="16"/>
  <c r="C5542" i="16"/>
  <c r="C5543" i="16"/>
  <c r="C5544" i="16"/>
  <c r="C5545" i="16"/>
  <c r="C5546" i="16"/>
  <c r="C5547" i="16"/>
  <c r="C5548" i="16"/>
  <c r="C5549" i="16"/>
  <c r="C5550" i="16"/>
  <c r="C5551" i="16"/>
  <c r="C5552" i="16"/>
  <c r="C5553" i="16"/>
  <c r="C5554" i="16"/>
  <c r="C5555" i="16"/>
  <c r="C5556" i="16"/>
  <c r="C5557" i="16"/>
  <c r="C5558" i="16"/>
  <c r="C5559" i="16"/>
  <c r="C5560" i="16"/>
  <c r="C5561" i="16"/>
  <c r="C5562" i="16"/>
  <c r="C5563" i="16"/>
  <c r="C5564" i="16"/>
  <c r="C5565" i="16"/>
  <c r="C5566" i="16"/>
  <c r="C5567" i="16"/>
  <c r="C5568" i="16"/>
  <c r="C5569" i="16"/>
  <c r="C5570" i="16"/>
  <c r="C5571" i="16"/>
  <c r="C5572" i="16"/>
  <c r="C5573" i="16"/>
  <c r="C5574" i="16"/>
  <c r="C5575" i="16"/>
  <c r="C5576" i="16"/>
  <c r="C5577" i="16"/>
  <c r="C5578" i="16"/>
  <c r="C5579" i="16"/>
  <c r="C5580" i="16"/>
  <c r="C5581" i="16"/>
  <c r="C5582" i="16"/>
  <c r="C5583" i="16"/>
  <c r="C5584" i="16"/>
  <c r="C5585" i="16"/>
  <c r="C5586" i="16"/>
  <c r="C5587" i="16"/>
  <c r="K3" i="1"/>
  <c r="K4" i="1"/>
  <c r="K5" i="1"/>
  <c r="K6" i="1"/>
  <c r="K7"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2" i="1"/>
  <c r="Z303" i="1"/>
  <c r="W303" i="1" a="1"/>
  <c r="W303" i="1" s="1"/>
  <c r="S303" i="1" a="1"/>
  <c r="S303" i="1" s="1"/>
  <c r="N303" i="1" a="1"/>
  <c r="N303" i="1" s="1"/>
  <c r="E303" i="1"/>
  <c r="F303" i="1" s="1"/>
  <c r="D303" i="1"/>
  <c r="G303" i="1" s="1"/>
  <c r="Z302" i="1"/>
  <c r="W302" i="1" a="1"/>
  <c r="W302" i="1" s="1"/>
  <c r="S302" i="1" a="1"/>
  <c r="S302" i="1" s="1"/>
  <c r="N302" i="1" a="1"/>
  <c r="N302" i="1" s="1"/>
  <c r="E302" i="1"/>
  <c r="F302" i="1" s="1"/>
  <c r="D302" i="1"/>
  <c r="G302" i="1" s="1"/>
  <c r="Z301" i="1"/>
  <c r="W301" i="1" a="1"/>
  <c r="W301" i="1" s="1"/>
  <c r="S301" i="1" a="1"/>
  <c r="S301" i="1" s="1"/>
  <c r="N301" i="1" a="1"/>
  <c r="N301" i="1" s="1"/>
  <c r="E301" i="1"/>
  <c r="F301" i="1" s="1"/>
  <c r="D301" i="1"/>
  <c r="G301" i="1" s="1"/>
  <c r="Z300" i="1"/>
  <c r="W300" i="1" a="1"/>
  <c r="W300" i="1" s="1"/>
  <c r="S300" i="1" a="1"/>
  <c r="S300" i="1" s="1"/>
  <c r="N300" i="1" a="1"/>
  <c r="N300" i="1" s="1"/>
  <c r="E300" i="1"/>
  <c r="F300" i="1" s="1"/>
  <c r="D300" i="1"/>
  <c r="G300" i="1" s="1"/>
  <c r="Z299" i="1"/>
  <c r="W299" i="1" a="1"/>
  <c r="W299" i="1" s="1"/>
  <c r="S299" i="1" a="1"/>
  <c r="S299" i="1" s="1"/>
  <c r="N299" i="1" a="1"/>
  <c r="N299" i="1" s="1"/>
  <c r="E299" i="1"/>
  <c r="F299" i="1" s="1"/>
  <c r="D299" i="1"/>
  <c r="G299" i="1" s="1"/>
  <c r="Z298" i="1"/>
  <c r="W298" i="1" a="1"/>
  <c r="W298" i="1" s="1"/>
  <c r="S298" i="1" a="1"/>
  <c r="S298" i="1" s="1"/>
  <c r="N298" i="1" a="1"/>
  <c r="N298" i="1" s="1"/>
  <c r="E298" i="1"/>
  <c r="F298" i="1" s="1"/>
  <c r="D298" i="1"/>
  <c r="G298" i="1" s="1"/>
  <c r="Z297" i="1"/>
  <c r="W297" i="1" a="1"/>
  <c r="W297" i="1" s="1"/>
  <c r="S297" i="1" a="1"/>
  <c r="S297" i="1" s="1"/>
  <c r="N297" i="1" a="1"/>
  <c r="N297" i="1" s="1"/>
  <c r="E297" i="1"/>
  <c r="F297" i="1" s="1"/>
  <c r="D297" i="1"/>
  <c r="G297" i="1" s="1"/>
  <c r="Z296" i="1"/>
  <c r="W296" i="1" a="1"/>
  <c r="W296" i="1" s="1"/>
  <c r="S296" i="1" a="1"/>
  <c r="S296" i="1" s="1"/>
  <c r="N296" i="1" a="1"/>
  <c r="N296" i="1" s="1"/>
  <c r="E296" i="1"/>
  <c r="F296" i="1" s="1"/>
  <c r="D296" i="1"/>
  <c r="G296" i="1" s="1"/>
  <c r="Z295" i="1"/>
  <c r="W295" i="1" a="1"/>
  <c r="W295" i="1" s="1"/>
  <c r="S295" i="1" a="1"/>
  <c r="S295" i="1" s="1"/>
  <c r="N295" i="1" a="1"/>
  <c r="N295" i="1" s="1"/>
  <c r="E295" i="1"/>
  <c r="F295" i="1" s="1"/>
  <c r="D295" i="1"/>
  <c r="G295" i="1" s="1"/>
  <c r="Z294" i="1"/>
  <c r="W294" i="1" a="1"/>
  <c r="W294" i="1" s="1"/>
  <c r="S294" i="1" a="1"/>
  <c r="S294" i="1" s="1"/>
  <c r="N294" i="1" a="1"/>
  <c r="N294" i="1" s="1"/>
  <c r="E294" i="1"/>
  <c r="F294" i="1" s="1"/>
  <c r="D294" i="1"/>
  <c r="G294" i="1" s="1"/>
  <c r="Z293" i="1"/>
  <c r="W293" i="1" a="1"/>
  <c r="W293" i="1" s="1"/>
  <c r="S293" i="1" a="1"/>
  <c r="S293" i="1" s="1"/>
  <c r="N293" i="1" a="1"/>
  <c r="N293" i="1" s="1"/>
  <c r="E293" i="1"/>
  <c r="F293" i="1" s="1"/>
  <c r="D293" i="1"/>
  <c r="G293" i="1" s="1"/>
  <c r="Z292" i="1"/>
  <c r="W292" i="1" a="1"/>
  <c r="W292" i="1" s="1"/>
  <c r="S292" i="1" a="1"/>
  <c r="S292" i="1" s="1"/>
  <c r="N292" i="1" a="1"/>
  <c r="N292" i="1" s="1"/>
  <c r="E292" i="1"/>
  <c r="F292" i="1" s="1"/>
  <c r="D292" i="1"/>
  <c r="G292" i="1" s="1"/>
  <c r="Z291" i="1"/>
  <c r="W291" i="1" a="1"/>
  <c r="W291" i="1" s="1"/>
  <c r="S291" i="1" a="1"/>
  <c r="S291" i="1" s="1"/>
  <c r="N291" i="1" a="1"/>
  <c r="N291" i="1" s="1"/>
  <c r="E291" i="1"/>
  <c r="F291" i="1" s="1"/>
  <c r="D291" i="1"/>
  <c r="G291" i="1" s="1"/>
  <c r="Z290" i="1"/>
  <c r="W290" i="1" a="1"/>
  <c r="W290" i="1" s="1"/>
  <c r="S290" i="1" a="1"/>
  <c r="S290" i="1" s="1"/>
  <c r="N290" i="1" a="1"/>
  <c r="N290" i="1" s="1"/>
  <c r="E290" i="1"/>
  <c r="F290" i="1" s="1"/>
  <c r="D290" i="1"/>
  <c r="G290" i="1" s="1"/>
  <c r="Z289" i="1"/>
  <c r="W289" i="1" a="1"/>
  <c r="W289" i="1" s="1"/>
  <c r="S289" i="1" a="1"/>
  <c r="S289" i="1" s="1"/>
  <c r="N289" i="1" a="1"/>
  <c r="N289" i="1" s="1"/>
  <c r="E289" i="1"/>
  <c r="F289" i="1" s="1"/>
  <c r="D289" i="1"/>
  <c r="G289" i="1" s="1"/>
  <c r="Z288" i="1"/>
  <c r="W288" i="1" a="1"/>
  <c r="W288" i="1" s="1"/>
  <c r="S288" i="1" a="1"/>
  <c r="S288" i="1" s="1"/>
  <c r="N288" i="1" a="1"/>
  <c r="N288" i="1" s="1"/>
  <c r="E288" i="1"/>
  <c r="F288" i="1" s="1"/>
  <c r="D288" i="1"/>
  <c r="G288" i="1" s="1"/>
  <c r="Z287" i="1"/>
  <c r="W287" i="1" a="1"/>
  <c r="W287" i="1" s="1"/>
  <c r="S287" i="1" a="1"/>
  <c r="S287" i="1" s="1"/>
  <c r="N287" i="1" a="1"/>
  <c r="N287" i="1" s="1"/>
  <c r="E287" i="1"/>
  <c r="F287" i="1" s="1"/>
  <c r="D287" i="1"/>
  <c r="G287" i="1" s="1"/>
  <c r="Z286" i="1"/>
  <c r="W286" i="1" a="1"/>
  <c r="W286" i="1" s="1"/>
  <c r="S286" i="1" a="1"/>
  <c r="S286" i="1" s="1"/>
  <c r="N286" i="1" a="1"/>
  <c r="N286" i="1" s="1"/>
  <c r="E286" i="1"/>
  <c r="F286" i="1" s="1"/>
  <c r="D286" i="1"/>
  <c r="G286" i="1" s="1"/>
  <c r="Z285" i="1"/>
  <c r="W285" i="1" a="1"/>
  <c r="W285" i="1" s="1"/>
  <c r="S285" i="1" a="1"/>
  <c r="S285" i="1" s="1"/>
  <c r="N285" i="1" a="1"/>
  <c r="N285" i="1" s="1"/>
  <c r="E285" i="1"/>
  <c r="F285" i="1" s="1"/>
  <c r="D285" i="1"/>
  <c r="G285" i="1" s="1"/>
  <c r="Z284" i="1"/>
  <c r="W284" i="1" a="1"/>
  <c r="W284" i="1" s="1"/>
  <c r="S284" i="1" a="1"/>
  <c r="S284" i="1" s="1"/>
  <c r="N284" i="1" a="1"/>
  <c r="N284" i="1" s="1"/>
  <c r="E284" i="1"/>
  <c r="F284" i="1" s="1"/>
  <c r="D284" i="1"/>
  <c r="G284" i="1" s="1"/>
  <c r="Z283" i="1"/>
  <c r="W283" i="1" a="1"/>
  <c r="W283" i="1" s="1"/>
  <c r="S283" i="1" a="1"/>
  <c r="S283" i="1" s="1"/>
  <c r="N283" i="1" a="1"/>
  <c r="N283" i="1" s="1"/>
  <c r="E283" i="1"/>
  <c r="F283" i="1" s="1"/>
  <c r="D283" i="1"/>
  <c r="G283" i="1" s="1"/>
  <c r="Z282" i="1"/>
  <c r="W282" i="1" a="1"/>
  <c r="W282" i="1" s="1"/>
  <c r="S282" i="1" a="1"/>
  <c r="S282" i="1" s="1"/>
  <c r="N282" i="1" a="1"/>
  <c r="N282" i="1" s="1"/>
  <c r="E282" i="1"/>
  <c r="F282" i="1" s="1"/>
  <c r="D282" i="1"/>
  <c r="G282" i="1" s="1"/>
  <c r="Z281" i="1"/>
  <c r="W281" i="1" a="1"/>
  <c r="W281" i="1" s="1"/>
  <c r="S281" i="1" a="1"/>
  <c r="S281" i="1" s="1"/>
  <c r="N281" i="1" a="1"/>
  <c r="N281" i="1" s="1"/>
  <c r="E281" i="1"/>
  <c r="F281" i="1" s="1"/>
  <c r="D281" i="1"/>
  <c r="G281" i="1" s="1"/>
  <c r="Z280" i="1"/>
  <c r="W280" i="1" a="1"/>
  <c r="W280" i="1" s="1"/>
  <c r="S280" i="1" a="1"/>
  <c r="S280" i="1" s="1"/>
  <c r="N280" i="1" a="1"/>
  <c r="N280" i="1" s="1"/>
  <c r="E280" i="1"/>
  <c r="F280" i="1" s="1"/>
  <c r="D280" i="1"/>
  <c r="G280" i="1" s="1"/>
  <c r="Z279" i="1"/>
  <c r="W279" i="1" a="1"/>
  <c r="W279" i="1" s="1"/>
  <c r="S279" i="1" a="1"/>
  <c r="S279" i="1" s="1"/>
  <c r="N279" i="1" a="1"/>
  <c r="N279" i="1" s="1"/>
  <c r="E279" i="1"/>
  <c r="F279" i="1" s="1"/>
  <c r="D279" i="1"/>
  <c r="G279" i="1" s="1"/>
  <c r="Z278" i="1"/>
  <c r="W278" i="1" a="1"/>
  <c r="W278" i="1" s="1"/>
  <c r="S278" i="1" a="1"/>
  <c r="S278" i="1" s="1"/>
  <c r="N278" i="1" a="1"/>
  <c r="N278" i="1" s="1"/>
  <c r="E278" i="1"/>
  <c r="F278" i="1" s="1"/>
  <c r="D278" i="1"/>
  <c r="G278" i="1" s="1"/>
  <c r="Z277" i="1"/>
  <c r="W277" i="1" a="1"/>
  <c r="W277" i="1" s="1"/>
  <c r="S277" i="1" a="1"/>
  <c r="S277" i="1" s="1"/>
  <c r="N277" i="1" a="1"/>
  <c r="N277" i="1" s="1"/>
  <c r="E277" i="1"/>
  <c r="F277" i="1" s="1"/>
  <c r="D277" i="1"/>
  <c r="G277" i="1" s="1"/>
  <c r="Z276" i="1"/>
  <c r="W276" i="1" a="1"/>
  <c r="W276" i="1" s="1"/>
  <c r="S276" i="1" a="1"/>
  <c r="S276" i="1" s="1"/>
  <c r="N276" i="1" a="1"/>
  <c r="N276" i="1" s="1"/>
  <c r="E276" i="1"/>
  <c r="F276" i="1" s="1"/>
  <c r="D276" i="1"/>
  <c r="G276" i="1" s="1"/>
  <c r="Z275" i="1"/>
  <c r="W275" i="1" a="1"/>
  <c r="W275" i="1" s="1"/>
  <c r="S275" i="1" a="1"/>
  <c r="S275" i="1" s="1"/>
  <c r="N275" i="1" a="1"/>
  <c r="N275" i="1" s="1"/>
  <c r="E275" i="1"/>
  <c r="F275" i="1" s="1"/>
  <c r="D275" i="1"/>
  <c r="G275" i="1" s="1"/>
  <c r="Z274" i="1"/>
  <c r="W274" i="1" a="1"/>
  <c r="W274" i="1" s="1"/>
  <c r="S274" i="1" a="1"/>
  <c r="S274" i="1" s="1"/>
  <c r="N274" i="1" a="1"/>
  <c r="N274" i="1" s="1"/>
  <c r="E274" i="1"/>
  <c r="F274" i="1" s="1"/>
  <c r="D274" i="1"/>
  <c r="G274" i="1" s="1"/>
  <c r="Z273" i="1"/>
  <c r="W273" i="1" a="1"/>
  <c r="W273" i="1" s="1"/>
  <c r="S273" i="1" a="1"/>
  <c r="S273" i="1" s="1"/>
  <c r="N273" i="1" a="1"/>
  <c r="N273" i="1" s="1"/>
  <c r="E273" i="1"/>
  <c r="F273" i="1" s="1"/>
  <c r="D273" i="1"/>
  <c r="G273" i="1" s="1"/>
  <c r="Z272" i="1"/>
  <c r="W272" i="1" a="1"/>
  <c r="W272" i="1" s="1"/>
  <c r="S272" i="1" a="1"/>
  <c r="S272" i="1" s="1"/>
  <c r="N272" i="1" a="1"/>
  <c r="N272" i="1" s="1"/>
  <c r="E272" i="1"/>
  <c r="F272" i="1" s="1"/>
  <c r="D272" i="1"/>
  <c r="G272" i="1" s="1"/>
  <c r="Z271" i="1"/>
  <c r="W271" i="1" a="1"/>
  <c r="W271" i="1" s="1"/>
  <c r="S271" i="1" a="1"/>
  <c r="S271" i="1" s="1"/>
  <c r="N271" i="1" a="1"/>
  <c r="N271" i="1" s="1"/>
  <c r="E271" i="1"/>
  <c r="F271" i="1" s="1"/>
  <c r="D271" i="1"/>
  <c r="G271" i="1" s="1"/>
  <c r="Z270" i="1"/>
  <c r="W270" i="1" a="1"/>
  <c r="W270" i="1" s="1"/>
  <c r="S270" i="1" a="1"/>
  <c r="S270" i="1" s="1"/>
  <c r="N270" i="1" a="1"/>
  <c r="N270" i="1" s="1"/>
  <c r="E270" i="1"/>
  <c r="F270" i="1" s="1"/>
  <c r="D270" i="1"/>
  <c r="G270" i="1" s="1"/>
  <c r="Z269" i="1"/>
  <c r="W269" i="1" a="1"/>
  <c r="W269" i="1" s="1"/>
  <c r="S269" i="1" a="1"/>
  <c r="S269" i="1" s="1"/>
  <c r="N269" i="1" a="1"/>
  <c r="N269" i="1" s="1"/>
  <c r="E269" i="1"/>
  <c r="F269" i="1" s="1"/>
  <c r="D269" i="1"/>
  <c r="G269" i="1" s="1"/>
  <c r="Z268" i="1"/>
  <c r="W268" i="1" a="1"/>
  <c r="W268" i="1" s="1"/>
  <c r="S268" i="1" a="1"/>
  <c r="S268" i="1" s="1"/>
  <c r="N268" i="1" a="1"/>
  <c r="N268" i="1" s="1"/>
  <c r="E268" i="1"/>
  <c r="F268" i="1" s="1"/>
  <c r="D268" i="1"/>
  <c r="G268" i="1" s="1"/>
  <c r="Z267" i="1"/>
  <c r="W267" i="1" a="1"/>
  <c r="W267" i="1" s="1"/>
  <c r="S267" i="1" a="1"/>
  <c r="S267" i="1" s="1"/>
  <c r="N267" i="1" a="1"/>
  <c r="N267" i="1" s="1"/>
  <c r="E267" i="1"/>
  <c r="F267" i="1" s="1"/>
  <c r="D267" i="1"/>
  <c r="G267" i="1" s="1"/>
  <c r="Z266" i="1"/>
  <c r="W266" i="1" a="1"/>
  <c r="W266" i="1" s="1"/>
  <c r="S266" i="1" a="1"/>
  <c r="S266" i="1" s="1"/>
  <c r="N266" i="1" a="1"/>
  <c r="N266" i="1" s="1"/>
  <c r="E266" i="1"/>
  <c r="F266" i="1" s="1"/>
  <c r="D266" i="1"/>
  <c r="G266" i="1" s="1"/>
  <c r="Z265" i="1"/>
  <c r="W265" i="1" a="1"/>
  <c r="W265" i="1" s="1"/>
  <c r="S265" i="1" a="1"/>
  <c r="S265" i="1" s="1"/>
  <c r="N265" i="1" a="1"/>
  <c r="N265" i="1" s="1"/>
  <c r="E265" i="1"/>
  <c r="F265" i="1" s="1"/>
  <c r="D265" i="1"/>
  <c r="G265" i="1" s="1"/>
  <c r="Z264" i="1"/>
  <c r="W264" i="1" a="1"/>
  <c r="W264" i="1" s="1"/>
  <c r="S264" i="1" a="1"/>
  <c r="S264" i="1" s="1"/>
  <c r="N264" i="1" a="1"/>
  <c r="N264" i="1" s="1"/>
  <c r="E264" i="1"/>
  <c r="F264" i="1" s="1"/>
  <c r="D264" i="1"/>
  <c r="G264" i="1" s="1"/>
  <c r="Z263" i="1"/>
  <c r="W263" i="1" a="1"/>
  <c r="W263" i="1" s="1"/>
  <c r="S263" i="1" a="1"/>
  <c r="S263" i="1" s="1"/>
  <c r="N263" i="1" a="1"/>
  <c r="N263" i="1" s="1"/>
  <c r="E263" i="1"/>
  <c r="F263" i="1" s="1"/>
  <c r="D263" i="1"/>
  <c r="G263" i="1" s="1"/>
  <c r="Z262" i="1"/>
  <c r="W262" i="1" a="1"/>
  <c r="W262" i="1" s="1"/>
  <c r="S262" i="1" a="1"/>
  <c r="S262" i="1" s="1"/>
  <c r="N262" i="1" a="1"/>
  <c r="N262" i="1" s="1"/>
  <c r="E262" i="1"/>
  <c r="F262" i="1" s="1"/>
  <c r="D262" i="1"/>
  <c r="G262" i="1" s="1"/>
  <c r="Z261" i="1"/>
  <c r="W261" i="1" a="1"/>
  <c r="W261" i="1" s="1"/>
  <c r="S261" i="1" a="1"/>
  <c r="S261" i="1" s="1"/>
  <c r="N261" i="1" a="1"/>
  <c r="N261" i="1" s="1"/>
  <c r="E261" i="1"/>
  <c r="F261" i="1" s="1"/>
  <c r="D261" i="1"/>
  <c r="G261" i="1" s="1"/>
  <c r="Z260" i="1"/>
  <c r="W260" i="1" a="1"/>
  <c r="W260" i="1" s="1"/>
  <c r="S260" i="1" a="1"/>
  <c r="S260" i="1" s="1"/>
  <c r="N260" i="1" a="1"/>
  <c r="N260" i="1" s="1"/>
  <c r="E260" i="1"/>
  <c r="F260" i="1" s="1"/>
  <c r="D260" i="1"/>
  <c r="G260" i="1" s="1"/>
  <c r="Z259" i="1"/>
  <c r="W259" i="1" a="1"/>
  <c r="W259" i="1" s="1"/>
  <c r="S259" i="1" a="1"/>
  <c r="S259" i="1" s="1"/>
  <c r="N259" i="1" a="1"/>
  <c r="N259" i="1" s="1"/>
  <c r="E259" i="1"/>
  <c r="F259" i="1" s="1"/>
  <c r="D259" i="1"/>
  <c r="G259" i="1" s="1"/>
  <c r="Z258" i="1"/>
  <c r="W258" i="1" a="1"/>
  <c r="W258" i="1" s="1"/>
  <c r="S258" i="1" a="1"/>
  <c r="S258" i="1" s="1"/>
  <c r="N258" i="1" a="1"/>
  <c r="N258" i="1" s="1"/>
  <c r="E258" i="1"/>
  <c r="F258" i="1" s="1"/>
  <c r="D258" i="1"/>
  <c r="G258" i="1" s="1"/>
  <c r="Z257" i="1"/>
  <c r="W257" i="1" a="1"/>
  <c r="W257" i="1" s="1"/>
  <c r="S257" i="1" a="1"/>
  <c r="S257" i="1" s="1"/>
  <c r="N257" i="1" a="1"/>
  <c r="N257" i="1" s="1"/>
  <c r="E257" i="1"/>
  <c r="F257" i="1" s="1"/>
  <c r="D257" i="1"/>
  <c r="G257" i="1" s="1"/>
  <c r="Z256" i="1"/>
  <c r="W256" i="1" a="1"/>
  <c r="W256" i="1" s="1"/>
  <c r="S256" i="1" a="1"/>
  <c r="S256" i="1" s="1"/>
  <c r="N256" i="1" a="1"/>
  <c r="N256" i="1" s="1"/>
  <c r="E256" i="1"/>
  <c r="F256" i="1" s="1"/>
  <c r="D256" i="1"/>
  <c r="G256" i="1" s="1"/>
  <c r="Z255" i="1"/>
  <c r="W255" i="1" a="1"/>
  <c r="W255" i="1" s="1"/>
  <c r="S255" i="1" a="1"/>
  <c r="S255" i="1" s="1"/>
  <c r="N255" i="1" a="1"/>
  <c r="N255" i="1" s="1"/>
  <c r="E255" i="1"/>
  <c r="F255" i="1" s="1"/>
  <c r="D255" i="1"/>
  <c r="G255" i="1" s="1"/>
  <c r="Z254" i="1"/>
  <c r="W254" i="1" a="1"/>
  <c r="W254" i="1" s="1"/>
  <c r="S254" i="1" a="1"/>
  <c r="S254" i="1" s="1"/>
  <c r="N254" i="1" a="1"/>
  <c r="N254" i="1" s="1"/>
  <c r="E254" i="1"/>
  <c r="F254" i="1" s="1"/>
  <c r="D254" i="1"/>
  <c r="G254" i="1" s="1"/>
  <c r="Z253" i="1"/>
  <c r="W253" i="1" a="1"/>
  <c r="W253" i="1" s="1"/>
  <c r="S253" i="1" a="1"/>
  <c r="S253" i="1" s="1"/>
  <c r="N253" i="1" a="1"/>
  <c r="N253" i="1" s="1"/>
  <c r="E253" i="1"/>
  <c r="F253" i="1" s="1"/>
  <c r="D253" i="1"/>
  <c r="G253" i="1" s="1"/>
  <c r="Z252" i="1"/>
  <c r="W252" i="1" a="1"/>
  <c r="W252" i="1" s="1"/>
  <c r="S252" i="1" a="1"/>
  <c r="S252" i="1" s="1"/>
  <c r="N252" i="1" a="1"/>
  <c r="N252" i="1" s="1"/>
  <c r="E252" i="1"/>
  <c r="F252" i="1" s="1"/>
  <c r="D252" i="1"/>
  <c r="G252" i="1" s="1"/>
  <c r="Z251" i="1"/>
  <c r="W251" i="1" a="1"/>
  <c r="W251" i="1" s="1"/>
  <c r="S251" i="1" a="1"/>
  <c r="S251" i="1" s="1"/>
  <c r="N251" i="1" a="1"/>
  <c r="N251" i="1" s="1"/>
  <c r="E251" i="1"/>
  <c r="F251" i="1" s="1"/>
  <c r="D251" i="1"/>
  <c r="G251" i="1" s="1"/>
  <c r="Z250" i="1"/>
  <c r="W250" i="1" a="1"/>
  <c r="W250" i="1" s="1"/>
  <c r="S250" i="1" a="1"/>
  <c r="S250" i="1" s="1"/>
  <c r="N250" i="1" a="1"/>
  <c r="N250" i="1" s="1"/>
  <c r="E250" i="1"/>
  <c r="F250" i="1" s="1"/>
  <c r="D250" i="1"/>
  <c r="G250" i="1" s="1"/>
  <c r="Z249" i="1"/>
  <c r="W249" i="1" a="1"/>
  <c r="W249" i="1" s="1"/>
  <c r="S249" i="1" a="1"/>
  <c r="S249" i="1" s="1"/>
  <c r="N249" i="1" a="1"/>
  <c r="N249" i="1" s="1"/>
  <c r="E249" i="1"/>
  <c r="F249" i="1" s="1"/>
  <c r="D249" i="1"/>
  <c r="G249" i="1" s="1"/>
  <c r="Z248" i="1"/>
  <c r="W248" i="1" a="1"/>
  <c r="W248" i="1" s="1"/>
  <c r="S248" i="1" a="1"/>
  <c r="S248" i="1" s="1"/>
  <c r="N248" i="1" a="1"/>
  <c r="N248" i="1" s="1"/>
  <c r="E248" i="1"/>
  <c r="F248" i="1" s="1"/>
  <c r="D248" i="1"/>
  <c r="G248" i="1" s="1"/>
  <c r="Z247" i="1"/>
  <c r="W247" i="1" a="1"/>
  <c r="W247" i="1" s="1"/>
  <c r="S247" i="1" a="1"/>
  <c r="S247" i="1" s="1"/>
  <c r="N247" i="1" a="1"/>
  <c r="N247" i="1" s="1"/>
  <c r="E247" i="1"/>
  <c r="F247" i="1" s="1"/>
  <c r="D247" i="1"/>
  <c r="G247" i="1" s="1"/>
  <c r="Z246" i="1"/>
  <c r="W246" i="1" a="1"/>
  <c r="W246" i="1" s="1"/>
  <c r="S246" i="1" a="1"/>
  <c r="S246" i="1" s="1"/>
  <c r="N246" i="1" a="1"/>
  <c r="N246" i="1" s="1"/>
  <c r="E246" i="1"/>
  <c r="F246" i="1" s="1"/>
  <c r="D246" i="1"/>
  <c r="G246" i="1" s="1"/>
  <c r="Z245" i="1"/>
  <c r="W245" i="1" a="1"/>
  <c r="W245" i="1" s="1"/>
  <c r="S245" i="1" a="1"/>
  <c r="S245" i="1" s="1"/>
  <c r="N245" i="1" a="1"/>
  <c r="N245" i="1" s="1"/>
  <c r="E245" i="1"/>
  <c r="F245" i="1" s="1"/>
  <c r="D245" i="1"/>
  <c r="G245" i="1" s="1"/>
  <c r="Z244" i="1"/>
  <c r="W244" i="1" a="1"/>
  <c r="W244" i="1" s="1"/>
  <c r="S244" i="1" a="1"/>
  <c r="S244" i="1" s="1"/>
  <c r="N244" i="1" a="1"/>
  <c r="N244" i="1" s="1"/>
  <c r="E244" i="1"/>
  <c r="F244" i="1" s="1"/>
  <c r="D244" i="1"/>
  <c r="G244" i="1" s="1"/>
  <c r="Z243" i="1"/>
  <c r="W243" i="1" a="1"/>
  <c r="W243" i="1" s="1"/>
  <c r="S243" i="1" a="1"/>
  <c r="S243" i="1" s="1"/>
  <c r="N243" i="1" a="1"/>
  <c r="N243" i="1" s="1"/>
  <c r="E243" i="1"/>
  <c r="F243" i="1" s="1"/>
  <c r="D243" i="1"/>
  <c r="G243" i="1" s="1"/>
  <c r="Z242" i="1"/>
  <c r="W242" i="1" a="1"/>
  <c r="W242" i="1" s="1"/>
  <c r="S242" i="1" a="1"/>
  <c r="S242" i="1" s="1"/>
  <c r="N242" i="1" a="1"/>
  <c r="N242" i="1" s="1"/>
  <c r="E242" i="1"/>
  <c r="F242" i="1" s="1"/>
  <c r="D242" i="1"/>
  <c r="G242" i="1" s="1"/>
  <c r="Z241" i="1"/>
  <c r="W241" i="1" a="1"/>
  <c r="W241" i="1" s="1"/>
  <c r="S241" i="1" a="1"/>
  <c r="S241" i="1" s="1"/>
  <c r="N241" i="1" a="1"/>
  <c r="N241" i="1" s="1"/>
  <c r="E241" i="1"/>
  <c r="F241" i="1" s="1"/>
  <c r="D241" i="1"/>
  <c r="G241" i="1" s="1"/>
  <c r="Z240" i="1"/>
  <c r="W240" i="1" a="1"/>
  <c r="W240" i="1" s="1"/>
  <c r="S240" i="1" a="1"/>
  <c r="S240" i="1" s="1"/>
  <c r="N240" i="1" a="1"/>
  <c r="N240" i="1" s="1"/>
  <c r="E240" i="1"/>
  <c r="F240" i="1" s="1"/>
  <c r="D240" i="1"/>
  <c r="G240" i="1" s="1"/>
  <c r="Z239" i="1"/>
  <c r="W239" i="1" a="1"/>
  <c r="W239" i="1" s="1"/>
  <c r="S239" i="1" a="1"/>
  <c r="S239" i="1" s="1"/>
  <c r="N239" i="1" a="1"/>
  <c r="N239" i="1" s="1"/>
  <c r="E239" i="1"/>
  <c r="F239" i="1" s="1"/>
  <c r="D239" i="1"/>
  <c r="G239" i="1" s="1"/>
  <c r="Z238" i="1"/>
  <c r="W238" i="1" a="1"/>
  <c r="W238" i="1" s="1"/>
  <c r="S238" i="1" a="1"/>
  <c r="S238" i="1" s="1"/>
  <c r="N238" i="1" a="1"/>
  <c r="N238" i="1" s="1"/>
  <c r="E238" i="1"/>
  <c r="F238" i="1" s="1"/>
  <c r="D238" i="1"/>
  <c r="G238" i="1" s="1"/>
  <c r="Z237" i="1"/>
  <c r="W237" i="1" a="1"/>
  <c r="W237" i="1" s="1"/>
  <c r="S237" i="1" a="1"/>
  <c r="S237" i="1" s="1"/>
  <c r="N237" i="1" a="1"/>
  <c r="N237" i="1" s="1"/>
  <c r="E237" i="1"/>
  <c r="F237" i="1" s="1"/>
  <c r="D237" i="1"/>
  <c r="G237" i="1" s="1"/>
  <c r="Z236" i="1"/>
  <c r="W236" i="1" a="1"/>
  <c r="W236" i="1" s="1"/>
  <c r="S236" i="1" a="1"/>
  <c r="S236" i="1" s="1"/>
  <c r="N236" i="1" a="1"/>
  <c r="N236" i="1" s="1"/>
  <c r="E236" i="1"/>
  <c r="F236" i="1" s="1"/>
  <c r="D236" i="1"/>
  <c r="G236" i="1" s="1"/>
  <c r="Z235" i="1"/>
  <c r="W235" i="1" a="1"/>
  <c r="W235" i="1" s="1"/>
  <c r="S235" i="1" a="1"/>
  <c r="S235" i="1" s="1"/>
  <c r="N235" i="1" a="1"/>
  <c r="N235" i="1" s="1"/>
  <c r="E235" i="1"/>
  <c r="F235" i="1" s="1"/>
  <c r="D235" i="1"/>
  <c r="G235" i="1" s="1"/>
  <c r="Z234" i="1"/>
  <c r="W234" i="1" a="1"/>
  <c r="W234" i="1" s="1"/>
  <c r="S234" i="1" a="1"/>
  <c r="S234" i="1" s="1"/>
  <c r="N234" i="1" a="1"/>
  <c r="N234" i="1" s="1"/>
  <c r="E234" i="1"/>
  <c r="F234" i="1" s="1"/>
  <c r="D234" i="1"/>
  <c r="G234" i="1" s="1"/>
  <c r="Z233" i="1"/>
  <c r="W233" i="1" a="1"/>
  <c r="W233" i="1" s="1"/>
  <c r="S233" i="1" a="1"/>
  <c r="S233" i="1" s="1"/>
  <c r="N233" i="1" a="1"/>
  <c r="N233" i="1" s="1"/>
  <c r="E233" i="1"/>
  <c r="F233" i="1" s="1"/>
  <c r="D233" i="1"/>
  <c r="G233" i="1" s="1"/>
  <c r="Z232" i="1"/>
  <c r="W232" i="1" a="1"/>
  <c r="W232" i="1" s="1"/>
  <c r="S232" i="1" a="1"/>
  <c r="S232" i="1" s="1"/>
  <c r="N232" i="1" a="1"/>
  <c r="N232" i="1" s="1"/>
  <c r="E232" i="1"/>
  <c r="F232" i="1" s="1"/>
  <c r="D232" i="1"/>
  <c r="G232" i="1" s="1"/>
  <c r="Z231" i="1"/>
  <c r="W231" i="1" a="1"/>
  <c r="W231" i="1" s="1"/>
  <c r="S231" i="1" a="1"/>
  <c r="S231" i="1" s="1"/>
  <c r="N231" i="1" a="1"/>
  <c r="N231" i="1" s="1"/>
  <c r="E231" i="1"/>
  <c r="F231" i="1" s="1"/>
  <c r="D231" i="1"/>
  <c r="G231" i="1" s="1"/>
  <c r="Z230" i="1"/>
  <c r="W230" i="1" a="1"/>
  <c r="W230" i="1" s="1"/>
  <c r="S230" i="1" a="1"/>
  <c r="S230" i="1" s="1"/>
  <c r="N230" i="1" a="1"/>
  <c r="N230" i="1" s="1"/>
  <c r="E230" i="1"/>
  <c r="F230" i="1" s="1"/>
  <c r="D230" i="1"/>
  <c r="G230" i="1" s="1"/>
  <c r="Z229" i="1"/>
  <c r="W229" i="1" a="1"/>
  <c r="W229" i="1" s="1"/>
  <c r="S229" i="1" a="1"/>
  <c r="S229" i="1" s="1"/>
  <c r="N229" i="1" a="1"/>
  <c r="N229" i="1" s="1"/>
  <c r="E229" i="1"/>
  <c r="F229" i="1" s="1"/>
  <c r="D229" i="1"/>
  <c r="G229" i="1" s="1"/>
  <c r="Z228" i="1"/>
  <c r="W228" i="1" a="1"/>
  <c r="W228" i="1" s="1"/>
  <c r="S228" i="1" a="1"/>
  <c r="S228" i="1" s="1"/>
  <c r="N228" i="1" a="1"/>
  <c r="N228" i="1" s="1"/>
  <c r="E228" i="1"/>
  <c r="F228" i="1" s="1"/>
  <c r="D228" i="1"/>
  <c r="G228" i="1" s="1"/>
  <c r="Z227" i="1"/>
  <c r="W227" i="1" a="1"/>
  <c r="W227" i="1" s="1"/>
  <c r="S227" i="1" a="1"/>
  <c r="S227" i="1" s="1"/>
  <c r="N227" i="1" a="1"/>
  <c r="N227" i="1" s="1"/>
  <c r="E227" i="1"/>
  <c r="F227" i="1" s="1"/>
  <c r="D227" i="1"/>
  <c r="G227" i="1" s="1"/>
  <c r="Z226" i="1"/>
  <c r="W226" i="1" a="1"/>
  <c r="W226" i="1" s="1"/>
  <c r="S226" i="1" a="1"/>
  <c r="S226" i="1" s="1"/>
  <c r="N226" i="1" a="1"/>
  <c r="N226" i="1" s="1"/>
  <c r="E226" i="1"/>
  <c r="F226" i="1" s="1"/>
  <c r="D226" i="1"/>
  <c r="G226" i="1" s="1"/>
  <c r="Z225" i="1"/>
  <c r="W225" i="1" a="1"/>
  <c r="W225" i="1" s="1"/>
  <c r="S225" i="1" a="1"/>
  <c r="S225" i="1" s="1"/>
  <c r="N225" i="1" a="1"/>
  <c r="N225" i="1" s="1"/>
  <c r="E225" i="1"/>
  <c r="F225" i="1" s="1"/>
  <c r="D225" i="1"/>
  <c r="G225" i="1" s="1"/>
  <c r="Z224" i="1"/>
  <c r="W224" i="1" a="1"/>
  <c r="W224" i="1" s="1"/>
  <c r="S224" i="1" a="1"/>
  <c r="S224" i="1" s="1"/>
  <c r="N224" i="1" a="1"/>
  <c r="N224" i="1" s="1"/>
  <c r="E224" i="1"/>
  <c r="F224" i="1" s="1"/>
  <c r="D224" i="1"/>
  <c r="G224" i="1" s="1"/>
  <c r="Z223" i="1"/>
  <c r="W223" i="1" a="1"/>
  <c r="W223" i="1" s="1"/>
  <c r="S223" i="1" a="1"/>
  <c r="S223" i="1" s="1"/>
  <c r="N223" i="1" a="1"/>
  <c r="N223" i="1" s="1"/>
  <c r="E223" i="1"/>
  <c r="F223" i="1" s="1"/>
  <c r="D223" i="1"/>
  <c r="G223" i="1" s="1"/>
  <c r="Z222" i="1"/>
  <c r="W222" i="1" a="1"/>
  <c r="W222" i="1" s="1"/>
  <c r="S222" i="1" a="1"/>
  <c r="S222" i="1" s="1"/>
  <c r="N222" i="1" a="1"/>
  <c r="N222" i="1" s="1"/>
  <c r="E222" i="1"/>
  <c r="F222" i="1" s="1"/>
  <c r="D222" i="1"/>
  <c r="G222" i="1" s="1"/>
  <c r="Z221" i="1"/>
  <c r="W221" i="1" a="1"/>
  <c r="W221" i="1" s="1"/>
  <c r="S221" i="1" a="1"/>
  <c r="S221" i="1" s="1"/>
  <c r="N221" i="1" a="1"/>
  <c r="N221" i="1" s="1"/>
  <c r="E221" i="1"/>
  <c r="F221" i="1" s="1"/>
  <c r="D221" i="1"/>
  <c r="G221" i="1" s="1"/>
  <c r="Z220" i="1"/>
  <c r="W220" i="1" a="1"/>
  <c r="W220" i="1" s="1"/>
  <c r="S220" i="1" a="1"/>
  <c r="S220" i="1" s="1"/>
  <c r="N220" i="1" a="1"/>
  <c r="N220" i="1" s="1"/>
  <c r="E220" i="1"/>
  <c r="F220" i="1" s="1"/>
  <c r="D220" i="1"/>
  <c r="G220" i="1" s="1"/>
  <c r="Z219" i="1"/>
  <c r="W219" i="1" a="1"/>
  <c r="W219" i="1" s="1"/>
  <c r="S219" i="1" a="1"/>
  <c r="S219" i="1" s="1"/>
  <c r="N219" i="1" a="1"/>
  <c r="N219" i="1" s="1"/>
  <c r="E219" i="1"/>
  <c r="F219" i="1" s="1"/>
  <c r="D219" i="1"/>
  <c r="G219" i="1" s="1"/>
  <c r="Z218" i="1"/>
  <c r="W218" i="1" a="1"/>
  <c r="W218" i="1" s="1"/>
  <c r="S218" i="1" a="1"/>
  <c r="S218" i="1" s="1"/>
  <c r="N218" i="1" a="1"/>
  <c r="N218" i="1" s="1"/>
  <c r="E218" i="1"/>
  <c r="F218" i="1" s="1"/>
  <c r="D218" i="1"/>
  <c r="G218" i="1" s="1"/>
  <c r="D15" i="26"/>
  <c r="Z217" i="1"/>
  <c r="W217" i="1" a="1"/>
  <c r="W217" i="1" s="1"/>
  <c r="S217" i="1" a="1"/>
  <c r="S217" i="1" s="1"/>
  <c r="N217" i="1" a="1"/>
  <c r="N217" i="1" s="1"/>
  <c r="E217" i="1"/>
  <c r="F217" i="1" s="1"/>
  <c r="D217" i="1"/>
  <c r="G217" i="1" s="1"/>
  <c r="Z216" i="1"/>
  <c r="W216" i="1" a="1"/>
  <c r="W216" i="1" s="1"/>
  <c r="S216" i="1" a="1"/>
  <c r="S216" i="1" s="1"/>
  <c r="N216" i="1" a="1"/>
  <c r="N216" i="1" s="1"/>
  <c r="E216" i="1"/>
  <c r="F216" i="1" s="1"/>
  <c r="D216" i="1"/>
  <c r="G216" i="1" s="1"/>
  <c r="Z215" i="1"/>
  <c r="W215" i="1" a="1"/>
  <c r="W215" i="1" s="1"/>
  <c r="S215" i="1" a="1"/>
  <c r="S215" i="1" s="1"/>
  <c r="N215" i="1" a="1"/>
  <c r="N215" i="1" s="1"/>
  <c r="E215" i="1"/>
  <c r="F215" i="1" s="1"/>
  <c r="D215" i="1"/>
  <c r="G215" i="1" s="1"/>
  <c r="Z214" i="1"/>
  <c r="W214" i="1" a="1"/>
  <c r="W214" i="1" s="1"/>
  <c r="S214" i="1" a="1"/>
  <c r="S214" i="1" s="1"/>
  <c r="N214" i="1" a="1"/>
  <c r="N214" i="1" s="1"/>
  <c r="E214" i="1"/>
  <c r="F214" i="1" s="1"/>
  <c r="D214" i="1"/>
  <c r="G214" i="1" s="1"/>
  <c r="Z213" i="1"/>
  <c r="W213" i="1" a="1"/>
  <c r="W213" i="1" s="1"/>
  <c r="S213" i="1" a="1"/>
  <c r="S213" i="1" s="1"/>
  <c r="N213" i="1" a="1"/>
  <c r="N213" i="1" s="1"/>
  <c r="E213" i="1"/>
  <c r="F213" i="1" s="1"/>
  <c r="D213" i="1"/>
  <c r="G213" i="1" s="1"/>
  <c r="Z212" i="1"/>
  <c r="W212" i="1" a="1"/>
  <c r="W212" i="1" s="1"/>
  <c r="S212" i="1" a="1"/>
  <c r="S212" i="1" s="1"/>
  <c r="N212" i="1" a="1"/>
  <c r="N212" i="1" s="1"/>
  <c r="E212" i="1"/>
  <c r="F212" i="1" s="1"/>
  <c r="D212" i="1"/>
  <c r="G212" i="1" s="1"/>
  <c r="Z211" i="1"/>
  <c r="W211" i="1" a="1"/>
  <c r="W211" i="1" s="1"/>
  <c r="S211" i="1" a="1"/>
  <c r="S211" i="1" s="1"/>
  <c r="N211" i="1" a="1"/>
  <c r="N211" i="1" s="1"/>
  <c r="E211" i="1"/>
  <c r="F211" i="1" s="1"/>
  <c r="D211" i="1"/>
  <c r="G211" i="1" s="1"/>
  <c r="Z210" i="1"/>
  <c r="W210" i="1" a="1"/>
  <c r="W210" i="1" s="1"/>
  <c r="S210" i="1" a="1"/>
  <c r="S210" i="1" s="1"/>
  <c r="N210" i="1" a="1"/>
  <c r="N210" i="1" s="1"/>
  <c r="E210" i="1"/>
  <c r="F210" i="1" s="1"/>
  <c r="D210" i="1"/>
  <c r="G210" i="1" s="1"/>
  <c r="Z209" i="1"/>
  <c r="W209" i="1" a="1"/>
  <c r="W209" i="1" s="1"/>
  <c r="S209" i="1" a="1"/>
  <c r="S209" i="1" s="1"/>
  <c r="N209" i="1" a="1"/>
  <c r="N209" i="1" s="1"/>
  <c r="E209" i="1"/>
  <c r="F209" i="1" s="1"/>
  <c r="D209" i="1"/>
  <c r="G209" i="1" s="1"/>
  <c r="Z208" i="1"/>
  <c r="W208" i="1" a="1"/>
  <c r="W208" i="1" s="1"/>
  <c r="S208" i="1" a="1"/>
  <c r="S208" i="1" s="1"/>
  <c r="N208" i="1" a="1"/>
  <c r="N208" i="1" s="1"/>
  <c r="E208" i="1"/>
  <c r="F208" i="1" s="1"/>
  <c r="D208" i="1"/>
  <c r="G208" i="1" s="1"/>
  <c r="Z207" i="1"/>
  <c r="W207" i="1" a="1"/>
  <c r="W207" i="1" s="1"/>
  <c r="S207" i="1" a="1"/>
  <c r="S207" i="1" s="1"/>
  <c r="N207" i="1" a="1"/>
  <c r="N207" i="1" s="1"/>
  <c r="E207" i="1"/>
  <c r="F207" i="1" s="1"/>
  <c r="D207" i="1"/>
  <c r="G207" i="1" s="1"/>
  <c r="Z206" i="1"/>
  <c r="W206" i="1" a="1"/>
  <c r="W206" i="1" s="1"/>
  <c r="S206" i="1" a="1"/>
  <c r="S206" i="1" s="1"/>
  <c r="N206" i="1" a="1"/>
  <c r="N206" i="1" s="1"/>
  <c r="E206" i="1"/>
  <c r="F206" i="1" s="1"/>
  <c r="D206" i="1"/>
  <c r="G206" i="1" s="1"/>
  <c r="Z205" i="1"/>
  <c r="W205" i="1" a="1"/>
  <c r="W205" i="1" s="1"/>
  <c r="S205" i="1" a="1"/>
  <c r="S205" i="1" s="1"/>
  <c r="N205" i="1" a="1"/>
  <c r="N205" i="1" s="1"/>
  <c r="E205" i="1"/>
  <c r="F205" i="1" s="1"/>
  <c r="D205" i="1"/>
  <c r="G205" i="1" s="1"/>
  <c r="Z204" i="1"/>
  <c r="W204" i="1" a="1"/>
  <c r="W204" i="1" s="1"/>
  <c r="S204" i="1" a="1"/>
  <c r="S204" i="1" s="1"/>
  <c r="N204" i="1" a="1"/>
  <c r="N204" i="1" s="1"/>
  <c r="E204" i="1"/>
  <c r="F204" i="1" s="1"/>
  <c r="D204" i="1"/>
  <c r="G204" i="1" s="1"/>
  <c r="Z203" i="1"/>
  <c r="W203" i="1" a="1"/>
  <c r="W203" i="1" s="1"/>
  <c r="S203" i="1" a="1"/>
  <c r="S203" i="1" s="1"/>
  <c r="N203" i="1" a="1"/>
  <c r="N203" i="1" s="1"/>
  <c r="E203" i="1"/>
  <c r="F203" i="1" s="1"/>
  <c r="D203" i="1"/>
  <c r="G203" i="1" s="1"/>
  <c r="Z202" i="1"/>
  <c r="W202" i="1" a="1"/>
  <c r="W202" i="1" s="1"/>
  <c r="S202" i="1" a="1"/>
  <c r="S202" i="1" s="1"/>
  <c r="N202" i="1" a="1"/>
  <c r="N202" i="1" s="1"/>
  <c r="E202" i="1"/>
  <c r="F202" i="1" s="1"/>
  <c r="D202" i="1"/>
  <c r="G202" i="1" s="1"/>
  <c r="Z201" i="1"/>
  <c r="W201" i="1" a="1"/>
  <c r="W201" i="1" s="1"/>
  <c r="S201" i="1" a="1"/>
  <c r="S201" i="1" s="1"/>
  <c r="N201" i="1" a="1"/>
  <c r="N201" i="1" s="1"/>
  <c r="E201" i="1"/>
  <c r="F201" i="1" s="1"/>
  <c r="D201" i="1"/>
  <c r="G201" i="1" s="1"/>
  <c r="Z200" i="1"/>
  <c r="W200" i="1" a="1"/>
  <c r="W200" i="1" s="1"/>
  <c r="S200" i="1" a="1"/>
  <c r="S200" i="1" s="1"/>
  <c r="N200" i="1" a="1"/>
  <c r="N200" i="1" s="1"/>
  <c r="E200" i="1"/>
  <c r="F200" i="1" s="1"/>
  <c r="D200" i="1"/>
  <c r="G200" i="1" s="1"/>
  <c r="Z199" i="1"/>
  <c r="W199" i="1" a="1"/>
  <c r="W199" i="1" s="1"/>
  <c r="S199" i="1" a="1"/>
  <c r="S199" i="1" s="1"/>
  <c r="N199" i="1" a="1"/>
  <c r="N199" i="1" s="1"/>
  <c r="E199" i="1"/>
  <c r="F199" i="1" s="1"/>
  <c r="D199" i="1"/>
  <c r="G199" i="1" s="1"/>
  <c r="Z198" i="1"/>
  <c r="W198" i="1" a="1"/>
  <c r="W198" i="1" s="1"/>
  <c r="S198" i="1" a="1"/>
  <c r="S198" i="1" s="1"/>
  <c r="N198" i="1" a="1"/>
  <c r="N198" i="1" s="1"/>
  <c r="E198" i="1"/>
  <c r="F198" i="1" s="1"/>
  <c r="D198" i="1"/>
  <c r="G198" i="1" s="1"/>
  <c r="Z197" i="1"/>
  <c r="W197" i="1" a="1"/>
  <c r="W197" i="1" s="1"/>
  <c r="S197" i="1" a="1"/>
  <c r="S197" i="1" s="1"/>
  <c r="N197" i="1" a="1"/>
  <c r="N197" i="1" s="1"/>
  <c r="E197" i="1"/>
  <c r="F197" i="1" s="1"/>
  <c r="D197" i="1"/>
  <c r="G197" i="1" s="1"/>
  <c r="Z196" i="1"/>
  <c r="W196" i="1" a="1"/>
  <c r="W196" i="1" s="1"/>
  <c r="S196" i="1" a="1"/>
  <c r="S196" i="1" s="1"/>
  <c r="N196" i="1" a="1"/>
  <c r="N196" i="1" s="1"/>
  <c r="E196" i="1"/>
  <c r="F196" i="1" s="1"/>
  <c r="D196" i="1"/>
  <c r="G196" i="1" s="1"/>
  <c r="Z195" i="1"/>
  <c r="W195" i="1" a="1"/>
  <c r="W195" i="1" s="1"/>
  <c r="S195" i="1" a="1"/>
  <c r="S195" i="1" s="1"/>
  <c r="N195" i="1" a="1"/>
  <c r="N195" i="1" s="1"/>
  <c r="E195" i="1"/>
  <c r="F195" i="1" s="1"/>
  <c r="D195" i="1"/>
  <c r="G195" i="1" s="1"/>
  <c r="Z194" i="1"/>
  <c r="W194" i="1" a="1"/>
  <c r="W194" i="1" s="1"/>
  <c r="S194" i="1" a="1"/>
  <c r="S194" i="1" s="1"/>
  <c r="N194" i="1" a="1"/>
  <c r="N194" i="1" s="1"/>
  <c r="E194" i="1"/>
  <c r="F194" i="1" s="1"/>
  <c r="D194" i="1"/>
  <c r="G194" i="1" s="1"/>
  <c r="D16" i="26"/>
  <c r="Z193" i="1"/>
  <c r="W193" i="1" a="1"/>
  <c r="W193" i="1" s="1"/>
  <c r="S193" i="1" a="1"/>
  <c r="S193" i="1" s="1"/>
  <c r="N193" i="1" a="1"/>
  <c r="N193" i="1" s="1"/>
  <c r="E193" i="1"/>
  <c r="F193" i="1" s="1"/>
  <c r="D193" i="1"/>
  <c r="G193" i="1" s="1"/>
  <c r="Z192" i="1"/>
  <c r="W192" i="1" a="1"/>
  <c r="W192" i="1" s="1"/>
  <c r="S192" i="1" a="1"/>
  <c r="S192" i="1" s="1"/>
  <c r="N192" i="1" a="1"/>
  <c r="N192" i="1" s="1"/>
  <c r="E192" i="1"/>
  <c r="F192" i="1" s="1"/>
  <c r="D192" i="1"/>
  <c r="G192" i="1" s="1"/>
  <c r="Z191" i="1"/>
  <c r="W191" i="1" a="1"/>
  <c r="W191" i="1" s="1"/>
  <c r="S191" i="1" a="1"/>
  <c r="S191" i="1" s="1"/>
  <c r="N191" i="1" a="1"/>
  <c r="N191" i="1" s="1"/>
  <c r="E191" i="1"/>
  <c r="F191" i="1" s="1"/>
  <c r="D191" i="1"/>
  <c r="G191" i="1" s="1"/>
  <c r="Z190" i="1"/>
  <c r="W190" i="1" a="1"/>
  <c r="W190" i="1" s="1"/>
  <c r="S190" i="1" a="1"/>
  <c r="S190" i="1" s="1"/>
  <c r="N190" i="1" a="1"/>
  <c r="N190" i="1" s="1"/>
  <c r="E190" i="1"/>
  <c r="F190" i="1" s="1"/>
  <c r="D190" i="1"/>
  <c r="G190" i="1" s="1"/>
  <c r="Z189" i="1"/>
  <c r="W189" i="1" a="1"/>
  <c r="W189" i="1" s="1"/>
  <c r="S189" i="1" a="1"/>
  <c r="S189" i="1" s="1"/>
  <c r="N189" i="1" a="1"/>
  <c r="N189" i="1" s="1"/>
  <c r="E189" i="1"/>
  <c r="F189" i="1" s="1"/>
  <c r="D189" i="1"/>
  <c r="G189" i="1" s="1"/>
  <c r="Z188" i="1"/>
  <c r="W188" i="1" a="1"/>
  <c r="W188" i="1" s="1"/>
  <c r="S188" i="1" a="1"/>
  <c r="S188" i="1" s="1"/>
  <c r="N188" i="1" a="1"/>
  <c r="N188" i="1" s="1"/>
  <c r="E188" i="1"/>
  <c r="F188" i="1" s="1"/>
  <c r="D188" i="1"/>
  <c r="G188" i="1" s="1"/>
  <c r="Z187" i="1"/>
  <c r="W187" i="1" a="1"/>
  <c r="W187" i="1" s="1"/>
  <c r="S187" i="1" a="1"/>
  <c r="S187" i="1" s="1"/>
  <c r="N187" i="1" a="1"/>
  <c r="N187" i="1" s="1"/>
  <c r="E187" i="1"/>
  <c r="F187" i="1" s="1"/>
  <c r="D187" i="1"/>
  <c r="G187" i="1" s="1"/>
  <c r="Z186" i="1"/>
  <c r="W186" i="1" a="1"/>
  <c r="W186" i="1" s="1"/>
  <c r="S186" i="1" a="1"/>
  <c r="S186" i="1" s="1"/>
  <c r="N186" i="1" a="1"/>
  <c r="N186" i="1" s="1"/>
  <c r="E186" i="1"/>
  <c r="F186" i="1" s="1"/>
  <c r="D186" i="1"/>
  <c r="G186" i="1" s="1"/>
  <c r="Z185" i="1"/>
  <c r="W185" i="1" a="1"/>
  <c r="W185" i="1" s="1"/>
  <c r="S185" i="1" a="1"/>
  <c r="S185" i="1" s="1"/>
  <c r="N185" i="1" a="1"/>
  <c r="N185" i="1" s="1"/>
  <c r="E185" i="1"/>
  <c r="F185" i="1" s="1"/>
  <c r="D185" i="1"/>
  <c r="G185" i="1" s="1"/>
  <c r="Z184" i="1"/>
  <c r="W184" i="1" a="1"/>
  <c r="W184" i="1" s="1"/>
  <c r="S184" i="1" a="1"/>
  <c r="S184" i="1" s="1"/>
  <c r="N184" i="1" a="1"/>
  <c r="N184" i="1" s="1"/>
  <c r="E184" i="1"/>
  <c r="F184" i="1" s="1"/>
  <c r="D184" i="1"/>
  <c r="G184" i="1" s="1"/>
  <c r="Z183" i="1"/>
  <c r="W183" i="1" a="1"/>
  <c r="W183" i="1" s="1"/>
  <c r="S183" i="1" a="1"/>
  <c r="S183" i="1" s="1"/>
  <c r="N183" i="1" a="1"/>
  <c r="N183" i="1" s="1"/>
  <c r="E183" i="1"/>
  <c r="F183" i="1" s="1"/>
  <c r="D183" i="1"/>
  <c r="G183" i="1" s="1"/>
  <c r="Z182" i="1"/>
  <c r="W182" i="1" a="1"/>
  <c r="W182" i="1" s="1"/>
  <c r="S182" i="1" a="1"/>
  <c r="S182" i="1" s="1"/>
  <c r="N182" i="1" a="1"/>
  <c r="N182" i="1" s="1"/>
  <c r="E182" i="1"/>
  <c r="F182" i="1" s="1"/>
  <c r="D182" i="1"/>
  <c r="G182" i="1" s="1"/>
  <c r="Z181" i="1"/>
  <c r="W181" i="1" a="1"/>
  <c r="W181" i="1" s="1"/>
  <c r="S181" i="1" a="1"/>
  <c r="S181" i="1" s="1"/>
  <c r="N181" i="1" a="1"/>
  <c r="N181" i="1" s="1"/>
  <c r="E181" i="1"/>
  <c r="F181" i="1" s="1"/>
  <c r="D181" i="1"/>
  <c r="G181" i="1" s="1"/>
  <c r="Z180" i="1"/>
  <c r="W180" i="1" a="1"/>
  <c r="W180" i="1" s="1"/>
  <c r="S180" i="1" a="1"/>
  <c r="S180" i="1" s="1"/>
  <c r="N180" i="1" a="1"/>
  <c r="N180" i="1" s="1"/>
  <c r="E180" i="1"/>
  <c r="F180" i="1" s="1"/>
  <c r="D180" i="1"/>
  <c r="G180" i="1" s="1"/>
  <c r="Z179" i="1"/>
  <c r="W179" i="1" a="1"/>
  <c r="W179" i="1" s="1"/>
  <c r="S179" i="1" a="1"/>
  <c r="S179" i="1" s="1"/>
  <c r="N179" i="1" a="1"/>
  <c r="N179" i="1" s="1"/>
  <c r="E179" i="1"/>
  <c r="F179" i="1" s="1"/>
  <c r="D179" i="1"/>
  <c r="G179" i="1" s="1"/>
  <c r="Z178" i="1"/>
  <c r="W178" i="1" a="1"/>
  <c r="W178" i="1" s="1"/>
  <c r="S178" i="1" a="1"/>
  <c r="S178" i="1" s="1"/>
  <c r="N178" i="1" a="1"/>
  <c r="N178" i="1" s="1"/>
  <c r="E178" i="1"/>
  <c r="F178" i="1" s="1"/>
  <c r="D178" i="1"/>
  <c r="G178" i="1" s="1"/>
  <c r="Z177" i="1"/>
  <c r="W177" i="1" a="1"/>
  <c r="W177" i="1" s="1"/>
  <c r="S177" i="1" a="1"/>
  <c r="S177" i="1" s="1"/>
  <c r="N177" i="1" a="1"/>
  <c r="N177" i="1" s="1"/>
  <c r="E177" i="1"/>
  <c r="F177" i="1" s="1"/>
  <c r="D177" i="1"/>
  <c r="G177" i="1" s="1"/>
  <c r="Z176" i="1"/>
  <c r="W176" i="1" a="1"/>
  <c r="W176" i="1" s="1"/>
  <c r="S176" i="1" a="1"/>
  <c r="S176" i="1" s="1"/>
  <c r="N176" i="1" a="1"/>
  <c r="N176" i="1" s="1"/>
  <c r="E176" i="1"/>
  <c r="F176" i="1" s="1"/>
  <c r="D176" i="1"/>
  <c r="G176" i="1" s="1"/>
  <c r="Z175" i="1"/>
  <c r="W175" i="1" a="1"/>
  <c r="W175" i="1" s="1"/>
  <c r="S175" i="1" a="1"/>
  <c r="S175" i="1" s="1"/>
  <c r="N175" i="1" a="1"/>
  <c r="N175" i="1" s="1"/>
  <c r="E175" i="1"/>
  <c r="F175" i="1" s="1"/>
  <c r="D175" i="1"/>
  <c r="G175" i="1" s="1"/>
  <c r="Z174" i="1"/>
  <c r="W174" i="1" a="1"/>
  <c r="W174" i="1" s="1"/>
  <c r="S174" i="1" a="1"/>
  <c r="S174" i="1" s="1"/>
  <c r="N174" i="1" a="1"/>
  <c r="N174" i="1" s="1"/>
  <c r="E174" i="1"/>
  <c r="F174" i="1" s="1"/>
  <c r="D174" i="1"/>
  <c r="G174" i="1" s="1"/>
  <c r="Z173" i="1"/>
  <c r="W173" i="1" a="1"/>
  <c r="W173" i="1" s="1"/>
  <c r="S173" i="1" a="1"/>
  <c r="S173" i="1" s="1"/>
  <c r="N173" i="1" a="1"/>
  <c r="N173" i="1" s="1"/>
  <c r="E173" i="1"/>
  <c r="F173" i="1" s="1"/>
  <c r="D173" i="1"/>
  <c r="G173" i="1" s="1"/>
  <c r="Z172" i="1"/>
  <c r="W172" i="1" a="1"/>
  <c r="W172" i="1" s="1"/>
  <c r="S172" i="1" a="1"/>
  <c r="S172" i="1" s="1"/>
  <c r="N172" i="1" a="1"/>
  <c r="N172" i="1" s="1"/>
  <c r="E172" i="1"/>
  <c r="F172" i="1" s="1"/>
  <c r="D172" i="1"/>
  <c r="G172" i="1" s="1"/>
  <c r="Z171" i="1"/>
  <c r="W171" i="1" a="1"/>
  <c r="W171" i="1" s="1"/>
  <c r="S171" i="1" a="1"/>
  <c r="S171" i="1" s="1"/>
  <c r="N171" i="1" a="1"/>
  <c r="N171" i="1" s="1"/>
  <c r="E171" i="1"/>
  <c r="F171" i="1" s="1"/>
  <c r="D171" i="1"/>
  <c r="G171" i="1" s="1"/>
  <c r="Z170" i="1"/>
  <c r="W170" i="1" a="1"/>
  <c r="W170" i="1" s="1"/>
  <c r="S170" i="1" a="1"/>
  <c r="S170" i="1" s="1"/>
  <c r="N170" i="1" a="1"/>
  <c r="N170" i="1" s="1"/>
  <c r="E170" i="1"/>
  <c r="F170" i="1" s="1"/>
  <c r="D170" i="1"/>
  <c r="G170" i="1" s="1"/>
  <c r="Z169" i="1"/>
  <c r="W169" i="1" a="1"/>
  <c r="W169" i="1" s="1"/>
  <c r="S169" i="1" a="1"/>
  <c r="S169" i="1" s="1"/>
  <c r="N169" i="1" a="1"/>
  <c r="N169" i="1" s="1"/>
  <c r="E169" i="1"/>
  <c r="F169" i="1" s="1"/>
  <c r="D169" i="1"/>
  <c r="G169" i="1" s="1"/>
  <c r="Z168" i="1"/>
  <c r="W168" i="1" a="1"/>
  <c r="W168" i="1" s="1"/>
  <c r="S168" i="1" a="1"/>
  <c r="S168" i="1" s="1"/>
  <c r="N168" i="1" a="1"/>
  <c r="N168" i="1" s="1"/>
  <c r="E168" i="1"/>
  <c r="F168" i="1" s="1"/>
  <c r="D168" i="1"/>
  <c r="G168" i="1" s="1"/>
  <c r="Z167" i="1"/>
  <c r="W167" i="1" a="1"/>
  <c r="W167" i="1" s="1"/>
  <c r="S167" i="1" a="1"/>
  <c r="S167" i="1" s="1"/>
  <c r="N167" i="1" a="1"/>
  <c r="N167" i="1" s="1"/>
  <c r="E167" i="1"/>
  <c r="F167" i="1" s="1"/>
  <c r="D167" i="1"/>
  <c r="G167" i="1" s="1"/>
  <c r="Z166" i="1"/>
  <c r="W166" i="1" a="1"/>
  <c r="W166" i="1" s="1"/>
  <c r="S166" i="1" a="1"/>
  <c r="S166" i="1" s="1"/>
  <c r="N166" i="1" a="1"/>
  <c r="N166" i="1" s="1"/>
  <c r="E166" i="1"/>
  <c r="F166" i="1" s="1"/>
  <c r="D166" i="1"/>
  <c r="G166" i="1" s="1"/>
  <c r="Z165" i="1"/>
  <c r="W165" i="1" a="1"/>
  <c r="W165" i="1" s="1"/>
  <c r="S165" i="1" a="1"/>
  <c r="S165" i="1" s="1"/>
  <c r="N165" i="1" a="1"/>
  <c r="N165" i="1" s="1"/>
  <c r="E165" i="1"/>
  <c r="F165" i="1" s="1"/>
  <c r="D165" i="1"/>
  <c r="G165" i="1" s="1"/>
  <c r="Z164" i="1"/>
  <c r="W164" i="1" a="1"/>
  <c r="W164" i="1" s="1"/>
  <c r="S164" i="1" a="1"/>
  <c r="S164" i="1" s="1"/>
  <c r="N164" i="1" a="1"/>
  <c r="N164" i="1" s="1"/>
  <c r="E164" i="1"/>
  <c r="F164" i="1" s="1"/>
  <c r="D164" i="1"/>
  <c r="G164" i="1" s="1"/>
  <c r="Z163" i="1"/>
  <c r="W163" i="1" a="1"/>
  <c r="W163" i="1" s="1"/>
  <c r="S163" i="1" a="1"/>
  <c r="S163" i="1" s="1"/>
  <c r="N163" i="1" a="1"/>
  <c r="N163" i="1" s="1"/>
  <c r="E163" i="1"/>
  <c r="F163" i="1" s="1"/>
  <c r="D163" i="1"/>
  <c r="G163" i="1" s="1"/>
  <c r="Z162" i="1"/>
  <c r="W162" i="1" a="1"/>
  <c r="W162" i="1" s="1"/>
  <c r="S162" i="1" a="1"/>
  <c r="S162" i="1" s="1"/>
  <c r="N162" i="1" a="1"/>
  <c r="N162" i="1" s="1"/>
  <c r="E162" i="1"/>
  <c r="F162" i="1" s="1"/>
  <c r="D162" i="1"/>
  <c r="G162" i="1" s="1"/>
  <c r="Z161" i="1"/>
  <c r="W161" i="1" a="1"/>
  <c r="W161" i="1" s="1"/>
  <c r="S161" i="1" a="1"/>
  <c r="S161" i="1" s="1"/>
  <c r="N161" i="1" a="1"/>
  <c r="N161" i="1" s="1"/>
  <c r="E161" i="1"/>
  <c r="F161" i="1" s="1"/>
  <c r="D161" i="1"/>
  <c r="G161" i="1" s="1"/>
  <c r="Z160" i="1"/>
  <c r="W160" i="1" a="1"/>
  <c r="W160" i="1" s="1"/>
  <c r="S160" i="1" a="1"/>
  <c r="S160" i="1" s="1"/>
  <c r="N160" i="1" a="1"/>
  <c r="N160" i="1" s="1"/>
  <c r="E160" i="1"/>
  <c r="F160" i="1" s="1"/>
  <c r="D160" i="1"/>
  <c r="G160" i="1" s="1"/>
  <c r="Z159" i="1"/>
  <c r="W159" i="1" a="1"/>
  <c r="W159" i="1" s="1"/>
  <c r="S159" i="1" a="1"/>
  <c r="S159" i="1" s="1"/>
  <c r="N159" i="1" a="1"/>
  <c r="N159" i="1" s="1"/>
  <c r="E159" i="1"/>
  <c r="F159" i="1" s="1"/>
  <c r="D159" i="1"/>
  <c r="G159" i="1" s="1"/>
  <c r="Z158" i="1"/>
  <c r="W158" i="1" a="1"/>
  <c r="W158" i="1" s="1"/>
  <c r="S158" i="1" a="1"/>
  <c r="S158" i="1" s="1"/>
  <c r="N158" i="1" a="1"/>
  <c r="N158" i="1" s="1"/>
  <c r="E158" i="1"/>
  <c r="F158" i="1" s="1"/>
  <c r="D158" i="1"/>
  <c r="G158" i="1" s="1"/>
  <c r="D8" i="26"/>
  <c r="Z157" i="1"/>
  <c r="W157" i="1" a="1"/>
  <c r="W157" i="1" s="1"/>
  <c r="S157" i="1" a="1"/>
  <c r="S157" i="1" s="1"/>
  <c r="N157" i="1" a="1"/>
  <c r="N157" i="1" s="1"/>
  <c r="E157" i="1"/>
  <c r="F157" i="1" s="1"/>
  <c r="D157" i="1"/>
  <c r="G157" i="1" s="1"/>
  <c r="Z156" i="1"/>
  <c r="W156" i="1" a="1"/>
  <c r="W156" i="1" s="1"/>
  <c r="S156" i="1" a="1"/>
  <c r="S156" i="1" s="1"/>
  <c r="N156" i="1" a="1"/>
  <c r="N156" i="1" s="1"/>
  <c r="E156" i="1"/>
  <c r="F156" i="1" s="1"/>
  <c r="D156" i="1"/>
  <c r="G156" i="1" s="1"/>
  <c r="D12" i="26"/>
  <c r="Z155" i="1"/>
  <c r="W155" i="1" a="1"/>
  <c r="W155" i="1" s="1"/>
  <c r="S155" i="1" a="1"/>
  <c r="S155" i="1" s="1"/>
  <c r="N155" i="1" a="1"/>
  <c r="N155" i="1" s="1"/>
  <c r="E155" i="1"/>
  <c r="F155" i="1" s="1"/>
  <c r="D155" i="1"/>
  <c r="G155" i="1" s="1"/>
  <c r="Z154" i="1"/>
  <c r="W154" i="1" a="1"/>
  <c r="W154" i="1" s="1"/>
  <c r="S154" i="1" a="1"/>
  <c r="S154" i="1" s="1"/>
  <c r="N154" i="1" a="1"/>
  <c r="N154" i="1" s="1"/>
  <c r="E154" i="1"/>
  <c r="F154" i="1" s="1"/>
  <c r="D154" i="1"/>
  <c r="G154" i="1" s="1"/>
  <c r="Z153" i="1"/>
  <c r="W153" i="1" a="1"/>
  <c r="W153" i="1" s="1"/>
  <c r="S153" i="1" a="1"/>
  <c r="S153" i="1" s="1"/>
  <c r="N153" i="1" a="1"/>
  <c r="N153" i="1" s="1"/>
  <c r="E153" i="1"/>
  <c r="F153" i="1" s="1"/>
  <c r="D153" i="1"/>
  <c r="G153" i="1" s="1"/>
  <c r="Z152" i="1"/>
  <c r="W152" i="1" a="1"/>
  <c r="W152" i="1" s="1"/>
  <c r="S152" i="1" a="1"/>
  <c r="S152" i="1" s="1"/>
  <c r="N152" i="1" a="1"/>
  <c r="N152" i="1" s="1"/>
  <c r="E152" i="1"/>
  <c r="F152" i="1" s="1"/>
  <c r="D152" i="1"/>
  <c r="G152" i="1" s="1"/>
  <c r="Z151" i="1"/>
  <c r="W151" i="1" a="1"/>
  <c r="W151" i="1" s="1"/>
  <c r="S151" i="1" a="1"/>
  <c r="S151" i="1" s="1"/>
  <c r="N151" i="1" a="1"/>
  <c r="N151" i="1" s="1"/>
  <c r="E151" i="1"/>
  <c r="F151" i="1" s="1"/>
  <c r="D151" i="1"/>
  <c r="G151" i="1" s="1"/>
  <c r="Z150" i="1"/>
  <c r="W150" i="1" a="1"/>
  <c r="W150" i="1" s="1"/>
  <c r="S150" i="1" a="1"/>
  <c r="S150" i="1" s="1"/>
  <c r="N150" i="1" a="1"/>
  <c r="N150" i="1" s="1"/>
  <c r="E150" i="1"/>
  <c r="F150" i="1" s="1"/>
  <c r="D150" i="1"/>
  <c r="G150" i="1" s="1"/>
  <c r="Z149" i="1"/>
  <c r="W149" i="1" a="1"/>
  <c r="W149" i="1" s="1"/>
  <c r="S149" i="1" a="1"/>
  <c r="S149" i="1" s="1"/>
  <c r="N149" i="1" a="1"/>
  <c r="N149" i="1" s="1"/>
  <c r="E149" i="1"/>
  <c r="F149" i="1" s="1"/>
  <c r="D149" i="1"/>
  <c r="G149" i="1" s="1"/>
  <c r="Z148" i="1"/>
  <c r="W148" i="1" a="1"/>
  <c r="W148" i="1" s="1"/>
  <c r="S148" i="1" a="1"/>
  <c r="S148" i="1" s="1"/>
  <c r="N148" i="1" a="1"/>
  <c r="N148" i="1" s="1"/>
  <c r="E148" i="1"/>
  <c r="F148" i="1" s="1"/>
  <c r="D148" i="1"/>
  <c r="G148" i="1" s="1"/>
  <c r="Z147" i="1"/>
  <c r="W147" i="1" a="1"/>
  <c r="W147" i="1" s="1"/>
  <c r="S147" i="1" a="1"/>
  <c r="S147" i="1" s="1"/>
  <c r="N147" i="1" a="1"/>
  <c r="N147" i="1" s="1"/>
  <c r="E147" i="1"/>
  <c r="F147" i="1" s="1"/>
  <c r="D147" i="1"/>
  <c r="G147" i="1" s="1"/>
  <c r="Z146" i="1"/>
  <c r="W146" i="1" a="1"/>
  <c r="W146" i="1" s="1"/>
  <c r="S146" i="1" a="1"/>
  <c r="S146" i="1" s="1"/>
  <c r="N146" i="1" a="1"/>
  <c r="N146" i="1" s="1"/>
  <c r="E146" i="1"/>
  <c r="F146" i="1" s="1"/>
  <c r="D146" i="1"/>
  <c r="G146" i="1" s="1"/>
  <c r="Z145" i="1"/>
  <c r="W145" i="1" a="1"/>
  <c r="W145" i="1" s="1"/>
  <c r="S145" i="1" a="1"/>
  <c r="S145" i="1" s="1"/>
  <c r="N145" i="1" a="1"/>
  <c r="N145" i="1" s="1"/>
  <c r="E145" i="1"/>
  <c r="F145" i="1" s="1"/>
  <c r="D145" i="1"/>
  <c r="G145" i="1" s="1"/>
  <c r="Z144" i="1"/>
  <c r="W144" i="1" a="1"/>
  <c r="W144" i="1" s="1"/>
  <c r="S144" i="1" a="1"/>
  <c r="S144" i="1" s="1"/>
  <c r="N144" i="1" a="1"/>
  <c r="N144" i="1" s="1"/>
  <c r="E144" i="1"/>
  <c r="F144" i="1" s="1"/>
  <c r="D144" i="1"/>
  <c r="G144" i="1" s="1"/>
  <c r="Z143" i="1"/>
  <c r="W143" i="1" a="1"/>
  <c r="W143" i="1" s="1"/>
  <c r="S143" i="1" a="1"/>
  <c r="S143" i="1" s="1"/>
  <c r="N143" i="1" a="1"/>
  <c r="N143" i="1" s="1"/>
  <c r="E143" i="1"/>
  <c r="F143" i="1" s="1"/>
  <c r="D143" i="1"/>
  <c r="G143" i="1" s="1"/>
  <c r="D13" i="26"/>
  <c r="Z142" i="1"/>
  <c r="W142" i="1" a="1"/>
  <c r="W142" i="1" s="1"/>
  <c r="S142" i="1" a="1"/>
  <c r="S142" i="1" s="1"/>
  <c r="N142" i="1" a="1"/>
  <c r="N142" i="1" s="1"/>
  <c r="E142" i="1"/>
  <c r="F142" i="1" s="1"/>
  <c r="D142" i="1"/>
  <c r="G142" i="1" s="1"/>
  <c r="Z141" i="1"/>
  <c r="W141" i="1" a="1"/>
  <c r="W141" i="1" s="1"/>
  <c r="S141" i="1" a="1"/>
  <c r="S141" i="1" s="1"/>
  <c r="N141" i="1" a="1"/>
  <c r="N141" i="1" s="1"/>
  <c r="E141" i="1"/>
  <c r="F141" i="1" s="1"/>
  <c r="D141" i="1"/>
  <c r="G141" i="1" s="1"/>
  <c r="Z140" i="1"/>
  <c r="W140" i="1" a="1"/>
  <c r="W140" i="1" s="1"/>
  <c r="S140" i="1" a="1"/>
  <c r="S140" i="1" s="1"/>
  <c r="N140" i="1" a="1"/>
  <c r="N140" i="1" s="1"/>
  <c r="E140" i="1"/>
  <c r="F140" i="1" s="1"/>
  <c r="D140" i="1"/>
  <c r="G140" i="1" s="1"/>
  <c r="Z139" i="1"/>
  <c r="W139" i="1" a="1"/>
  <c r="W139" i="1" s="1"/>
  <c r="S139" i="1" a="1"/>
  <c r="S139" i="1" s="1"/>
  <c r="N139" i="1" a="1"/>
  <c r="N139" i="1" s="1"/>
  <c r="E139" i="1"/>
  <c r="F139" i="1" s="1"/>
  <c r="D139" i="1"/>
  <c r="G139" i="1" s="1"/>
  <c r="Z138" i="1"/>
  <c r="W138" i="1" a="1"/>
  <c r="W138" i="1" s="1"/>
  <c r="S138" i="1" a="1"/>
  <c r="S138" i="1" s="1"/>
  <c r="N138" i="1" a="1"/>
  <c r="N138" i="1" s="1"/>
  <c r="E138" i="1"/>
  <c r="F138" i="1" s="1"/>
  <c r="D138" i="1"/>
  <c r="G138" i="1" s="1"/>
  <c r="Z137" i="1"/>
  <c r="W137" i="1" a="1"/>
  <c r="W137" i="1" s="1"/>
  <c r="S137" i="1" a="1"/>
  <c r="S137" i="1" s="1"/>
  <c r="N137" i="1" a="1"/>
  <c r="N137" i="1" s="1"/>
  <c r="E137" i="1"/>
  <c r="F137" i="1" s="1"/>
  <c r="D137" i="1"/>
  <c r="G137" i="1" s="1"/>
  <c r="Z136" i="1"/>
  <c r="W136" i="1" a="1"/>
  <c r="W136" i="1" s="1"/>
  <c r="S136" i="1" a="1"/>
  <c r="S136" i="1" s="1"/>
  <c r="N136" i="1" a="1"/>
  <c r="N136" i="1" s="1"/>
  <c r="E136" i="1"/>
  <c r="F136" i="1" s="1"/>
  <c r="D136" i="1"/>
  <c r="G136" i="1" s="1"/>
  <c r="Z135" i="1"/>
  <c r="W135" i="1" a="1"/>
  <c r="W135" i="1" s="1"/>
  <c r="S135" i="1" a="1"/>
  <c r="S135" i="1" s="1"/>
  <c r="N135" i="1" a="1"/>
  <c r="N135" i="1" s="1"/>
  <c r="E135" i="1"/>
  <c r="F135" i="1" s="1"/>
  <c r="D135" i="1"/>
  <c r="G135" i="1" s="1"/>
  <c r="Z134" i="1"/>
  <c r="W134" i="1" a="1"/>
  <c r="W134" i="1" s="1"/>
  <c r="S134" i="1" a="1"/>
  <c r="S134" i="1" s="1"/>
  <c r="N134" i="1" a="1"/>
  <c r="N134" i="1" s="1"/>
  <c r="E134" i="1"/>
  <c r="F134" i="1" s="1"/>
  <c r="D134" i="1"/>
  <c r="G134" i="1" s="1"/>
  <c r="Z133" i="1"/>
  <c r="W133" i="1" a="1"/>
  <c r="W133" i="1" s="1"/>
  <c r="S133" i="1" a="1"/>
  <c r="S133" i="1" s="1"/>
  <c r="N133" i="1" a="1"/>
  <c r="N133" i="1" s="1"/>
  <c r="E133" i="1"/>
  <c r="F133" i="1" s="1"/>
  <c r="D133" i="1"/>
  <c r="G133" i="1" s="1"/>
  <c r="Z132" i="1"/>
  <c r="W132" i="1" a="1"/>
  <c r="W132" i="1" s="1"/>
  <c r="S132" i="1" a="1"/>
  <c r="S132" i="1" s="1"/>
  <c r="N132" i="1" a="1"/>
  <c r="N132" i="1" s="1"/>
  <c r="E132" i="1"/>
  <c r="F132" i="1" s="1"/>
  <c r="D132" i="1"/>
  <c r="G132" i="1" s="1"/>
  <c r="Z131" i="1"/>
  <c r="W131" i="1" a="1"/>
  <c r="W131" i="1" s="1"/>
  <c r="S131" i="1" a="1"/>
  <c r="S131" i="1" s="1"/>
  <c r="N131" i="1" a="1"/>
  <c r="N131" i="1" s="1"/>
  <c r="E131" i="1"/>
  <c r="F131" i="1" s="1"/>
  <c r="D131" i="1"/>
  <c r="G131" i="1" s="1"/>
  <c r="Z130" i="1"/>
  <c r="W130" i="1" a="1"/>
  <c r="W130" i="1" s="1"/>
  <c r="S130" i="1" a="1"/>
  <c r="S130" i="1" s="1"/>
  <c r="N130" i="1" a="1"/>
  <c r="N130" i="1" s="1"/>
  <c r="E130" i="1"/>
  <c r="F130" i="1" s="1"/>
  <c r="D130" i="1"/>
  <c r="G130" i="1" s="1"/>
  <c r="Z129" i="1"/>
  <c r="W129" i="1" a="1"/>
  <c r="W129" i="1" s="1"/>
  <c r="S129" i="1" a="1"/>
  <c r="S129" i="1" s="1"/>
  <c r="N129" i="1" a="1"/>
  <c r="N129" i="1" s="1"/>
  <c r="E129" i="1"/>
  <c r="F129" i="1" s="1"/>
  <c r="D129" i="1"/>
  <c r="G129" i="1" s="1"/>
  <c r="Z128" i="1"/>
  <c r="W128" i="1" a="1"/>
  <c r="W128" i="1" s="1"/>
  <c r="S128" i="1" a="1"/>
  <c r="S128" i="1" s="1"/>
  <c r="N128" i="1" a="1"/>
  <c r="N128" i="1" s="1"/>
  <c r="E128" i="1"/>
  <c r="F128" i="1" s="1"/>
  <c r="D128" i="1"/>
  <c r="G128" i="1" s="1"/>
  <c r="Z127" i="1"/>
  <c r="W127" i="1" a="1"/>
  <c r="W127" i="1" s="1"/>
  <c r="S127" i="1" a="1"/>
  <c r="S127" i="1" s="1"/>
  <c r="N127" i="1" a="1"/>
  <c r="N127" i="1" s="1"/>
  <c r="E127" i="1"/>
  <c r="F127" i="1" s="1"/>
  <c r="D127" i="1"/>
  <c r="G127" i="1" s="1"/>
  <c r="Z126" i="1"/>
  <c r="W126" i="1" a="1"/>
  <c r="W126" i="1" s="1"/>
  <c r="S126" i="1" a="1"/>
  <c r="S126" i="1" s="1"/>
  <c r="N126" i="1" a="1"/>
  <c r="N126" i="1" s="1"/>
  <c r="E126" i="1"/>
  <c r="F126" i="1" s="1"/>
  <c r="D126" i="1"/>
  <c r="G126" i="1" s="1"/>
  <c r="Z125" i="1"/>
  <c r="W125" i="1" a="1"/>
  <c r="W125" i="1" s="1"/>
  <c r="S125" i="1" a="1"/>
  <c r="S125" i="1" s="1"/>
  <c r="N125" i="1" a="1"/>
  <c r="N125" i="1" s="1"/>
  <c r="E125" i="1"/>
  <c r="F125" i="1" s="1"/>
  <c r="D125" i="1"/>
  <c r="G125" i="1" s="1"/>
  <c r="Z124" i="1"/>
  <c r="W124" i="1" a="1"/>
  <c r="W124" i="1" s="1"/>
  <c r="S124" i="1" a="1"/>
  <c r="S124" i="1" s="1"/>
  <c r="N124" i="1" a="1"/>
  <c r="N124" i="1" s="1"/>
  <c r="E124" i="1"/>
  <c r="F124" i="1" s="1"/>
  <c r="D124" i="1"/>
  <c r="G124" i="1" s="1"/>
  <c r="Z123" i="1"/>
  <c r="W123" i="1" a="1"/>
  <c r="W123" i="1" s="1"/>
  <c r="S123" i="1" a="1"/>
  <c r="S123" i="1" s="1"/>
  <c r="N123" i="1" a="1"/>
  <c r="N123" i="1" s="1"/>
  <c r="E123" i="1"/>
  <c r="F123" i="1" s="1"/>
  <c r="D123" i="1"/>
  <c r="G123" i="1" s="1"/>
  <c r="Z122" i="1"/>
  <c r="W122" i="1" a="1"/>
  <c r="W122" i="1" s="1"/>
  <c r="S122" i="1" a="1"/>
  <c r="S122" i="1" s="1"/>
  <c r="N122" i="1" a="1"/>
  <c r="N122" i="1" s="1"/>
  <c r="E122" i="1"/>
  <c r="F122" i="1" s="1"/>
  <c r="D122" i="1"/>
  <c r="G122" i="1" s="1"/>
  <c r="Z121" i="1"/>
  <c r="W121" i="1" a="1"/>
  <c r="W121" i="1" s="1"/>
  <c r="S121" i="1" a="1"/>
  <c r="S121" i="1" s="1"/>
  <c r="N121" i="1" a="1"/>
  <c r="N121" i="1" s="1"/>
  <c r="E121" i="1"/>
  <c r="F121" i="1" s="1"/>
  <c r="D121" i="1"/>
  <c r="G121" i="1" s="1"/>
  <c r="Z120" i="1"/>
  <c r="W120" i="1" a="1"/>
  <c r="W120" i="1" s="1"/>
  <c r="S120" i="1" a="1"/>
  <c r="S120" i="1" s="1"/>
  <c r="N120" i="1" a="1"/>
  <c r="N120" i="1" s="1"/>
  <c r="E120" i="1"/>
  <c r="F120" i="1" s="1"/>
  <c r="D120" i="1"/>
  <c r="G120" i="1" s="1"/>
  <c r="Z119" i="1"/>
  <c r="W119" i="1" a="1"/>
  <c r="W119" i="1" s="1"/>
  <c r="S119" i="1" a="1"/>
  <c r="S119" i="1" s="1"/>
  <c r="N119" i="1" a="1"/>
  <c r="N119" i="1" s="1"/>
  <c r="E119" i="1"/>
  <c r="F119" i="1" s="1"/>
  <c r="D119" i="1"/>
  <c r="G119" i="1" s="1"/>
  <c r="Z118" i="1"/>
  <c r="W118" i="1" a="1"/>
  <c r="W118" i="1" s="1"/>
  <c r="S118" i="1" a="1"/>
  <c r="S118" i="1" s="1"/>
  <c r="N118" i="1" a="1"/>
  <c r="N118" i="1" s="1"/>
  <c r="E118" i="1"/>
  <c r="F118" i="1" s="1"/>
  <c r="D118" i="1"/>
  <c r="G118" i="1" s="1"/>
  <c r="Z117" i="1"/>
  <c r="W117" i="1" a="1"/>
  <c r="W117" i="1" s="1"/>
  <c r="S117" i="1" a="1"/>
  <c r="S117" i="1" s="1"/>
  <c r="N117" i="1" a="1"/>
  <c r="N117" i="1" s="1"/>
  <c r="E117" i="1"/>
  <c r="F117" i="1" s="1"/>
  <c r="D117" i="1"/>
  <c r="G117" i="1" s="1"/>
  <c r="Z116" i="1"/>
  <c r="W116" i="1" a="1"/>
  <c r="W116" i="1" s="1"/>
  <c r="S116" i="1" a="1"/>
  <c r="S116" i="1" s="1"/>
  <c r="N116" i="1" a="1"/>
  <c r="N116" i="1" s="1"/>
  <c r="E116" i="1"/>
  <c r="F116" i="1" s="1"/>
  <c r="D116" i="1"/>
  <c r="G116" i="1" s="1"/>
  <c r="Z115" i="1"/>
  <c r="W115" i="1" a="1"/>
  <c r="W115" i="1" s="1"/>
  <c r="S115" i="1" a="1"/>
  <c r="S115" i="1" s="1"/>
  <c r="N115" i="1" a="1"/>
  <c r="N115" i="1" s="1"/>
  <c r="E115" i="1"/>
  <c r="F115" i="1" s="1"/>
  <c r="D115" i="1"/>
  <c r="G115" i="1" s="1"/>
  <c r="Z114" i="1"/>
  <c r="W114" i="1" a="1"/>
  <c r="W114" i="1" s="1"/>
  <c r="S114" i="1" a="1"/>
  <c r="S114" i="1" s="1"/>
  <c r="N114" i="1" a="1"/>
  <c r="N114" i="1" s="1"/>
  <c r="E114" i="1"/>
  <c r="F114" i="1" s="1"/>
  <c r="D114" i="1"/>
  <c r="G114" i="1" s="1"/>
  <c r="Z113" i="1"/>
  <c r="W113" i="1" a="1"/>
  <c r="W113" i="1" s="1"/>
  <c r="S113" i="1" a="1"/>
  <c r="S113" i="1" s="1"/>
  <c r="N113" i="1" a="1"/>
  <c r="N113" i="1" s="1"/>
  <c r="E113" i="1"/>
  <c r="F113" i="1" s="1"/>
  <c r="D113" i="1"/>
  <c r="G113" i="1" s="1"/>
  <c r="Z112" i="1"/>
  <c r="W112" i="1" a="1"/>
  <c r="W112" i="1" s="1"/>
  <c r="S112" i="1" a="1"/>
  <c r="S112" i="1" s="1"/>
  <c r="N112" i="1" a="1"/>
  <c r="N112" i="1" s="1"/>
  <c r="E112" i="1"/>
  <c r="F112" i="1" s="1"/>
  <c r="D112" i="1"/>
  <c r="G112" i="1" s="1"/>
  <c r="Z111" i="1"/>
  <c r="W111" i="1" a="1"/>
  <c r="W111" i="1" s="1"/>
  <c r="S111" i="1" a="1"/>
  <c r="S111" i="1" s="1"/>
  <c r="N111" i="1" a="1"/>
  <c r="N111" i="1" s="1"/>
  <c r="E111" i="1"/>
  <c r="F111" i="1" s="1"/>
  <c r="D111" i="1"/>
  <c r="G111" i="1" s="1"/>
  <c r="Z110" i="1"/>
  <c r="W110" i="1" a="1"/>
  <c r="W110" i="1" s="1"/>
  <c r="S110" i="1" a="1"/>
  <c r="S110" i="1" s="1"/>
  <c r="N110" i="1" a="1"/>
  <c r="N110" i="1" s="1"/>
  <c r="E110" i="1"/>
  <c r="F110" i="1" s="1"/>
  <c r="D110" i="1"/>
  <c r="G110" i="1" s="1"/>
  <c r="Z109" i="1"/>
  <c r="W109" i="1" a="1"/>
  <c r="W109" i="1" s="1"/>
  <c r="S109" i="1" a="1"/>
  <c r="S109" i="1" s="1"/>
  <c r="N109" i="1" a="1"/>
  <c r="N109" i="1" s="1"/>
  <c r="E109" i="1"/>
  <c r="F109" i="1" s="1"/>
  <c r="D109" i="1"/>
  <c r="G109" i="1" s="1"/>
  <c r="Z108" i="1"/>
  <c r="W108" i="1" a="1"/>
  <c r="W108" i="1" s="1"/>
  <c r="S108" i="1" a="1"/>
  <c r="S108" i="1" s="1"/>
  <c r="N108" i="1" a="1"/>
  <c r="N108" i="1" s="1"/>
  <c r="E108" i="1"/>
  <c r="F108" i="1" s="1"/>
  <c r="D108" i="1"/>
  <c r="G108" i="1" s="1"/>
  <c r="Z107" i="1"/>
  <c r="W107" i="1" a="1"/>
  <c r="W107" i="1" s="1"/>
  <c r="S107" i="1" a="1"/>
  <c r="S107" i="1" s="1"/>
  <c r="N107" i="1" a="1"/>
  <c r="N107" i="1" s="1"/>
  <c r="E107" i="1"/>
  <c r="F107" i="1" s="1"/>
  <c r="D107" i="1"/>
  <c r="G107" i="1" s="1"/>
  <c r="Z106" i="1"/>
  <c r="W106" i="1" a="1"/>
  <c r="W106" i="1" s="1"/>
  <c r="S106" i="1" a="1"/>
  <c r="S106" i="1" s="1"/>
  <c r="N106" i="1" a="1"/>
  <c r="N106" i="1" s="1"/>
  <c r="E106" i="1"/>
  <c r="F106" i="1" s="1"/>
  <c r="D106" i="1"/>
  <c r="G106" i="1" s="1"/>
  <c r="Z105" i="1"/>
  <c r="W105" i="1" a="1"/>
  <c r="W105" i="1" s="1"/>
  <c r="S105" i="1" a="1"/>
  <c r="S105" i="1" s="1"/>
  <c r="N105" i="1" a="1"/>
  <c r="N105" i="1" s="1"/>
  <c r="E105" i="1"/>
  <c r="F105" i="1" s="1"/>
  <c r="D105" i="1"/>
  <c r="G105" i="1" s="1"/>
  <c r="Z104" i="1"/>
  <c r="W104" i="1" a="1"/>
  <c r="W104" i="1" s="1"/>
  <c r="S104" i="1" a="1"/>
  <c r="S104" i="1" s="1"/>
  <c r="N104" i="1" a="1"/>
  <c r="N104" i="1" s="1"/>
  <c r="E104" i="1"/>
  <c r="F104" i="1" s="1"/>
  <c r="D104" i="1"/>
  <c r="G104" i="1" s="1"/>
  <c r="Z103" i="1"/>
  <c r="W103" i="1" a="1"/>
  <c r="W103" i="1" s="1"/>
  <c r="S103" i="1" a="1"/>
  <c r="S103" i="1" s="1"/>
  <c r="N103" i="1" a="1"/>
  <c r="N103" i="1" s="1"/>
  <c r="E103" i="1"/>
  <c r="F103" i="1" s="1"/>
  <c r="D103" i="1"/>
  <c r="G103" i="1" s="1"/>
  <c r="Z102" i="1"/>
  <c r="W102" i="1" a="1"/>
  <c r="W102" i="1" s="1"/>
  <c r="S102" i="1" a="1"/>
  <c r="S102" i="1" s="1"/>
  <c r="N102" i="1" a="1"/>
  <c r="N102" i="1" s="1"/>
  <c r="E102" i="1"/>
  <c r="F102" i="1" s="1"/>
  <c r="D102" i="1"/>
  <c r="G102" i="1" s="1"/>
  <c r="Z101" i="1"/>
  <c r="W101" i="1" a="1"/>
  <c r="W101" i="1" s="1"/>
  <c r="S101" i="1" a="1"/>
  <c r="S101" i="1" s="1"/>
  <c r="N101" i="1" a="1"/>
  <c r="N101" i="1" s="1"/>
  <c r="E101" i="1"/>
  <c r="F101" i="1" s="1"/>
  <c r="D101" i="1"/>
  <c r="G101" i="1" s="1"/>
  <c r="Z100" i="1"/>
  <c r="W100" i="1" a="1"/>
  <c r="W100" i="1" s="1"/>
  <c r="S100" i="1" a="1"/>
  <c r="S100" i="1" s="1"/>
  <c r="N100" i="1" a="1"/>
  <c r="N100" i="1" s="1"/>
  <c r="E100" i="1"/>
  <c r="F100" i="1" s="1"/>
  <c r="D100" i="1"/>
  <c r="G100" i="1" s="1"/>
  <c r="Z99" i="1"/>
  <c r="W99" i="1" a="1"/>
  <c r="W99" i="1" s="1"/>
  <c r="S99" i="1" a="1"/>
  <c r="S99" i="1" s="1"/>
  <c r="N99" i="1" a="1"/>
  <c r="N99" i="1" s="1"/>
  <c r="E99" i="1"/>
  <c r="F99" i="1" s="1"/>
  <c r="D99" i="1"/>
  <c r="G99" i="1" s="1"/>
  <c r="Z98" i="1"/>
  <c r="W98" i="1" a="1"/>
  <c r="W98" i="1" s="1"/>
  <c r="S98" i="1" a="1"/>
  <c r="S98" i="1" s="1"/>
  <c r="N98" i="1" a="1"/>
  <c r="N98" i="1" s="1"/>
  <c r="E98" i="1"/>
  <c r="F98" i="1" s="1"/>
  <c r="D98" i="1"/>
  <c r="G98" i="1" s="1"/>
  <c r="Z97" i="1"/>
  <c r="W97" i="1" a="1"/>
  <c r="W97" i="1" s="1"/>
  <c r="S97" i="1" a="1"/>
  <c r="S97" i="1" s="1"/>
  <c r="N97" i="1" a="1"/>
  <c r="N97" i="1" s="1"/>
  <c r="E97" i="1"/>
  <c r="F97" i="1" s="1"/>
  <c r="D97" i="1"/>
  <c r="G97" i="1" s="1"/>
  <c r="Z96" i="1"/>
  <c r="W96" i="1" a="1"/>
  <c r="W96" i="1" s="1"/>
  <c r="S96" i="1" a="1"/>
  <c r="S96" i="1" s="1"/>
  <c r="N96" i="1" a="1"/>
  <c r="N96" i="1" s="1"/>
  <c r="E96" i="1"/>
  <c r="F96" i="1" s="1"/>
  <c r="D96" i="1"/>
  <c r="G96" i="1" s="1"/>
  <c r="Z95" i="1"/>
  <c r="W95" i="1" a="1"/>
  <c r="W95" i="1" s="1"/>
  <c r="S95" i="1" a="1"/>
  <c r="S95" i="1" s="1"/>
  <c r="N95" i="1" a="1"/>
  <c r="N95" i="1" s="1"/>
  <c r="E95" i="1"/>
  <c r="F95" i="1" s="1"/>
  <c r="D95" i="1"/>
  <c r="G95" i="1" s="1"/>
  <c r="Z94" i="1"/>
  <c r="W94" i="1" a="1"/>
  <c r="W94" i="1" s="1"/>
  <c r="S94" i="1" a="1"/>
  <c r="S94" i="1" s="1"/>
  <c r="N94" i="1" a="1"/>
  <c r="N94" i="1" s="1"/>
  <c r="E94" i="1"/>
  <c r="F94" i="1" s="1"/>
  <c r="D94" i="1"/>
  <c r="G94" i="1" s="1"/>
  <c r="Z93" i="1"/>
  <c r="W93" i="1" a="1"/>
  <c r="W93" i="1" s="1"/>
  <c r="S93" i="1" a="1"/>
  <c r="S93" i="1" s="1"/>
  <c r="N93" i="1" a="1"/>
  <c r="N93" i="1" s="1"/>
  <c r="E93" i="1"/>
  <c r="F93" i="1" s="1"/>
  <c r="D93" i="1"/>
  <c r="G93" i="1" s="1"/>
  <c r="Z92" i="1"/>
  <c r="W92" i="1" a="1"/>
  <c r="W92" i="1" s="1"/>
  <c r="S92" i="1" a="1"/>
  <c r="S92" i="1" s="1"/>
  <c r="N92" i="1" a="1"/>
  <c r="N92" i="1" s="1"/>
  <c r="E92" i="1"/>
  <c r="F92" i="1" s="1"/>
  <c r="D92" i="1"/>
  <c r="G92" i="1" s="1"/>
  <c r="Z91" i="1"/>
  <c r="W91" i="1" a="1"/>
  <c r="W91" i="1" s="1"/>
  <c r="S91" i="1" a="1"/>
  <c r="S91" i="1" s="1"/>
  <c r="N91" i="1" a="1"/>
  <c r="N91" i="1" s="1"/>
  <c r="E91" i="1"/>
  <c r="F91" i="1" s="1"/>
  <c r="D91" i="1"/>
  <c r="G91" i="1" s="1"/>
  <c r="Z90" i="1"/>
  <c r="W90" i="1" a="1"/>
  <c r="W90" i="1" s="1"/>
  <c r="S90" i="1" a="1"/>
  <c r="S90" i="1" s="1"/>
  <c r="N90" i="1" a="1"/>
  <c r="N90" i="1" s="1"/>
  <c r="E90" i="1"/>
  <c r="F90" i="1" s="1"/>
  <c r="D90" i="1"/>
  <c r="G90" i="1" s="1"/>
  <c r="Z89" i="1"/>
  <c r="W89" i="1" a="1"/>
  <c r="W89" i="1" s="1"/>
  <c r="S89" i="1" a="1"/>
  <c r="S89" i="1" s="1"/>
  <c r="N89" i="1" a="1"/>
  <c r="N89" i="1" s="1"/>
  <c r="E89" i="1"/>
  <c r="F89" i="1" s="1"/>
  <c r="D89" i="1"/>
  <c r="G89" i="1" s="1"/>
  <c r="Z88" i="1"/>
  <c r="W88" i="1" a="1"/>
  <c r="W88" i="1" s="1"/>
  <c r="S88" i="1" a="1"/>
  <c r="S88" i="1" s="1"/>
  <c r="N88" i="1" a="1"/>
  <c r="N88" i="1" s="1"/>
  <c r="E88" i="1"/>
  <c r="F88" i="1" s="1"/>
  <c r="D88" i="1"/>
  <c r="G88" i="1" s="1"/>
  <c r="Z87" i="1"/>
  <c r="W87" i="1" a="1"/>
  <c r="W87" i="1" s="1"/>
  <c r="S87" i="1" a="1"/>
  <c r="S87" i="1" s="1"/>
  <c r="N87" i="1" a="1"/>
  <c r="N87" i="1" s="1"/>
  <c r="E87" i="1"/>
  <c r="F87" i="1" s="1"/>
  <c r="D87" i="1"/>
  <c r="G87" i="1" s="1"/>
  <c r="D6" i="26"/>
  <c r="Z86" i="1"/>
  <c r="W86" i="1" a="1"/>
  <c r="W86" i="1" s="1"/>
  <c r="S86" i="1" a="1"/>
  <c r="S86" i="1" s="1"/>
  <c r="N86" i="1" a="1"/>
  <c r="N86" i="1" s="1"/>
  <c r="E86" i="1"/>
  <c r="F86" i="1" s="1"/>
  <c r="D86" i="1"/>
  <c r="G86" i="1" s="1"/>
  <c r="Z85" i="1"/>
  <c r="W85" i="1" a="1"/>
  <c r="W85" i="1" s="1"/>
  <c r="S85" i="1" a="1"/>
  <c r="S85" i="1" s="1"/>
  <c r="N85" i="1" a="1"/>
  <c r="N85" i="1" s="1"/>
  <c r="E85" i="1"/>
  <c r="F85" i="1" s="1"/>
  <c r="D85" i="1"/>
  <c r="G85" i="1" s="1"/>
  <c r="Z84" i="1"/>
  <c r="W84" i="1" a="1"/>
  <c r="W84" i="1" s="1"/>
  <c r="S84" i="1" a="1"/>
  <c r="S84" i="1" s="1"/>
  <c r="N84" i="1" a="1"/>
  <c r="N84" i="1" s="1"/>
  <c r="E84" i="1"/>
  <c r="F84" i="1" s="1"/>
  <c r="D84" i="1"/>
  <c r="G84" i="1" s="1"/>
  <c r="D10" i="26"/>
  <c r="Z83" i="1"/>
  <c r="W83" i="1" a="1"/>
  <c r="W83" i="1" s="1"/>
  <c r="S83" i="1" a="1"/>
  <c r="S83" i="1" s="1"/>
  <c r="N83" i="1" a="1"/>
  <c r="N83" i="1" s="1"/>
  <c r="E83" i="1"/>
  <c r="F83" i="1" s="1"/>
  <c r="D83" i="1"/>
  <c r="G83" i="1" s="1"/>
  <c r="Z82" i="1"/>
  <c r="W82" i="1" a="1"/>
  <c r="W82" i="1" s="1"/>
  <c r="S82" i="1" a="1"/>
  <c r="S82" i="1" s="1"/>
  <c r="N82" i="1" a="1"/>
  <c r="N82" i="1" s="1"/>
  <c r="E82" i="1"/>
  <c r="F82" i="1" s="1"/>
  <c r="D82" i="1"/>
  <c r="G82" i="1" s="1"/>
  <c r="Z81" i="1"/>
  <c r="W81" i="1" a="1"/>
  <c r="W81" i="1" s="1"/>
  <c r="S81" i="1" a="1"/>
  <c r="S81" i="1" s="1"/>
  <c r="N81" i="1" a="1"/>
  <c r="N81" i="1" s="1"/>
  <c r="E81" i="1"/>
  <c r="F81" i="1" s="1"/>
  <c r="D81" i="1"/>
  <c r="G81" i="1" s="1"/>
  <c r="Z80" i="1"/>
  <c r="W80" i="1" a="1"/>
  <c r="W80" i="1" s="1"/>
  <c r="S80" i="1" a="1"/>
  <c r="S80" i="1" s="1"/>
  <c r="N80" i="1" a="1"/>
  <c r="N80" i="1" s="1"/>
  <c r="E80" i="1"/>
  <c r="F80" i="1" s="1"/>
  <c r="D80" i="1"/>
  <c r="G80" i="1" s="1"/>
  <c r="Z79" i="1"/>
  <c r="W79" i="1" a="1"/>
  <c r="W79" i="1" s="1"/>
  <c r="S79" i="1" a="1"/>
  <c r="S79" i="1" s="1"/>
  <c r="N79" i="1" a="1"/>
  <c r="N79" i="1" s="1"/>
  <c r="E79" i="1"/>
  <c r="F79" i="1" s="1"/>
  <c r="D79" i="1"/>
  <c r="G79" i="1" s="1"/>
  <c r="Z78" i="1"/>
  <c r="W78" i="1" a="1"/>
  <c r="W78" i="1" s="1"/>
  <c r="S78" i="1" a="1"/>
  <c r="S78" i="1" s="1"/>
  <c r="N78" i="1" a="1"/>
  <c r="N78" i="1" s="1"/>
  <c r="E78" i="1"/>
  <c r="F78" i="1" s="1"/>
  <c r="D78" i="1"/>
  <c r="G78" i="1" s="1"/>
  <c r="Z77" i="1"/>
  <c r="W77" i="1" a="1"/>
  <c r="W77" i="1" s="1"/>
  <c r="S77" i="1" a="1"/>
  <c r="S77" i="1" s="1"/>
  <c r="N77" i="1" a="1"/>
  <c r="N77" i="1" s="1"/>
  <c r="E77" i="1"/>
  <c r="F77" i="1" s="1"/>
  <c r="D77" i="1"/>
  <c r="G77" i="1" s="1"/>
  <c r="Z76" i="1"/>
  <c r="W76" i="1" a="1"/>
  <c r="W76" i="1" s="1"/>
  <c r="S76" i="1" a="1"/>
  <c r="S76" i="1" s="1"/>
  <c r="N76" i="1" a="1"/>
  <c r="N76" i="1" s="1"/>
  <c r="E76" i="1"/>
  <c r="F76" i="1" s="1"/>
  <c r="D76" i="1"/>
  <c r="G76" i="1" s="1"/>
  <c r="Z75" i="1"/>
  <c r="W75" i="1" a="1"/>
  <c r="W75" i="1" s="1"/>
  <c r="S75" i="1" a="1"/>
  <c r="S75" i="1" s="1"/>
  <c r="N75" i="1" a="1"/>
  <c r="N75" i="1" s="1"/>
  <c r="E75" i="1"/>
  <c r="F75" i="1" s="1"/>
  <c r="D75" i="1"/>
  <c r="G75" i="1" s="1"/>
  <c r="Z74" i="1"/>
  <c r="W74" i="1" a="1"/>
  <c r="W74" i="1" s="1"/>
  <c r="S74" i="1" a="1"/>
  <c r="S74" i="1" s="1"/>
  <c r="N74" i="1" a="1"/>
  <c r="N74" i="1" s="1"/>
  <c r="E74" i="1"/>
  <c r="F74" i="1" s="1"/>
  <c r="D74" i="1"/>
  <c r="G74" i="1" s="1"/>
  <c r="Z73" i="1"/>
  <c r="W73" i="1" a="1"/>
  <c r="W73" i="1" s="1"/>
  <c r="S73" i="1" a="1"/>
  <c r="S73" i="1" s="1"/>
  <c r="N73" i="1" a="1"/>
  <c r="N73" i="1" s="1"/>
  <c r="E73" i="1"/>
  <c r="F73" i="1" s="1"/>
  <c r="D73" i="1"/>
  <c r="G73" i="1" s="1"/>
  <c r="Z72" i="1"/>
  <c r="W72" i="1" a="1"/>
  <c r="W72" i="1" s="1"/>
  <c r="S72" i="1" a="1"/>
  <c r="S72" i="1" s="1"/>
  <c r="N72" i="1" a="1"/>
  <c r="N72" i="1" s="1"/>
  <c r="E72" i="1"/>
  <c r="F72" i="1" s="1"/>
  <c r="D72" i="1"/>
  <c r="G72" i="1" s="1"/>
  <c r="Z71" i="1"/>
  <c r="W71" i="1" a="1"/>
  <c r="W71" i="1" s="1"/>
  <c r="S71" i="1" a="1"/>
  <c r="S71" i="1" s="1"/>
  <c r="N71" i="1" a="1"/>
  <c r="N71" i="1" s="1"/>
  <c r="E71" i="1"/>
  <c r="F71" i="1" s="1"/>
  <c r="D71" i="1"/>
  <c r="G71" i="1" s="1"/>
  <c r="Z70" i="1"/>
  <c r="W70" i="1" a="1"/>
  <c r="W70" i="1" s="1"/>
  <c r="S70" i="1" a="1"/>
  <c r="S70" i="1" s="1"/>
  <c r="N70" i="1" a="1"/>
  <c r="N70" i="1" s="1"/>
  <c r="E70" i="1"/>
  <c r="F70" i="1" s="1"/>
  <c r="D70" i="1"/>
  <c r="G70" i="1" s="1"/>
  <c r="Z69" i="1"/>
  <c r="W69" i="1" a="1"/>
  <c r="W69" i="1" s="1"/>
  <c r="S69" i="1" a="1"/>
  <c r="S69" i="1" s="1"/>
  <c r="N69" i="1" a="1"/>
  <c r="N69" i="1" s="1"/>
  <c r="E69" i="1"/>
  <c r="F69" i="1" s="1"/>
  <c r="D69" i="1"/>
  <c r="G69" i="1" s="1"/>
  <c r="Z68" i="1"/>
  <c r="W68" i="1" a="1"/>
  <c r="W68" i="1" s="1"/>
  <c r="S68" i="1" a="1"/>
  <c r="S68" i="1" s="1"/>
  <c r="N68" i="1" a="1"/>
  <c r="N68" i="1" s="1"/>
  <c r="E68" i="1"/>
  <c r="F68" i="1" s="1"/>
  <c r="D68" i="1"/>
  <c r="G68" i="1" s="1"/>
  <c r="Z67" i="1"/>
  <c r="W67" i="1" a="1"/>
  <c r="W67" i="1" s="1"/>
  <c r="S67" i="1" a="1"/>
  <c r="S67" i="1" s="1"/>
  <c r="N67" i="1" a="1"/>
  <c r="N67" i="1" s="1"/>
  <c r="E67" i="1"/>
  <c r="F67" i="1" s="1"/>
  <c r="D67" i="1"/>
  <c r="G67" i="1" s="1"/>
  <c r="Z66" i="1"/>
  <c r="W66" i="1" a="1"/>
  <c r="W66" i="1" s="1"/>
  <c r="S66" i="1" a="1"/>
  <c r="S66" i="1" s="1"/>
  <c r="N66" i="1" a="1"/>
  <c r="N66" i="1" s="1"/>
  <c r="E66" i="1"/>
  <c r="F66" i="1" s="1"/>
  <c r="D66" i="1"/>
  <c r="G66" i="1" s="1"/>
  <c r="Z65" i="1"/>
  <c r="W65" i="1" a="1"/>
  <c r="W65" i="1" s="1"/>
  <c r="S65" i="1" a="1"/>
  <c r="S65" i="1" s="1"/>
  <c r="N65" i="1" a="1"/>
  <c r="N65" i="1" s="1"/>
  <c r="E65" i="1"/>
  <c r="F65" i="1" s="1"/>
  <c r="D65" i="1"/>
  <c r="G65" i="1" s="1"/>
  <c r="Z64" i="1"/>
  <c r="W64" i="1" a="1"/>
  <c r="W64" i="1" s="1"/>
  <c r="S64" i="1" a="1"/>
  <c r="S64" i="1" s="1"/>
  <c r="N64" i="1" a="1"/>
  <c r="N64" i="1" s="1"/>
  <c r="E64" i="1"/>
  <c r="F64" i="1" s="1"/>
  <c r="D64" i="1"/>
  <c r="G64" i="1" s="1"/>
  <c r="Z63" i="1"/>
  <c r="W63" i="1" a="1"/>
  <c r="W63" i="1" s="1"/>
  <c r="S63" i="1" a="1"/>
  <c r="S63" i="1" s="1"/>
  <c r="N63" i="1" a="1"/>
  <c r="N63" i="1" s="1"/>
  <c r="E63" i="1"/>
  <c r="F63" i="1" s="1"/>
  <c r="D63" i="1"/>
  <c r="G63" i="1" s="1"/>
  <c r="Z62" i="1"/>
  <c r="W62" i="1" a="1"/>
  <c r="W62" i="1" s="1"/>
  <c r="S62" i="1" a="1"/>
  <c r="S62" i="1" s="1"/>
  <c r="N62" i="1" a="1"/>
  <c r="N62" i="1" s="1"/>
  <c r="E62" i="1"/>
  <c r="F62" i="1" s="1"/>
  <c r="D62" i="1"/>
  <c r="G62" i="1" s="1"/>
  <c r="Z61" i="1"/>
  <c r="W61" i="1" a="1"/>
  <c r="W61" i="1" s="1"/>
  <c r="S61" i="1" a="1"/>
  <c r="S61" i="1" s="1"/>
  <c r="N61" i="1" a="1"/>
  <c r="N61" i="1" s="1"/>
  <c r="E61" i="1"/>
  <c r="F61" i="1" s="1"/>
  <c r="D61" i="1"/>
  <c r="G61" i="1" s="1"/>
  <c r="Z60" i="1"/>
  <c r="W60" i="1" a="1"/>
  <c r="W60" i="1" s="1"/>
  <c r="S60" i="1" a="1"/>
  <c r="S60" i="1" s="1"/>
  <c r="N60" i="1" a="1"/>
  <c r="N60" i="1" s="1"/>
  <c r="E60" i="1"/>
  <c r="F60" i="1" s="1"/>
  <c r="D60" i="1"/>
  <c r="G60" i="1" s="1"/>
  <c r="Z59" i="1"/>
  <c r="W59" i="1" a="1"/>
  <c r="W59" i="1" s="1"/>
  <c r="S59" i="1" a="1"/>
  <c r="S59" i="1" s="1"/>
  <c r="N59" i="1" a="1"/>
  <c r="N59" i="1" s="1"/>
  <c r="E59" i="1"/>
  <c r="F59" i="1" s="1"/>
  <c r="D59" i="1"/>
  <c r="G59" i="1" s="1"/>
  <c r="Z58" i="1"/>
  <c r="W58" i="1" a="1"/>
  <c r="W58" i="1" s="1"/>
  <c r="S58" i="1" a="1"/>
  <c r="S58" i="1" s="1"/>
  <c r="N58" i="1" a="1"/>
  <c r="N58" i="1" s="1"/>
  <c r="E58" i="1"/>
  <c r="F58" i="1" s="1"/>
  <c r="D58" i="1"/>
  <c r="G58" i="1" s="1"/>
  <c r="Z57" i="1"/>
  <c r="W57" i="1" a="1"/>
  <c r="W57" i="1" s="1"/>
  <c r="S57" i="1" a="1"/>
  <c r="S57" i="1" s="1"/>
  <c r="N57" i="1" a="1"/>
  <c r="N57" i="1" s="1"/>
  <c r="E57" i="1"/>
  <c r="F57" i="1" s="1"/>
  <c r="D57" i="1"/>
  <c r="G57" i="1" s="1"/>
  <c r="Z56" i="1"/>
  <c r="W56" i="1" a="1"/>
  <c r="W56" i="1" s="1"/>
  <c r="S56" i="1" a="1"/>
  <c r="S56" i="1" s="1"/>
  <c r="N56" i="1" a="1"/>
  <c r="N56" i="1" s="1"/>
  <c r="E56" i="1"/>
  <c r="F56" i="1" s="1"/>
  <c r="D56" i="1"/>
  <c r="G56" i="1" s="1"/>
  <c r="Z55" i="1"/>
  <c r="W55" i="1" a="1"/>
  <c r="W55" i="1" s="1"/>
  <c r="S55" i="1" a="1"/>
  <c r="S55" i="1" s="1"/>
  <c r="N55" i="1" a="1"/>
  <c r="N55" i="1" s="1"/>
  <c r="E55" i="1"/>
  <c r="F55" i="1" s="1"/>
  <c r="D55" i="1"/>
  <c r="G55" i="1" s="1"/>
  <c r="Z54" i="1"/>
  <c r="W54" i="1" a="1"/>
  <c r="W54" i="1" s="1"/>
  <c r="S54" i="1" a="1"/>
  <c r="S54" i="1" s="1"/>
  <c r="N54" i="1" a="1"/>
  <c r="N54" i="1" s="1"/>
  <c r="E54" i="1"/>
  <c r="F54" i="1" s="1"/>
  <c r="D54" i="1"/>
  <c r="G54" i="1" s="1"/>
  <c r="Z53" i="1"/>
  <c r="W53" i="1" a="1"/>
  <c r="W53" i="1" s="1"/>
  <c r="S53" i="1" a="1"/>
  <c r="S53" i="1" s="1"/>
  <c r="N53" i="1" a="1"/>
  <c r="N53" i="1" s="1"/>
  <c r="E53" i="1"/>
  <c r="F53" i="1" s="1"/>
  <c r="D53" i="1"/>
  <c r="G53" i="1" s="1"/>
  <c r="Z52" i="1"/>
  <c r="W52" i="1" a="1"/>
  <c r="W52" i="1" s="1"/>
  <c r="S52" i="1" a="1"/>
  <c r="S52" i="1" s="1"/>
  <c r="N52" i="1" a="1"/>
  <c r="N52" i="1" s="1"/>
  <c r="E52" i="1"/>
  <c r="F52" i="1" s="1"/>
  <c r="D52" i="1"/>
  <c r="G52" i="1" s="1"/>
  <c r="Z51" i="1"/>
  <c r="W51" i="1" a="1"/>
  <c r="W51" i="1" s="1"/>
  <c r="S51" i="1" a="1"/>
  <c r="S51" i="1" s="1"/>
  <c r="N51" i="1" a="1"/>
  <c r="N51" i="1" s="1"/>
  <c r="E51" i="1"/>
  <c r="F51" i="1" s="1"/>
  <c r="D51" i="1"/>
  <c r="G51" i="1" s="1"/>
  <c r="Z50" i="1"/>
  <c r="W50" i="1" a="1"/>
  <c r="W50" i="1" s="1"/>
  <c r="S50" i="1" a="1"/>
  <c r="S50" i="1" s="1"/>
  <c r="N50" i="1" a="1"/>
  <c r="N50" i="1" s="1"/>
  <c r="E50" i="1"/>
  <c r="F50" i="1" s="1"/>
  <c r="D50" i="1"/>
  <c r="G50" i="1" s="1"/>
  <c r="Z49" i="1"/>
  <c r="W49" i="1" a="1"/>
  <c r="W49" i="1" s="1"/>
  <c r="S49" i="1" a="1"/>
  <c r="S49" i="1" s="1"/>
  <c r="N49" i="1" a="1"/>
  <c r="N49" i="1" s="1"/>
  <c r="E49" i="1"/>
  <c r="F49" i="1" s="1"/>
  <c r="D49" i="1"/>
  <c r="G49" i="1" s="1"/>
  <c r="Z48" i="1"/>
  <c r="W48" i="1" a="1"/>
  <c r="W48" i="1" s="1"/>
  <c r="S48" i="1" a="1"/>
  <c r="S48" i="1" s="1"/>
  <c r="N48" i="1" a="1"/>
  <c r="N48" i="1" s="1"/>
  <c r="E48" i="1"/>
  <c r="F48" i="1" s="1"/>
  <c r="D48" i="1"/>
  <c r="G48" i="1" s="1"/>
  <c r="Z47" i="1"/>
  <c r="W47" i="1" a="1"/>
  <c r="W47" i="1" s="1"/>
  <c r="S47" i="1" a="1"/>
  <c r="S47" i="1" s="1"/>
  <c r="N47" i="1" a="1"/>
  <c r="N47" i="1" s="1"/>
  <c r="E47" i="1"/>
  <c r="F47" i="1" s="1"/>
  <c r="D47" i="1"/>
  <c r="G47" i="1" s="1"/>
  <c r="Z46" i="1"/>
  <c r="W46" i="1" a="1"/>
  <c r="W46" i="1" s="1"/>
  <c r="S46" i="1" a="1"/>
  <c r="S46" i="1" s="1"/>
  <c r="N46" i="1" a="1"/>
  <c r="N46" i="1" s="1"/>
  <c r="E46" i="1"/>
  <c r="F46" i="1" s="1"/>
  <c r="D46" i="1"/>
  <c r="G46" i="1" s="1"/>
  <c r="Z45" i="1"/>
  <c r="W45" i="1" a="1"/>
  <c r="W45" i="1" s="1"/>
  <c r="S45" i="1" a="1"/>
  <c r="S45" i="1" s="1"/>
  <c r="N45" i="1" a="1"/>
  <c r="N45" i="1" s="1"/>
  <c r="E45" i="1"/>
  <c r="F45" i="1" s="1"/>
  <c r="D45" i="1"/>
  <c r="G45" i="1" s="1"/>
  <c r="Z44" i="1"/>
  <c r="W44" i="1" a="1"/>
  <c r="W44" i="1" s="1"/>
  <c r="S44" i="1" a="1"/>
  <c r="S44" i="1" s="1"/>
  <c r="N44" i="1" a="1"/>
  <c r="N44" i="1" s="1"/>
  <c r="E44" i="1"/>
  <c r="F44" i="1" s="1"/>
  <c r="D44" i="1"/>
  <c r="G44" i="1" s="1"/>
  <c r="Z43" i="1"/>
  <c r="W43" i="1" a="1"/>
  <c r="W43" i="1" s="1"/>
  <c r="S43" i="1" a="1"/>
  <c r="S43" i="1" s="1"/>
  <c r="N43" i="1" a="1"/>
  <c r="N43" i="1" s="1"/>
  <c r="E43" i="1"/>
  <c r="F43" i="1" s="1"/>
  <c r="D43" i="1"/>
  <c r="G43" i="1" s="1"/>
  <c r="D7" i="26"/>
  <c r="Z42" i="1"/>
  <c r="W42" i="1" a="1"/>
  <c r="W42" i="1" s="1"/>
  <c r="S42" i="1" a="1"/>
  <c r="S42" i="1" s="1"/>
  <c r="N42" i="1" a="1"/>
  <c r="N42" i="1" s="1"/>
  <c r="E42" i="1"/>
  <c r="F42" i="1" s="1"/>
  <c r="D42" i="1"/>
  <c r="G42" i="1" s="1"/>
  <c r="Z41" i="1"/>
  <c r="W41" i="1" a="1"/>
  <c r="W41" i="1" s="1"/>
  <c r="S41" i="1" a="1"/>
  <c r="S41" i="1" s="1"/>
  <c r="N41" i="1" a="1"/>
  <c r="N41" i="1" s="1"/>
  <c r="E41" i="1"/>
  <c r="F41" i="1" s="1"/>
  <c r="D41" i="1"/>
  <c r="G41" i="1" s="1"/>
  <c r="Z40" i="1"/>
  <c r="W40" i="1" a="1"/>
  <c r="W40" i="1" s="1"/>
  <c r="S40" i="1" a="1"/>
  <c r="S40" i="1" s="1"/>
  <c r="N40" i="1" a="1"/>
  <c r="N40" i="1" s="1"/>
  <c r="E40" i="1"/>
  <c r="F40" i="1" s="1"/>
  <c r="D40" i="1"/>
  <c r="G40" i="1" s="1"/>
  <c r="Z39" i="1"/>
  <c r="W39" i="1" a="1"/>
  <c r="W39" i="1" s="1"/>
  <c r="S39" i="1" a="1"/>
  <c r="S39" i="1" s="1"/>
  <c r="N39" i="1" a="1"/>
  <c r="N39" i="1" s="1"/>
  <c r="E39" i="1"/>
  <c r="F39" i="1" s="1"/>
  <c r="D39" i="1"/>
  <c r="G39" i="1" s="1"/>
  <c r="Z38" i="1"/>
  <c r="W38" i="1" a="1"/>
  <c r="W38" i="1" s="1"/>
  <c r="S38" i="1" a="1"/>
  <c r="S38" i="1" s="1"/>
  <c r="N38" i="1" a="1"/>
  <c r="N38" i="1" s="1"/>
  <c r="E38" i="1"/>
  <c r="F38" i="1" s="1"/>
  <c r="D38" i="1"/>
  <c r="G38" i="1" s="1"/>
  <c r="Z37" i="1"/>
  <c r="W37" i="1" a="1"/>
  <c r="W37" i="1" s="1"/>
  <c r="S37" i="1" a="1"/>
  <c r="S37" i="1" s="1"/>
  <c r="N37" i="1" a="1"/>
  <c r="N37" i="1" s="1"/>
  <c r="E37" i="1"/>
  <c r="F37" i="1" s="1"/>
  <c r="D37" i="1"/>
  <c r="G37" i="1" s="1"/>
  <c r="Z36" i="1"/>
  <c r="W36" i="1" a="1"/>
  <c r="W36" i="1" s="1"/>
  <c r="S36" i="1" a="1"/>
  <c r="S36" i="1" s="1"/>
  <c r="N36" i="1" a="1"/>
  <c r="N36" i="1" s="1"/>
  <c r="E36" i="1"/>
  <c r="F36" i="1" s="1"/>
  <c r="D36" i="1"/>
  <c r="G36" i="1" s="1"/>
  <c r="Z35" i="1"/>
  <c r="W35" i="1" a="1"/>
  <c r="W35" i="1" s="1"/>
  <c r="S35" i="1" a="1"/>
  <c r="S35" i="1" s="1"/>
  <c r="N35" i="1" a="1"/>
  <c r="N35" i="1" s="1"/>
  <c r="E35" i="1"/>
  <c r="F35" i="1" s="1"/>
  <c r="D35" i="1"/>
  <c r="G35" i="1" s="1"/>
  <c r="Z34" i="1"/>
  <c r="W34" i="1" a="1"/>
  <c r="W34" i="1" s="1"/>
  <c r="S34" i="1" a="1"/>
  <c r="S34" i="1" s="1"/>
  <c r="N34" i="1" a="1"/>
  <c r="N34" i="1" s="1"/>
  <c r="E34" i="1"/>
  <c r="F34" i="1" s="1"/>
  <c r="D34" i="1"/>
  <c r="G34" i="1" s="1"/>
  <c r="Z33" i="1"/>
  <c r="W33" i="1" a="1"/>
  <c r="W33" i="1" s="1"/>
  <c r="S33" i="1" a="1"/>
  <c r="S33" i="1" s="1"/>
  <c r="N33" i="1" a="1"/>
  <c r="N33" i="1" s="1"/>
  <c r="E33" i="1"/>
  <c r="F33" i="1" s="1"/>
  <c r="D33" i="1"/>
  <c r="G33" i="1" s="1"/>
  <c r="Z32" i="1"/>
  <c r="W32" i="1" a="1"/>
  <c r="W32" i="1" s="1"/>
  <c r="S32" i="1" a="1"/>
  <c r="S32" i="1" s="1"/>
  <c r="N32" i="1" a="1"/>
  <c r="N32" i="1" s="1"/>
  <c r="E32" i="1"/>
  <c r="F32" i="1" s="1"/>
  <c r="D32" i="1"/>
  <c r="G32" i="1" s="1"/>
  <c r="Z31" i="1"/>
  <c r="W31" i="1" a="1"/>
  <c r="W31" i="1" s="1"/>
  <c r="S31" i="1" a="1"/>
  <c r="S31" i="1" s="1"/>
  <c r="N31" i="1" a="1"/>
  <c r="N31" i="1" s="1"/>
  <c r="E31" i="1"/>
  <c r="F31" i="1" s="1"/>
  <c r="D31" i="1"/>
  <c r="G31" i="1" s="1"/>
  <c r="Z30" i="1"/>
  <c r="W30" i="1" a="1"/>
  <c r="W30" i="1" s="1"/>
  <c r="S30" i="1" a="1"/>
  <c r="S30" i="1" s="1"/>
  <c r="N30" i="1" a="1"/>
  <c r="N30" i="1" s="1"/>
  <c r="E30" i="1"/>
  <c r="F30" i="1" s="1"/>
  <c r="D30" i="1"/>
  <c r="G30" i="1" s="1"/>
  <c r="Z29" i="1"/>
  <c r="W29" i="1" a="1"/>
  <c r="W29" i="1" s="1"/>
  <c r="S29" i="1" a="1"/>
  <c r="S29" i="1" s="1"/>
  <c r="N29" i="1" a="1"/>
  <c r="N29" i="1" s="1"/>
  <c r="E29" i="1"/>
  <c r="F29" i="1" s="1"/>
  <c r="D29" i="1"/>
  <c r="G29" i="1" s="1"/>
  <c r="D14" i="26"/>
  <c r="Z28" i="1"/>
  <c r="W28" i="1" a="1"/>
  <c r="W28" i="1" s="1"/>
  <c r="S28" i="1" a="1"/>
  <c r="S28" i="1" s="1"/>
  <c r="N28" i="1" a="1"/>
  <c r="N28" i="1" s="1"/>
  <c r="E28" i="1"/>
  <c r="F28" i="1" s="1"/>
  <c r="D28" i="1"/>
  <c r="G28" i="1" s="1"/>
  <c r="Z27" i="1"/>
  <c r="W27" i="1" a="1"/>
  <c r="W27" i="1" s="1"/>
  <c r="S27" i="1" a="1"/>
  <c r="S27" i="1" s="1"/>
  <c r="N27" i="1" a="1"/>
  <c r="N27" i="1" s="1"/>
  <c r="E27" i="1"/>
  <c r="F27" i="1" s="1"/>
  <c r="D27" i="1"/>
  <c r="G27" i="1" s="1"/>
  <c r="Z26" i="1"/>
  <c r="W26" i="1" a="1"/>
  <c r="W26" i="1" s="1"/>
  <c r="S26" i="1" a="1"/>
  <c r="S26" i="1" s="1"/>
  <c r="N26" i="1" a="1"/>
  <c r="N26" i="1" s="1"/>
  <c r="E26" i="1"/>
  <c r="F26" i="1" s="1"/>
  <c r="D26" i="1"/>
  <c r="G26" i="1" s="1"/>
  <c r="Z25" i="1"/>
  <c r="W25" i="1" a="1"/>
  <c r="W25" i="1" s="1"/>
  <c r="S25" i="1" a="1"/>
  <c r="S25" i="1" s="1"/>
  <c r="N25" i="1" a="1"/>
  <c r="N25" i="1" s="1"/>
  <c r="E25" i="1"/>
  <c r="F25" i="1" s="1"/>
  <c r="D25" i="1"/>
  <c r="G25" i="1" s="1"/>
  <c r="Z24" i="1"/>
  <c r="W24" i="1" a="1"/>
  <c r="W24" i="1" s="1"/>
  <c r="S24" i="1" a="1"/>
  <c r="S24" i="1" s="1"/>
  <c r="N24" i="1" a="1"/>
  <c r="N24" i="1" s="1"/>
  <c r="E24" i="1"/>
  <c r="F24" i="1" s="1"/>
  <c r="D24" i="1"/>
  <c r="G24" i="1" s="1"/>
  <c r="Z23" i="1"/>
  <c r="W23" i="1" a="1"/>
  <c r="W23" i="1" s="1"/>
  <c r="S23" i="1" a="1"/>
  <c r="S23" i="1" s="1"/>
  <c r="N23" i="1" a="1"/>
  <c r="N23" i="1" s="1"/>
  <c r="E23" i="1"/>
  <c r="F23" i="1" s="1"/>
  <c r="D23" i="1"/>
  <c r="G23" i="1" s="1"/>
  <c r="Z22" i="1"/>
  <c r="W22" i="1" a="1"/>
  <c r="W22" i="1" s="1"/>
  <c r="S22" i="1" a="1"/>
  <c r="S22" i="1" s="1"/>
  <c r="N22" i="1" a="1"/>
  <c r="N22" i="1" s="1"/>
  <c r="E22" i="1"/>
  <c r="F22" i="1" s="1"/>
  <c r="D22" i="1"/>
  <c r="G22" i="1" s="1"/>
  <c r="Z21" i="1"/>
  <c r="W21" i="1" a="1"/>
  <c r="W21" i="1" s="1"/>
  <c r="S21" i="1" a="1"/>
  <c r="S21" i="1" s="1"/>
  <c r="N21" i="1" a="1"/>
  <c r="N21" i="1" s="1"/>
  <c r="E21" i="1"/>
  <c r="F21" i="1" s="1"/>
  <c r="D21" i="1"/>
  <c r="G21" i="1" s="1"/>
  <c r="D9" i="26"/>
  <c r="Z20" i="1"/>
  <c r="W20" i="1" a="1"/>
  <c r="W20" i="1" s="1"/>
  <c r="S20" i="1" a="1"/>
  <c r="S20" i="1" s="1"/>
  <c r="N20" i="1" a="1"/>
  <c r="N20" i="1" s="1"/>
  <c r="E20" i="1"/>
  <c r="F20" i="1" s="1"/>
  <c r="D20" i="1"/>
  <c r="G20" i="1" s="1"/>
  <c r="Z19" i="1"/>
  <c r="W19" i="1" a="1"/>
  <c r="W19" i="1" s="1"/>
  <c r="S19" i="1" a="1"/>
  <c r="S19" i="1" s="1"/>
  <c r="N19" i="1" a="1"/>
  <c r="N19" i="1" s="1"/>
  <c r="E19" i="1"/>
  <c r="F19" i="1" s="1"/>
  <c r="D19" i="1"/>
  <c r="G19" i="1" s="1"/>
  <c r="Z18" i="1"/>
  <c r="W18" i="1" a="1"/>
  <c r="W18" i="1" s="1"/>
  <c r="S18" i="1" a="1"/>
  <c r="S18" i="1" s="1"/>
  <c r="N18" i="1" a="1"/>
  <c r="N18" i="1" s="1"/>
  <c r="E18" i="1"/>
  <c r="F18" i="1" s="1"/>
  <c r="D18" i="1"/>
  <c r="G18" i="1" s="1"/>
  <c r="Z17" i="1"/>
  <c r="W17" i="1" a="1"/>
  <c r="W17" i="1" s="1"/>
  <c r="S17" i="1" a="1"/>
  <c r="S17" i="1" s="1"/>
  <c r="N17" i="1" a="1"/>
  <c r="N17" i="1" s="1"/>
  <c r="E17" i="1"/>
  <c r="F17" i="1" s="1"/>
  <c r="D17" i="1"/>
  <c r="G17" i="1" s="1"/>
  <c r="Z16" i="1"/>
  <c r="W16" i="1" a="1"/>
  <c r="W16" i="1" s="1"/>
  <c r="S16" i="1" a="1"/>
  <c r="S16" i="1" s="1"/>
  <c r="N16" i="1" a="1"/>
  <c r="N16" i="1" s="1"/>
  <c r="E16" i="1"/>
  <c r="F16" i="1" s="1"/>
  <c r="D16" i="1"/>
  <c r="G16" i="1" s="1"/>
  <c r="Z15" i="1"/>
  <c r="W15" i="1" a="1"/>
  <c r="W15" i="1" s="1"/>
  <c r="S15" i="1" a="1"/>
  <c r="S15" i="1" s="1"/>
  <c r="N15" i="1" a="1"/>
  <c r="N15" i="1" s="1"/>
  <c r="E15" i="1"/>
  <c r="F15" i="1" s="1"/>
  <c r="D15" i="1"/>
  <c r="G15" i="1" s="1"/>
  <c r="Z14" i="1"/>
  <c r="W14" i="1" a="1"/>
  <c r="W14" i="1" s="1"/>
  <c r="S14" i="1" a="1"/>
  <c r="S14" i="1" s="1"/>
  <c r="N14" i="1" a="1"/>
  <c r="N14" i="1" s="1"/>
  <c r="E14" i="1"/>
  <c r="F14" i="1" s="1"/>
  <c r="D14" i="1"/>
  <c r="G14" i="1" s="1"/>
  <c r="Z13" i="1"/>
  <c r="W13" i="1" a="1"/>
  <c r="W13" i="1" s="1"/>
  <c r="S13" i="1" a="1"/>
  <c r="S13" i="1" s="1"/>
  <c r="N13" i="1" a="1"/>
  <c r="N13" i="1" s="1"/>
  <c r="E13" i="1"/>
  <c r="F13" i="1" s="1"/>
  <c r="D13" i="1"/>
  <c r="G13" i="1" s="1"/>
  <c r="Z12" i="1"/>
  <c r="W12" i="1" a="1"/>
  <c r="W12" i="1" s="1"/>
  <c r="S12" i="1" a="1"/>
  <c r="S12" i="1" s="1"/>
  <c r="N12" i="1" a="1"/>
  <c r="N12" i="1" s="1"/>
  <c r="E12" i="1"/>
  <c r="F12" i="1" s="1"/>
  <c r="D12" i="1"/>
  <c r="G12" i="1" s="1"/>
  <c r="Z11" i="1"/>
  <c r="W11" i="1" a="1"/>
  <c r="W11" i="1" s="1"/>
  <c r="S11" i="1" a="1"/>
  <c r="S11" i="1" s="1"/>
  <c r="N11" i="1" a="1"/>
  <c r="N11" i="1" s="1"/>
  <c r="E11" i="1"/>
  <c r="F11" i="1" s="1"/>
  <c r="D11" i="1"/>
  <c r="G11" i="1" s="1"/>
  <c r="Z10" i="1"/>
  <c r="W10" i="1" a="1"/>
  <c r="W10" i="1" s="1"/>
  <c r="S10" i="1" a="1"/>
  <c r="S10" i="1" s="1"/>
  <c r="N10" i="1" a="1"/>
  <c r="N10" i="1" s="1"/>
  <c r="E10" i="1"/>
  <c r="F10" i="1" s="1"/>
  <c r="D10" i="1"/>
  <c r="G10" i="1" s="1"/>
  <c r="Z9" i="1"/>
  <c r="W9" i="1" a="1"/>
  <c r="W9" i="1" s="1"/>
  <c r="S9" i="1" a="1"/>
  <c r="S9" i="1" s="1"/>
  <c r="N9" i="1" a="1"/>
  <c r="N9" i="1" s="1"/>
  <c r="E9" i="1"/>
  <c r="F9" i="1" s="1"/>
  <c r="D9" i="1"/>
  <c r="G9" i="1" s="1"/>
  <c r="Z8" i="1"/>
  <c r="W8" i="1" a="1"/>
  <c r="W8" i="1" s="1"/>
  <c r="S8" i="1" a="1"/>
  <c r="S8" i="1" s="1"/>
  <c r="N8" i="1" a="1"/>
  <c r="N8" i="1" s="1"/>
  <c r="E8" i="1"/>
  <c r="F8" i="1" s="1"/>
  <c r="D8" i="1"/>
  <c r="G8" i="1" s="1"/>
  <c r="Z7" i="1"/>
  <c r="W7" i="1" a="1"/>
  <c r="W7" i="1" s="1"/>
  <c r="S7" i="1" a="1"/>
  <c r="S7" i="1" s="1"/>
  <c r="N7" i="1" a="1"/>
  <c r="N7" i="1" s="1"/>
  <c r="E7" i="1"/>
  <c r="F7" i="1" s="1"/>
  <c r="D7" i="1"/>
  <c r="G7" i="1" s="1"/>
  <c r="Z6" i="1"/>
  <c r="W6" i="1" a="1"/>
  <c r="W6" i="1" s="1"/>
  <c r="S6" i="1" a="1"/>
  <c r="S6" i="1" s="1"/>
  <c r="N6" i="1" a="1"/>
  <c r="N6" i="1" s="1"/>
  <c r="E6" i="1"/>
  <c r="F6" i="1" s="1"/>
  <c r="D6" i="1"/>
  <c r="G6" i="1" s="1"/>
  <c r="Z5" i="1"/>
  <c r="W5" i="1" a="1"/>
  <c r="W5" i="1" s="1"/>
  <c r="S5" i="1" a="1"/>
  <c r="S5" i="1" s="1"/>
  <c r="N5" i="1" a="1"/>
  <c r="N5" i="1" s="1"/>
  <c r="E5" i="1"/>
  <c r="F5" i="1" s="1"/>
  <c r="D5" i="1"/>
  <c r="G5" i="1" s="1"/>
  <c r="Z4" i="1"/>
  <c r="W4" i="1" a="1"/>
  <c r="W4" i="1" s="1"/>
  <c r="S4" i="1" a="1"/>
  <c r="S4" i="1" s="1"/>
  <c r="N4" i="1" a="1"/>
  <c r="N4" i="1" s="1"/>
  <c r="E4" i="1"/>
  <c r="F4" i="1" s="1"/>
  <c r="D4" i="1"/>
  <c r="G4" i="1" s="1"/>
  <c r="Z3" i="1"/>
  <c r="W3" i="1" a="1"/>
  <c r="W3" i="1" s="1"/>
  <c r="S3" i="1" a="1"/>
  <c r="S3" i="1" s="1"/>
  <c r="N3" i="1" a="1"/>
  <c r="N3" i="1" s="1"/>
  <c r="E3" i="1"/>
  <c r="F3" i="1" s="1"/>
  <c r="D3" i="1"/>
  <c r="G3" i="1" s="1"/>
  <c r="Z2" i="1"/>
  <c r="W2" i="1" a="1"/>
  <c r="W2" i="1" s="1"/>
  <c r="S2" i="1" a="1"/>
  <c r="S2" i="1" s="1"/>
  <c r="N2" i="1" a="1"/>
  <c r="N2" i="1" s="1"/>
  <c r="G2" i="1"/>
  <c r="F2" i="1"/>
  <c r="I5" i="20"/>
  <c r="D305" i="26"/>
  <c r="D304" i="26"/>
  <c r="D303" i="26"/>
  <c r="D302" i="26"/>
  <c r="D301" i="26"/>
  <c r="D300" i="26"/>
  <c r="D299" i="26"/>
  <c r="D298" i="26"/>
  <c r="D297" i="26"/>
  <c r="D296" i="26"/>
  <c r="D295" i="26"/>
  <c r="D294" i="26"/>
  <c r="D293" i="26"/>
  <c r="D292" i="26"/>
  <c r="D291" i="26"/>
  <c r="D290" i="26"/>
  <c r="D289" i="26"/>
  <c r="D288" i="26"/>
  <c r="D287" i="26"/>
  <c r="D286" i="26"/>
  <c r="D285" i="26"/>
  <c r="D284" i="26"/>
  <c r="D283" i="26"/>
  <c r="D282" i="26"/>
  <c r="D281" i="26"/>
  <c r="D280" i="26"/>
  <c r="D279" i="26"/>
  <c r="D278" i="26"/>
  <c r="D277" i="26"/>
  <c r="D276" i="26"/>
  <c r="D275" i="26"/>
  <c r="D274" i="26"/>
  <c r="D273" i="26"/>
  <c r="D272" i="26"/>
  <c r="D271" i="26"/>
  <c r="D270" i="26"/>
  <c r="D269" i="26"/>
  <c r="D268" i="26"/>
  <c r="D267" i="26"/>
  <c r="D266" i="26"/>
  <c r="D265" i="26"/>
  <c r="D264" i="26"/>
  <c r="D263" i="26"/>
  <c r="D262" i="26"/>
  <c r="D261" i="26"/>
  <c r="D260" i="26"/>
  <c r="D259" i="26"/>
  <c r="D258" i="26"/>
  <c r="D257" i="26"/>
  <c r="D256" i="26"/>
  <c r="D255" i="26"/>
  <c r="D254" i="26"/>
  <c r="D253" i="26"/>
  <c r="D252" i="26"/>
  <c r="D251" i="26"/>
  <c r="D250" i="26"/>
  <c r="D249" i="26"/>
  <c r="D248" i="26"/>
  <c r="D247" i="26"/>
  <c r="D246" i="26"/>
  <c r="D245" i="26"/>
  <c r="D244" i="26"/>
  <c r="D243" i="26"/>
  <c r="D242" i="26"/>
  <c r="D241" i="26"/>
  <c r="D240" i="26"/>
  <c r="D239" i="26"/>
  <c r="D238" i="26"/>
  <c r="D237" i="26"/>
  <c r="D236" i="26"/>
  <c r="D235" i="26"/>
  <c r="D234" i="26"/>
  <c r="D233" i="26"/>
  <c r="D232" i="26"/>
  <c r="D231" i="26"/>
  <c r="D230" i="26"/>
  <c r="D229" i="26"/>
  <c r="D228" i="26"/>
  <c r="D227" i="26"/>
  <c r="D226" i="26"/>
  <c r="D225" i="26"/>
  <c r="D224" i="26"/>
  <c r="D223" i="26"/>
  <c r="D222" i="26"/>
  <c r="D221" i="26"/>
  <c r="D220" i="26"/>
  <c r="D219" i="26"/>
  <c r="D218" i="26"/>
  <c r="D217" i="26"/>
  <c r="D216" i="26"/>
  <c r="D215" i="26"/>
  <c r="D214" i="26"/>
  <c r="D213" i="26"/>
  <c r="D212" i="26"/>
  <c r="D211" i="26"/>
  <c r="D210" i="26"/>
  <c r="D209" i="26"/>
  <c r="D208" i="26"/>
  <c r="D207" i="26"/>
  <c r="D206" i="26"/>
  <c r="D205" i="26"/>
  <c r="D204" i="26"/>
  <c r="D203" i="26"/>
  <c r="D202" i="26"/>
  <c r="D201" i="26"/>
  <c r="D200" i="26"/>
  <c r="D199" i="26"/>
  <c r="D198" i="26"/>
  <c r="D197" i="26"/>
  <c r="D196" i="26"/>
  <c r="D195" i="26"/>
  <c r="D194" i="26"/>
  <c r="D193" i="26"/>
  <c r="D192" i="26"/>
  <c r="D191" i="26"/>
  <c r="D190" i="26"/>
  <c r="D189" i="26"/>
  <c r="D188" i="26"/>
  <c r="D187" i="26"/>
  <c r="D186" i="26"/>
  <c r="D185" i="26"/>
  <c r="D184" i="26"/>
  <c r="D183" i="26"/>
  <c r="D182" i="26"/>
  <c r="D181" i="26"/>
  <c r="D180" i="26"/>
  <c r="D179" i="26"/>
  <c r="D178" i="26"/>
  <c r="D177" i="26"/>
  <c r="D176" i="26"/>
  <c r="D175" i="26"/>
  <c r="D174" i="26"/>
  <c r="D173" i="26"/>
  <c r="D172" i="26"/>
  <c r="D171" i="26"/>
  <c r="D170" i="26"/>
  <c r="D169" i="26"/>
  <c r="D168" i="26"/>
  <c r="D167" i="26"/>
  <c r="D166" i="26"/>
  <c r="D165" i="26"/>
  <c r="D164" i="26"/>
  <c r="D163" i="26"/>
  <c r="D162" i="26"/>
  <c r="D161" i="26"/>
  <c r="D160" i="26"/>
  <c r="D159" i="26"/>
  <c r="D158" i="26"/>
  <c r="D157" i="26"/>
  <c r="D156" i="26"/>
  <c r="D155" i="26"/>
  <c r="D154" i="26"/>
  <c r="D153" i="26"/>
  <c r="D152" i="26"/>
  <c r="D151" i="26"/>
  <c r="D150" i="26"/>
  <c r="D149" i="26"/>
  <c r="D148" i="26"/>
  <c r="D147" i="26"/>
  <c r="D146" i="26"/>
  <c r="D145" i="26"/>
  <c r="D144" i="26"/>
  <c r="D143" i="26"/>
  <c r="D142" i="26"/>
  <c r="D141" i="26"/>
  <c r="D140" i="26"/>
  <c r="D139" i="26"/>
  <c r="D138" i="26"/>
  <c r="D137" i="26"/>
  <c r="D136" i="26"/>
  <c r="D135" i="26"/>
  <c r="D134" i="26"/>
  <c r="D133" i="26"/>
  <c r="D132" i="26"/>
  <c r="D131" i="26"/>
  <c r="D130" i="26"/>
  <c r="D129" i="26"/>
  <c r="D128" i="26"/>
  <c r="D127" i="26"/>
  <c r="D126" i="26"/>
  <c r="D125" i="26"/>
  <c r="D124" i="26"/>
  <c r="D123" i="26"/>
  <c r="D122" i="26"/>
  <c r="D121" i="26"/>
  <c r="D120" i="26"/>
  <c r="D119" i="26"/>
  <c r="D118" i="26"/>
  <c r="D117" i="26"/>
  <c r="D116" i="26"/>
  <c r="D115" i="26"/>
  <c r="D114" i="26"/>
  <c r="D113" i="26"/>
  <c r="D112" i="26"/>
  <c r="D111" i="26"/>
  <c r="D110" i="26"/>
  <c r="D109" i="26"/>
  <c r="D108" i="26"/>
  <c r="D107" i="26"/>
  <c r="D106" i="26"/>
  <c r="D105" i="26"/>
  <c r="D104" i="26"/>
  <c r="D103" i="26"/>
  <c r="D102" i="26"/>
  <c r="D101" i="26"/>
  <c r="D100" i="26"/>
  <c r="D99" i="26"/>
  <c r="D98" i="26"/>
  <c r="D97" i="26"/>
  <c r="D96" i="26"/>
  <c r="D95" i="26"/>
  <c r="D94" i="26"/>
  <c r="D93" i="26"/>
  <c r="D92" i="26"/>
  <c r="D91" i="26"/>
  <c r="D90" i="26"/>
  <c r="D89" i="26"/>
  <c r="D88" i="26"/>
  <c r="D87" i="26"/>
  <c r="D86" i="26"/>
  <c r="D85" i="26"/>
  <c r="D84" i="26"/>
  <c r="D83" i="26"/>
  <c r="D82" i="26"/>
  <c r="D81" i="26"/>
  <c r="D80" i="26"/>
  <c r="D79" i="26"/>
  <c r="D78" i="26"/>
  <c r="D77" i="26"/>
  <c r="D76" i="26"/>
  <c r="D75" i="26"/>
  <c r="D74" i="26"/>
  <c r="D73" i="26"/>
  <c r="D72" i="26"/>
  <c r="D71" i="26"/>
  <c r="D70" i="26"/>
  <c r="D69" i="26"/>
  <c r="D68" i="26"/>
  <c r="D67" i="26"/>
  <c r="D66" i="26"/>
  <c r="D65" i="26"/>
  <c r="D64"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D20" i="26"/>
  <c r="D19" i="26"/>
  <c r="D18" i="26"/>
  <c r="D17" i="26"/>
  <c r="D11" i="26"/>
  <c r="G7" i="26" a="1"/>
  <c r="G7" i="26" s="1"/>
  <c r="D5" i="26"/>
  <c r="D4" i="26"/>
  <c r="I5" i="27"/>
  <c r="I3" i="27" a="1"/>
  <c r="I3" i="27" s="1"/>
  <c r="K43" i="28"/>
  <c r="H3" i="28"/>
  <c r="G3" i="20"/>
  <c r="G3" i="27"/>
  <c r="Q17" i="32"/>
  <c r="G4" i="26"/>
  <c r="Y42" i="28"/>
  <c r="BD38" i="41" l="1"/>
  <c r="BE38" i="41"/>
  <c r="J4" i="3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BF7357-DF6A-4FE8-8CD7-E8D618C60574}" keepAlive="1" name="Query - Invoked Function" description="Connection to the 'Invoked Function' query in the workbook." type="5" refreshedVersion="0" background="1">
    <dbPr connection="Provider=Microsoft.Mashup.OleDb.1;Data Source=$Workbook$;Location=&quot;Invoked Function&quot;;Extended Properties=&quot;&quot;" command="SELECT * FROM [Invoked Function]"/>
  </connection>
  <connection id="2" xr16:uid="{260C9DD2-DFAD-4C88-B7DD-566B73290E57}" keepAlive="1" name="Query - MARKET PRICE" description="Connection to the 'MARKET PRICE' query in the workbook." type="5" refreshedVersion="0" background="1">
    <dbPr connection="Provider=Microsoft.Mashup.OleDb.1;Data Source=$Workbook$;Location=&quot;MARKET PRICE&quot;;Extended Properties=&quot;&quot;" command="SELECT * FROM [MARKET PRICE]"/>
  </connection>
  <connection id="3" xr16:uid="{235CC07B-5496-4B21-9752-C76E87BB6360}" keepAlive="1" name="Query - MARKET PRICE (2)" description="Connection to the 'MARKET PRICE (2)' query in the workbook." type="5" refreshedVersion="8" background="1" saveData="1">
    <dbPr connection="Provider=Microsoft.Mashup.OleDb.1;Data Source=$Workbook$;Location=&quot;MARKET PRICE (2)&quot;;Extended Properties=&quot;&quot;" command="SELECT * FROM [MARKET PRICE (2)]"/>
  </connection>
  <connection id="4" xr16:uid="{B783FD17-44AC-4C7E-BD43-EE24CD890333}" keepAlive="1" name="Query - Table 1" description="Connection to the 'Table 1' query in the workbook." type="5" refreshedVersion="0" background="1">
    <dbPr connection="Provider=Microsoft.Mashup.OleDb.1;Data Source=$Workbook$;Location=&quot;Table 1&quot;;Extended Properties=&quot;&quot;" command="SELECT * FROM [Table 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<sst xmlns="http://schemas.openxmlformats.org/spreadsheetml/2006/main" count="62469" uniqueCount="29867">
  <si>
    <t>List Date</t>
  </si>
  <si>
    <t>Issue Size(â‚¹.Cr)</t>
  </si>
  <si>
    <t>QIB</t>
  </si>
  <si>
    <t>NII</t>
  </si>
  <si>
    <t>RII</t>
  </si>
  <si>
    <t>Total</t>
  </si>
  <si>
    <t>Offer Price(â‚¹)</t>
  </si>
  <si>
    <t>List Price</t>
  </si>
  <si>
    <t>Listing Gains(%)</t>
  </si>
  <si>
    <t>CMP (BSE)</t>
  </si>
  <si>
    <t>CMP (NSE)</t>
  </si>
  <si>
    <t>Current Gains(%)</t>
  </si>
  <si>
    <t>JSW Cement Ltd</t>
  </si>
  <si>
    <t>Crizac Ltd</t>
  </si>
  <si>
    <t>Kalpataru Ltd</t>
  </si>
  <si>
    <t>Oswal Pumps Ltd</t>
  </si>
  <si>
    <t>Scoda Tubes Ltd</t>
  </si>
  <si>
    <t>Borana Weaves Ltd</t>
  </si>
  <si>
    <t>Ather Energy Ltd</t>
  </si>
  <si>
    <t>Laxmi Dental Ltd</t>
  </si>
  <si>
    <t>Carraro India Ltd</t>
  </si>
  <si>
    <t>Swiggy Ltd</t>
  </si>
  <si>
    <t>Sagility India Ltd</t>
  </si>
  <si>
    <t>Manba Finance Ltd</t>
  </si>
  <si>
    <t>Tolins Tyres Ltd</t>
  </si>
  <si>
    <t>Kross Ltd</t>
  </si>
  <si>
    <t>Ceigall India Ltd</t>
  </si>
  <si>
    <t>Sanstar Ltd</t>
  </si>
  <si>
    <t>TBO Tek Ltd</t>
  </si>
  <si>
    <t>Indegene Ltd</t>
  </si>
  <si>
    <t>JNK India Ltd</t>
  </si>
  <si>
    <t>Vodafone Idea Ltd</t>
  </si>
  <si>
    <t>Bharti Hexacom Ltd</t>
  </si>
  <si>
    <t>Gopal Snacks Ltd</t>
  </si>
  <si>
    <t>J.G.Chemicals Ltd</t>
  </si>
  <si>
    <t>R K Swamy Ltd</t>
  </si>
  <si>
    <t>Mukka Proteins Ltd</t>
  </si>
  <si>
    <t>Indus Infra Trust</t>
  </si>
  <si>
    <t>GPT Healthcare Ltd</t>
  </si>
  <si>
    <t>Juniper Hotels Ltd</t>
  </si>
  <si>
    <t>BLS E-Services Ltd</t>
  </si>
  <si>
    <t>Nova Agritech Ltd</t>
  </si>
  <si>
    <t>Epack Durable Ltd</t>
  </si>
  <si>
    <t>Innova Captab Ltd</t>
  </si>
  <si>
    <t>Happy Forgings Ltd</t>
  </si>
  <si>
    <t>RBZ Jewellers Ltd</t>
  </si>
  <si>
    <t>Inox India Ltd</t>
  </si>
  <si>
    <t>ASK Automotive Ltd</t>
  </si>
  <si>
    <t>Cello World Ltd</t>
  </si>
  <si>
    <t>IRM Energy Ltd</t>
  </si>
  <si>
    <t>Plaza Wires Ltd</t>
  </si>
  <si>
    <t>Yatra Online Ltd</t>
  </si>
  <si>
    <t>Samhi Hotels Ltd</t>
  </si>
  <si>
    <t>R R Kabel Ltd</t>
  </si>
  <si>
    <t>EMS Ltd</t>
  </si>
  <si>
    <t>SBFC Finance Ltd</t>
  </si>
  <si>
    <t>Senco Gold Ltd</t>
  </si>
  <si>
    <t>Cyient DLM Ltd</t>
  </si>
  <si>
    <t>Nexus Select Trust</t>
  </si>
  <si>
    <t>Mankind Pharma Ltd</t>
  </si>
  <si>
    <t>Sah Polymers Ltd</t>
  </si>
  <si>
    <t>Landmark Cars Ltd</t>
  </si>
  <si>
    <t>Sula Vineyards Ltd</t>
  </si>
  <si>
    <t>Uniparts India Ltd</t>
  </si>
  <si>
    <t>Global Health Ltd</t>
  </si>
  <si>
    <t>Fusion Finance Ltd</t>
  </si>
  <si>
    <t>DCX Systems Ltd</t>
  </si>
  <si>
    <t>eMudhra Ltd</t>
  </si>
  <si>
    <t>Ethos Ltd</t>
  </si>
  <si>
    <t>Delhivery Ltd</t>
  </si>
  <si>
    <t>Uma Exports Ltd</t>
  </si>
  <si>
    <t>HP Adhesives Ltd</t>
  </si>
  <si>
    <t>Metro Brands Ltd</t>
  </si>
  <si>
    <t>PB Fintech Ltd</t>
  </si>
  <si>
    <t>Cartrade Tech Ltd</t>
  </si>
  <si>
    <t>Exxaro Tiles Ltd</t>
  </si>
  <si>
    <t>Rolex Rings Ltd</t>
  </si>
  <si>
    <t>Eternal Ltd</t>
  </si>
  <si>
    <t>Dodla Dairy Ltd</t>
  </si>
  <si>
    <t>Nureca Ltd</t>
  </si>
  <si>
    <t>Stove Kraft Ltd</t>
  </si>
  <si>
    <t>Indigo Paints Ltd</t>
  </si>
  <si>
    <t>0.81</t>
  </si>
  <si>
    <t>-4.93</t>
  </si>
  <si>
    <t>14.03</t>
  </si>
  <si>
    <t>-1.51</t>
  </si>
  <si>
    <t>28.17</t>
  </si>
  <si>
    <t>27.61</t>
  </si>
  <si>
    <t>7.43</t>
  </si>
  <si>
    <t>-13.01</t>
  </si>
  <si>
    <t>3.35</t>
  </si>
  <si>
    <t>-0.34</t>
  </si>
  <si>
    <t>4.17</t>
  </si>
  <si>
    <t>3.58</t>
  </si>
  <si>
    <t>20.05</t>
  </si>
  <si>
    <t>33.44</t>
  </si>
  <si>
    <t>-0.27</t>
  </si>
  <si>
    <t>24.15</t>
  </si>
  <si>
    <t>3.56</t>
  </si>
  <si>
    <t>-34.82</t>
  </si>
  <si>
    <t>-0.53</t>
  </si>
  <si>
    <t>11.88</t>
  </si>
  <si>
    <t>-4.80</t>
  </si>
  <si>
    <t>-4.02</t>
  </si>
  <si>
    <t>-4.29</t>
  </si>
  <si>
    <t>1.82</t>
  </si>
  <si>
    <t>-10.56</t>
  </si>
  <si>
    <t>3.59</t>
  </si>
  <si>
    <t>4.16</t>
  </si>
  <si>
    <t>24.42</t>
  </si>
  <si>
    <t>19.45</t>
  </si>
  <si>
    <t>2.75</t>
  </si>
  <si>
    <t>2.96</t>
  </si>
  <si>
    <t>9.45</t>
  </si>
  <si>
    <t>2.54</t>
  </si>
  <si>
    <t>-21.59</t>
  </si>
  <si>
    <t>-50.78</t>
  </si>
  <si>
    <t>5.66</t>
  </si>
  <si>
    <t>31.92</t>
  </si>
  <si>
    <t>3.51</t>
  </si>
  <si>
    <t>16.44</t>
  </si>
  <si>
    <t>-1.54</t>
  </si>
  <si>
    <t>22.63</t>
  </si>
  <si>
    <t>6.35</t>
  </si>
  <si>
    <t>50.73</t>
  </si>
  <si>
    <t>19.87</t>
  </si>
  <si>
    <t>-4.23</t>
  </si>
  <si>
    <t>23.76</t>
  </si>
  <si>
    <t>15.77</t>
  </si>
  <si>
    <t>15.83</t>
  </si>
  <si>
    <t>-15.82</t>
  </si>
  <si>
    <t>-2.26</t>
  </si>
  <si>
    <t>-2.50</t>
  </si>
  <si>
    <t>NTPC</t>
  </si>
  <si>
    <t>3.15</t>
  </si>
  <si>
    <t>-18.85</t>
  </si>
  <si>
    <t>2.56</t>
  </si>
  <si>
    <t>-2.19</t>
  </si>
  <si>
    <t>-1.36</t>
  </si>
  <si>
    <t>7.76</t>
  </si>
  <si>
    <t>11.28</t>
  </si>
  <si>
    <t>2.64</t>
  </si>
  <si>
    <t>-3.80</t>
  </si>
  <si>
    <t>13.24</t>
  </si>
  <si>
    <t>8.96</t>
  </si>
  <si>
    <t>17.00</t>
  </si>
  <si>
    <t>1.21</t>
  </si>
  <si>
    <t>-12.06</t>
  </si>
  <si>
    <t>1.35</t>
  </si>
  <si>
    <t>6.22</t>
  </si>
  <si>
    <t>-4.87</t>
  </si>
  <si>
    <t>5.17</t>
  </si>
  <si>
    <t>15.21</t>
  </si>
  <si>
    <t>52.52</t>
  </si>
  <si>
    <t>2.66</t>
  </si>
  <si>
    <t>5.53</t>
  </si>
  <si>
    <t>11.81</t>
  </si>
  <si>
    <t>12.45</t>
  </si>
  <si>
    <t>1.51</t>
  </si>
  <si>
    <t>0.94</t>
  </si>
  <si>
    <t>-1.64</t>
  </si>
  <si>
    <t>1.58</t>
  </si>
  <si>
    <t>-9.63</t>
  </si>
  <si>
    <t>0.36</t>
  </si>
  <si>
    <t>0.72</t>
  </si>
  <si>
    <t>47.83</t>
  </si>
  <si>
    <t>7.66</t>
  </si>
  <si>
    <t>-3.88</t>
  </si>
  <si>
    <t>-3.01</t>
  </si>
  <si>
    <t>11.11</t>
  </si>
  <si>
    <t>6.46</t>
  </si>
  <si>
    <t>-11.84</t>
  </si>
  <si>
    <t>3.90</t>
  </si>
  <si>
    <t>9.13</t>
  </si>
  <si>
    <t>-0.31</t>
  </si>
  <si>
    <t>-0.02</t>
  </si>
  <si>
    <t>-0.68</t>
  </si>
  <si>
    <t>4.45</t>
  </si>
  <si>
    <t>30.53</t>
  </si>
  <si>
    <t>6.79</t>
  </si>
  <si>
    <t>26.19</t>
  </si>
  <si>
    <t>2.78</t>
  </si>
  <si>
    <t>-3.44</t>
  </si>
  <si>
    <t>-7.25</t>
  </si>
  <si>
    <t>6.88</t>
  </si>
  <si>
    <t>-10.69</t>
  </si>
  <si>
    <t>1.67</t>
  </si>
  <si>
    <t>-12.86</t>
  </si>
  <si>
    <t>5.89</t>
  </si>
  <si>
    <t>4.04</t>
  </si>
  <si>
    <t>2.76</t>
  </si>
  <si>
    <t>-6.79</t>
  </si>
  <si>
    <t>18.35</t>
  </si>
  <si>
    <t>8.89</t>
  </si>
  <si>
    <t>-33.77</t>
  </si>
  <si>
    <t>-1.89</t>
  </si>
  <si>
    <t>2.17</t>
  </si>
  <si>
    <t>-1.21</t>
  </si>
  <si>
    <t>0.20</t>
  </si>
  <si>
    <t>9.94</t>
  </si>
  <si>
    <t>-7.81</t>
  </si>
  <si>
    <t>3.45</t>
  </si>
  <si>
    <t>8.21</t>
  </si>
  <si>
    <t>-5.55</t>
  </si>
  <si>
    <t>-21.92</t>
  </si>
  <si>
    <t>5.38</t>
  </si>
  <si>
    <t>17.35</t>
  </si>
  <si>
    <t>2.73</t>
  </si>
  <si>
    <t>5.44</t>
  </si>
  <si>
    <t>SRF</t>
  </si>
  <si>
    <t>-0.36</t>
  </si>
  <si>
    <t>19.15</t>
  </si>
  <si>
    <t>HEG</t>
  </si>
  <si>
    <t>7.23</t>
  </si>
  <si>
    <t>-5.61</t>
  </si>
  <si>
    <t>-8.89</t>
  </si>
  <si>
    <t>29.60</t>
  </si>
  <si>
    <t>-2.51</t>
  </si>
  <si>
    <t>-0.25</t>
  </si>
  <si>
    <t>18.29</t>
  </si>
  <si>
    <t>26.82</t>
  </si>
  <si>
    <t>-20.14</t>
  </si>
  <si>
    <t>-0.67</t>
  </si>
  <si>
    <t>1.30</t>
  </si>
  <si>
    <t>-11.28</t>
  </si>
  <si>
    <t>-4.74</t>
  </si>
  <si>
    <t>-4.42</t>
  </si>
  <si>
    <t>6.98</t>
  </si>
  <si>
    <t>0.50</t>
  </si>
  <si>
    <t>6.96</t>
  </si>
  <si>
    <t>-0.22</t>
  </si>
  <si>
    <t>0.04</t>
  </si>
  <si>
    <t>5.33</t>
  </si>
  <si>
    <t>29.72</t>
  </si>
  <si>
    <t>4.30</t>
  </si>
  <si>
    <t>21.10</t>
  </si>
  <si>
    <t>-0.80</t>
  </si>
  <si>
    <t>0.05</t>
  </si>
  <si>
    <t>15.12</t>
  </si>
  <si>
    <t>8.88</t>
  </si>
  <si>
    <t>8.74</t>
  </si>
  <si>
    <t>5.32</t>
  </si>
  <si>
    <t>1.96</t>
  </si>
  <si>
    <t>24.95</t>
  </si>
  <si>
    <t>1.38</t>
  </si>
  <si>
    <t>-3.67</t>
  </si>
  <si>
    <t>7.51</t>
  </si>
  <si>
    <t>27.40</t>
  </si>
  <si>
    <t>3.49</t>
  </si>
  <si>
    <t>4.20</t>
  </si>
  <si>
    <t>17.88</t>
  </si>
  <si>
    <t>-7.95</t>
  </si>
  <si>
    <t>8.22</t>
  </si>
  <si>
    <t>5.62</t>
  </si>
  <si>
    <t>-2.41</t>
  </si>
  <si>
    <t>5.14</t>
  </si>
  <si>
    <t>5.73</t>
  </si>
  <si>
    <t>HFCL</t>
  </si>
  <si>
    <t>-53.12</t>
  </si>
  <si>
    <t>32.52</t>
  </si>
  <si>
    <t>5.28</t>
  </si>
  <si>
    <t>14.27</t>
  </si>
  <si>
    <t>-1.14</t>
  </si>
  <si>
    <t>6.17</t>
  </si>
  <si>
    <t>-9.62</t>
  </si>
  <si>
    <t>-35.76</t>
  </si>
  <si>
    <t>49.31</t>
  </si>
  <si>
    <t>-4.19</t>
  </si>
  <si>
    <t>-2.25</t>
  </si>
  <si>
    <t>2.72</t>
  </si>
  <si>
    <t>12.24</t>
  </si>
  <si>
    <t>10.83</t>
  </si>
  <si>
    <t>33.76</t>
  </si>
  <si>
    <t>-6.11</t>
  </si>
  <si>
    <t>-1.52</t>
  </si>
  <si>
    <t>-4.63</t>
  </si>
  <si>
    <t>20.45</t>
  </si>
  <si>
    <t>-17.99</t>
  </si>
  <si>
    <t>3.05</t>
  </si>
  <si>
    <t>16.03</t>
  </si>
  <si>
    <t>-1.13</t>
  </si>
  <si>
    <t>-12.30</t>
  </si>
  <si>
    <t>1.04</t>
  </si>
  <si>
    <t>-27.00</t>
  </si>
  <si>
    <t>-2.67</t>
  </si>
  <si>
    <t>4.39</t>
  </si>
  <si>
    <t>-2.29</t>
  </si>
  <si>
    <t>-0.23</t>
  </si>
  <si>
    <t>5.27</t>
  </si>
  <si>
    <t>-1.92</t>
  </si>
  <si>
    <t>11.06</t>
  </si>
  <si>
    <t>-18.13</t>
  </si>
  <si>
    <t>CESC</t>
  </si>
  <si>
    <t>0.23</t>
  </si>
  <si>
    <t>-14.52</t>
  </si>
  <si>
    <t>-3.20</t>
  </si>
  <si>
    <t>10.45</t>
  </si>
  <si>
    <t>14.16</t>
  </si>
  <si>
    <t>-0.11</t>
  </si>
  <si>
    <t>10.32</t>
  </si>
  <si>
    <t>-0.15</t>
  </si>
  <si>
    <t>-3.08</t>
  </si>
  <si>
    <t>8.17</t>
  </si>
  <si>
    <t>21.07</t>
  </si>
  <si>
    <t>UPL</t>
  </si>
  <si>
    <t>-5.62</t>
  </si>
  <si>
    <t>14.06</t>
  </si>
  <si>
    <t>4.29</t>
  </si>
  <si>
    <t>18.77</t>
  </si>
  <si>
    <t>0.48</t>
  </si>
  <si>
    <t>-5.27</t>
  </si>
  <si>
    <t>6.57</t>
  </si>
  <si>
    <t>4.91</t>
  </si>
  <si>
    <t>3.02</t>
  </si>
  <si>
    <t>0.86</t>
  </si>
  <si>
    <t>-3.72</t>
  </si>
  <si>
    <t>5.20</t>
  </si>
  <si>
    <t>SJVN</t>
  </si>
  <si>
    <t>-7.13</t>
  </si>
  <si>
    <t>2.01</t>
  </si>
  <si>
    <t>15.72</t>
  </si>
  <si>
    <t>-0.90</t>
  </si>
  <si>
    <t>-12.65</t>
  </si>
  <si>
    <t>6.49</t>
  </si>
  <si>
    <t>-2.42</t>
  </si>
  <si>
    <t>-3.79</t>
  </si>
  <si>
    <t>-1.12</t>
  </si>
  <si>
    <t>-3.52</t>
  </si>
  <si>
    <t>6.86</t>
  </si>
  <si>
    <t>-1.18</t>
  </si>
  <si>
    <t>14.22</t>
  </si>
  <si>
    <t>0.58</t>
  </si>
  <si>
    <t>-13.42</t>
  </si>
  <si>
    <t>0.66</t>
  </si>
  <si>
    <t>2.47</t>
  </si>
  <si>
    <t>-6.84</t>
  </si>
  <si>
    <t>3.12</t>
  </si>
  <si>
    <t>-1.86</t>
  </si>
  <si>
    <t>6.45</t>
  </si>
  <si>
    <t>8.90</t>
  </si>
  <si>
    <t>12.12</t>
  </si>
  <si>
    <t>6.85</t>
  </si>
  <si>
    <t>12.52</t>
  </si>
  <si>
    <t>5.82</t>
  </si>
  <si>
    <t>-7.63</t>
  </si>
  <si>
    <t>-1.11</t>
  </si>
  <si>
    <t>27.34</t>
  </si>
  <si>
    <t>6.91</t>
  </si>
  <si>
    <t>-38.56</t>
  </si>
  <si>
    <t>-5.20</t>
  </si>
  <si>
    <t>-1.47</t>
  </si>
  <si>
    <t>-29.79</t>
  </si>
  <si>
    <t>0.30</t>
  </si>
  <si>
    <t>-12.07</t>
  </si>
  <si>
    <t>-0.03</t>
  </si>
  <si>
    <t>-2.13</t>
  </si>
  <si>
    <t>-23.82</t>
  </si>
  <si>
    <t>-11.71</t>
  </si>
  <si>
    <t>-9.80</t>
  </si>
  <si>
    <t>7.04</t>
  </si>
  <si>
    <t>-6.59</t>
  </si>
  <si>
    <t>-8.81</t>
  </si>
  <si>
    <t>1.86</t>
  </si>
  <si>
    <t>3.18</t>
  </si>
  <si>
    <t>3.84</t>
  </si>
  <si>
    <t>-2.09</t>
  </si>
  <si>
    <t>3.06</t>
  </si>
  <si>
    <t>-1.70</t>
  </si>
  <si>
    <t>5.95</t>
  </si>
  <si>
    <t>-2.52</t>
  </si>
  <si>
    <t>19.10</t>
  </si>
  <si>
    <t>11.58</t>
  </si>
  <si>
    <t>6.12</t>
  </si>
  <si>
    <t>8.03</t>
  </si>
  <si>
    <t>-3.93</t>
  </si>
  <si>
    <t>-6.40</t>
  </si>
  <si>
    <t>1.41</t>
  </si>
  <si>
    <t>ITC</t>
  </si>
  <si>
    <t>0.68</t>
  </si>
  <si>
    <t>3.40</t>
  </si>
  <si>
    <t>14.81</t>
  </si>
  <si>
    <t>-5.70</t>
  </si>
  <si>
    <t>-5.10</t>
  </si>
  <si>
    <t>-2.79</t>
  </si>
  <si>
    <t>5.00</t>
  </si>
  <si>
    <t>-4.41</t>
  </si>
  <si>
    <t>-6.58</t>
  </si>
  <si>
    <t>15.33</t>
  </si>
  <si>
    <t>5.07</t>
  </si>
  <si>
    <t>1.62</t>
  </si>
  <si>
    <t>17.56</t>
  </si>
  <si>
    <t>-5.40</t>
  </si>
  <si>
    <t>4.96</t>
  </si>
  <si>
    <t>-5.66</t>
  </si>
  <si>
    <t>-18.17</t>
  </si>
  <si>
    <t>4.79</t>
  </si>
  <si>
    <t>7.65</t>
  </si>
  <si>
    <t>0.52</t>
  </si>
  <si>
    <t>-5.38</t>
  </si>
  <si>
    <t>5.23</t>
  </si>
  <si>
    <t>-0.24</t>
  </si>
  <si>
    <t>22.14</t>
  </si>
  <si>
    <t>-0.74</t>
  </si>
  <si>
    <t>13.89</t>
  </si>
  <si>
    <t>-1.87</t>
  </si>
  <si>
    <t>0.75</t>
  </si>
  <si>
    <t>7.31</t>
  </si>
  <si>
    <t>0.34</t>
  </si>
  <si>
    <t>2.71</t>
  </si>
  <si>
    <t>-16.39</t>
  </si>
  <si>
    <t>-7.36</t>
  </si>
  <si>
    <t>-6.22</t>
  </si>
  <si>
    <t>-82.48</t>
  </si>
  <si>
    <t>-3.45</t>
  </si>
  <si>
    <t>-3.10</t>
  </si>
  <si>
    <t>6.74</t>
  </si>
  <si>
    <t>5.25</t>
  </si>
  <si>
    <t>7.77</t>
  </si>
  <si>
    <t>13.27</t>
  </si>
  <si>
    <t>-0.50</t>
  </si>
  <si>
    <t>-0.63</t>
  </si>
  <si>
    <t>-1.00</t>
  </si>
  <si>
    <t>-2.99</t>
  </si>
  <si>
    <t>-1.41</t>
  </si>
  <si>
    <t>3.16</t>
  </si>
  <si>
    <t>3.47</t>
  </si>
  <si>
    <t>11.31</t>
  </si>
  <si>
    <t>-8.02</t>
  </si>
  <si>
    <t>22.82</t>
  </si>
  <si>
    <t>2.25</t>
  </si>
  <si>
    <t>4.99</t>
  </si>
  <si>
    <t>11.82</t>
  </si>
  <si>
    <t>1.60</t>
  </si>
  <si>
    <t>-80.49</t>
  </si>
  <si>
    <t>2.32</t>
  </si>
  <si>
    <t>9.89</t>
  </si>
  <si>
    <t>-9.38</t>
  </si>
  <si>
    <t>0.82</t>
  </si>
  <si>
    <t>-8.77</t>
  </si>
  <si>
    <t>-5.12</t>
  </si>
  <si>
    <t>8.36</t>
  </si>
  <si>
    <t>-3.74</t>
  </si>
  <si>
    <t>4.60</t>
  </si>
  <si>
    <t>3.27</t>
  </si>
  <si>
    <t>9.26</t>
  </si>
  <si>
    <t>3.68</t>
  </si>
  <si>
    <t>-26.72</t>
  </si>
  <si>
    <t>-24.57</t>
  </si>
  <si>
    <t>0.17</t>
  </si>
  <si>
    <t>0.26</t>
  </si>
  <si>
    <t>-29.13</t>
  </si>
  <si>
    <t>-5.60</t>
  </si>
  <si>
    <t>-10.52</t>
  </si>
  <si>
    <t>5.56</t>
  </si>
  <si>
    <t>-5.01</t>
  </si>
  <si>
    <t>0.63</t>
  </si>
  <si>
    <t>7.61</t>
  </si>
  <si>
    <t>-8.80</t>
  </si>
  <si>
    <t>-3.57</t>
  </si>
  <si>
    <t>-15.96</t>
  </si>
  <si>
    <t>TCS</t>
  </si>
  <si>
    <t>-0.61</t>
  </si>
  <si>
    <t>-6.77</t>
  </si>
  <si>
    <t>-30.48</t>
  </si>
  <si>
    <t>3.50</t>
  </si>
  <si>
    <t>4.59</t>
  </si>
  <si>
    <t>-7.05</t>
  </si>
  <si>
    <t>-2.35</t>
  </si>
  <si>
    <t>5.88</t>
  </si>
  <si>
    <t>-7.28</t>
  </si>
  <si>
    <t>2.82</t>
  </si>
  <si>
    <t>4.54</t>
  </si>
  <si>
    <t>-0.95</t>
  </si>
  <si>
    <t>5.50</t>
  </si>
  <si>
    <t>9.91</t>
  </si>
  <si>
    <t>-7.59</t>
  </si>
  <si>
    <t>-5.83</t>
  </si>
  <si>
    <t>-0.62</t>
  </si>
  <si>
    <t>-1.32</t>
  </si>
  <si>
    <t>-21.40</t>
  </si>
  <si>
    <t>2.50</t>
  </si>
  <si>
    <t>9.86</t>
  </si>
  <si>
    <t>-15.05</t>
  </si>
  <si>
    <t>5.05</t>
  </si>
  <si>
    <t>17.22</t>
  </si>
  <si>
    <t>-7.12</t>
  </si>
  <si>
    <t>-1.42</t>
  </si>
  <si>
    <t>-11.62</t>
  </si>
  <si>
    <t>ACC</t>
  </si>
  <si>
    <t>2.19</t>
  </si>
  <si>
    <t>8.49</t>
  </si>
  <si>
    <t>17.77</t>
  </si>
  <si>
    <t>1.26</t>
  </si>
  <si>
    <t>4.77</t>
  </si>
  <si>
    <t>-1.82</t>
  </si>
  <si>
    <t>0.90</t>
  </si>
  <si>
    <t>-18.50</t>
  </si>
  <si>
    <t>4.65</t>
  </si>
  <si>
    <t>-34.20</t>
  </si>
  <si>
    <t>-5.43</t>
  </si>
  <si>
    <t>4.36</t>
  </si>
  <si>
    <t>-1.34</t>
  </si>
  <si>
    <t>-4.17</t>
  </si>
  <si>
    <t>-8.52</t>
  </si>
  <si>
    <t>4.87</t>
  </si>
  <si>
    <t>1.49</t>
  </si>
  <si>
    <t>-3.98</t>
  </si>
  <si>
    <t>-4.92</t>
  </si>
  <si>
    <t>-32.10</t>
  </si>
  <si>
    <t>-2.39</t>
  </si>
  <si>
    <t>-1.38</t>
  </si>
  <si>
    <t>-3.31</t>
  </si>
  <si>
    <t>-5.15</t>
  </si>
  <si>
    <t>2.13</t>
  </si>
  <si>
    <t>0.88</t>
  </si>
  <si>
    <t>-53.87</t>
  </si>
  <si>
    <t>-3.78</t>
  </si>
  <si>
    <t>-9.91</t>
  </si>
  <si>
    <t>6.65</t>
  </si>
  <si>
    <t>3.76</t>
  </si>
  <si>
    <t>-18.77</t>
  </si>
  <si>
    <t>-1.26</t>
  </si>
  <si>
    <t>-0.33</t>
  </si>
  <si>
    <t>-17.69</t>
  </si>
  <si>
    <t>-0.06</t>
  </si>
  <si>
    <t>35.42</t>
  </si>
  <si>
    <t>7.97</t>
  </si>
  <si>
    <t>-13.93</t>
  </si>
  <si>
    <t>-9.39</t>
  </si>
  <si>
    <t>9.77</t>
  </si>
  <si>
    <t>6.31</t>
  </si>
  <si>
    <t>-16.96</t>
  </si>
  <si>
    <t>-2.93</t>
  </si>
  <si>
    <t>-45.58</t>
  </si>
  <si>
    <t>-12.55</t>
  </si>
  <si>
    <t>-15.83</t>
  </si>
  <si>
    <t>33.86</t>
  </si>
  <si>
    <t>-22.42</t>
  </si>
  <si>
    <t>-3.84</t>
  </si>
  <si>
    <t>6.08</t>
  </si>
  <si>
    <t>13.97</t>
  </si>
  <si>
    <t>1.79</t>
  </si>
  <si>
    <t>-2.72</t>
  </si>
  <si>
    <t>11.37</t>
  </si>
  <si>
    <t>NMDC</t>
  </si>
  <si>
    <t>10.03</t>
  </si>
  <si>
    <t>3.62</t>
  </si>
  <si>
    <t>12.16</t>
  </si>
  <si>
    <t>5.69</t>
  </si>
  <si>
    <t>6.97</t>
  </si>
  <si>
    <t>-2.64</t>
  </si>
  <si>
    <t>-3.15</t>
  </si>
  <si>
    <t>0.40</t>
  </si>
  <si>
    <t>-3.50</t>
  </si>
  <si>
    <t>9.12</t>
  </si>
  <si>
    <t>14.34</t>
  </si>
  <si>
    <t>-2.36</t>
  </si>
  <si>
    <t>21.50</t>
  </si>
  <si>
    <t>-30.81</t>
  </si>
  <si>
    <t>3.44</t>
  </si>
  <si>
    <t>-34.04</t>
  </si>
  <si>
    <t>-3.76</t>
  </si>
  <si>
    <t>49.54</t>
  </si>
  <si>
    <t>2.06</t>
  </si>
  <si>
    <t>-30.77</t>
  </si>
  <si>
    <t>-0.56</t>
  </si>
  <si>
    <t>11.27</t>
  </si>
  <si>
    <t>-12.18</t>
  </si>
  <si>
    <t>0.27</t>
  </si>
  <si>
    <t>0.87</t>
  </si>
  <si>
    <t>0.61</t>
  </si>
  <si>
    <t>1.70</t>
  </si>
  <si>
    <t>-29.59</t>
  </si>
  <si>
    <t>-44.44</t>
  </si>
  <si>
    <t>0.49</t>
  </si>
  <si>
    <t>-2.96</t>
  </si>
  <si>
    <t>-4.55</t>
  </si>
  <si>
    <t>-0.14</t>
  </si>
  <si>
    <t>14.01</t>
  </si>
  <si>
    <t>8.43</t>
  </si>
  <si>
    <t>2.79</t>
  </si>
  <si>
    <t>-10.76</t>
  </si>
  <si>
    <t>37.51</t>
  </si>
  <si>
    <t>3.86</t>
  </si>
  <si>
    <t>-3.13</t>
  </si>
  <si>
    <t>-32.84</t>
  </si>
  <si>
    <t>-0.38</t>
  </si>
  <si>
    <t>-36.44</t>
  </si>
  <si>
    <t>0.95</t>
  </si>
  <si>
    <t>-6.33</t>
  </si>
  <si>
    <t>-9.25</t>
  </si>
  <si>
    <t>15.59</t>
  </si>
  <si>
    <t>-2.23</t>
  </si>
  <si>
    <t>-0.51</t>
  </si>
  <si>
    <t>-5.54</t>
  </si>
  <si>
    <t>27.21</t>
  </si>
  <si>
    <t>3.33</t>
  </si>
  <si>
    <t>3.65</t>
  </si>
  <si>
    <t>-5.82</t>
  </si>
  <si>
    <t>-2.22</t>
  </si>
  <si>
    <t>-4.45</t>
  </si>
  <si>
    <t>1.52</t>
  </si>
  <si>
    <t>-2.98</t>
  </si>
  <si>
    <t>2.11</t>
  </si>
  <si>
    <t>-25.68</t>
  </si>
  <si>
    <t>19.77</t>
  </si>
  <si>
    <t>-10.77</t>
  </si>
  <si>
    <t>-1.40</t>
  </si>
  <si>
    <t>33.49</t>
  </si>
  <si>
    <t>8.73</t>
  </si>
  <si>
    <t>1.22</t>
  </si>
  <si>
    <t>-1.83</t>
  </si>
  <si>
    <t>15.50</t>
  </si>
  <si>
    <t>-1.04</t>
  </si>
  <si>
    <t>-13.14</t>
  </si>
  <si>
    <t>-3.85</t>
  </si>
  <si>
    <t>-11.75</t>
  </si>
  <si>
    <t>NCC</t>
  </si>
  <si>
    <t>MRF</t>
  </si>
  <si>
    <t>4.23</t>
  </si>
  <si>
    <t>12.03</t>
  </si>
  <si>
    <t>1.56</t>
  </si>
  <si>
    <t>19.96</t>
  </si>
  <si>
    <t>11.60</t>
  </si>
  <si>
    <t>-8.76</t>
  </si>
  <si>
    <t>7.14</t>
  </si>
  <si>
    <t>-9.42</t>
  </si>
  <si>
    <t>7.36</t>
  </si>
  <si>
    <t>17.87</t>
  </si>
  <si>
    <t>-2.14</t>
  </si>
  <si>
    <t>-3.07</t>
  </si>
  <si>
    <t>13.41</t>
  </si>
  <si>
    <t>0.06</t>
  </si>
  <si>
    <t>-19.97</t>
  </si>
  <si>
    <t>-6.06</t>
  </si>
  <si>
    <t>-1.44</t>
  </si>
  <si>
    <t>6.30</t>
  </si>
  <si>
    <t>-0.65</t>
  </si>
  <si>
    <t>5.61</t>
  </si>
  <si>
    <t>6.44</t>
  </si>
  <si>
    <t>CRISIL</t>
  </si>
  <si>
    <t>-10.28</t>
  </si>
  <si>
    <t>2.65</t>
  </si>
  <si>
    <t>1.84</t>
  </si>
  <si>
    <t>-28.37</t>
  </si>
  <si>
    <t>-7.58</t>
  </si>
  <si>
    <t>-12.45</t>
  </si>
  <si>
    <t>-1.03</t>
  </si>
  <si>
    <t>-2.17</t>
  </si>
  <si>
    <t>-18.28</t>
  </si>
  <si>
    <t>-8.10</t>
  </si>
  <si>
    <t>15.48</t>
  </si>
  <si>
    <t>6.59</t>
  </si>
  <si>
    <t>-5.58</t>
  </si>
  <si>
    <t>-21.03</t>
  </si>
  <si>
    <t>IFCI</t>
  </si>
  <si>
    <t>4.31</t>
  </si>
  <si>
    <t>5.58</t>
  </si>
  <si>
    <t>10.09</t>
  </si>
  <si>
    <t>3.07</t>
  </si>
  <si>
    <t>7.49</t>
  </si>
  <si>
    <t>-1.63</t>
  </si>
  <si>
    <t>-54.27</t>
  </si>
  <si>
    <t>3.53</t>
  </si>
  <si>
    <t>-5.26</t>
  </si>
  <si>
    <t>4.81</t>
  </si>
  <si>
    <t>21.36</t>
  </si>
  <si>
    <t>7.13</t>
  </si>
  <si>
    <t>12.68</t>
  </si>
  <si>
    <t>5.54</t>
  </si>
  <si>
    <t>-20.20</t>
  </si>
  <si>
    <t>3.22</t>
  </si>
  <si>
    <t>34.72</t>
  </si>
  <si>
    <t>0.14</t>
  </si>
  <si>
    <t>2.83</t>
  </si>
  <si>
    <t>-4.32</t>
  </si>
  <si>
    <t>-13.41</t>
  </si>
  <si>
    <t>ITI</t>
  </si>
  <si>
    <t>7.00</t>
  </si>
  <si>
    <t>12.11</t>
  </si>
  <si>
    <t>-1.73</t>
  </si>
  <si>
    <t>10.78</t>
  </si>
  <si>
    <t>-10.88</t>
  </si>
  <si>
    <t>-10.33</t>
  </si>
  <si>
    <t>12.95</t>
  </si>
  <si>
    <t>38.12</t>
  </si>
  <si>
    <t>5.43</t>
  </si>
  <si>
    <t>-0.45</t>
  </si>
  <si>
    <t>5.06</t>
  </si>
  <si>
    <t>3.71</t>
  </si>
  <si>
    <t>-3.65</t>
  </si>
  <si>
    <t>4.63</t>
  </si>
  <si>
    <t>29.07</t>
  </si>
  <si>
    <t>-6.47</t>
  </si>
  <si>
    <t>-5.11</t>
  </si>
  <si>
    <t>3.87</t>
  </si>
  <si>
    <t>BSE</t>
  </si>
  <si>
    <t>-10.99</t>
  </si>
  <si>
    <t>-12.56</t>
  </si>
  <si>
    <t>-1.59</t>
  </si>
  <si>
    <t>14.76</t>
  </si>
  <si>
    <t>4.47</t>
  </si>
  <si>
    <t>2.18</t>
  </si>
  <si>
    <t>-24.29</t>
  </si>
  <si>
    <t>-2.07</t>
  </si>
  <si>
    <t>NBCC</t>
  </si>
  <si>
    <t>6.25</t>
  </si>
  <si>
    <t>7.57</t>
  </si>
  <si>
    <t>37.60</t>
  </si>
  <si>
    <t>MMTC</t>
  </si>
  <si>
    <t>6.42</t>
  </si>
  <si>
    <t>-27.66</t>
  </si>
  <si>
    <t>-3.12</t>
  </si>
  <si>
    <t>-2.44</t>
  </si>
  <si>
    <t>0.39</t>
  </si>
  <si>
    <t>-29.72</t>
  </si>
  <si>
    <t>20.56</t>
  </si>
  <si>
    <t>-15.79</t>
  </si>
  <si>
    <t>1.12</t>
  </si>
  <si>
    <t>1.09</t>
  </si>
  <si>
    <t>-41.30</t>
  </si>
  <si>
    <t>7.38</t>
  </si>
  <si>
    <t>-34.90</t>
  </si>
  <si>
    <t>21.78</t>
  </si>
  <si>
    <t>-5.95</t>
  </si>
  <si>
    <t>39.44</t>
  </si>
  <si>
    <t>14.42</t>
  </si>
  <si>
    <t>-46.08</t>
  </si>
  <si>
    <t>-25.76</t>
  </si>
  <si>
    <t>0.84</t>
  </si>
  <si>
    <t>30.58</t>
  </si>
  <si>
    <t>-15.99</t>
  </si>
  <si>
    <t>0.18</t>
  </si>
  <si>
    <t>6.32</t>
  </si>
  <si>
    <t>5.30</t>
  </si>
  <si>
    <t>DLF</t>
  </si>
  <si>
    <t>-19.35</t>
  </si>
  <si>
    <t>11.10</t>
  </si>
  <si>
    <t>-13.35</t>
  </si>
  <si>
    <t>13.45</t>
  </si>
  <si>
    <t>-47.93</t>
  </si>
  <si>
    <t>12.64</t>
  </si>
  <si>
    <t>44.13</t>
  </si>
  <si>
    <t>-9.64</t>
  </si>
  <si>
    <t>-1.65</t>
  </si>
  <si>
    <t>5.18</t>
  </si>
  <si>
    <t>-19.69</t>
  </si>
  <si>
    <t>-21.11</t>
  </si>
  <si>
    <t>8.02</t>
  </si>
  <si>
    <t>-75.69</t>
  </si>
  <si>
    <t>Hathway Cable</t>
  </si>
  <si>
    <t>Texmo Pipes</t>
  </si>
  <si>
    <t>Man Infra</t>
  </si>
  <si>
    <t>Goenka Diamond</t>
  </si>
  <si>
    <t>Tarapur Trans</t>
  </si>
  <si>
    <t>Hindustan Media</t>
  </si>
  <si>
    <t>Bajaj Consumer</t>
  </si>
  <si>
    <t>Indosolar</t>
  </si>
  <si>
    <t>Ramky Infra</t>
  </si>
  <si>
    <t>Orient Green</t>
  </si>
  <si>
    <t>Cantabil Retail</t>
  </si>
  <si>
    <t>Va Tech Wabag</t>
  </si>
  <si>
    <t>Ashoka Buildcon</t>
  </si>
  <si>
    <t>Sea TV Network</t>
  </si>
  <si>
    <t>Oberoi Realty</t>
  </si>
  <si>
    <t>Coal India</t>
  </si>
  <si>
    <t>Gravita India</t>
  </si>
  <si>
    <t>MOIL</t>
  </si>
  <si>
    <t>Fineotex Chem</t>
  </si>
  <si>
    <t>PTC India Fin</t>
  </si>
  <si>
    <t>Muthoot Finance</t>
  </si>
  <si>
    <t>Future Consumer</t>
  </si>
  <si>
    <t>VMS Industries</t>
  </si>
  <si>
    <t>Rushil Decor</t>
  </si>
  <si>
    <t>Kridhan Infra</t>
  </si>
  <si>
    <t>PG Electroplast</t>
  </si>
  <si>
    <t>Onelife Capital</t>
  </si>
  <si>
    <t>Ujaas Energy</t>
  </si>
  <si>
    <t>Olympic Cards</t>
  </si>
  <si>
    <t>MT Educare</t>
  </si>
  <si>
    <t>CARE Ratings</t>
  </si>
  <si>
    <t>PC Jeweller</t>
  </si>
  <si>
    <t>Just Dial</t>
  </si>
  <si>
    <t>Inox Wind</t>
  </si>
  <si>
    <t>VRL Logistics</t>
  </si>
  <si>
    <t>UFO Moviez</t>
  </si>
  <si>
    <t>PNC Infratech</t>
  </si>
  <si>
    <t>Alkem Lab</t>
  </si>
  <si>
    <t>Quick Heal Tech</t>
  </si>
  <si>
    <t>Mahanagar Gas</t>
  </si>
  <si>
    <t>Quess Corp</t>
  </si>
  <si>
    <t>Advanced Enzyme</t>
  </si>
  <si>
    <t>Dilip Buildcon</t>
  </si>
  <si>
    <t>S P Apparels</t>
  </si>
  <si>
    <t>RBL Bank</t>
  </si>
  <si>
    <t>L&amp;T Technology</t>
  </si>
  <si>
    <t>GNA Axles</t>
  </si>
  <si>
    <t>Varun Beverages</t>
  </si>
  <si>
    <t>Sheela Foam</t>
  </si>
  <si>
    <t>Laurus Labs</t>
  </si>
  <si>
    <t>Music Broadcast</t>
  </si>
  <si>
    <t>CL Educate</t>
  </si>
  <si>
    <t>PSP Projects</t>
  </si>
  <si>
    <t>Tejas Networks</t>
  </si>
  <si>
    <t>GTPL Hathway</t>
  </si>
  <si>
    <t>Salasar Techno</t>
  </si>
  <si>
    <t>SIS</t>
  </si>
  <si>
    <t>Cochin Shipyard</t>
  </si>
  <si>
    <t>Matrimony.com</t>
  </si>
  <si>
    <t>ICICI Lombard</t>
  </si>
  <si>
    <t>Prataap Snacks</t>
  </si>
  <si>
    <t>Godrej Agrovet</t>
  </si>
  <si>
    <t>Khadim India</t>
  </si>
  <si>
    <t>Shalby</t>
  </si>
  <si>
    <t>Future Supply</t>
  </si>
  <si>
    <t>Newgen Software</t>
  </si>
  <si>
    <t>Bharat Dynamics</t>
  </si>
  <si>
    <t>Bandhan Bank</t>
  </si>
  <si>
    <t>Xelpmoc Design</t>
  </si>
  <si>
    <t>Chalet Hotels</t>
  </si>
  <si>
    <t>MSTC</t>
  </si>
  <si>
    <t>Rail Vikas</t>
  </si>
  <si>
    <t>CSB Bank</t>
  </si>
  <si>
    <t>Ujjivan Small</t>
  </si>
  <si>
    <t>Prince Pipes</t>
  </si>
  <si>
    <t>Happiest Minds</t>
  </si>
  <si>
    <t>Mazagon Dock</t>
  </si>
  <si>
    <t>UTI AMC</t>
  </si>
  <si>
    <t>Canara Bank</t>
  </si>
  <si>
    <t>Indian Bank</t>
  </si>
  <si>
    <t>UCO Bank</t>
  </si>
  <si>
    <t>Column1</t>
  </si>
  <si>
    <t>Column2</t>
  </si>
  <si>
    <t>Column3</t>
  </si>
  <si>
    <t>Column4</t>
  </si>
  <si>
    <t>Column5</t>
  </si>
  <si>
    <t>Column6</t>
  </si>
  <si>
    <t>Column7</t>
  </si>
  <si>
    <t>Column8</t>
  </si>
  <si>
    <t>Column9</t>
  </si>
  <si>
    <t>Column10</t>
  </si>
  <si>
    <t>Column11</t>
  </si>
  <si>
    <t>S.No.</t>
  </si>
  <si>
    <t>Name</t>
  </si>
  <si>
    <t>CMP
                    Rs.</t>
  </si>
  <si>
    <t>P/E</t>
  </si>
  <si>
    <t>Mar Cap
                    Rs.Cr.</t>
  </si>
  <si>
    <t>Div Yld
                    %</t>
  </si>
  <si>
    <t>NP Qtr
                    Rs.Cr.</t>
  </si>
  <si>
    <t>Qtr Profit Var
                    %</t>
  </si>
  <si>
    <t>Sales Qtr
                    Rs.Cr.</t>
  </si>
  <si>
    <t>Qtr Sales Var
                    %</t>
  </si>
  <si>
    <t>ROCE
                    %</t>
  </si>
  <si>
    <t>1.</t>
  </si>
  <si>
    <t>Maruti Sec.</t>
  </si>
  <si>
    <t>2.57</t>
  </si>
  <si>
    <t>0.00</t>
  </si>
  <si>
    <t>200.00</t>
  </si>
  <si>
    <t>0.80</t>
  </si>
  <si>
    <t/>
  </si>
  <si>
    <t>6847.37</t>
  </si>
  <si>
    <t>2.</t>
  </si>
  <si>
    <t>B.A.G. Converge.</t>
  </si>
  <si>
    <t>22.93</t>
  </si>
  <si>
    <t>184.60</t>
  </si>
  <si>
    <t>3.</t>
  </si>
  <si>
    <t>Monotype India</t>
  </si>
  <si>
    <t>0.53</t>
  </si>
  <si>
    <t>37.28</t>
  </si>
  <si>
    <t>-110.68</t>
  </si>
  <si>
    <t>-100.00</t>
  </si>
  <si>
    <t>285.75</t>
  </si>
  <si>
    <t>4.</t>
  </si>
  <si>
    <t>Union Qual. Pla.</t>
  </si>
  <si>
    <t>7.81</t>
  </si>
  <si>
    <t>66.67</t>
  </si>
  <si>
    <t>201.56</t>
  </si>
  <si>
    <t>5.</t>
  </si>
  <si>
    <t>IMEC Services</t>
  </si>
  <si>
    <t>2.08</t>
  </si>
  <si>
    <t>52.61</t>
  </si>
  <si>
    <t>-0.55</t>
  </si>
  <si>
    <t>-22.22</t>
  </si>
  <si>
    <t>0.01</t>
  </si>
  <si>
    <t>-98.51</t>
  </si>
  <si>
    <t>177.14</t>
  </si>
  <si>
    <t>6.</t>
  </si>
  <si>
    <t>Ksolves India</t>
  </si>
  <si>
    <t>23.43</t>
  </si>
  <si>
    <t>4.95</t>
  </si>
  <si>
    <t>6.43</t>
  </si>
  <si>
    <t>-28.16</t>
  </si>
  <si>
    <t>37.67</t>
  </si>
  <si>
    <t>19.32</t>
  </si>
  <si>
    <t>7.</t>
  </si>
  <si>
    <t>Mediaone Global</t>
  </si>
  <si>
    <t>25.62</t>
  </si>
  <si>
    <t>-117.24</t>
  </si>
  <si>
    <t>165.29</t>
  </si>
  <si>
    <t>8.</t>
  </si>
  <si>
    <t>Connplex Cinemas</t>
  </si>
  <si>
    <t>20.79</t>
  </si>
  <si>
    <t>9.61</t>
  </si>
  <si>
    <t>40.69</t>
  </si>
  <si>
    <t>163.38</t>
  </si>
  <si>
    <t>9.</t>
  </si>
  <si>
    <t>iStreet Network</t>
  </si>
  <si>
    <t>20.40</t>
  </si>
  <si>
    <t>15.79</t>
  </si>
  <si>
    <t>8333.33</t>
  </si>
  <si>
    <t>13.23</t>
  </si>
  <si>
    <t>150.00</t>
  </si>
  <si>
    <t>10.</t>
  </si>
  <si>
    <t>Shantidoot Infra</t>
  </si>
  <si>
    <t>323.50</t>
  </si>
  <si>
    <t>10.95</t>
  </si>
  <si>
    <t>58.17</t>
  </si>
  <si>
    <t>130.77</t>
  </si>
  <si>
    <t>54.91</t>
  </si>
  <si>
    <t>11.</t>
  </si>
  <si>
    <t>Vintron Info.</t>
  </si>
  <si>
    <t>17.60</t>
  </si>
  <si>
    <t>5.37</t>
  </si>
  <si>
    <t>257.49</t>
  </si>
  <si>
    <t>15.64</t>
  </si>
  <si>
    <t>-5.33</t>
  </si>
  <si>
    <t>75.88</t>
  </si>
  <si>
    <t>-54.71</t>
  </si>
  <si>
    <t>117.18</t>
  </si>
  <si>
    <t>12.</t>
  </si>
  <si>
    <t>Ambitious Plasto</t>
  </si>
  <si>
    <t>78.62</t>
  </si>
  <si>
    <t>6.29</t>
  </si>
  <si>
    <t>0.02</t>
  </si>
  <si>
    <t>386.21</t>
  </si>
  <si>
    <t>112.50</t>
  </si>
  <si>
    <t>13.</t>
  </si>
  <si>
    <t>Sanofi Consumer</t>
  </si>
  <si>
    <t>1.11</t>
  </si>
  <si>
    <t>60.70</t>
  </si>
  <si>
    <t>22.99</t>
  </si>
  <si>
    <t>220.90</t>
  </si>
  <si>
    <t>28.21</t>
  </si>
  <si>
    <t>111.44</t>
  </si>
  <si>
    <t>14.</t>
  </si>
  <si>
    <t>Medinova Diagno.</t>
  </si>
  <si>
    <t>38.60</t>
  </si>
  <si>
    <t>18.01</t>
  </si>
  <si>
    <t>38.53</t>
  </si>
  <si>
    <t>57.14</t>
  </si>
  <si>
    <t>9.24</t>
  </si>
  <si>
    <t>108.87</t>
  </si>
  <si>
    <t>15.</t>
  </si>
  <si>
    <t>Tips Music</t>
  </si>
  <si>
    <t>44.36</t>
  </si>
  <si>
    <t>1.19</t>
  </si>
  <si>
    <t>45.84</t>
  </si>
  <si>
    <t>88.07</t>
  </si>
  <si>
    <t>19.14</t>
  </si>
  <si>
    <t>108.83</t>
  </si>
  <si>
    <t>16.</t>
  </si>
  <si>
    <t>Stellant Secu.</t>
  </si>
  <si>
    <t>21.70</t>
  </si>
  <si>
    <t>2933.33</t>
  </si>
  <si>
    <t>106.67</t>
  </si>
  <si>
    <t>17.</t>
  </si>
  <si>
    <t>Magnus Steel</t>
  </si>
  <si>
    <t>12.76</t>
  </si>
  <si>
    <t>9.58</t>
  </si>
  <si>
    <t>0.41</t>
  </si>
  <si>
    <t>441.67</t>
  </si>
  <si>
    <t>1.95</t>
  </si>
  <si>
    <t>13.37</t>
  </si>
  <si>
    <t>105.56</t>
  </si>
  <si>
    <t>18.</t>
  </si>
  <si>
    <t>Colgate-Palmoliv</t>
  </si>
  <si>
    <t>2.26</t>
  </si>
  <si>
    <t>320.62</t>
  </si>
  <si>
    <t>-11.91</t>
  </si>
  <si>
    <t>1434.06</t>
  </si>
  <si>
    <t>105.34</t>
  </si>
  <si>
    <t>19.</t>
  </si>
  <si>
    <t>P &amp; G Hygiene</t>
  </si>
  <si>
    <t>52.72</t>
  </si>
  <si>
    <t>192.06</t>
  </si>
  <si>
    <t>136.94</t>
  </si>
  <si>
    <t>937.03</t>
  </si>
  <si>
    <t>0.57</t>
  </si>
  <si>
    <t>103.79</t>
  </si>
  <si>
    <t>20.</t>
  </si>
  <si>
    <t>Yuvraaj Hygiene</t>
  </si>
  <si>
    <t>14.40</t>
  </si>
  <si>
    <t>21.43</t>
  </si>
  <si>
    <t>0.70</t>
  </si>
  <si>
    <t>48.94</t>
  </si>
  <si>
    <t>7.59</t>
  </si>
  <si>
    <t>-0.52</t>
  </si>
  <si>
    <t>103.66</t>
  </si>
  <si>
    <t>21.</t>
  </si>
  <si>
    <t>Krishna Fil. Ind</t>
  </si>
  <si>
    <t>4.94</t>
  </si>
  <si>
    <t>-150.00</t>
  </si>
  <si>
    <t>100.00</t>
  </si>
  <si>
    <t>22.</t>
  </si>
  <si>
    <t>TPI India</t>
  </si>
  <si>
    <t>15.81</t>
  </si>
  <si>
    <t>67.92</t>
  </si>
  <si>
    <t>47.62</t>
  </si>
  <si>
    <t>6.84</t>
  </si>
  <si>
    <t>9.09</t>
  </si>
  <si>
    <t>99.12</t>
  </si>
  <si>
    <t>23.</t>
  </si>
  <si>
    <t>Safe Enterprises</t>
  </si>
  <si>
    <t>23.13</t>
  </si>
  <si>
    <t>96.45</t>
  </si>
  <si>
    <t>24.</t>
  </si>
  <si>
    <t>Nestle India</t>
  </si>
  <si>
    <t>1.16</t>
  </si>
  <si>
    <t>659.23</t>
  </si>
  <si>
    <t>-11.70</t>
  </si>
  <si>
    <t>5096.16</t>
  </si>
  <si>
    <t>5.86</t>
  </si>
  <si>
    <t>95.66</t>
  </si>
  <si>
    <t>25.</t>
  </si>
  <si>
    <t>Bridge Securitie</t>
  </si>
  <si>
    <t>13.99</t>
  </si>
  <si>
    <t>32.00</t>
  </si>
  <si>
    <t>0.45</t>
  </si>
  <si>
    <t>1400.00</t>
  </si>
  <si>
    <t>90.26</t>
  </si>
  <si>
    <t>43.66</t>
  </si>
  <si>
    <t>101.61</t>
  </si>
  <si>
    <t>21.42</t>
  </si>
  <si>
    <t>131.54</t>
  </si>
  <si>
    <t>66.13</t>
  </si>
  <si>
    <t>16.36</t>
  </si>
  <si>
    <t>93.78</t>
  </si>
  <si>
    <t>43.95</t>
  </si>
  <si>
    <t>86.46</t>
  </si>
  <si>
    <t>22.08</t>
  </si>
  <si>
    <t>52.25</t>
  </si>
  <si>
    <t>38.91</t>
  </si>
  <si>
    <t>40.74</t>
  </si>
  <si>
    <t>5.80</t>
  </si>
  <si>
    <t>16.88</t>
  </si>
  <si>
    <t>33.58</t>
  </si>
  <si>
    <t>21.83</t>
  </si>
  <si>
    <t>19.26</t>
  </si>
  <si>
    <t>85.43</t>
  </si>
  <si>
    <t>20.29</t>
  </si>
  <si>
    <t>13.95</t>
  </si>
  <si>
    <t>11.50</t>
  </si>
  <si>
    <t>8.71</t>
  </si>
  <si>
    <t>101.</t>
  </si>
  <si>
    <t>Arrow Greentech</t>
  </si>
  <si>
    <t>15.37</t>
  </si>
  <si>
    <t>0.73</t>
  </si>
  <si>
    <t>10.92</t>
  </si>
  <si>
    <t>-45.91</t>
  </si>
  <si>
    <t>41.60</t>
  </si>
  <si>
    <t>-37.07</t>
  </si>
  <si>
    <t>53.25</t>
  </si>
  <si>
    <t>102.</t>
  </si>
  <si>
    <t>Life Insurance</t>
  </si>
  <si>
    <t>10955.21</t>
  </si>
  <si>
    <t>3.91</t>
  </si>
  <si>
    <t>224671.49</t>
  </si>
  <si>
    <t>6.00</t>
  </si>
  <si>
    <t>53.13</t>
  </si>
  <si>
    <t>103.</t>
  </si>
  <si>
    <t>Britannia Inds.</t>
  </si>
  <si>
    <t>1.27</t>
  </si>
  <si>
    <t>520.13</t>
  </si>
  <si>
    <t>-0.59</t>
  </si>
  <si>
    <t>4622.22</t>
  </si>
  <si>
    <t>8.75</t>
  </si>
  <si>
    <t>52.99</t>
  </si>
  <si>
    <t>104.</t>
  </si>
  <si>
    <t>ARC Insulation</t>
  </si>
  <si>
    <t>11.84</t>
  </si>
  <si>
    <t>105.</t>
  </si>
  <si>
    <t>Saatvik Green</t>
  </si>
  <si>
    <t>27.42</t>
  </si>
  <si>
    <t>21.24</t>
  </si>
  <si>
    <t>52.07</t>
  </si>
  <si>
    <t>5.34</t>
  </si>
  <si>
    <t>52.33</t>
  </si>
  <si>
    <t>106.</t>
  </si>
  <si>
    <t>Goenka Business</t>
  </si>
  <si>
    <t>9.55</t>
  </si>
  <si>
    <t>12.42</t>
  </si>
  <si>
    <t>40.35</t>
  </si>
  <si>
    <t>7.85</t>
  </si>
  <si>
    <t>-35.87</t>
  </si>
  <si>
    <t>52.31</t>
  </si>
  <si>
    <t>107.</t>
  </si>
  <si>
    <t>Alpex Solar</t>
  </si>
  <si>
    <t>23.49</t>
  </si>
  <si>
    <t>42.29</t>
  </si>
  <si>
    <t>3889.62</t>
  </si>
  <si>
    <t>380.32</t>
  </si>
  <si>
    <t>395.66</t>
  </si>
  <si>
    <t>51.80</t>
  </si>
  <si>
    <t>108.</t>
  </si>
  <si>
    <t>Genesis IBRC</t>
  </si>
  <si>
    <t>24.28</t>
  </si>
  <si>
    <t>-0.12</t>
  </si>
  <si>
    <t>-20.00</t>
  </si>
  <si>
    <t>51.62</t>
  </si>
  <si>
    <t>109.</t>
  </si>
  <si>
    <t>Infonative Solu.</t>
  </si>
  <si>
    <t>30.45</t>
  </si>
  <si>
    <t>6.06</t>
  </si>
  <si>
    <t>36.08</t>
  </si>
  <si>
    <t>2.30</t>
  </si>
  <si>
    <t>1252.94</t>
  </si>
  <si>
    <t>10.44</t>
  </si>
  <si>
    <t>45.61</t>
  </si>
  <si>
    <t>110.</t>
  </si>
  <si>
    <t>Mehul Colours</t>
  </si>
  <si>
    <t>76.00</t>
  </si>
  <si>
    <t>14.63</t>
  </si>
  <si>
    <t>51.28</t>
  </si>
  <si>
    <t>111.</t>
  </si>
  <si>
    <t>Meta Infotech</t>
  </si>
  <si>
    <t>18.58</t>
  </si>
  <si>
    <t>51.14</t>
  </si>
  <si>
    <t>112.</t>
  </si>
  <si>
    <t>Pro FX</t>
  </si>
  <si>
    <t>95.00</t>
  </si>
  <si>
    <t>13.59</t>
  </si>
  <si>
    <t>51.05</t>
  </si>
  <si>
    <t>113.</t>
  </si>
  <si>
    <t>Aayush Wellness</t>
  </si>
  <si>
    <t>346.15</t>
  </si>
  <si>
    <t>104.24</t>
  </si>
  <si>
    <t>51.02</t>
  </si>
  <si>
    <t>114.</t>
  </si>
  <si>
    <t>SBEC Systems</t>
  </si>
  <si>
    <t>21.67</t>
  </si>
  <si>
    <t>8.81</t>
  </si>
  <si>
    <t>0.22</t>
  </si>
  <si>
    <t>10.00</t>
  </si>
  <si>
    <t>13.64</t>
  </si>
  <si>
    <t>50.83</t>
  </si>
  <si>
    <t>115.</t>
  </si>
  <si>
    <t>Pushpa Jewellers</t>
  </si>
  <si>
    <t>14.33</t>
  </si>
  <si>
    <t>7.48</t>
  </si>
  <si>
    <t>66.46</t>
  </si>
  <si>
    <t>50.45</t>
  </si>
  <si>
    <t>116.</t>
  </si>
  <si>
    <t>Tata Tele. Mah.</t>
  </si>
  <si>
    <t>-324.98</t>
  </si>
  <si>
    <t>1.15</t>
  </si>
  <si>
    <t>284.25</t>
  </si>
  <si>
    <t>-12.13</t>
  </si>
  <si>
    <t>50.32</t>
  </si>
  <si>
    <t>117.</t>
  </si>
  <si>
    <t>Jeena Sikho</t>
  </si>
  <si>
    <t>51.31</t>
  </si>
  <si>
    <t>217.91</t>
  </si>
  <si>
    <t>174.29</t>
  </si>
  <si>
    <t>74.22</t>
  </si>
  <si>
    <t>50.24</t>
  </si>
  <si>
    <t>118.</t>
  </si>
  <si>
    <t>Atlanta Electric</t>
  </si>
  <si>
    <t>48.87</t>
  </si>
  <si>
    <t>50.20</t>
  </si>
  <si>
    <t>119.</t>
  </si>
  <si>
    <t>LGT Business</t>
  </si>
  <si>
    <t>35.91</t>
  </si>
  <si>
    <t>50.12</t>
  </si>
  <si>
    <t>120.</t>
  </si>
  <si>
    <t>Unique Organics</t>
  </si>
  <si>
    <t>7.41</t>
  </si>
  <si>
    <t>2.33</t>
  </si>
  <si>
    <t>-36.34</t>
  </si>
  <si>
    <t>4.57</t>
  </si>
  <si>
    <t>50.11</t>
  </si>
  <si>
    <t>121.</t>
  </si>
  <si>
    <t>Jyoti Resins</t>
  </si>
  <si>
    <t>20.55</t>
  </si>
  <si>
    <t>17.38</t>
  </si>
  <si>
    <t>75.10</t>
  </si>
  <si>
    <t>8.56</t>
  </si>
  <si>
    <t>49.98</t>
  </si>
  <si>
    <t>122.</t>
  </si>
  <si>
    <t>Globe Commercial</t>
  </si>
  <si>
    <t>31.84</t>
  </si>
  <si>
    <t>19.11</t>
  </si>
  <si>
    <t>1.03</t>
  </si>
  <si>
    <t>5.10</t>
  </si>
  <si>
    <t>52.00</t>
  </si>
  <si>
    <t>15.10</t>
  </si>
  <si>
    <t>49.96</t>
  </si>
  <si>
    <t>123.</t>
  </si>
  <si>
    <t>Icon Facil.</t>
  </si>
  <si>
    <t>9.48</t>
  </si>
  <si>
    <t>49.71</t>
  </si>
  <si>
    <t>124.</t>
  </si>
  <si>
    <t>Infronics Sys.</t>
  </si>
  <si>
    <t>28.06</t>
  </si>
  <si>
    <t>43.61</t>
  </si>
  <si>
    <t>22.24</t>
  </si>
  <si>
    <t>-0.17</t>
  </si>
  <si>
    <t>-138.64</t>
  </si>
  <si>
    <t>49.70</t>
  </si>
  <si>
    <t>125.</t>
  </si>
  <si>
    <t>Euro Pratik Sale</t>
  </si>
  <si>
    <t>49.53</t>
  </si>
  <si>
    <t>2.55</t>
  </si>
  <si>
    <t>3.42</t>
  </si>
  <si>
    <t>35.15</t>
  </si>
  <si>
    <t>23.18</t>
  </si>
  <si>
    <t>4.98</t>
  </si>
  <si>
    <t>17.32</t>
  </si>
  <si>
    <t>25.50</t>
  </si>
  <si>
    <t>20.92</t>
  </si>
  <si>
    <t>20.43</t>
  </si>
  <si>
    <t>15.82</t>
  </si>
  <si>
    <t>10.41</t>
  </si>
  <si>
    <t>10.29</t>
  </si>
  <si>
    <t>5.98</t>
  </si>
  <si>
    <t>18.21</t>
  </si>
  <si>
    <t>38.96</t>
  </si>
  <si>
    <t>44.40</t>
  </si>
  <si>
    <t>13.39</t>
  </si>
  <si>
    <t>10.05</t>
  </si>
  <si>
    <t>4.52</t>
  </si>
  <si>
    <t>2.29</t>
  </si>
  <si>
    <t>13.85</t>
  </si>
  <si>
    <t>20.62</t>
  </si>
  <si>
    <t>16.00</t>
  </si>
  <si>
    <t>68.75</t>
  </si>
  <si>
    <t>23.04</t>
  </si>
  <si>
    <t>902.96</t>
  </si>
  <si>
    <t>13.72</t>
  </si>
  <si>
    <t>31.37</t>
  </si>
  <si>
    <t>26.</t>
  </si>
  <si>
    <t>Glottis</t>
  </si>
  <si>
    <t>21.27</t>
  </si>
  <si>
    <t>1192.00</t>
  </si>
  <si>
    <t>89.96</t>
  </si>
  <si>
    <t>27.</t>
  </si>
  <si>
    <t>Saffron Industri</t>
  </si>
  <si>
    <t>31.08</t>
  </si>
  <si>
    <t>7.27</t>
  </si>
  <si>
    <t>22.33</t>
  </si>
  <si>
    <t>-0.09</t>
  </si>
  <si>
    <t>75.00</t>
  </si>
  <si>
    <t>3.10</t>
  </si>
  <si>
    <t>86.90</t>
  </si>
  <si>
    <t>28.</t>
  </si>
  <si>
    <t>Nexus Surgical</t>
  </si>
  <si>
    <t>17.20</t>
  </si>
  <si>
    <t>9.63</t>
  </si>
  <si>
    <t>0.15</t>
  </si>
  <si>
    <t>1.73</t>
  </si>
  <si>
    <t>83.95</t>
  </si>
  <si>
    <t>29.</t>
  </si>
  <si>
    <t>Newtrac Foods</t>
  </si>
  <si>
    <t>8.35</t>
  </si>
  <si>
    <t>39.24</t>
  </si>
  <si>
    <t>0.24</t>
  </si>
  <si>
    <t>-60.00</t>
  </si>
  <si>
    <t>83.28</t>
  </si>
  <si>
    <t>30.</t>
  </si>
  <si>
    <t>Icodex Publish.</t>
  </si>
  <si>
    <t>8.34</t>
  </si>
  <si>
    <t>74.72</t>
  </si>
  <si>
    <t>82.77</t>
  </si>
  <si>
    <t>31.</t>
  </si>
  <si>
    <t>RRP Defense</t>
  </si>
  <si>
    <t>-0.20</t>
  </si>
  <si>
    <t>-1100.00</t>
  </si>
  <si>
    <t>82.72</t>
  </si>
  <si>
    <t>32.</t>
  </si>
  <si>
    <t>Waaree Renewab.</t>
  </si>
  <si>
    <t>0.10</t>
  </si>
  <si>
    <t>86.54</t>
  </si>
  <si>
    <t>203.97</t>
  </si>
  <si>
    <t>603.10</t>
  </si>
  <si>
    <t>155.26</t>
  </si>
  <si>
    <t>82.14</t>
  </si>
  <si>
    <t>33.</t>
  </si>
  <si>
    <t>TechD Cybersec.</t>
  </si>
  <si>
    <t>41.66</t>
  </si>
  <si>
    <t>81.46</t>
  </si>
  <si>
    <t>34.</t>
  </si>
  <si>
    <t>RRPSemiconductor</t>
  </si>
  <si>
    <t>-0.29</t>
  </si>
  <si>
    <t>-117.26</t>
  </si>
  <si>
    <t>80.21</t>
  </si>
  <si>
    <t>35.</t>
  </si>
  <si>
    <t>DCM</t>
  </si>
  <si>
    <t>97.12</t>
  </si>
  <si>
    <t>3.24</t>
  </si>
  <si>
    <t>1217.24</t>
  </si>
  <si>
    <t>17.61</t>
  </si>
  <si>
    <t>-4.50</t>
  </si>
  <si>
    <t>78.63</t>
  </si>
  <si>
    <t>36.</t>
  </si>
  <si>
    <t>Standard Battery</t>
  </si>
  <si>
    <t>29.52</t>
  </si>
  <si>
    <t>-111.57</t>
  </si>
  <si>
    <t>78.10</t>
  </si>
  <si>
    <t>37.</t>
  </si>
  <si>
    <t>Oswal Pumps</t>
  </si>
  <si>
    <t>94.68</t>
  </si>
  <si>
    <t>34.20</t>
  </si>
  <si>
    <t>513.95</t>
  </si>
  <si>
    <t>36.83</t>
  </si>
  <si>
    <t>77.91</t>
  </si>
  <si>
    <t>38.</t>
  </si>
  <si>
    <t>Family Care</t>
  </si>
  <si>
    <t>5.08</t>
  </si>
  <si>
    <t>0.93</t>
  </si>
  <si>
    <t>27.44</t>
  </si>
  <si>
    <t>-0.70</t>
  </si>
  <si>
    <t>-404.35</t>
  </si>
  <si>
    <t>-99.50</t>
  </si>
  <si>
    <t>39.</t>
  </si>
  <si>
    <t>11.94</t>
  </si>
  <si>
    <t>116.79</t>
  </si>
  <si>
    <t>2445.18</t>
  </si>
  <si>
    <t>194.68</t>
  </si>
  <si>
    <t>77.05</t>
  </si>
  <si>
    <t>40.</t>
  </si>
  <si>
    <t>Sunsky Logistics</t>
  </si>
  <si>
    <t>57.20</t>
  </si>
  <si>
    <t>75.19</t>
  </si>
  <si>
    <t>41.</t>
  </si>
  <si>
    <t>GK Energy</t>
  </si>
  <si>
    <t>23.29</t>
  </si>
  <si>
    <t>74.29</t>
  </si>
  <si>
    <t>42.</t>
  </si>
  <si>
    <t>Swojas Foods</t>
  </si>
  <si>
    <t>14.98</t>
  </si>
  <si>
    <t>15.26</t>
  </si>
  <si>
    <t>1200.00</t>
  </si>
  <si>
    <t>31.42</t>
  </si>
  <si>
    <t>73.33</t>
  </si>
  <si>
    <t>43.</t>
  </si>
  <si>
    <t>Marc Loire</t>
  </si>
  <si>
    <t>39.29</t>
  </si>
  <si>
    <t>72.75</t>
  </si>
  <si>
    <t>44.</t>
  </si>
  <si>
    <t>Studio LSD</t>
  </si>
  <si>
    <t>21.05</t>
  </si>
  <si>
    <t>9.35</t>
  </si>
  <si>
    <t>109.23</t>
  </si>
  <si>
    <t>45.</t>
  </si>
  <si>
    <t>Network People</t>
  </si>
  <si>
    <t>101.60</t>
  </si>
  <si>
    <t>7.19</t>
  </si>
  <si>
    <t>-53.97</t>
  </si>
  <si>
    <t>33.62</t>
  </si>
  <si>
    <t>-42.88</t>
  </si>
  <si>
    <t>46.</t>
  </si>
  <si>
    <t>Maha Rashtra Apx</t>
  </si>
  <si>
    <t>145.42</t>
  </si>
  <si>
    <t>23.86</t>
  </si>
  <si>
    <t>47040.00</t>
  </si>
  <si>
    <t>-90.57</t>
  </si>
  <si>
    <t>72.01</t>
  </si>
  <si>
    <t>47.</t>
  </si>
  <si>
    <t>Shilchar Tech.</t>
  </si>
  <si>
    <t>31.43</t>
  </si>
  <si>
    <t>0.28</t>
  </si>
  <si>
    <t>41.49</t>
  </si>
  <si>
    <t>73.02</t>
  </si>
  <si>
    <t>158.75</t>
  </si>
  <si>
    <t>48.38</t>
  </si>
  <si>
    <t>71.30</t>
  </si>
  <si>
    <t>48.</t>
  </si>
  <si>
    <t>Australian Prem</t>
  </si>
  <si>
    <t>19.49</t>
  </si>
  <si>
    <t>14.45</t>
  </si>
  <si>
    <t>120.27</t>
  </si>
  <si>
    <t>152.13</t>
  </si>
  <si>
    <t>86.00</t>
  </si>
  <si>
    <t>70.83</t>
  </si>
  <si>
    <t>49.</t>
  </si>
  <si>
    <t>Esab India</t>
  </si>
  <si>
    <t>40.94</t>
  </si>
  <si>
    <t>-7.90</t>
  </si>
  <si>
    <t>352.02</t>
  </si>
  <si>
    <t>6.80</t>
  </si>
  <si>
    <t>70.03</t>
  </si>
  <si>
    <t>50.</t>
  </si>
  <si>
    <t>Meghna Infracon</t>
  </si>
  <si>
    <t>1.53</t>
  </si>
  <si>
    <t>-13.66</t>
  </si>
  <si>
    <t>10.47</t>
  </si>
  <si>
    <t>-27.79</t>
  </si>
  <si>
    <t>69.93</t>
  </si>
  <si>
    <t>51.</t>
  </si>
  <si>
    <t>GHV Infra</t>
  </si>
  <si>
    <t>4.72</t>
  </si>
  <si>
    <t>6842.86</t>
  </si>
  <si>
    <t>80.46</t>
  </si>
  <si>
    <t>68.53</t>
  </si>
  <si>
    <t>52.</t>
  </si>
  <si>
    <t>Ontic Finserve</t>
  </si>
  <si>
    <t>1.72</t>
  </si>
  <si>
    <t>8.46</t>
  </si>
  <si>
    <t>433.33</t>
  </si>
  <si>
    <t>0.56</t>
  </si>
  <si>
    <t>68.44</t>
  </si>
  <si>
    <t>53.</t>
  </si>
  <si>
    <t>International Ge</t>
  </si>
  <si>
    <t>126.53</t>
  </si>
  <si>
    <t>62.55</t>
  </si>
  <si>
    <t>300.91</t>
  </si>
  <si>
    <t>15.74</t>
  </si>
  <si>
    <t>68.01</t>
  </si>
  <si>
    <t>54.</t>
  </si>
  <si>
    <t>NINtec Systems</t>
  </si>
  <si>
    <t>28.71</t>
  </si>
  <si>
    <t>33.51</t>
  </si>
  <si>
    <t>38.83</t>
  </si>
  <si>
    <t>18.10</t>
  </si>
  <si>
    <t>67.11</t>
  </si>
  <si>
    <t>55.</t>
  </si>
  <si>
    <t>JD Cables</t>
  </si>
  <si>
    <t>15.76</t>
  </si>
  <si>
    <t>65.58</t>
  </si>
  <si>
    <t>56.</t>
  </si>
  <si>
    <t>Sharvaya Metals</t>
  </si>
  <si>
    <t>14.71</t>
  </si>
  <si>
    <t>184.00</t>
  </si>
  <si>
    <t>65.49</t>
  </si>
  <si>
    <t>57.</t>
  </si>
  <si>
    <t>Prime Urban</t>
  </si>
  <si>
    <t>14.09</t>
  </si>
  <si>
    <t>24.86</t>
  </si>
  <si>
    <t>-0.19</t>
  </si>
  <si>
    <t>57.78</t>
  </si>
  <si>
    <t>64.68</t>
  </si>
  <si>
    <t>58.</t>
  </si>
  <si>
    <t>2.07</t>
  </si>
  <si>
    <t>12819.00</t>
  </si>
  <si>
    <t>63437.00</t>
  </si>
  <si>
    <t>1.32</t>
  </si>
  <si>
    <t>64.63</t>
  </si>
  <si>
    <t>59.</t>
  </si>
  <si>
    <t>Dam Capital Advi</t>
  </si>
  <si>
    <t>16.18</t>
  </si>
  <si>
    <t>0.42</t>
  </si>
  <si>
    <t>-98.96</t>
  </si>
  <si>
    <t>30.85</t>
  </si>
  <si>
    <t>-30.58</t>
  </si>
  <si>
    <t>64.08</t>
  </si>
  <si>
    <t>60.</t>
  </si>
  <si>
    <t>Glaxosmi. Pharma</t>
  </si>
  <si>
    <t>1.57</t>
  </si>
  <si>
    <t>205.01</t>
  </si>
  <si>
    <t>12.44</t>
  </si>
  <si>
    <t>805.17</t>
  </si>
  <si>
    <t>-1.16</t>
  </si>
  <si>
    <t>63.25</t>
  </si>
  <si>
    <t>61.</t>
  </si>
  <si>
    <t>Adcounty Media.</t>
  </si>
  <si>
    <t>44.43</t>
  </si>
  <si>
    <t>4.10</t>
  </si>
  <si>
    <t>28.53</t>
  </si>
  <si>
    <t>17.05</t>
  </si>
  <si>
    <t>5.12</t>
  </si>
  <si>
    <t>62.93</t>
  </si>
  <si>
    <t>62.</t>
  </si>
  <si>
    <t>Neptune Pet.</t>
  </si>
  <si>
    <t>15.00</t>
  </si>
  <si>
    <t>62.28</t>
  </si>
  <si>
    <t>63.</t>
  </si>
  <si>
    <t>Savy Infra</t>
  </si>
  <si>
    <t>11.48</t>
  </si>
  <si>
    <t>47.33</t>
  </si>
  <si>
    <t>61.88</t>
  </si>
  <si>
    <t>64.</t>
  </si>
  <si>
    <t>Chemkart India</t>
  </si>
  <si>
    <t>14.73</t>
  </si>
  <si>
    <t>113.13</t>
  </si>
  <si>
    <t>61.51</t>
  </si>
  <si>
    <t>65.</t>
  </si>
  <si>
    <t>Cochin Malabar</t>
  </si>
  <si>
    <t>19.88</t>
  </si>
  <si>
    <t>26.45</t>
  </si>
  <si>
    <t>31.25</t>
  </si>
  <si>
    <t>61.21</t>
  </si>
  <si>
    <t>66.</t>
  </si>
  <si>
    <t>Monolithisch Ind</t>
  </si>
  <si>
    <t>61.16</t>
  </si>
  <si>
    <t>67.</t>
  </si>
  <si>
    <t>Hindustan Zinc</t>
  </si>
  <si>
    <t>18.64</t>
  </si>
  <si>
    <t>2204.00</t>
  </si>
  <si>
    <t>-6.53</t>
  </si>
  <si>
    <t>7723.00</t>
  </si>
  <si>
    <t>60.73</t>
  </si>
  <si>
    <t>68.</t>
  </si>
  <si>
    <t>Influx Health.</t>
  </si>
  <si>
    <t>175.00</t>
  </si>
  <si>
    <t>30.30</t>
  </si>
  <si>
    <t>60.16</t>
  </si>
  <si>
    <t>69.</t>
  </si>
  <si>
    <t>Ingersoll-Rand</t>
  </si>
  <si>
    <t>47.77</t>
  </si>
  <si>
    <t>2.00</t>
  </si>
  <si>
    <t>58.98</t>
  </si>
  <si>
    <t>-4.66</t>
  </si>
  <si>
    <t>315.32</t>
  </si>
  <si>
    <t>-0.76</t>
  </si>
  <si>
    <t>60.02</t>
  </si>
  <si>
    <t>70.</t>
  </si>
  <si>
    <t>Crestchem</t>
  </si>
  <si>
    <t>16.23</t>
  </si>
  <si>
    <t>40.26</t>
  </si>
  <si>
    <t>0.35</t>
  </si>
  <si>
    <t>-41.67</t>
  </si>
  <si>
    <t>5.03</t>
  </si>
  <si>
    <t>59.94</t>
  </si>
  <si>
    <t>71.</t>
  </si>
  <si>
    <t>Owais Metal</t>
  </si>
  <si>
    <t>15.58</t>
  </si>
  <si>
    <t>22.30</t>
  </si>
  <si>
    <t>190.55</t>
  </si>
  <si>
    <t>108.28</t>
  </si>
  <si>
    <t>117.21</t>
  </si>
  <si>
    <t>59.47</t>
  </si>
  <si>
    <t>72.</t>
  </si>
  <si>
    <t>Spice IslandsInd</t>
  </si>
  <si>
    <t>46.53</t>
  </si>
  <si>
    <t>34.89</t>
  </si>
  <si>
    <t>0.33</t>
  </si>
  <si>
    <t>450.00</t>
  </si>
  <si>
    <t>1.93</t>
  </si>
  <si>
    <t>59.45</t>
  </si>
  <si>
    <t>73.</t>
  </si>
  <si>
    <t>Page Industries</t>
  </si>
  <si>
    <t>200.80</t>
  </si>
  <si>
    <t>21.53</t>
  </si>
  <si>
    <t>1316.56</t>
  </si>
  <si>
    <t>59.40</t>
  </si>
  <si>
    <t>74.</t>
  </si>
  <si>
    <t>Websol Energy</t>
  </si>
  <si>
    <t>26.68</t>
  </si>
  <si>
    <t>67.18</t>
  </si>
  <si>
    <t>193.62</t>
  </si>
  <si>
    <t>218.75</t>
  </si>
  <si>
    <t>96.01</t>
  </si>
  <si>
    <t>59.25</t>
  </si>
  <si>
    <t>75.</t>
  </si>
  <si>
    <t>Sigma Solve</t>
  </si>
  <si>
    <t>24.07</t>
  </si>
  <si>
    <t>0.11</t>
  </si>
  <si>
    <t>5.19</t>
  </si>
  <si>
    <t>31.81</t>
  </si>
  <si>
    <t>20.66</t>
  </si>
  <si>
    <t>29.12</t>
  </si>
  <si>
    <t>58.79</t>
  </si>
  <si>
    <t>76.</t>
  </si>
  <si>
    <t>Snehaa Organics</t>
  </si>
  <si>
    <t>92.60</t>
  </si>
  <si>
    <t>12.84</t>
  </si>
  <si>
    <t>94.26</t>
  </si>
  <si>
    <t>58.77</t>
  </si>
  <si>
    <t>77.</t>
  </si>
  <si>
    <t>PNGS Gargi FJ</t>
  </si>
  <si>
    <t>35.77</t>
  </si>
  <si>
    <t>5.31</t>
  </si>
  <si>
    <t>-49.24</t>
  </si>
  <si>
    <t>27.31</t>
  </si>
  <si>
    <t>57.93</t>
  </si>
  <si>
    <t>78.</t>
  </si>
  <si>
    <t>Bhadora Indust.</t>
  </si>
  <si>
    <t>16.59</t>
  </si>
  <si>
    <t>57.48</t>
  </si>
  <si>
    <t>79.</t>
  </si>
  <si>
    <t>Shekhawati Inds</t>
  </si>
  <si>
    <t>21.81</t>
  </si>
  <si>
    <t>11.05</t>
  </si>
  <si>
    <t>2.81</t>
  </si>
  <si>
    <t>19.07</t>
  </si>
  <si>
    <t>3.00</t>
  </si>
  <si>
    <t>-81.84</t>
  </si>
  <si>
    <t>57.34</t>
  </si>
  <si>
    <t>80.</t>
  </si>
  <si>
    <t>Chatterbox Tech</t>
  </si>
  <si>
    <t>18.36</t>
  </si>
  <si>
    <t>56.72</t>
  </si>
  <si>
    <t>81.</t>
  </si>
  <si>
    <t>One Global Serv</t>
  </si>
  <si>
    <t>20.39</t>
  </si>
  <si>
    <t>9.82</t>
  </si>
  <si>
    <t>457.95</t>
  </si>
  <si>
    <t>87.83</t>
  </si>
  <si>
    <t>547.71</t>
  </si>
  <si>
    <t>56.38</t>
  </si>
  <si>
    <t>82.</t>
  </si>
  <si>
    <t>Anand Rathi Wea.</t>
  </si>
  <si>
    <t>0.37</t>
  </si>
  <si>
    <t>93.91</t>
  </si>
  <si>
    <t>27.83</t>
  </si>
  <si>
    <t>274.02</t>
  </si>
  <si>
    <t>15.32</t>
  </si>
  <si>
    <t>56.26</t>
  </si>
  <si>
    <t>83.</t>
  </si>
  <si>
    <t>Swaraj Engines</t>
  </si>
  <si>
    <t>28.78</t>
  </si>
  <si>
    <t>49.97</t>
  </si>
  <si>
    <t>15.70</t>
  </si>
  <si>
    <t>484.10</t>
  </si>
  <si>
    <t>56.21</t>
  </si>
  <si>
    <t>84.</t>
  </si>
  <si>
    <t>Gillette India</t>
  </si>
  <si>
    <t>1.18</t>
  </si>
  <si>
    <t>145.69</t>
  </si>
  <si>
    <t>25.63</t>
  </si>
  <si>
    <t>706.72</t>
  </si>
  <si>
    <t>9.51</t>
  </si>
  <si>
    <t>56.06</t>
  </si>
  <si>
    <t>85.</t>
  </si>
  <si>
    <t>Gurunanak Agri.</t>
  </si>
  <si>
    <t>90.00</t>
  </si>
  <si>
    <t>55.48</t>
  </si>
  <si>
    <t>86.</t>
  </si>
  <si>
    <t>Telge Projects</t>
  </si>
  <si>
    <t>20.98</t>
  </si>
  <si>
    <t>55.40</t>
  </si>
  <si>
    <t>87.</t>
  </si>
  <si>
    <t>Sheshadri Indus.</t>
  </si>
  <si>
    <t>1.99</t>
  </si>
  <si>
    <t>10.24</t>
  </si>
  <si>
    <t>-1.27</t>
  </si>
  <si>
    <t>266.10</t>
  </si>
  <si>
    <t>6.34</t>
  </si>
  <si>
    <t>-1.25</t>
  </si>
  <si>
    <t>55.37</t>
  </si>
  <si>
    <t>88.</t>
  </si>
  <si>
    <t>Shakti Pumps</t>
  </si>
  <si>
    <t>24.75</t>
  </si>
  <si>
    <t>0.12</t>
  </si>
  <si>
    <t>96.83</t>
  </si>
  <si>
    <t>4.50</t>
  </si>
  <si>
    <t>622.50</t>
  </si>
  <si>
    <t>9.68</t>
  </si>
  <si>
    <t>55.31</t>
  </si>
  <si>
    <t>89.</t>
  </si>
  <si>
    <t>Unified Data</t>
  </si>
  <si>
    <t>12.10</t>
  </si>
  <si>
    <t>114.41</t>
  </si>
  <si>
    <t>90.</t>
  </si>
  <si>
    <t>Castrol India</t>
  </si>
  <si>
    <t>20.25</t>
  </si>
  <si>
    <t>4.34</t>
  </si>
  <si>
    <t>244.00</t>
  </si>
  <si>
    <t>1496.83</t>
  </si>
  <si>
    <t>7.10</t>
  </si>
  <si>
    <t>55.16</t>
  </si>
  <si>
    <t>91.</t>
  </si>
  <si>
    <t>Optivalue Tek</t>
  </si>
  <si>
    <t>18.81</t>
  </si>
  <si>
    <t>54.90</t>
  </si>
  <si>
    <t>92.</t>
  </si>
  <si>
    <t>Cash UR Drive</t>
  </si>
  <si>
    <t>16.01</t>
  </si>
  <si>
    <t>54.81</t>
  </si>
  <si>
    <t>93.</t>
  </si>
  <si>
    <t>Cams Services</t>
  </si>
  <si>
    <t>3800.00</t>
  </si>
  <si>
    <t>42.30</t>
  </si>
  <si>
    <t>1.63</t>
  </si>
  <si>
    <t>105.19</t>
  </si>
  <si>
    <t>3.23</t>
  </si>
  <si>
    <t>334.38</t>
  </si>
  <si>
    <t>54.75</t>
  </si>
  <si>
    <t>94.</t>
  </si>
  <si>
    <t>GE Vernova T&amp;D</t>
  </si>
  <si>
    <t>291.20</t>
  </si>
  <si>
    <t>116.44</t>
  </si>
  <si>
    <t>1330.13</t>
  </si>
  <si>
    <t>38.80</t>
  </si>
  <si>
    <t>54.74</t>
  </si>
  <si>
    <t>95.</t>
  </si>
  <si>
    <t>Rajesh Power</t>
  </si>
  <si>
    <t>30.49</t>
  </si>
  <si>
    <t>0.07</t>
  </si>
  <si>
    <t>59.61</t>
  </si>
  <si>
    <t>759.01</t>
  </si>
  <si>
    <t>54.71</t>
  </si>
  <si>
    <t>96.</t>
  </si>
  <si>
    <t>ACE Alpha Tech</t>
  </si>
  <si>
    <t>18.84</t>
  </si>
  <si>
    <t>5.11</t>
  </si>
  <si>
    <t>-33.55</t>
  </si>
  <si>
    <t>7.53</t>
  </si>
  <si>
    <t>-37.30</t>
  </si>
  <si>
    <t>54.34</t>
  </si>
  <si>
    <t>97.</t>
  </si>
  <si>
    <t>Accelya Solution</t>
  </si>
  <si>
    <t>16.77</t>
  </si>
  <si>
    <t>6.20</t>
  </si>
  <si>
    <t>33.95</t>
  </si>
  <si>
    <t>8.85</t>
  </si>
  <si>
    <t>131.73</t>
  </si>
  <si>
    <t>54.27</t>
  </si>
  <si>
    <t>98.</t>
  </si>
  <si>
    <t>Hyundai Motor I</t>
  </si>
  <si>
    <t>39.87</t>
  </si>
  <si>
    <t>1335.75</t>
  </si>
  <si>
    <t>-7.74</t>
  </si>
  <si>
    <t>16024.90</t>
  </si>
  <si>
    <t>-5.59</t>
  </si>
  <si>
    <t>54.25</t>
  </si>
  <si>
    <t>99.</t>
  </si>
  <si>
    <t>Indian Energy Ex</t>
  </si>
  <si>
    <t>28.27</t>
  </si>
  <si>
    <t>113.04</t>
  </si>
  <si>
    <t>21.00</t>
  </si>
  <si>
    <t>139.99</t>
  </si>
  <si>
    <t>13.30</t>
  </si>
  <si>
    <t>53.61</t>
  </si>
  <si>
    <t>100.</t>
  </si>
  <si>
    <t>Sathlokhar Sys.</t>
  </si>
  <si>
    <t>26.80</t>
  </si>
  <si>
    <t>26.32</t>
  </si>
  <si>
    <t>28.38</t>
  </si>
  <si>
    <t>53.42</t>
  </si>
  <si>
    <t>126.</t>
  </si>
  <si>
    <t>Sanofi India</t>
  </si>
  <si>
    <t>2.46</t>
  </si>
  <si>
    <t>69.50</t>
  </si>
  <si>
    <t>-25.12</t>
  </si>
  <si>
    <t>406.30</t>
  </si>
  <si>
    <t>-12.34</t>
  </si>
  <si>
    <t>49.16</t>
  </si>
  <si>
    <t>127.</t>
  </si>
  <si>
    <t>I R C T C</t>
  </si>
  <si>
    <t>43.03</t>
  </si>
  <si>
    <t>1.14</t>
  </si>
  <si>
    <t>330.45</t>
  </si>
  <si>
    <t>7.98</t>
  </si>
  <si>
    <t>1159.68</t>
  </si>
  <si>
    <t>3.77</t>
  </si>
  <si>
    <t>49.03</t>
  </si>
  <si>
    <t>128.</t>
  </si>
  <si>
    <t>Career Point Edu</t>
  </si>
  <si>
    <t>49.47</t>
  </si>
  <si>
    <t>14.32</t>
  </si>
  <si>
    <t>9.23</t>
  </si>
  <si>
    <t>49.01</t>
  </si>
  <si>
    <t>129.</t>
  </si>
  <si>
    <t>7.24</t>
  </si>
  <si>
    <t>6.81</t>
  </si>
  <si>
    <t>8734.17</t>
  </si>
  <si>
    <t>-20.22</t>
  </si>
  <si>
    <t>35842.19</t>
  </si>
  <si>
    <t>-1.71</t>
  </si>
  <si>
    <t>48.04</t>
  </si>
  <si>
    <t>130.</t>
  </si>
  <si>
    <t>Taparia Tools</t>
  </si>
  <si>
    <t>12.74</t>
  </si>
  <si>
    <t>19.34</t>
  </si>
  <si>
    <t>34.58</t>
  </si>
  <si>
    <t>241.67</t>
  </si>
  <si>
    <t>14.44</t>
  </si>
  <si>
    <t>47.88</t>
  </si>
  <si>
    <t>131.</t>
  </si>
  <si>
    <t>Crizac</t>
  </si>
  <si>
    <t>34.45</t>
  </si>
  <si>
    <t>45.81</t>
  </si>
  <si>
    <t>10.36</t>
  </si>
  <si>
    <t>209.54</t>
  </si>
  <si>
    <t>29.86</t>
  </si>
  <si>
    <t>47.87</t>
  </si>
  <si>
    <t>132.</t>
  </si>
  <si>
    <t>P &amp; G Health Ltd</t>
  </si>
  <si>
    <t>66.18</t>
  </si>
  <si>
    <t>157.91</t>
  </si>
  <si>
    <t>338.74</t>
  </si>
  <si>
    <t>19.33</t>
  </si>
  <si>
    <t>47.75</t>
  </si>
  <si>
    <t>133.</t>
  </si>
  <si>
    <t>Shine Fashions</t>
  </si>
  <si>
    <t>49.60</t>
  </si>
  <si>
    <t>17.64</t>
  </si>
  <si>
    <t>0.03</t>
  </si>
  <si>
    <t>60.67</t>
  </si>
  <si>
    <t>46.78</t>
  </si>
  <si>
    <t>39.98</t>
  </si>
  <si>
    <t>47.55</t>
  </si>
  <si>
    <t>134.</t>
  </si>
  <si>
    <t>Repono</t>
  </si>
  <si>
    <t>16.60</t>
  </si>
  <si>
    <t>47.51</t>
  </si>
  <si>
    <t>135.</t>
  </si>
  <si>
    <t>Sodhani Capital</t>
  </si>
  <si>
    <t>18.59</t>
  </si>
  <si>
    <t>40.52</t>
  </si>
  <si>
    <t>47.30</t>
  </si>
  <si>
    <t>136.</t>
  </si>
  <si>
    <t>Unifinz Capital</t>
  </si>
  <si>
    <t>14.08</t>
  </si>
  <si>
    <t>0.09</t>
  </si>
  <si>
    <t>16.81</t>
  </si>
  <si>
    <t>912.65</t>
  </si>
  <si>
    <t>82.99</t>
  </si>
  <si>
    <t>453.27</t>
  </si>
  <si>
    <t>47.09</t>
  </si>
  <si>
    <t>137.</t>
  </si>
  <si>
    <t>ADC India</t>
  </si>
  <si>
    <t>36.81</t>
  </si>
  <si>
    <t>4.97</t>
  </si>
  <si>
    <t>-28.59</t>
  </si>
  <si>
    <t>45.11</t>
  </si>
  <si>
    <t>-7.24</t>
  </si>
  <si>
    <t>46.57</t>
  </si>
  <si>
    <t>138.</t>
  </si>
  <si>
    <t>0.29</t>
  </si>
  <si>
    <t>538.17</t>
  </si>
  <si>
    <t>100.43</t>
  </si>
  <si>
    <t>958.39</t>
  </si>
  <si>
    <t>59.24</t>
  </si>
  <si>
    <t>139.</t>
  </si>
  <si>
    <t>Vandan Foods</t>
  </si>
  <si>
    <t>35.90</t>
  </si>
  <si>
    <t>4.85</t>
  </si>
  <si>
    <t>1464.52</t>
  </si>
  <si>
    <t>54.05</t>
  </si>
  <si>
    <t>59.30</t>
  </si>
  <si>
    <t>46.54</t>
  </si>
  <si>
    <t>140.</t>
  </si>
  <si>
    <t>Greenleaf Envi.</t>
  </si>
  <si>
    <t>17.57</t>
  </si>
  <si>
    <t>80.64</t>
  </si>
  <si>
    <t>46.45</t>
  </si>
  <si>
    <t>141.</t>
  </si>
  <si>
    <t>Monarch Surve.</t>
  </si>
  <si>
    <t>46.40</t>
  </si>
  <si>
    <t>142.</t>
  </si>
  <si>
    <t>Accretion Pha.</t>
  </si>
  <si>
    <t>58.80</t>
  </si>
  <si>
    <t>65.36</t>
  </si>
  <si>
    <t>4.33</t>
  </si>
  <si>
    <t>190.60</t>
  </si>
  <si>
    <t>38.81</t>
  </si>
  <si>
    <t>190.71</t>
  </si>
  <si>
    <t>46.36</t>
  </si>
  <si>
    <t>143.</t>
  </si>
  <si>
    <t>Abbott India</t>
  </si>
  <si>
    <t>365.86</t>
  </si>
  <si>
    <t>11.54</t>
  </si>
  <si>
    <t>1738.35</t>
  </si>
  <si>
    <t>46.25</t>
  </si>
  <si>
    <t>144.</t>
  </si>
  <si>
    <t>Renol Polychem</t>
  </si>
  <si>
    <t>12.04</t>
  </si>
  <si>
    <t>1.13</t>
  </si>
  <si>
    <t>14.69</t>
  </si>
  <si>
    <t>46.09</t>
  </si>
  <si>
    <t>145.</t>
  </si>
  <si>
    <t>Neetu Yoshi</t>
  </si>
  <si>
    <t>8.50</t>
  </si>
  <si>
    <t>35.38</t>
  </si>
  <si>
    <t>46.01</t>
  </si>
  <si>
    <t>146.</t>
  </si>
  <si>
    <t>Mahalaxmi Seam.</t>
  </si>
  <si>
    <t>12.50</t>
  </si>
  <si>
    <t>45.71</t>
  </si>
  <si>
    <t>147.</t>
  </si>
  <si>
    <t>GSM Foils</t>
  </si>
  <si>
    <t>210.00</t>
  </si>
  <si>
    <t>24.48</t>
  </si>
  <si>
    <t>3.83</t>
  </si>
  <si>
    <t>173.57</t>
  </si>
  <si>
    <t>147.62</t>
  </si>
  <si>
    <t>45.64</t>
  </si>
  <si>
    <t>148.</t>
  </si>
  <si>
    <t>B. D. Industries</t>
  </si>
  <si>
    <t>108.70</t>
  </si>
  <si>
    <t>20.30</t>
  </si>
  <si>
    <t>45.54</t>
  </si>
  <si>
    <t>149.</t>
  </si>
  <si>
    <t>Advani Hotels.</t>
  </si>
  <si>
    <t>21.88</t>
  </si>
  <si>
    <t>3.19</t>
  </si>
  <si>
    <t>2.35</t>
  </si>
  <si>
    <t>19.92</t>
  </si>
  <si>
    <t>-9.70</t>
  </si>
  <si>
    <t>45.29</t>
  </si>
  <si>
    <t>150.</t>
  </si>
  <si>
    <t>Prizor Viztech</t>
  </si>
  <si>
    <t>29.98</t>
  </si>
  <si>
    <t>5.87</t>
  </si>
  <si>
    <t>27.33</t>
  </si>
  <si>
    <t>40.06</t>
  </si>
  <si>
    <t>34.97</t>
  </si>
  <si>
    <t>45.27</t>
  </si>
  <si>
    <t>151.</t>
  </si>
  <si>
    <t>Indo Gulf Inds.</t>
  </si>
  <si>
    <t>2.15</t>
  </si>
  <si>
    <t>0.43</t>
  </si>
  <si>
    <t>-61.90</t>
  </si>
  <si>
    <t>69.96</t>
  </si>
  <si>
    <t>45.19</t>
  </si>
  <si>
    <t>152.</t>
  </si>
  <si>
    <t>Marico</t>
  </si>
  <si>
    <t>1.50</t>
  </si>
  <si>
    <t>513.00</t>
  </si>
  <si>
    <t>8.62</t>
  </si>
  <si>
    <t>3259.00</t>
  </si>
  <si>
    <t>23.31</t>
  </si>
  <si>
    <t>45.16</t>
  </si>
  <si>
    <t>153.</t>
  </si>
  <si>
    <t>Kore Digital</t>
  </si>
  <si>
    <t>8.54</t>
  </si>
  <si>
    <t>13.77</t>
  </si>
  <si>
    <t>156.99</t>
  </si>
  <si>
    <t>45.01</t>
  </si>
  <si>
    <t>154.</t>
  </si>
  <si>
    <t>Virtual Galaxy</t>
  </si>
  <si>
    <t>12.98</t>
  </si>
  <si>
    <t>48.53</t>
  </si>
  <si>
    <t>44.99</t>
  </si>
  <si>
    <t>155.</t>
  </si>
  <si>
    <t>Zelio E-Mobility</t>
  </si>
  <si>
    <t>44.68</t>
  </si>
  <si>
    <t>156.</t>
  </si>
  <si>
    <t>R M Drip &amp; Sprin</t>
  </si>
  <si>
    <t>212.35</t>
  </si>
  <si>
    <t>30.48</t>
  </si>
  <si>
    <t>79.19</t>
  </si>
  <si>
    <t>44.66</t>
  </si>
  <si>
    <t>157.</t>
  </si>
  <si>
    <t>Rama Telecom</t>
  </si>
  <si>
    <t>66.00</t>
  </si>
  <si>
    <t>15.78</t>
  </si>
  <si>
    <t>44.56</t>
  </si>
  <si>
    <t>158.</t>
  </si>
  <si>
    <t>Sawaliya Food</t>
  </si>
  <si>
    <t>228.00</t>
  </si>
  <si>
    <t>32.49</t>
  </si>
  <si>
    <t>44.37</t>
  </si>
  <si>
    <t>159.</t>
  </si>
  <si>
    <t>Matrix Geo Sol.</t>
  </si>
  <si>
    <t>25.92</t>
  </si>
  <si>
    <t>44.27</t>
  </si>
  <si>
    <t>160.</t>
  </si>
  <si>
    <t>Prudent Corp.</t>
  </si>
  <si>
    <t>51.78</t>
  </si>
  <si>
    <t>17.15</t>
  </si>
  <si>
    <t>293.76</t>
  </si>
  <si>
    <t>17.78</t>
  </si>
  <si>
    <t>44.06</t>
  </si>
  <si>
    <t>161.</t>
  </si>
  <si>
    <t>My Money Sec.</t>
  </si>
  <si>
    <t>49.80</t>
  </si>
  <si>
    <t>-0.78</t>
  </si>
  <si>
    <t>-107.49</t>
  </si>
  <si>
    <t>-97.69</t>
  </si>
  <si>
    <t>44.04</t>
  </si>
  <si>
    <t>162.</t>
  </si>
  <si>
    <t>Ganesh Housing</t>
  </si>
  <si>
    <t>0.59</t>
  </si>
  <si>
    <t>93.06</t>
  </si>
  <si>
    <t>-18.25</t>
  </si>
  <si>
    <t>150.81</t>
  </si>
  <si>
    <t>-29.57</t>
  </si>
  <si>
    <t>44.02</t>
  </si>
  <si>
    <t>163.</t>
  </si>
  <si>
    <t>Justo Realfin</t>
  </si>
  <si>
    <t>44.00</t>
  </si>
  <si>
    <t>164.</t>
  </si>
  <si>
    <t>Natl. Aluminium</t>
  </si>
  <si>
    <t>1049.48</t>
  </si>
  <si>
    <t>78.36</t>
  </si>
  <si>
    <t>3806.94</t>
  </si>
  <si>
    <t>33.29</t>
  </si>
  <si>
    <t>43.96</t>
  </si>
  <si>
    <t>165.</t>
  </si>
  <si>
    <t>True Colors</t>
  </si>
  <si>
    <t>43.84</t>
  </si>
  <si>
    <t>166.</t>
  </si>
  <si>
    <t>Kronox Lab</t>
  </si>
  <si>
    <t>23.51</t>
  </si>
  <si>
    <t>0.31</t>
  </si>
  <si>
    <t>6.28</t>
  </si>
  <si>
    <t>24.29</t>
  </si>
  <si>
    <t>43.82</t>
  </si>
  <si>
    <t>167.</t>
  </si>
  <si>
    <t>Avax Apparels</t>
  </si>
  <si>
    <t>7.68</t>
  </si>
  <si>
    <t>19.35</t>
  </si>
  <si>
    <t>43.81</t>
  </si>
  <si>
    <t>168.</t>
  </si>
  <si>
    <t>Algoquant Fin</t>
  </si>
  <si>
    <t>4.55</t>
  </si>
  <si>
    <t>-67.52</t>
  </si>
  <si>
    <t>54.50</t>
  </si>
  <si>
    <t>169.</t>
  </si>
  <si>
    <t>HDFC AMC</t>
  </si>
  <si>
    <t>747.92</t>
  </si>
  <si>
    <t>23.83</t>
  </si>
  <si>
    <t>967.76</t>
  </si>
  <si>
    <t>24.83</t>
  </si>
  <si>
    <t>43.33</t>
  </si>
  <si>
    <t>170.</t>
  </si>
  <si>
    <t>Sonalis Consumer</t>
  </si>
  <si>
    <t>10.98</t>
  </si>
  <si>
    <t>29.10</t>
  </si>
  <si>
    <t>951.72</t>
  </si>
  <si>
    <t>60.79</t>
  </si>
  <si>
    <t>9549.21</t>
  </si>
  <si>
    <t>43.32</t>
  </si>
  <si>
    <t>171.</t>
  </si>
  <si>
    <t>52.57</t>
  </si>
  <si>
    <t>452.15</t>
  </si>
  <si>
    <t>-35.05</t>
  </si>
  <si>
    <t>2625.59</t>
  </si>
  <si>
    <t>11.39</t>
  </si>
  <si>
    <t>43.19</t>
  </si>
  <si>
    <t>172.</t>
  </si>
  <si>
    <t>Kaarya Facilit.</t>
  </si>
  <si>
    <t>22.76</t>
  </si>
  <si>
    <t>10.86</t>
  </si>
  <si>
    <t>21.28</t>
  </si>
  <si>
    <t>1.23</t>
  </si>
  <si>
    <t>182.74</t>
  </si>
  <si>
    <t>21.15</t>
  </si>
  <si>
    <t>35.06</t>
  </si>
  <si>
    <t>43.06</t>
  </si>
  <si>
    <t>173.</t>
  </si>
  <si>
    <t>Kisaan Parivar</t>
  </si>
  <si>
    <t>24.93</t>
  </si>
  <si>
    <t>8.37</t>
  </si>
  <si>
    <t>21.93</t>
  </si>
  <si>
    <t>0.51</t>
  </si>
  <si>
    <t>-3.77</t>
  </si>
  <si>
    <t>1.65</t>
  </si>
  <si>
    <t>1.85</t>
  </si>
  <si>
    <t>42.98</t>
  </si>
  <si>
    <t>174.</t>
  </si>
  <si>
    <t>KSE</t>
  </si>
  <si>
    <t>7.37</t>
  </si>
  <si>
    <t>3.17</t>
  </si>
  <si>
    <t>38.55</t>
  </si>
  <si>
    <t>109.85</t>
  </si>
  <si>
    <t>416.00</t>
  </si>
  <si>
    <t>-3.58</t>
  </si>
  <si>
    <t>42.92</t>
  </si>
  <si>
    <t>175.</t>
  </si>
  <si>
    <t>Viviana Power</t>
  </si>
  <si>
    <t>626.67</t>
  </si>
  <si>
    <t>31.68</t>
  </si>
  <si>
    <t>409.32</t>
  </si>
  <si>
    <t>42.88</t>
  </si>
  <si>
    <t>176.</t>
  </si>
  <si>
    <t>Multi Comm. Exc.</t>
  </si>
  <si>
    <t>0.38</t>
  </si>
  <si>
    <t>203.19</t>
  </si>
  <si>
    <t>83.19</t>
  </si>
  <si>
    <t>373.21</t>
  </si>
  <si>
    <t>42.86</t>
  </si>
  <si>
    <t>177.</t>
  </si>
  <si>
    <t>Shri Gang Indus</t>
  </si>
  <si>
    <t>0.96</t>
  </si>
  <si>
    <t>-59.15</t>
  </si>
  <si>
    <t>85.41</t>
  </si>
  <si>
    <t>6.95</t>
  </si>
  <si>
    <t>42.66</t>
  </si>
  <si>
    <t>178.</t>
  </si>
  <si>
    <t>Timex Group</t>
  </si>
  <si>
    <t>14.67</t>
  </si>
  <si>
    <t>503.70</t>
  </si>
  <si>
    <t>168.94</t>
  </si>
  <si>
    <t>55.46</t>
  </si>
  <si>
    <t>42.56</t>
  </si>
  <si>
    <t>179.</t>
  </si>
  <si>
    <t>Motherson Wiring</t>
  </si>
  <si>
    <t>51.91</t>
  </si>
  <si>
    <t>143.10</t>
  </si>
  <si>
    <t>2494.03</t>
  </si>
  <si>
    <t>14.15</t>
  </si>
  <si>
    <t>42.53</t>
  </si>
  <si>
    <t>180.</t>
  </si>
  <si>
    <t>Oriana Power Ltd</t>
  </si>
  <si>
    <t>30.74</t>
  </si>
  <si>
    <t>109.97</t>
  </si>
  <si>
    <t>126.35</t>
  </si>
  <si>
    <t>627.62</t>
  </si>
  <si>
    <t>96.86</t>
  </si>
  <si>
    <t>42.31</t>
  </si>
  <si>
    <t>181.</t>
  </si>
  <si>
    <t>Austere Sys.</t>
  </si>
  <si>
    <t>182.</t>
  </si>
  <si>
    <t>Fluidomat</t>
  </si>
  <si>
    <t>21.54</t>
  </si>
  <si>
    <t>0.83</t>
  </si>
  <si>
    <t>2.68</t>
  </si>
  <si>
    <t>-36.79</t>
  </si>
  <si>
    <t>12.39</t>
  </si>
  <si>
    <t>-20.53</t>
  </si>
  <si>
    <t>42.24</t>
  </si>
  <si>
    <t>183.</t>
  </si>
  <si>
    <t>Humming Bird Edu</t>
  </si>
  <si>
    <t>46.00</t>
  </si>
  <si>
    <t>28.20</t>
  </si>
  <si>
    <t>8.51</t>
  </si>
  <si>
    <t>1.28</t>
  </si>
  <si>
    <t>-17.95</t>
  </si>
  <si>
    <t>184.</t>
  </si>
  <si>
    <t>Mishtann Foods</t>
  </si>
  <si>
    <t>5.36</t>
  </si>
  <si>
    <t>82.66</t>
  </si>
  <si>
    <t>15.93</t>
  </si>
  <si>
    <t>386.05</t>
  </si>
  <si>
    <t>42.17</t>
  </si>
  <si>
    <t>185.</t>
  </si>
  <si>
    <t>Sahana Systems</t>
  </si>
  <si>
    <t>27.71</t>
  </si>
  <si>
    <t>25.05</t>
  </si>
  <si>
    <t>159.09</t>
  </si>
  <si>
    <t>114.81</t>
  </si>
  <si>
    <t>155.82</t>
  </si>
  <si>
    <t>42.14</t>
  </si>
  <si>
    <t>186.</t>
  </si>
  <si>
    <t>C D S L</t>
  </si>
  <si>
    <t>0.85</t>
  </si>
  <si>
    <t>102.41</t>
  </si>
  <si>
    <t>-23.72</t>
  </si>
  <si>
    <t>258.81</t>
  </si>
  <si>
    <t>0.55</t>
  </si>
  <si>
    <t>41.96</t>
  </si>
  <si>
    <t>187.</t>
  </si>
  <si>
    <t>Frontier Springs</t>
  </si>
  <si>
    <t>42.54</t>
  </si>
  <si>
    <t>14.74</t>
  </si>
  <si>
    <t>111.17</t>
  </si>
  <si>
    <t>75.34</t>
  </si>
  <si>
    <t>48.45</t>
  </si>
  <si>
    <t>41.83</t>
  </si>
  <si>
    <t>188.</t>
  </si>
  <si>
    <t>Positron Energy</t>
  </si>
  <si>
    <t>13.98</t>
  </si>
  <si>
    <t>13.04</t>
  </si>
  <si>
    <t>90.64</t>
  </si>
  <si>
    <t>267.03</t>
  </si>
  <si>
    <t>214.97</t>
  </si>
  <si>
    <t>41.81</t>
  </si>
  <si>
    <t>189.</t>
  </si>
  <si>
    <t>Kimia Bioscien.</t>
  </si>
  <si>
    <t>19.57</t>
  </si>
  <si>
    <t>0.60</t>
  </si>
  <si>
    <t>-58.33</t>
  </si>
  <si>
    <t>23.58</t>
  </si>
  <si>
    <t>41.80</t>
  </si>
  <si>
    <t>190.</t>
  </si>
  <si>
    <t>Macfos</t>
  </si>
  <si>
    <t>725.40</t>
  </si>
  <si>
    <t>36.01</t>
  </si>
  <si>
    <t>5.04</t>
  </si>
  <si>
    <t>25.69</t>
  </si>
  <si>
    <t>59.27</t>
  </si>
  <si>
    <t>41.78</t>
  </si>
  <si>
    <t>191.</t>
  </si>
  <si>
    <t>Tanfac Inds.</t>
  </si>
  <si>
    <t>47.73</t>
  </si>
  <si>
    <t>71.39</t>
  </si>
  <si>
    <t>176.00</t>
  </si>
  <si>
    <t>84.58</t>
  </si>
  <si>
    <t>41.76</t>
  </si>
  <si>
    <t>192.</t>
  </si>
  <si>
    <t>K.P. Energy</t>
  </si>
  <si>
    <t>22.03</t>
  </si>
  <si>
    <t>25.42</t>
  </si>
  <si>
    <t>39.59</t>
  </si>
  <si>
    <t>219.47</t>
  </si>
  <si>
    <t>72.57</t>
  </si>
  <si>
    <t>41.72</t>
  </si>
  <si>
    <t>193.</t>
  </si>
  <si>
    <t>Travel Food</t>
  </si>
  <si>
    <t>94.96</t>
  </si>
  <si>
    <t>65.59</t>
  </si>
  <si>
    <t>375.05</t>
  </si>
  <si>
    <t>-8.49</t>
  </si>
  <si>
    <t>41.69</t>
  </si>
  <si>
    <t>194.</t>
  </si>
  <si>
    <t>Akzo Nobel</t>
  </si>
  <si>
    <t>2.98</t>
  </si>
  <si>
    <t>91.00</t>
  </si>
  <si>
    <t>-20.59</t>
  </si>
  <si>
    <t>995.10</t>
  </si>
  <si>
    <t>195.</t>
  </si>
  <si>
    <t>Guj. Terce Labs.</t>
  </si>
  <si>
    <t>43.86</t>
  </si>
  <si>
    <t>-0.04</t>
  </si>
  <si>
    <t>50.00</t>
  </si>
  <si>
    <t>10.85</t>
  </si>
  <si>
    <t>-8.75</t>
  </si>
  <si>
    <t>41.41</t>
  </si>
  <si>
    <t>196.</t>
  </si>
  <si>
    <t>Triveni Turbine</t>
  </si>
  <si>
    <t>48.00</t>
  </si>
  <si>
    <t>0.78</t>
  </si>
  <si>
    <t>64.40</t>
  </si>
  <si>
    <t>-19.38</t>
  </si>
  <si>
    <t>371.30</t>
  </si>
  <si>
    <t>-19.86</t>
  </si>
  <si>
    <t>41.36</t>
  </si>
  <si>
    <t>197.</t>
  </si>
  <si>
    <t>Supertech EV</t>
  </si>
  <si>
    <t>56.87</t>
  </si>
  <si>
    <t>41.32</t>
  </si>
  <si>
    <t>198.</t>
  </si>
  <si>
    <t>Pace Digitek</t>
  </si>
  <si>
    <t>17.62</t>
  </si>
  <si>
    <t>41.31</t>
  </si>
  <si>
    <t>199.</t>
  </si>
  <si>
    <t>Borana Weaves</t>
  </si>
  <si>
    <t>14.17</t>
  </si>
  <si>
    <t>12.20</t>
  </si>
  <si>
    <t>81.00</t>
  </si>
  <si>
    <t>30.18</t>
  </si>
  <si>
    <t>41.21</t>
  </si>
  <si>
    <t>200.</t>
  </si>
  <si>
    <t>Premier Energies</t>
  </si>
  <si>
    <t>307.79</t>
  </si>
  <si>
    <t>55.32</t>
  </si>
  <si>
    <t>1820.74</t>
  </si>
  <si>
    <t>41.12</t>
  </si>
  <si>
    <t>201.</t>
  </si>
  <si>
    <t>Blue Water</t>
  </si>
  <si>
    <t>152.25</t>
  </si>
  <si>
    <t>167.48</t>
  </si>
  <si>
    <t>41.11</t>
  </si>
  <si>
    <t>202.</t>
  </si>
  <si>
    <t>Tavernier Res.</t>
  </si>
  <si>
    <t>11.16</t>
  </si>
  <si>
    <t>32.15</t>
  </si>
  <si>
    <t>0.16</t>
  </si>
  <si>
    <t>420.00</t>
  </si>
  <si>
    <t>41.07</t>
  </si>
  <si>
    <t>203.</t>
  </si>
  <si>
    <t>Smarten Power</t>
  </si>
  <si>
    <t>13.57</t>
  </si>
  <si>
    <t>4.05</t>
  </si>
  <si>
    <t>61.44</t>
  </si>
  <si>
    <t>41.01</t>
  </si>
  <si>
    <t>204.</t>
  </si>
  <si>
    <t>MPS</t>
  </si>
  <si>
    <t>24.35</t>
  </si>
  <si>
    <t>3.78</t>
  </si>
  <si>
    <t>35.24</t>
  </si>
  <si>
    <t>37.85</t>
  </si>
  <si>
    <t>186.28</t>
  </si>
  <si>
    <t>3.08</t>
  </si>
  <si>
    <t>205.</t>
  </si>
  <si>
    <t>Hawkins Cookers</t>
  </si>
  <si>
    <t>40.16</t>
  </si>
  <si>
    <t>1.48</t>
  </si>
  <si>
    <t>25.94</t>
  </si>
  <si>
    <t>3.55</t>
  </si>
  <si>
    <t>239.08</t>
  </si>
  <si>
    <t>40.91</t>
  </si>
  <si>
    <t>206.</t>
  </si>
  <si>
    <t>Happy Square</t>
  </si>
  <si>
    <t>14.75</t>
  </si>
  <si>
    <t>207.</t>
  </si>
  <si>
    <t>Schneider Elect.</t>
  </si>
  <si>
    <t>41.24</t>
  </si>
  <si>
    <t>-14.93</t>
  </si>
  <si>
    <t>621.63</t>
  </si>
  <si>
    <t>4.84</t>
  </si>
  <si>
    <t>40.90</t>
  </si>
  <si>
    <t>208.</t>
  </si>
  <si>
    <t>KPIT Technologi.</t>
  </si>
  <si>
    <t>171.90</t>
  </si>
  <si>
    <t>-15.80</t>
  </si>
  <si>
    <t>1538.76</t>
  </si>
  <si>
    <t>40.88</t>
  </si>
  <si>
    <t>209.</t>
  </si>
  <si>
    <t>Evans Electric</t>
  </si>
  <si>
    <t>13.60</t>
  </si>
  <si>
    <t>256.22</t>
  </si>
  <si>
    <t>20.71</t>
  </si>
  <si>
    <t>80.09</t>
  </si>
  <si>
    <t>40.82</t>
  </si>
  <si>
    <t>210.</t>
  </si>
  <si>
    <t>Nippon Life Ind.</t>
  </si>
  <si>
    <t>40.34</t>
  </si>
  <si>
    <t>2.10</t>
  </si>
  <si>
    <t>396.12</t>
  </si>
  <si>
    <t>19.19</t>
  </si>
  <si>
    <t>606.61</t>
  </si>
  <si>
    <t>20.13</t>
  </si>
  <si>
    <t>211.</t>
  </si>
  <si>
    <t>Oracle Fin.Serv.</t>
  </si>
  <si>
    <t>3.11</t>
  </si>
  <si>
    <t>641.90</t>
  </si>
  <si>
    <t>4.09</t>
  </si>
  <si>
    <t>1852.20</t>
  </si>
  <si>
    <t>6.36</t>
  </si>
  <si>
    <t>40.60</t>
  </si>
  <si>
    <t>212.</t>
  </si>
  <si>
    <t>Riddhi Display</t>
  </si>
  <si>
    <t>20.77</t>
  </si>
  <si>
    <t>86.40</t>
  </si>
  <si>
    <t>40.47</t>
  </si>
  <si>
    <t>213.</t>
  </si>
  <si>
    <t>Bondada Engineer</t>
  </si>
  <si>
    <t>37.75</t>
  </si>
  <si>
    <t>79.36</t>
  </si>
  <si>
    <t>154.56</t>
  </si>
  <si>
    <t>1090.78</t>
  </si>
  <si>
    <t>116.00</t>
  </si>
  <si>
    <t>40.43</t>
  </si>
  <si>
    <t>214.</t>
  </si>
  <si>
    <t>Onesource Indus.</t>
  </si>
  <si>
    <t>10.15</t>
  </si>
  <si>
    <t>0.98</t>
  </si>
  <si>
    <t>790.91</t>
  </si>
  <si>
    <t>20.18</t>
  </si>
  <si>
    <t>366.05</t>
  </si>
  <si>
    <t>215.</t>
  </si>
  <si>
    <t>Solarworld Ene.</t>
  </si>
  <si>
    <t>39.54</t>
  </si>
  <si>
    <t>40.36</t>
  </si>
  <si>
    <t>216.</t>
  </si>
  <si>
    <t>Danish Power</t>
  </si>
  <si>
    <t>28.82</t>
  </si>
  <si>
    <t>37.61</t>
  </si>
  <si>
    <t>261.58</t>
  </si>
  <si>
    <t>40.21</t>
  </si>
  <si>
    <t>217.</t>
  </si>
  <si>
    <t>Jainik Power</t>
  </si>
  <si>
    <t>21.73</t>
  </si>
  <si>
    <t>40.18</t>
  </si>
  <si>
    <t>218.</t>
  </si>
  <si>
    <t>Kesar India</t>
  </si>
  <si>
    <t>700.00</t>
  </si>
  <si>
    <t>92.86</t>
  </si>
  <si>
    <t>2.87</t>
  </si>
  <si>
    <t>-33.72</t>
  </si>
  <si>
    <t>56.82</t>
  </si>
  <si>
    <t>76.62</t>
  </si>
  <si>
    <t>40.17</t>
  </si>
  <si>
    <t>219.</t>
  </si>
  <si>
    <t>Action Const.Eq.</t>
  </si>
  <si>
    <t>30.42</t>
  </si>
  <si>
    <t>0.19</t>
  </si>
  <si>
    <t>97.72</t>
  </si>
  <si>
    <t>16.08</t>
  </si>
  <si>
    <t>652.08</t>
  </si>
  <si>
    <t>-11.19</t>
  </si>
  <si>
    <t>40.11</t>
  </si>
  <si>
    <t>220.</t>
  </si>
  <si>
    <t>Dixon Technolog.</t>
  </si>
  <si>
    <t>280.02</t>
  </si>
  <si>
    <t>68.29</t>
  </si>
  <si>
    <t>12835.66</t>
  </si>
  <si>
    <t>95.08</t>
  </si>
  <si>
    <t>39.95</t>
  </si>
  <si>
    <t>221.</t>
  </si>
  <si>
    <t>Olatech Solution</t>
  </si>
  <si>
    <t>209.00</t>
  </si>
  <si>
    <t>22.09</t>
  </si>
  <si>
    <t>93.02</t>
  </si>
  <si>
    <t>-45.40</t>
  </si>
  <si>
    <t>11.87</t>
  </si>
  <si>
    <t>39.93</t>
  </si>
  <si>
    <t>222.</t>
  </si>
  <si>
    <t>Manav Infra</t>
  </si>
  <si>
    <t>18.00</t>
  </si>
  <si>
    <t>23.69</t>
  </si>
  <si>
    <t>3.01</t>
  </si>
  <si>
    <t>181.31</t>
  </si>
  <si>
    <t>18.14</t>
  </si>
  <si>
    <t>106.14</t>
  </si>
  <si>
    <t>39.91</t>
  </si>
  <si>
    <t>223.</t>
  </si>
  <si>
    <t>Jaro Institute</t>
  </si>
  <si>
    <t>39.89</t>
  </si>
  <si>
    <t>224.</t>
  </si>
  <si>
    <t>Blue Jet Health</t>
  </si>
  <si>
    <t>31.27</t>
  </si>
  <si>
    <t>91.17</t>
  </si>
  <si>
    <t>141.32</t>
  </si>
  <si>
    <t>354.76</t>
  </si>
  <si>
    <t>117.78</t>
  </si>
  <si>
    <t>39.75</t>
  </si>
  <si>
    <t>225.</t>
  </si>
  <si>
    <t>Nisus Finance</t>
  </si>
  <si>
    <t>347.75</t>
  </si>
  <si>
    <t>25.77</t>
  </si>
  <si>
    <t>16.86</t>
  </si>
  <si>
    <t>94.46</t>
  </si>
  <si>
    <t>28.40</t>
  </si>
  <si>
    <t>109.13</t>
  </si>
  <si>
    <t>39.74</t>
  </si>
  <si>
    <t>226.</t>
  </si>
  <si>
    <t>226.89</t>
  </si>
  <si>
    <t>44.61</t>
  </si>
  <si>
    <t>1887.07</t>
  </si>
  <si>
    <t>-23.46</t>
  </si>
  <si>
    <t>39.70</t>
  </si>
  <si>
    <t>227.</t>
  </si>
  <si>
    <t>Sat Kartar</t>
  </si>
  <si>
    <t>24.38</t>
  </si>
  <si>
    <t>0.46</t>
  </si>
  <si>
    <t>5.99</t>
  </si>
  <si>
    <t>61.02</t>
  </si>
  <si>
    <t>87.13</t>
  </si>
  <si>
    <t>16.53</t>
  </si>
  <si>
    <t>39.66</t>
  </si>
  <si>
    <t>228.</t>
  </si>
  <si>
    <t>Blue Pebble</t>
  </si>
  <si>
    <t>14.05</t>
  </si>
  <si>
    <t>1.29</t>
  </si>
  <si>
    <t>55.42</t>
  </si>
  <si>
    <t>22.28</t>
  </si>
  <si>
    <t>150.90</t>
  </si>
  <si>
    <t>39.40</t>
  </si>
  <si>
    <t>229.</t>
  </si>
  <si>
    <t>Sati Poly</t>
  </si>
  <si>
    <t>65.60</t>
  </si>
  <si>
    <t>32.45</t>
  </si>
  <si>
    <t>-14.11</t>
  </si>
  <si>
    <t>438.10</t>
  </si>
  <si>
    <t>156.09</t>
  </si>
  <si>
    <t>50.56</t>
  </si>
  <si>
    <t>230.</t>
  </si>
  <si>
    <t>Taurian MPS</t>
  </si>
  <si>
    <t>30.84</t>
  </si>
  <si>
    <t>39.32</t>
  </si>
  <si>
    <t>231.</t>
  </si>
  <si>
    <t>Sri Adhik. Bros.</t>
  </si>
  <si>
    <t>-3820.00</t>
  </si>
  <si>
    <t>-97.25</t>
  </si>
  <si>
    <t>39.22</t>
  </si>
  <si>
    <t>232.</t>
  </si>
  <si>
    <t>MRP Agro</t>
  </si>
  <si>
    <t>14.92</t>
  </si>
  <si>
    <t>110.53</t>
  </si>
  <si>
    <t>20.85</t>
  </si>
  <si>
    <t>39.18</t>
  </si>
  <si>
    <t>233.</t>
  </si>
  <si>
    <t>Dynacons Sys.</t>
  </si>
  <si>
    <t>14.56</t>
  </si>
  <si>
    <t>19.61</t>
  </si>
  <si>
    <t>328.69</t>
  </si>
  <si>
    <t>2.41</t>
  </si>
  <si>
    <t>39.17</t>
  </si>
  <si>
    <t>234.</t>
  </si>
  <si>
    <t>E Factor Experie</t>
  </si>
  <si>
    <t>17.19</t>
  </si>
  <si>
    <t>36.16</t>
  </si>
  <si>
    <t>153.41</t>
  </si>
  <si>
    <t>20.50</t>
  </si>
  <si>
    <t>39.16</t>
  </si>
  <si>
    <t>235.</t>
  </si>
  <si>
    <t>Indrapr.Medical</t>
  </si>
  <si>
    <t>24.44</t>
  </si>
  <si>
    <t>1.01</t>
  </si>
  <si>
    <t>51.46</t>
  </si>
  <si>
    <t>14.94</t>
  </si>
  <si>
    <t>365.06</t>
  </si>
  <si>
    <t>39.10</t>
  </si>
  <si>
    <t>236.</t>
  </si>
  <si>
    <t>TAC Infosec</t>
  </si>
  <si>
    <t>9.59</t>
  </si>
  <si>
    <t>117.95</t>
  </si>
  <si>
    <t>15.38</t>
  </si>
  <si>
    <t>131.63</t>
  </si>
  <si>
    <t>39.08</t>
  </si>
  <si>
    <t>237.</t>
  </si>
  <si>
    <t>Bharat Electron</t>
  </si>
  <si>
    <t>969.05</t>
  </si>
  <si>
    <t>22.62</t>
  </si>
  <si>
    <t>4439.74</t>
  </si>
  <si>
    <t>4.62</t>
  </si>
  <si>
    <t>38.88</t>
  </si>
  <si>
    <t>238.</t>
  </si>
  <si>
    <t>Goel Construct.</t>
  </si>
  <si>
    <t>12.19</t>
  </si>
  <si>
    <t>38.70</t>
  </si>
  <si>
    <t>239.</t>
  </si>
  <si>
    <t>A B B</t>
  </si>
  <si>
    <t>60.99</t>
  </si>
  <si>
    <t>351.74</t>
  </si>
  <si>
    <t>-20.46</t>
  </si>
  <si>
    <t>3175.44</t>
  </si>
  <si>
    <t>12.17</t>
  </si>
  <si>
    <t>38.65</t>
  </si>
  <si>
    <t>240.</t>
  </si>
  <si>
    <t>Sacheerome</t>
  </si>
  <si>
    <t>38.62</t>
  </si>
  <si>
    <t>241.</t>
  </si>
  <si>
    <t>Lakhotia Poly.</t>
  </si>
  <si>
    <t>15.14</t>
  </si>
  <si>
    <t>644.44</t>
  </si>
  <si>
    <t>186.11</t>
  </si>
  <si>
    <t>38.57</t>
  </si>
  <si>
    <t>242.</t>
  </si>
  <si>
    <t>Rachit Prints</t>
  </si>
  <si>
    <t>11.03</t>
  </si>
  <si>
    <t>9.80</t>
  </si>
  <si>
    <t>243.</t>
  </si>
  <si>
    <t>IB Infotech</t>
  </si>
  <si>
    <t>24.19</t>
  </si>
  <si>
    <t>174.19</t>
  </si>
  <si>
    <t>2.27</t>
  </si>
  <si>
    <t>38.49</t>
  </si>
  <si>
    <t>244.</t>
  </si>
  <si>
    <t>City Online Ser.</t>
  </si>
  <si>
    <t>8.40</t>
  </si>
  <si>
    <t>54.21</t>
  </si>
  <si>
    <t>-9.13</t>
  </si>
  <si>
    <t>38.34</t>
  </si>
  <si>
    <t>245.</t>
  </si>
  <si>
    <t>Lloyds Metals</t>
  </si>
  <si>
    <t>42.69</t>
  </si>
  <si>
    <t>0.08</t>
  </si>
  <si>
    <t>634.58</t>
  </si>
  <si>
    <t>13.83</t>
  </si>
  <si>
    <t>2379.88</t>
  </si>
  <si>
    <t>-1.55</t>
  </si>
  <si>
    <t>38.33</t>
  </si>
  <si>
    <t>246.</t>
  </si>
  <si>
    <t>Aptus Pharma</t>
  </si>
  <si>
    <t>15.49</t>
  </si>
  <si>
    <t>38.20</t>
  </si>
  <si>
    <t>247.</t>
  </si>
  <si>
    <t>3M India</t>
  </si>
  <si>
    <t>66.07</t>
  </si>
  <si>
    <t>177.69</t>
  </si>
  <si>
    <t>13.07</t>
  </si>
  <si>
    <t>1195.97</t>
  </si>
  <si>
    <t>14.28</t>
  </si>
  <si>
    <t>38.17</t>
  </si>
  <si>
    <t>248.</t>
  </si>
  <si>
    <t>Solar Industries</t>
  </si>
  <si>
    <t>352.62</t>
  </si>
  <si>
    <t>18.24</t>
  </si>
  <si>
    <t>2154.45</t>
  </si>
  <si>
    <t>27.88</t>
  </si>
  <si>
    <t>38.13</t>
  </si>
  <si>
    <t>249.</t>
  </si>
  <si>
    <t>Tuticorin Alkali</t>
  </si>
  <si>
    <t>23.75</t>
  </si>
  <si>
    <t>9.88</t>
  </si>
  <si>
    <t>-25.71</t>
  </si>
  <si>
    <t>76.15</t>
  </si>
  <si>
    <t>37.99</t>
  </si>
  <si>
    <t>250.</t>
  </si>
  <si>
    <t>Inox India</t>
  </si>
  <si>
    <t>46.91</t>
  </si>
  <si>
    <t>61.12</t>
  </si>
  <si>
    <t>16.11</t>
  </si>
  <si>
    <t>339.62</t>
  </si>
  <si>
    <t>14.58</t>
  </si>
  <si>
    <t>37.98</t>
  </si>
  <si>
    <t>251.</t>
  </si>
  <si>
    <t>Abram Food</t>
  </si>
  <si>
    <t>22.43</t>
  </si>
  <si>
    <t>37.95</t>
  </si>
  <si>
    <t>252.</t>
  </si>
  <si>
    <t>Slone Infosys.</t>
  </si>
  <si>
    <t>21.30</t>
  </si>
  <si>
    <t>2.69</t>
  </si>
  <si>
    <t>57.66</t>
  </si>
  <si>
    <t>42.55</t>
  </si>
  <si>
    <t>37.93</t>
  </si>
  <si>
    <t>253.</t>
  </si>
  <si>
    <t>Ganesh Infra.</t>
  </si>
  <si>
    <t>22.45</t>
  </si>
  <si>
    <t>14.61</t>
  </si>
  <si>
    <t>45.52</t>
  </si>
  <si>
    <t>180.66</t>
  </si>
  <si>
    <t>33.47</t>
  </si>
  <si>
    <t>37.90</t>
  </si>
  <si>
    <t>254.</t>
  </si>
  <si>
    <t>Medistep Health.</t>
  </si>
  <si>
    <t>10.50</t>
  </si>
  <si>
    <t>1.02</t>
  </si>
  <si>
    <t>11.25</t>
  </si>
  <si>
    <t>37.83</t>
  </si>
  <si>
    <t>255.</t>
  </si>
  <si>
    <t>Indo Tech.Trans.</t>
  </si>
  <si>
    <t>23.48</t>
  </si>
  <si>
    <t>19.17</t>
  </si>
  <si>
    <t>224.37</t>
  </si>
  <si>
    <t>163.93</t>
  </si>
  <si>
    <t>99.55</t>
  </si>
  <si>
    <t>37.80</t>
  </si>
  <si>
    <t>256.</t>
  </si>
  <si>
    <t>Wealth First Por</t>
  </si>
  <si>
    <t>33.27</t>
  </si>
  <si>
    <t>1.37</t>
  </si>
  <si>
    <t>17.69</t>
  </si>
  <si>
    <t>24.80</t>
  </si>
  <si>
    <t>21.99</t>
  </si>
  <si>
    <t>257.</t>
  </si>
  <si>
    <t>Apex Ecotech</t>
  </si>
  <si>
    <t>20.99</t>
  </si>
  <si>
    <t>7.01</t>
  </si>
  <si>
    <t>49.25</t>
  </si>
  <si>
    <t>258.</t>
  </si>
  <si>
    <t>Infosys</t>
  </si>
  <si>
    <t>2.97</t>
  </si>
  <si>
    <t>6924.00</t>
  </si>
  <si>
    <t>8.68</t>
  </si>
  <si>
    <t>42279.00</t>
  </si>
  <si>
    <t>7.54</t>
  </si>
  <si>
    <t>37.50</t>
  </si>
  <si>
    <t>259.</t>
  </si>
  <si>
    <t>21st Cent. Mgmt.</t>
  </si>
  <si>
    <t>4.86</t>
  </si>
  <si>
    <t>2.31</t>
  </si>
  <si>
    <t>-90.55</t>
  </si>
  <si>
    <t>-96.93</t>
  </si>
  <si>
    <t>260.</t>
  </si>
  <si>
    <t>CG Power &amp; Ind</t>
  </si>
  <si>
    <t>266.87</t>
  </si>
  <si>
    <t>11.65</t>
  </si>
  <si>
    <t>2878.05</t>
  </si>
  <si>
    <t>29.20</t>
  </si>
  <si>
    <t>37.48</t>
  </si>
  <si>
    <t>261.</t>
  </si>
  <si>
    <t>Benares Hotels</t>
  </si>
  <si>
    <t>27.53</t>
  </si>
  <si>
    <t>7.58</t>
  </si>
  <si>
    <t>25.01</t>
  </si>
  <si>
    <t>37.33</t>
  </si>
  <si>
    <t>262.</t>
  </si>
  <si>
    <t>Zen Technologies</t>
  </si>
  <si>
    <t>53.97</t>
  </si>
  <si>
    <t>0.13</t>
  </si>
  <si>
    <t>53.07</t>
  </si>
  <si>
    <t>-37.83</t>
  </si>
  <si>
    <t>158.22</t>
  </si>
  <si>
    <t>-37.86</t>
  </si>
  <si>
    <t>37.22</t>
  </si>
  <si>
    <t>263.</t>
  </si>
  <si>
    <t>RMC Switchgears</t>
  </si>
  <si>
    <t>25.25</t>
  </si>
  <si>
    <t>21.16</t>
  </si>
  <si>
    <t>209.81</t>
  </si>
  <si>
    <t>211.52</t>
  </si>
  <si>
    <t>148.23</t>
  </si>
  <si>
    <t>37.19</t>
  </si>
  <si>
    <t>264.</t>
  </si>
  <si>
    <t>Blue Cloud Soft.</t>
  </si>
  <si>
    <t>28.92</t>
  </si>
  <si>
    <t>14.39</t>
  </si>
  <si>
    <t>37.31</t>
  </si>
  <si>
    <t>206.05</t>
  </si>
  <si>
    <t>-10.89</t>
  </si>
  <si>
    <t>37.07</t>
  </si>
  <si>
    <t>265.</t>
  </si>
  <si>
    <t>Avantel</t>
  </si>
  <si>
    <t>90.73</t>
  </si>
  <si>
    <t>-56.23</t>
  </si>
  <si>
    <t>37.06</t>
  </si>
  <si>
    <t>266.</t>
  </si>
  <si>
    <t>Sri Lotus</t>
  </si>
  <si>
    <t>25.79</t>
  </si>
  <si>
    <t>-36.09</t>
  </si>
  <si>
    <t>61.32</t>
  </si>
  <si>
    <t>-49.19</t>
  </si>
  <si>
    <t>267.</t>
  </si>
  <si>
    <t>Emergent Indust.</t>
  </si>
  <si>
    <t>171.72</t>
  </si>
  <si>
    <t>0.44</t>
  </si>
  <si>
    <t>-91.54</t>
  </si>
  <si>
    <t>53.35</t>
  </si>
  <si>
    <t>-90.94</t>
  </si>
  <si>
    <t>36.97</t>
  </si>
  <si>
    <t>268.</t>
  </si>
  <si>
    <t>Eco Recyc.</t>
  </si>
  <si>
    <t>8.09</t>
  </si>
  <si>
    <t>-2.38</t>
  </si>
  <si>
    <t>-18.95</t>
  </si>
  <si>
    <t>36.82</t>
  </si>
  <si>
    <t>269.</t>
  </si>
  <si>
    <t>Symphony</t>
  </si>
  <si>
    <t>30.39</t>
  </si>
  <si>
    <t>1.44</t>
  </si>
  <si>
    <t>42.00</t>
  </si>
  <si>
    <t>-57.05</t>
  </si>
  <si>
    <t>251.00</t>
  </si>
  <si>
    <t>-36.13</t>
  </si>
  <si>
    <t>36.80</t>
  </si>
  <si>
    <t>270.</t>
  </si>
  <si>
    <t>25.33</t>
  </si>
  <si>
    <t>3.54</t>
  </si>
  <si>
    <t>5343.41</t>
  </si>
  <si>
    <t>4.71</t>
  </si>
  <si>
    <t>21494.79</t>
  </si>
  <si>
    <t>20.91</t>
  </si>
  <si>
    <t>36.79</t>
  </si>
  <si>
    <t>271.</t>
  </si>
  <si>
    <t>Concord Control</t>
  </si>
  <si>
    <t>70.09</t>
  </si>
  <si>
    <t>111.47</t>
  </si>
  <si>
    <t>74.71</t>
  </si>
  <si>
    <t>113.03</t>
  </si>
  <si>
    <t>36.78</t>
  </si>
  <si>
    <t>272.</t>
  </si>
  <si>
    <t>Seshaasai Tech.</t>
  </si>
  <si>
    <t>36.69</t>
  </si>
  <si>
    <t>273.</t>
  </si>
  <si>
    <t>Wanbury</t>
  </si>
  <si>
    <t>808.65</t>
  </si>
  <si>
    <t>13.49</t>
  </si>
  <si>
    <t>1197.12</t>
  </si>
  <si>
    <t>163.18</t>
  </si>
  <si>
    <t>24.46</t>
  </si>
  <si>
    <t>36.68</t>
  </si>
  <si>
    <t>274.</t>
  </si>
  <si>
    <t>Ajwa Fun World</t>
  </si>
  <si>
    <t>33.48</t>
  </si>
  <si>
    <t>21.39</t>
  </si>
  <si>
    <t>-0.16</t>
  </si>
  <si>
    <t>-111.35</t>
  </si>
  <si>
    <t>-98.95</t>
  </si>
  <si>
    <t>36.64</t>
  </si>
  <si>
    <t>275.</t>
  </si>
  <si>
    <t>Garden Reach Sh.</t>
  </si>
  <si>
    <t>53.40</t>
  </si>
  <si>
    <t>120.18</t>
  </si>
  <si>
    <t>37.84</t>
  </si>
  <si>
    <t>1309.87</t>
  </si>
  <si>
    <t>29.73</t>
  </si>
  <si>
    <t>276.</t>
  </si>
  <si>
    <t>Gayatri Sugars</t>
  </si>
  <si>
    <t>11.53</t>
  </si>
  <si>
    <t>-18.60</t>
  </si>
  <si>
    <t>-5.14</t>
  </si>
  <si>
    <t>27.85</t>
  </si>
  <si>
    <t>41.30</t>
  </si>
  <si>
    <t>36.62</t>
  </si>
  <si>
    <t>277.</t>
  </si>
  <si>
    <t>Asston Pharmaceu</t>
  </si>
  <si>
    <t>21.48</t>
  </si>
  <si>
    <t>278.</t>
  </si>
  <si>
    <t>S J Logistics (I</t>
  </si>
  <si>
    <t>10.69</t>
  </si>
  <si>
    <t>14.26</t>
  </si>
  <si>
    <t>32.90</t>
  </si>
  <si>
    <t>125.76</t>
  </si>
  <si>
    <t>24.87</t>
  </si>
  <si>
    <t>36.55</t>
  </si>
  <si>
    <t>279.</t>
  </si>
  <si>
    <t>Silky Overseas</t>
  </si>
  <si>
    <t>115.00</t>
  </si>
  <si>
    <t>7.06</t>
  </si>
  <si>
    <t>71.95</t>
  </si>
  <si>
    <t>25.26</t>
  </si>
  <si>
    <t>280.</t>
  </si>
  <si>
    <t>Digicontent</t>
  </si>
  <si>
    <t>35.63</t>
  </si>
  <si>
    <t>9.56</t>
  </si>
  <si>
    <t>-2.33</t>
  </si>
  <si>
    <t>-437.68</t>
  </si>
  <si>
    <t>110.45</t>
  </si>
  <si>
    <t>5.93</t>
  </si>
  <si>
    <t>36.46</t>
  </si>
  <si>
    <t>281.</t>
  </si>
  <si>
    <t>Cummins India</t>
  </si>
  <si>
    <t>603.90</t>
  </si>
  <si>
    <t>28.45</t>
  </si>
  <si>
    <t>2906.82</t>
  </si>
  <si>
    <t>25.53</t>
  </si>
  <si>
    <t>36.32</t>
  </si>
  <si>
    <t>282.</t>
  </si>
  <si>
    <t>Amal</t>
  </si>
  <si>
    <t>9.40</t>
  </si>
  <si>
    <t>1988.89</t>
  </si>
  <si>
    <t>47.31</t>
  </si>
  <si>
    <t>130.67</t>
  </si>
  <si>
    <t>283.</t>
  </si>
  <si>
    <t>Tata Elxsi</t>
  </si>
  <si>
    <t>144.37</t>
  </si>
  <si>
    <t>-21.57</t>
  </si>
  <si>
    <t>892.10</t>
  </si>
  <si>
    <t>-3.71</t>
  </si>
  <si>
    <t>36.26</t>
  </si>
  <si>
    <t>284.</t>
  </si>
  <si>
    <t>Winsol Engineers</t>
  </si>
  <si>
    <t>18.98</t>
  </si>
  <si>
    <t>68.78</t>
  </si>
  <si>
    <t>64.86</t>
  </si>
  <si>
    <t>36.21</t>
  </si>
  <si>
    <t>285.</t>
  </si>
  <si>
    <t>Jai Balaji Inds.</t>
  </si>
  <si>
    <t>20.73</t>
  </si>
  <si>
    <t>70.55</t>
  </si>
  <si>
    <t>-66.21</t>
  </si>
  <si>
    <t>1357.17</t>
  </si>
  <si>
    <t>-21.02</t>
  </si>
  <si>
    <t>286.</t>
  </si>
  <si>
    <t>Sunlite Recycli.</t>
  </si>
  <si>
    <t>13.74</t>
  </si>
  <si>
    <t>7.21</t>
  </si>
  <si>
    <t>49.90</t>
  </si>
  <si>
    <t>759.92</t>
  </si>
  <si>
    <t>35.16</t>
  </si>
  <si>
    <t>36.07</t>
  </si>
  <si>
    <t>287.</t>
  </si>
  <si>
    <t>Afcom Holdings</t>
  </si>
  <si>
    <t>27.07</t>
  </si>
  <si>
    <t>4266.13</t>
  </si>
  <si>
    <t>118.89</t>
  </si>
  <si>
    <t>198.27</t>
  </si>
  <si>
    <t>36.05</t>
  </si>
  <si>
    <t>288.</t>
  </si>
  <si>
    <t>Global Education</t>
  </si>
  <si>
    <t>64.67</t>
  </si>
  <si>
    <t>13.88</t>
  </si>
  <si>
    <t>4.38</t>
  </si>
  <si>
    <t>-25.26</t>
  </si>
  <si>
    <t>14.38</t>
  </si>
  <si>
    <t>35.93</t>
  </si>
  <si>
    <t>289.</t>
  </si>
  <si>
    <t>Vashishtha Lux.</t>
  </si>
  <si>
    <t>44.23</t>
  </si>
  <si>
    <t>35.74</t>
  </si>
  <si>
    <t>290.</t>
  </si>
  <si>
    <t>171.57</t>
  </si>
  <si>
    <t>14.30</t>
  </si>
  <si>
    <t>843.02</t>
  </si>
  <si>
    <t>35.60</t>
  </si>
  <si>
    <t>291.</t>
  </si>
  <si>
    <t>Bombay Burmah</t>
  </si>
  <si>
    <t>1784.00</t>
  </si>
  <si>
    <t>497.66</t>
  </si>
  <si>
    <t>4711.91</t>
  </si>
  <si>
    <t>35.52</t>
  </si>
  <si>
    <t>292.</t>
  </si>
  <si>
    <t>Aditya AMC</t>
  </si>
  <si>
    <t>23.09</t>
  </si>
  <si>
    <t>3.09</t>
  </si>
  <si>
    <t>277.11</t>
  </si>
  <si>
    <t>447.39</t>
  </si>
  <si>
    <t>35.51</t>
  </si>
  <si>
    <t>293.</t>
  </si>
  <si>
    <t>Dolat Algotech</t>
  </si>
  <si>
    <t>80.93</t>
  </si>
  <si>
    <t>7.78</t>
  </si>
  <si>
    <t>38.93</t>
  </si>
  <si>
    <t>-45.86</t>
  </si>
  <si>
    <t>110.60</t>
  </si>
  <si>
    <t>-27.11</t>
  </si>
  <si>
    <t>35.48</t>
  </si>
  <si>
    <t>294.</t>
  </si>
  <si>
    <t>Vikram Thermo</t>
  </si>
  <si>
    <t>15.47</t>
  </si>
  <si>
    <t>0.62</t>
  </si>
  <si>
    <t>7.94</t>
  </si>
  <si>
    <t>28.60</t>
  </si>
  <si>
    <t>-8.19</t>
  </si>
  <si>
    <t>35.47</t>
  </si>
  <si>
    <t>295.</t>
  </si>
  <si>
    <t>Dhanlaxmi Crop</t>
  </si>
  <si>
    <t>8.25</t>
  </si>
  <si>
    <t>71.60</t>
  </si>
  <si>
    <t>116.20</t>
  </si>
  <si>
    <t>79.81</t>
  </si>
  <si>
    <t>35.36</t>
  </si>
  <si>
    <t>296.</t>
  </si>
  <si>
    <t>Praruh Tech</t>
  </si>
  <si>
    <t>12.92</t>
  </si>
  <si>
    <t>35.32</t>
  </si>
  <si>
    <t>297.</t>
  </si>
  <si>
    <t>Transrail Light</t>
  </si>
  <si>
    <t>25.90</t>
  </si>
  <si>
    <t>105.82</t>
  </si>
  <si>
    <t>104.52</t>
  </si>
  <si>
    <t>1659.84</t>
  </si>
  <si>
    <t>81.25</t>
  </si>
  <si>
    <t>35.22</t>
  </si>
  <si>
    <t>298.</t>
  </si>
  <si>
    <t>Patel Chem</t>
  </si>
  <si>
    <t>22.88</t>
  </si>
  <si>
    <t>299.</t>
  </si>
  <si>
    <t>Royal Sense</t>
  </si>
  <si>
    <t>21.51</t>
  </si>
  <si>
    <t>3.96</t>
  </si>
  <si>
    <t>-18.69</t>
  </si>
  <si>
    <t>39.71</t>
  </si>
  <si>
    <t>263.31</t>
  </si>
  <si>
    <t>35.18</t>
  </si>
  <si>
    <t>300.</t>
  </si>
  <si>
    <t>Nirman Agri</t>
  </si>
  <si>
    <t>6.27</t>
  </si>
  <si>
    <t>6.92</t>
  </si>
  <si>
    <t>107.19</t>
  </si>
  <si>
    <t>63.00</t>
  </si>
  <si>
    <t>207.92</t>
  </si>
  <si>
    <t>35.17</t>
  </si>
  <si>
    <t>301.</t>
  </si>
  <si>
    <t>Brace Port</t>
  </si>
  <si>
    <t>77.00</t>
  </si>
  <si>
    <t>12.69</t>
  </si>
  <si>
    <t>0.97</t>
  </si>
  <si>
    <t>36.03</t>
  </si>
  <si>
    <t>-0.96</t>
  </si>
  <si>
    <t>302.</t>
  </si>
  <si>
    <t>East India Drums</t>
  </si>
  <si>
    <t>109.75</t>
  </si>
  <si>
    <t>39.94</t>
  </si>
  <si>
    <t>0.91</t>
  </si>
  <si>
    <t>54.88</t>
  </si>
  <si>
    <t>65.82</t>
  </si>
  <si>
    <t>16.83</t>
  </si>
  <si>
    <t>34.98</t>
  </si>
  <si>
    <t>303.</t>
  </si>
  <si>
    <t>Waaree Energies</t>
  </si>
  <si>
    <t>41.47</t>
  </si>
  <si>
    <t>772.89</t>
  </si>
  <si>
    <t>89.07</t>
  </si>
  <si>
    <t>4425.83</t>
  </si>
  <si>
    <t>29.83</t>
  </si>
  <si>
    <t>34.94</t>
  </si>
  <si>
    <t>304.</t>
  </si>
  <si>
    <t>Mamata Machinery</t>
  </si>
  <si>
    <t>475.50</t>
  </si>
  <si>
    <t>27.06</t>
  </si>
  <si>
    <t>1104.55</t>
  </si>
  <si>
    <t>38.66</t>
  </si>
  <si>
    <t>39.97</t>
  </si>
  <si>
    <t>34.92</t>
  </si>
  <si>
    <t>305.</t>
  </si>
  <si>
    <t>Shanthi Gears</t>
  </si>
  <si>
    <t>22.69</t>
  </si>
  <si>
    <t>4.76</t>
  </si>
  <si>
    <t>134.89</t>
  </si>
  <si>
    <t>-2.83</t>
  </si>
  <si>
    <t>34.87</t>
  </si>
  <si>
    <t>306.</t>
  </si>
  <si>
    <t>Astal Lab</t>
  </si>
  <si>
    <t>84.87</t>
  </si>
  <si>
    <t>16.06</t>
  </si>
  <si>
    <t>2.09</t>
  </si>
  <si>
    <t>23.67</t>
  </si>
  <si>
    <t>92.62</t>
  </si>
  <si>
    <t>34.78</t>
  </si>
  <si>
    <t>307.</t>
  </si>
  <si>
    <t>Insolation Ener</t>
  </si>
  <si>
    <t>34.68</t>
  </si>
  <si>
    <t>64.92</t>
  </si>
  <si>
    <t>60.56</t>
  </si>
  <si>
    <t>721.73</t>
  </si>
  <si>
    <t>57.32</t>
  </si>
  <si>
    <t>34.73</t>
  </si>
  <si>
    <t>308.</t>
  </si>
  <si>
    <t>Star Imaging</t>
  </si>
  <si>
    <t>14.80</t>
  </si>
  <si>
    <t>309.</t>
  </si>
  <si>
    <t>Iware Supplych.</t>
  </si>
  <si>
    <t>16.31</t>
  </si>
  <si>
    <t>310.</t>
  </si>
  <si>
    <t>FlySBS Aviation</t>
  </si>
  <si>
    <t>32.13</t>
  </si>
  <si>
    <t>34.65</t>
  </si>
  <si>
    <t>311.</t>
  </si>
  <si>
    <t>Sharda Motor</t>
  </si>
  <si>
    <t>18.87</t>
  </si>
  <si>
    <t>1.55</t>
  </si>
  <si>
    <t>99.10</t>
  </si>
  <si>
    <t>7.32</t>
  </si>
  <si>
    <t>756.25</t>
  </si>
  <si>
    <t>10.33</t>
  </si>
  <si>
    <t>34.60</t>
  </si>
  <si>
    <t>312.</t>
  </si>
  <si>
    <t>Sugs Lloyd</t>
  </si>
  <si>
    <t>13.80</t>
  </si>
  <si>
    <t>5.79</t>
  </si>
  <si>
    <t>64.02</t>
  </si>
  <si>
    <t>59.41</t>
  </si>
  <si>
    <t>133.07</t>
  </si>
  <si>
    <t>34.52</t>
  </si>
  <si>
    <t>313.</t>
  </si>
  <si>
    <t>Exhicon Events</t>
  </si>
  <si>
    <t>22.67</t>
  </si>
  <si>
    <t>19.65</t>
  </si>
  <si>
    <t>197.79</t>
  </si>
  <si>
    <t>80.88</t>
  </si>
  <si>
    <t>34.49</t>
  </si>
  <si>
    <t>314.</t>
  </si>
  <si>
    <t>Ecos (India)</t>
  </si>
  <si>
    <t>26.66</t>
  </si>
  <si>
    <t>13.26</t>
  </si>
  <si>
    <t>177.64</t>
  </si>
  <si>
    <t>34.46</t>
  </si>
  <si>
    <t>315.</t>
  </si>
  <si>
    <t>Identixweb</t>
  </si>
  <si>
    <t>70.00</t>
  </si>
  <si>
    <t>19.81</t>
  </si>
  <si>
    <t>73.09</t>
  </si>
  <si>
    <t>60.75</t>
  </si>
  <si>
    <t>30.75</t>
  </si>
  <si>
    <t>34.33</t>
  </si>
  <si>
    <t>316.</t>
  </si>
  <si>
    <t>Indiamart Inter.</t>
  </si>
  <si>
    <t>153.50</t>
  </si>
  <si>
    <t>372.10</t>
  </si>
  <si>
    <t>12.32</t>
  </si>
  <si>
    <t>34.24</t>
  </si>
  <si>
    <t>317.</t>
  </si>
  <si>
    <t>Gokul Agro</t>
  </si>
  <si>
    <t>21.87</t>
  </si>
  <si>
    <t>71.61</t>
  </si>
  <si>
    <t>4924.35</t>
  </si>
  <si>
    <t>14.78</t>
  </si>
  <si>
    <t>318.</t>
  </si>
  <si>
    <t>KVS Castings</t>
  </si>
  <si>
    <t>15.84</t>
  </si>
  <si>
    <t>1.61</t>
  </si>
  <si>
    <t>13.25</t>
  </si>
  <si>
    <t>34.17</t>
  </si>
  <si>
    <t>319.</t>
  </si>
  <si>
    <t>Cigniti Tech.</t>
  </si>
  <si>
    <t>0.21</t>
  </si>
  <si>
    <t>65.90</t>
  </si>
  <si>
    <t>160.47</t>
  </si>
  <si>
    <t>534.20</t>
  </si>
  <si>
    <t>14.02</t>
  </si>
  <si>
    <t>34.09</t>
  </si>
  <si>
    <t>320.</t>
  </si>
  <si>
    <t>Reliance Infra.</t>
  </si>
  <si>
    <t>305.45</t>
  </si>
  <si>
    <t>125.55</t>
  </si>
  <si>
    <t>5907.82</t>
  </si>
  <si>
    <t>-17.87</t>
  </si>
  <si>
    <t>34.01</t>
  </si>
  <si>
    <t>321.</t>
  </si>
  <si>
    <t>DDev Plastiks</t>
  </si>
  <si>
    <t>52.15</t>
  </si>
  <si>
    <t>22.85</t>
  </si>
  <si>
    <t>769.22</t>
  </si>
  <si>
    <t>33.92</t>
  </si>
  <si>
    <t>322.</t>
  </si>
  <si>
    <t>Hind.Aeronautics</t>
  </si>
  <si>
    <t>1383.77</t>
  </si>
  <si>
    <t>4819.01</t>
  </si>
  <si>
    <t>33.88</t>
  </si>
  <si>
    <t>323.</t>
  </si>
  <si>
    <t>Effwa Infra</t>
  </si>
  <si>
    <t>24.66</t>
  </si>
  <si>
    <t>15.35</t>
  </si>
  <si>
    <t>22.31</t>
  </si>
  <si>
    <t>124.26</t>
  </si>
  <si>
    <t>10.80</t>
  </si>
  <si>
    <t>33.87</t>
  </si>
  <si>
    <t>324.</t>
  </si>
  <si>
    <t>Srigee DLM</t>
  </si>
  <si>
    <t>16.34</t>
  </si>
  <si>
    <t>81.84</t>
  </si>
  <si>
    <t>2.70</t>
  </si>
  <si>
    <t>30.43</t>
  </si>
  <si>
    <t>1.24</t>
  </si>
  <si>
    <t>325.</t>
  </si>
  <si>
    <t>Marsons</t>
  </si>
  <si>
    <t>98.24</t>
  </si>
  <si>
    <t>53.24</t>
  </si>
  <si>
    <t>47.03</t>
  </si>
  <si>
    <t>57.40</t>
  </si>
  <si>
    <t>33.82</t>
  </si>
  <si>
    <t>326.</t>
  </si>
  <si>
    <t>Shlokka Dyes</t>
  </si>
  <si>
    <t>33.81</t>
  </si>
  <si>
    <t>327.</t>
  </si>
  <si>
    <t>Deepak Chemtex</t>
  </si>
  <si>
    <t>11.07</t>
  </si>
  <si>
    <t>6.87</t>
  </si>
  <si>
    <t>140.21</t>
  </si>
  <si>
    <t>40.59</t>
  </si>
  <si>
    <t>47.01</t>
  </si>
  <si>
    <t>33.79</t>
  </si>
  <si>
    <t>328.</t>
  </si>
  <si>
    <t>Sobhagya Mercant</t>
  </si>
  <si>
    <t>40.27</t>
  </si>
  <si>
    <t>155.45</t>
  </si>
  <si>
    <t>52.32</t>
  </si>
  <si>
    <t>98.26</t>
  </si>
  <si>
    <t>33.71</t>
  </si>
  <si>
    <t>329.</t>
  </si>
  <si>
    <t>Mason Infratech</t>
  </si>
  <si>
    <t>199.00</t>
  </si>
  <si>
    <t>20.47</t>
  </si>
  <si>
    <t>12.38</t>
  </si>
  <si>
    <t>75.06</t>
  </si>
  <si>
    <t>8.78</t>
  </si>
  <si>
    <t>330.</t>
  </si>
  <si>
    <t>Dreamfolks Servi</t>
  </si>
  <si>
    <t>103.16</t>
  </si>
  <si>
    <t>7.92</t>
  </si>
  <si>
    <t>1.94</t>
  </si>
  <si>
    <t>23.79</t>
  </si>
  <si>
    <t>348.95</t>
  </si>
  <si>
    <t>8.77</t>
  </si>
  <si>
    <t>33.70</t>
  </si>
  <si>
    <t>331.</t>
  </si>
  <si>
    <t>Shreeji Ship. Gl</t>
  </si>
  <si>
    <t>37.21</t>
  </si>
  <si>
    <t>49.64</t>
  </si>
  <si>
    <t>161.19</t>
  </si>
  <si>
    <t>23.93</t>
  </si>
  <si>
    <t>33.65</t>
  </si>
  <si>
    <t>332.</t>
  </si>
  <si>
    <t>D.P. Abhushan</t>
  </si>
  <si>
    <t>27.15</t>
  </si>
  <si>
    <t>36.42</t>
  </si>
  <si>
    <t>45.22</t>
  </si>
  <si>
    <t>540.37</t>
  </si>
  <si>
    <t>7.07</t>
  </si>
  <si>
    <t>33.64</t>
  </si>
  <si>
    <t>333.</t>
  </si>
  <si>
    <t>Fonebox Retail</t>
  </si>
  <si>
    <t>98.00</t>
  </si>
  <si>
    <t>22.10</t>
  </si>
  <si>
    <t>50.53</t>
  </si>
  <si>
    <t>178.08</t>
  </si>
  <si>
    <t>13.13</t>
  </si>
  <si>
    <t>334.</t>
  </si>
  <si>
    <t>BLS Internat.</t>
  </si>
  <si>
    <t>180.98</t>
  </si>
  <si>
    <t>49.76</t>
  </si>
  <si>
    <t>710.57</t>
  </si>
  <si>
    <t>335.</t>
  </si>
  <si>
    <t>Ajax Engineering</t>
  </si>
  <si>
    <t>30.00</t>
  </si>
  <si>
    <t>52.88</t>
  </si>
  <si>
    <t>-21.06</t>
  </si>
  <si>
    <t>466.52</t>
  </si>
  <si>
    <t>336.</t>
  </si>
  <si>
    <t>Kaytex Fabrics</t>
  </si>
  <si>
    <t>9.06</t>
  </si>
  <si>
    <t>153.46</t>
  </si>
  <si>
    <t>33.46</t>
  </si>
  <si>
    <t>337.</t>
  </si>
  <si>
    <t>Astrazeneca Phar</t>
  </si>
  <si>
    <t>55.83</t>
  </si>
  <si>
    <t>60.14</t>
  </si>
  <si>
    <t>526.31</t>
  </si>
  <si>
    <t>35.81</t>
  </si>
  <si>
    <t>33.40</t>
  </si>
  <si>
    <t>338.</t>
  </si>
  <si>
    <t>VVIP Infratech</t>
  </si>
  <si>
    <t>110.42</t>
  </si>
  <si>
    <t>199.75</t>
  </si>
  <si>
    <t>23.01</t>
  </si>
  <si>
    <t>33.34</t>
  </si>
  <si>
    <t>339.</t>
  </si>
  <si>
    <t>Monarch Networth</t>
  </si>
  <si>
    <t>45.25</t>
  </si>
  <si>
    <t>12.87</t>
  </si>
  <si>
    <t>97.98</t>
  </si>
  <si>
    <t>15.41</t>
  </si>
  <si>
    <t>33.31</t>
  </si>
  <si>
    <t>340.</t>
  </si>
  <si>
    <t>IIFL Capital</t>
  </si>
  <si>
    <t>12.02</t>
  </si>
  <si>
    <t>1.10</t>
  </si>
  <si>
    <t>175.54</t>
  </si>
  <si>
    <t>617.37</t>
  </si>
  <si>
    <t>341.</t>
  </si>
  <si>
    <t>Parth Electrical</t>
  </si>
  <si>
    <t>32.38</t>
  </si>
  <si>
    <t>33.26</t>
  </si>
  <si>
    <t>342.</t>
  </si>
  <si>
    <t>Jubilant Agri</t>
  </si>
  <si>
    <t>441.95</t>
  </si>
  <si>
    <t>23.40</t>
  </si>
  <si>
    <t>33.22</t>
  </si>
  <si>
    <t>343.</t>
  </si>
  <si>
    <t>0.64</t>
  </si>
  <si>
    <t>135.03</t>
  </si>
  <si>
    <t>26.30</t>
  </si>
  <si>
    <t>2391.19</t>
  </si>
  <si>
    <t>11.61</t>
  </si>
  <si>
    <t>33.17</t>
  </si>
  <si>
    <t>344.</t>
  </si>
  <si>
    <t>Timescan Logist.</t>
  </si>
  <si>
    <t>49.65</t>
  </si>
  <si>
    <t>5.90</t>
  </si>
  <si>
    <t>4.07</t>
  </si>
  <si>
    <t>66.12</t>
  </si>
  <si>
    <t>136.57</t>
  </si>
  <si>
    <t>29.14</t>
  </si>
  <si>
    <t>33.03</t>
  </si>
  <si>
    <t>345.</t>
  </si>
  <si>
    <t>Escorp Asset Mgt</t>
  </si>
  <si>
    <t>-85.34</t>
  </si>
  <si>
    <t>-89.23</t>
  </si>
  <si>
    <t>32.96</t>
  </si>
  <si>
    <t>346.</t>
  </si>
  <si>
    <t>L. T. Elevator</t>
  </si>
  <si>
    <t>29.41</t>
  </si>
  <si>
    <t>347.</t>
  </si>
  <si>
    <t>Steelcast</t>
  </si>
  <si>
    <t>26.91</t>
  </si>
  <si>
    <t>53.75</t>
  </si>
  <si>
    <t>106.69</t>
  </si>
  <si>
    <t>32.94</t>
  </si>
  <si>
    <t>348.</t>
  </si>
  <si>
    <t>Indo National</t>
  </si>
  <si>
    <t>-99.24</t>
  </si>
  <si>
    <t>119.44</t>
  </si>
  <si>
    <t>349.</t>
  </si>
  <si>
    <t>RPG LifeScience.</t>
  </si>
  <si>
    <t>26.29</t>
  </si>
  <si>
    <t>-1.76</t>
  </si>
  <si>
    <t>168.92</t>
  </si>
  <si>
    <t>2.12</t>
  </si>
  <si>
    <t>32.80</t>
  </si>
  <si>
    <t>350.</t>
  </si>
  <si>
    <t>RBM Infracon</t>
  </si>
  <si>
    <t>15.45</t>
  </si>
  <si>
    <t>215.44</t>
  </si>
  <si>
    <t>153.24</t>
  </si>
  <si>
    <t>351.</t>
  </si>
  <si>
    <t>Natco Pharma</t>
  </si>
  <si>
    <t>8.65</t>
  </si>
  <si>
    <t>480.30</t>
  </si>
  <si>
    <t>-28.09</t>
  </si>
  <si>
    <t>1328.90</t>
  </si>
  <si>
    <t>-2.47</t>
  </si>
  <si>
    <t>32.78</t>
  </si>
  <si>
    <t>352.</t>
  </si>
  <si>
    <t>KFin Technolog.</t>
  </si>
  <si>
    <t>77.26</t>
  </si>
  <si>
    <t>13.50</t>
  </si>
  <si>
    <t>274.06</t>
  </si>
  <si>
    <t>15.36</t>
  </si>
  <si>
    <t>32.75</t>
  </si>
  <si>
    <t>353.</t>
  </si>
  <si>
    <t>TAAL Enterprises</t>
  </si>
  <si>
    <t>17.21</t>
  </si>
  <si>
    <t>1.05</t>
  </si>
  <si>
    <t>13.71</t>
  </si>
  <si>
    <t>45.77</t>
  </si>
  <si>
    <t>-4.59</t>
  </si>
  <si>
    <t>32.73</t>
  </si>
  <si>
    <t>354.</t>
  </si>
  <si>
    <t>Apar Inds.</t>
  </si>
  <si>
    <t>262.91</t>
  </si>
  <si>
    <t>29.81</t>
  </si>
  <si>
    <t>5104.16</t>
  </si>
  <si>
    <t>27.27</t>
  </si>
  <si>
    <t>32.70</t>
  </si>
  <si>
    <t>355.</t>
  </si>
  <si>
    <t>Rajoo Engineers</t>
  </si>
  <si>
    <t>32.04</t>
  </si>
  <si>
    <t>15.02</t>
  </si>
  <si>
    <t>174.59</t>
  </si>
  <si>
    <t>85.07</t>
  </si>
  <si>
    <t>67.23</t>
  </si>
  <si>
    <t>32.62</t>
  </si>
  <si>
    <t>356.</t>
  </si>
  <si>
    <t>Associated Coat.</t>
  </si>
  <si>
    <t>15.55</t>
  </si>
  <si>
    <t>2.21</t>
  </si>
  <si>
    <t>357.</t>
  </si>
  <si>
    <t>Umiya Mobile</t>
  </si>
  <si>
    <t>95.62</t>
  </si>
  <si>
    <t>32.58</t>
  </si>
  <si>
    <t>358.</t>
  </si>
  <si>
    <t>Swastika Investm</t>
  </si>
  <si>
    <t>11.38</t>
  </si>
  <si>
    <t>3.29</t>
  </si>
  <si>
    <t>-47.53</t>
  </si>
  <si>
    <t>26.33</t>
  </si>
  <si>
    <t>-31.65</t>
  </si>
  <si>
    <t>32.56</t>
  </si>
  <si>
    <t>359.</t>
  </si>
  <si>
    <t>Suzlon Energy</t>
  </si>
  <si>
    <t>324.32</t>
  </si>
  <si>
    <t>7.29</t>
  </si>
  <si>
    <t>3131.72</t>
  </si>
  <si>
    <t>360.</t>
  </si>
  <si>
    <t>Netweb Technol.</t>
  </si>
  <si>
    <t>301.21</t>
  </si>
  <si>
    <t>101.72</t>
  </si>
  <si>
    <t>361.</t>
  </si>
  <si>
    <t>BharatRohan Air.</t>
  </si>
  <si>
    <t>18.02</t>
  </si>
  <si>
    <t>362.</t>
  </si>
  <si>
    <t>POCL Enterprises</t>
  </si>
  <si>
    <t>11.64</t>
  </si>
  <si>
    <t>85.35</t>
  </si>
  <si>
    <t>372.43</t>
  </si>
  <si>
    <t>2.40</t>
  </si>
  <si>
    <t>32.43</t>
  </si>
  <si>
    <t>363.</t>
  </si>
  <si>
    <t>Emami</t>
  </si>
  <si>
    <t>29.78</t>
  </si>
  <si>
    <t>1.43</t>
  </si>
  <si>
    <t>164.26</t>
  </si>
  <si>
    <t>904.09</t>
  </si>
  <si>
    <t>32.42</t>
  </si>
  <si>
    <t>364.</t>
  </si>
  <si>
    <t>Onix Solar</t>
  </si>
  <si>
    <t>2425.00</t>
  </si>
  <si>
    <t>45.20</t>
  </si>
  <si>
    <t>17284.62</t>
  </si>
  <si>
    <t>32.41</t>
  </si>
  <si>
    <t>365.</t>
  </si>
  <si>
    <t>Ajanta Pharma</t>
  </si>
  <si>
    <t>255.34</t>
  </si>
  <si>
    <t>3.89</t>
  </si>
  <si>
    <t>1302.65</t>
  </si>
  <si>
    <t>13.78</t>
  </si>
  <si>
    <t>32.37</t>
  </si>
  <si>
    <t>366.</t>
  </si>
  <si>
    <t>Banco Products</t>
  </si>
  <si>
    <t>1.33</t>
  </si>
  <si>
    <t>109.52</t>
  </si>
  <si>
    <t>59.49</t>
  </si>
  <si>
    <t>970.09</t>
  </si>
  <si>
    <t>20.68</t>
  </si>
  <si>
    <t>32.36</t>
  </si>
  <si>
    <t>367.</t>
  </si>
  <si>
    <t>Picturepost Stu.</t>
  </si>
  <si>
    <t>8.05</t>
  </si>
  <si>
    <t>2.59</t>
  </si>
  <si>
    <t>32.29</t>
  </si>
  <si>
    <t>368.</t>
  </si>
  <si>
    <t>Jay Bee Laminati</t>
  </si>
  <si>
    <t>18.48</t>
  </si>
  <si>
    <t>10.97</t>
  </si>
  <si>
    <t>13.33</t>
  </si>
  <si>
    <t>214.28</t>
  </si>
  <si>
    <t>44.15</t>
  </si>
  <si>
    <t>369.</t>
  </si>
  <si>
    <t>Osiajee Texfab</t>
  </si>
  <si>
    <t>207.69</t>
  </si>
  <si>
    <t>90.48</t>
  </si>
  <si>
    <t>32.06</t>
  </si>
  <si>
    <t>370.</t>
  </si>
  <si>
    <t>Eppeltone Ene.</t>
  </si>
  <si>
    <t>23.37</t>
  </si>
  <si>
    <t>371.</t>
  </si>
  <si>
    <t>Cryogenic OGS</t>
  </si>
  <si>
    <t>43.07</t>
  </si>
  <si>
    <t>32.02</t>
  </si>
  <si>
    <t>372.</t>
  </si>
  <si>
    <t>Gyan Developers</t>
  </si>
  <si>
    <t>57.98</t>
  </si>
  <si>
    <t>13.38</t>
  </si>
  <si>
    <t>17.39</t>
  </si>
  <si>
    <t>-0.01</t>
  </si>
  <si>
    <t>32.01</t>
  </si>
  <si>
    <t>373.</t>
  </si>
  <si>
    <t>Rose Merc.</t>
  </si>
  <si>
    <t>70.06</t>
  </si>
  <si>
    <t>23.23</t>
  </si>
  <si>
    <t>38.79</t>
  </si>
  <si>
    <t>6.24</t>
  </si>
  <si>
    <t>551.22</t>
  </si>
  <si>
    <t>22.13</t>
  </si>
  <si>
    <t>9120.83</t>
  </si>
  <si>
    <t>374.</t>
  </si>
  <si>
    <t>Maxvolt Energy</t>
  </si>
  <si>
    <t>33.83</t>
  </si>
  <si>
    <t>67.19</t>
  </si>
  <si>
    <t>144.24</t>
  </si>
  <si>
    <t>375.</t>
  </si>
  <si>
    <t>Gayatri Rubbers</t>
  </si>
  <si>
    <t>70.95</t>
  </si>
  <si>
    <t>66.32</t>
  </si>
  <si>
    <t>18.27</t>
  </si>
  <si>
    <t>34.04</t>
  </si>
  <si>
    <t>31.91</t>
  </si>
  <si>
    <t>376.</t>
  </si>
  <si>
    <t>Uni Abex Alloy</t>
  </si>
  <si>
    <t>1.08</t>
  </si>
  <si>
    <t>-23.42</t>
  </si>
  <si>
    <t>-10.91</t>
  </si>
  <si>
    <t>31.90</t>
  </si>
  <si>
    <t>377.</t>
  </si>
  <si>
    <t>Airfloa Rail</t>
  </si>
  <si>
    <t>356.40</t>
  </si>
  <si>
    <t>33.50</t>
  </si>
  <si>
    <t>31.89</t>
  </si>
  <si>
    <t>378.</t>
  </si>
  <si>
    <t>Aryaman Fin.Serv</t>
  </si>
  <si>
    <t>13.22</t>
  </si>
  <si>
    <t>28.79</t>
  </si>
  <si>
    <t>162.44</t>
  </si>
  <si>
    <t>31.88</t>
  </si>
  <si>
    <t>379.</t>
  </si>
  <si>
    <t>Aryaman Capital</t>
  </si>
  <si>
    <t>539.90</t>
  </si>
  <si>
    <t>3985.19</t>
  </si>
  <si>
    <t>25.72</t>
  </si>
  <si>
    <t>630.68</t>
  </si>
  <si>
    <t>31.72</t>
  </si>
  <si>
    <t>380.</t>
  </si>
  <si>
    <t>Enviro Infra</t>
  </si>
  <si>
    <t>22.72</t>
  </si>
  <si>
    <t>42.48</t>
  </si>
  <si>
    <t>47.89</t>
  </si>
  <si>
    <t>240.92</t>
  </si>
  <si>
    <t>17.42</t>
  </si>
  <si>
    <t>381.</t>
  </si>
  <si>
    <t>Contil India</t>
  </si>
  <si>
    <t>23.28</t>
  </si>
  <si>
    <t>13.75</t>
  </si>
  <si>
    <t>28.57</t>
  </si>
  <si>
    <t>-17.55</t>
  </si>
  <si>
    <t>31.66</t>
  </si>
  <si>
    <t>382.</t>
  </si>
  <si>
    <t>Pecos Hotels</t>
  </si>
  <si>
    <t>26.08</t>
  </si>
  <si>
    <t>37.29</t>
  </si>
  <si>
    <t>3.82</t>
  </si>
  <si>
    <t>383.</t>
  </si>
  <si>
    <t>Envirotech Sys.</t>
  </si>
  <si>
    <t>11.22</t>
  </si>
  <si>
    <t>31.31</t>
  </si>
  <si>
    <t>13.69</t>
  </si>
  <si>
    <t>31.63</t>
  </si>
  <si>
    <t>384.</t>
  </si>
  <si>
    <t>Electrotherm(I)</t>
  </si>
  <si>
    <t>5.40</t>
  </si>
  <si>
    <t>27.75</t>
  </si>
  <si>
    <t>-74.50</t>
  </si>
  <si>
    <t>834.05</t>
  </si>
  <si>
    <t>-21.27</t>
  </si>
  <si>
    <t>31.62</t>
  </si>
  <si>
    <t>385.</t>
  </si>
  <si>
    <t>HCL Technologies</t>
  </si>
  <si>
    <t>3844.00</t>
  </si>
  <si>
    <t>-9.73</t>
  </si>
  <si>
    <t>30349.00</t>
  </si>
  <si>
    <t>31.61</t>
  </si>
  <si>
    <t>386.</t>
  </si>
  <si>
    <t>Sahaj Solar</t>
  </si>
  <si>
    <t>19.44</t>
  </si>
  <si>
    <t>101.22</t>
  </si>
  <si>
    <t>212.32</t>
  </si>
  <si>
    <t>71.29</t>
  </si>
  <si>
    <t>31.60</t>
  </si>
  <si>
    <t>387.</t>
  </si>
  <si>
    <t>BLT Logi.</t>
  </si>
  <si>
    <t>6.54</t>
  </si>
  <si>
    <t>24.72</t>
  </si>
  <si>
    <t>31.56</t>
  </si>
  <si>
    <t>388.</t>
  </si>
  <si>
    <t>Shringar House</t>
  </si>
  <si>
    <t>29.28</t>
  </si>
  <si>
    <t>31.55</t>
  </si>
  <si>
    <t>389.</t>
  </si>
  <si>
    <t>Tembo Global</t>
  </si>
  <si>
    <t>13.52</t>
  </si>
  <si>
    <t>19.02</t>
  </si>
  <si>
    <t>250.92</t>
  </si>
  <si>
    <t>248.12</t>
  </si>
  <si>
    <t>93.22</t>
  </si>
  <si>
    <t>31.45</t>
  </si>
  <si>
    <t>390.</t>
  </si>
  <si>
    <t>Unicommerce</t>
  </si>
  <si>
    <t>139.23</t>
  </si>
  <si>
    <t>10.54</t>
  </si>
  <si>
    <t>44.93</t>
  </si>
  <si>
    <t>63.56</t>
  </si>
  <si>
    <t>391.</t>
  </si>
  <si>
    <t>Alldigi Tech</t>
  </si>
  <si>
    <t>3.25</t>
  </si>
  <si>
    <t>14.89</t>
  </si>
  <si>
    <t>-18.99</t>
  </si>
  <si>
    <t>143.91</t>
  </si>
  <si>
    <t>31.36</t>
  </si>
  <si>
    <t>392.</t>
  </si>
  <si>
    <t>My Mudra Fin.</t>
  </si>
  <si>
    <t>98.05</t>
  </si>
  <si>
    <t>12.40</t>
  </si>
  <si>
    <t>111.69</t>
  </si>
  <si>
    <t>6.14</t>
  </si>
  <si>
    <t>46.63</t>
  </si>
  <si>
    <t>19.56</t>
  </si>
  <si>
    <t>31.35</t>
  </si>
  <si>
    <t>393.</t>
  </si>
  <si>
    <t>Foseco India</t>
  </si>
  <si>
    <t>45.18</t>
  </si>
  <si>
    <t>16.38</t>
  </si>
  <si>
    <t>157.25</t>
  </si>
  <si>
    <t>31.34</t>
  </si>
  <si>
    <t>394.</t>
  </si>
  <si>
    <t>CLN Energy</t>
  </si>
  <si>
    <t>8.29</t>
  </si>
  <si>
    <t>144.35</t>
  </si>
  <si>
    <t>31.30</t>
  </si>
  <si>
    <t>395.</t>
  </si>
  <si>
    <t>Balu Forge</t>
  </si>
  <si>
    <t>57.03</t>
  </si>
  <si>
    <t>66.90</t>
  </si>
  <si>
    <t>233.20</t>
  </si>
  <si>
    <t>33.02</t>
  </si>
  <si>
    <t>31.26</t>
  </si>
  <si>
    <t>396.</t>
  </si>
  <si>
    <t>JMJ Fintech</t>
  </si>
  <si>
    <t>6.53</t>
  </si>
  <si>
    <t>29.31</t>
  </si>
  <si>
    <t>-37.36</t>
  </si>
  <si>
    <t>31.23</t>
  </si>
  <si>
    <t>397.</t>
  </si>
  <si>
    <t>Basilic Fly Stud</t>
  </si>
  <si>
    <t>368.45</t>
  </si>
  <si>
    <t>23.08</t>
  </si>
  <si>
    <t>33.28</t>
  </si>
  <si>
    <t>62.84</t>
  </si>
  <si>
    <t>228.07</t>
  </si>
  <si>
    <t>346.67</t>
  </si>
  <si>
    <t>398.</t>
  </si>
  <si>
    <t>Infollion Resea.</t>
  </si>
  <si>
    <t>48.62</t>
  </si>
  <si>
    <t>42.11</t>
  </si>
  <si>
    <t>58.07</t>
  </si>
  <si>
    <t>31.18</t>
  </si>
  <si>
    <t>399.</t>
  </si>
  <si>
    <t>South. Magnesium</t>
  </si>
  <si>
    <t>25.85</t>
  </si>
  <si>
    <t>34.12</t>
  </si>
  <si>
    <t>-0.10</t>
  </si>
  <si>
    <t>-105.62</t>
  </si>
  <si>
    <t>-96.30</t>
  </si>
  <si>
    <t>31.16</t>
  </si>
  <si>
    <t>400.</t>
  </si>
  <si>
    <t>OSEL Devices</t>
  </si>
  <si>
    <t>55.76</t>
  </si>
  <si>
    <t>21.55</t>
  </si>
  <si>
    <t>31.14</t>
  </si>
  <si>
    <t>401.</t>
  </si>
  <si>
    <t>Aprameya Enginee</t>
  </si>
  <si>
    <t>17.84</t>
  </si>
  <si>
    <t>126.43</t>
  </si>
  <si>
    <t>31.12</t>
  </si>
  <si>
    <t>402.</t>
  </si>
  <si>
    <t>Globtier Infotec</t>
  </si>
  <si>
    <t>10.17</t>
  </si>
  <si>
    <t>55.93</t>
  </si>
  <si>
    <t>31.11</t>
  </si>
  <si>
    <t>403.</t>
  </si>
  <si>
    <t>Siddhika Coatins</t>
  </si>
  <si>
    <t>15.66</t>
  </si>
  <si>
    <t>1.69</t>
  </si>
  <si>
    <t>3.74</t>
  </si>
  <si>
    <t>58.47</t>
  </si>
  <si>
    <t>24.36</t>
  </si>
  <si>
    <t>17.17</t>
  </si>
  <si>
    <t>31.10</t>
  </si>
  <si>
    <t>404.</t>
  </si>
  <si>
    <t>SRM Contractors</t>
  </si>
  <si>
    <t>21.32</t>
  </si>
  <si>
    <t>13.06</t>
  </si>
  <si>
    <t>179.06</t>
  </si>
  <si>
    <t>143.09</t>
  </si>
  <si>
    <t>163.91</t>
  </si>
  <si>
    <t>31.05</t>
  </si>
  <si>
    <t>405.</t>
  </si>
  <si>
    <t>Authum Invest</t>
  </si>
  <si>
    <t>12.29</t>
  </si>
  <si>
    <t>941.32</t>
  </si>
  <si>
    <t>-13.86</t>
  </si>
  <si>
    <t>1210.40</t>
  </si>
  <si>
    <t>-14.30</t>
  </si>
  <si>
    <t>406.</t>
  </si>
  <si>
    <t>Sayaji Hot. Pune</t>
  </si>
  <si>
    <t>14.49</t>
  </si>
  <si>
    <t>4.58</t>
  </si>
  <si>
    <t>25.48</t>
  </si>
  <si>
    <t>10.90</t>
  </si>
  <si>
    <t>30.79</t>
  </si>
  <si>
    <t>407.</t>
  </si>
  <si>
    <t>Desco Infra.</t>
  </si>
  <si>
    <t>21.44</t>
  </si>
  <si>
    <t>5.81</t>
  </si>
  <si>
    <t>70.57</t>
  </si>
  <si>
    <t>408.</t>
  </si>
  <si>
    <t>Trent</t>
  </si>
  <si>
    <t>424.70</t>
  </si>
  <si>
    <t>9.46</t>
  </si>
  <si>
    <t>4883.48</t>
  </si>
  <si>
    <t>30.71</t>
  </si>
  <si>
    <t>409.</t>
  </si>
  <si>
    <t>Josts Engg. Co.</t>
  </si>
  <si>
    <t>28.10</t>
  </si>
  <si>
    <t>0.32</t>
  </si>
  <si>
    <t>-91.21</t>
  </si>
  <si>
    <t>55.61</t>
  </si>
  <si>
    <t>30.62</t>
  </si>
  <si>
    <t>410.</t>
  </si>
  <si>
    <t>Chamunda Ele.</t>
  </si>
  <si>
    <t>53.05</t>
  </si>
  <si>
    <t>143.97</t>
  </si>
  <si>
    <t>39.07</t>
  </si>
  <si>
    <t>411.</t>
  </si>
  <si>
    <t>Kingfa Science</t>
  </si>
  <si>
    <t>39.79</t>
  </si>
  <si>
    <t>461.93</t>
  </si>
  <si>
    <t>30.55</t>
  </si>
  <si>
    <t>412.</t>
  </si>
  <si>
    <t>Kaycee Inds.</t>
  </si>
  <si>
    <t>64.39</t>
  </si>
  <si>
    <t>1.40</t>
  </si>
  <si>
    <t>-6.67</t>
  </si>
  <si>
    <t>13.90</t>
  </si>
  <si>
    <t>10.23</t>
  </si>
  <si>
    <t>413.</t>
  </si>
  <si>
    <t>I T D C</t>
  </si>
  <si>
    <t>9.74</t>
  </si>
  <si>
    <t>-15.91</t>
  </si>
  <si>
    <t>87.75</t>
  </si>
  <si>
    <t>3.34</t>
  </si>
  <si>
    <t>30.54</t>
  </si>
  <si>
    <t>414.</t>
  </si>
  <si>
    <t>Prime Cable Ind.</t>
  </si>
  <si>
    <t>415.</t>
  </si>
  <si>
    <t>Integ. Industrie</t>
  </si>
  <si>
    <t>27.89</t>
  </si>
  <si>
    <t>10.27</t>
  </si>
  <si>
    <t>24.77</t>
  </si>
  <si>
    <t>51.69</t>
  </si>
  <si>
    <t>249.85</t>
  </si>
  <si>
    <t>78.29</t>
  </si>
  <si>
    <t>30.47</t>
  </si>
  <si>
    <t>416.</t>
  </si>
  <si>
    <t>CapitalNumbers</t>
  </si>
  <si>
    <t>6.33</t>
  </si>
  <si>
    <t>417.</t>
  </si>
  <si>
    <t>0.71</t>
  </si>
  <si>
    <t>424.94</t>
  </si>
  <si>
    <t>38.68</t>
  </si>
  <si>
    <t>3333.59</t>
  </si>
  <si>
    <t>21.79</t>
  </si>
  <si>
    <t>30.44</t>
  </si>
  <si>
    <t>418.</t>
  </si>
  <si>
    <t>Mangal Electrica</t>
  </si>
  <si>
    <t>3.73</t>
  </si>
  <si>
    <t>-31.56</t>
  </si>
  <si>
    <t>89.66</t>
  </si>
  <si>
    <t>419.</t>
  </si>
  <si>
    <t>Vigor Plast</t>
  </si>
  <si>
    <t>89.00</t>
  </si>
  <si>
    <t>17.89</t>
  </si>
  <si>
    <t>30.41</t>
  </si>
  <si>
    <t>420.</t>
  </si>
  <si>
    <t>Morganite Crucib</t>
  </si>
  <si>
    <t>35.65</t>
  </si>
  <si>
    <t>3.03</t>
  </si>
  <si>
    <t>5.77</t>
  </si>
  <si>
    <t>-26.96</t>
  </si>
  <si>
    <t>-0.84</t>
  </si>
  <si>
    <t>421.</t>
  </si>
  <si>
    <t>Mayasheel Vent.</t>
  </si>
  <si>
    <t>58.10</t>
  </si>
  <si>
    <t>30.36</t>
  </si>
  <si>
    <t>422.</t>
  </si>
  <si>
    <t>TD Power Systems</t>
  </si>
  <si>
    <t>50.07</t>
  </si>
  <si>
    <t>41.64</t>
  </si>
  <si>
    <t>371.90</t>
  </si>
  <si>
    <t>35.84</t>
  </si>
  <si>
    <t>30.35</t>
  </si>
  <si>
    <t>423.</t>
  </si>
  <si>
    <t>Hero Motocorp</t>
  </si>
  <si>
    <t>1705.65</t>
  </si>
  <si>
    <t>63.05</t>
  </si>
  <si>
    <t>9727.75</t>
  </si>
  <si>
    <t>-4.73</t>
  </si>
  <si>
    <t>30.34</t>
  </si>
  <si>
    <t>424.</t>
  </si>
  <si>
    <t>Arkade</t>
  </si>
  <si>
    <t>20.33</t>
  </si>
  <si>
    <t>28.76</t>
  </si>
  <si>
    <t>-4.83</t>
  </si>
  <si>
    <t>159.45</t>
  </si>
  <si>
    <t>27.17</t>
  </si>
  <si>
    <t>425.</t>
  </si>
  <si>
    <t>IRIS Business</t>
  </si>
  <si>
    <t>325.00</t>
  </si>
  <si>
    <t>64.29</t>
  </si>
  <si>
    <t>-93.62</t>
  </si>
  <si>
    <t>7.99</t>
  </si>
  <si>
    <t>30.22</t>
  </si>
  <si>
    <t>426.</t>
  </si>
  <si>
    <t>Sanjiv.Parant.</t>
  </si>
  <si>
    <t>35.07</t>
  </si>
  <si>
    <t>1.17</t>
  </si>
  <si>
    <t>8.82</t>
  </si>
  <si>
    <t>30.21</t>
  </si>
  <si>
    <t>427.</t>
  </si>
  <si>
    <t>Readymix Cons.</t>
  </si>
  <si>
    <t>18.07</t>
  </si>
  <si>
    <t>11.14</t>
  </si>
  <si>
    <t>55.63</t>
  </si>
  <si>
    <t>428.</t>
  </si>
  <si>
    <t>Nirlon</t>
  </si>
  <si>
    <t>20.61</t>
  </si>
  <si>
    <t>5.01</t>
  </si>
  <si>
    <t>58.41</t>
  </si>
  <si>
    <t>163.00</t>
  </si>
  <si>
    <t>4.15</t>
  </si>
  <si>
    <t>429.</t>
  </si>
  <si>
    <t>Party Cruisers</t>
  </si>
  <si>
    <t>74.00</t>
  </si>
  <si>
    <t>11.18</t>
  </si>
  <si>
    <t>80.96</t>
  </si>
  <si>
    <t>96.31</t>
  </si>
  <si>
    <t>30.13</t>
  </si>
  <si>
    <t>430.</t>
  </si>
  <si>
    <t>Mahalaxmi Rubtec</t>
  </si>
  <si>
    <t>12.99</t>
  </si>
  <si>
    <t>4.44</t>
  </si>
  <si>
    <t>36.20</t>
  </si>
  <si>
    <t>21.60</t>
  </si>
  <si>
    <t>30.12</t>
  </si>
  <si>
    <t>431.</t>
  </si>
  <si>
    <t>WOL 3D India</t>
  </si>
  <si>
    <t>135.50</t>
  </si>
  <si>
    <t>25.51</t>
  </si>
  <si>
    <t>30.11</t>
  </si>
  <si>
    <t>432.</t>
  </si>
  <si>
    <t>Master Trust</t>
  </si>
  <si>
    <t>12.73</t>
  </si>
  <si>
    <t>27.11</t>
  </si>
  <si>
    <t>-21.76</t>
  </si>
  <si>
    <t>131.66</t>
  </si>
  <si>
    <t>-17.89</t>
  </si>
  <si>
    <t>30.09</t>
  </si>
  <si>
    <t>433.</t>
  </si>
  <si>
    <t>Fidel Softech</t>
  </si>
  <si>
    <t>180.00</t>
  </si>
  <si>
    <t>23.66</t>
  </si>
  <si>
    <t>3.31</t>
  </si>
  <si>
    <t>18.46</t>
  </si>
  <si>
    <t>434.</t>
  </si>
  <si>
    <t>Garuda Cons</t>
  </si>
  <si>
    <t>25.22</t>
  </si>
  <si>
    <t>28.01</t>
  </si>
  <si>
    <t>223.82</t>
  </si>
  <si>
    <t>125.16</t>
  </si>
  <si>
    <t>256.28</t>
  </si>
  <si>
    <t>435.</t>
  </si>
  <si>
    <t>KP Green Engg.</t>
  </si>
  <si>
    <t>34.57</t>
  </si>
  <si>
    <t>93.51</t>
  </si>
  <si>
    <t>432.28</t>
  </si>
  <si>
    <t>76.35</t>
  </si>
  <si>
    <t>30.08</t>
  </si>
  <si>
    <t>436.</t>
  </si>
  <si>
    <t>DRC Systems</t>
  </si>
  <si>
    <t>20.34</t>
  </si>
  <si>
    <t>17.58</t>
  </si>
  <si>
    <t>4.35</t>
  </si>
  <si>
    <t>19.08</t>
  </si>
  <si>
    <t>30.01</t>
  </si>
  <si>
    <t>437.</t>
  </si>
  <si>
    <t>Kothari Petroche</t>
  </si>
  <si>
    <t>-9.19</t>
  </si>
  <si>
    <t>160.67</t>
  </si>
  <si>
    <t>10.91</t>
  </si>
  <si>
    <t>29.99</t>
  </si>
  <si>
    <t>438.</t>
  </si>
  <si>
    <t>Force Motors</t>
  </si>
  <si>
    <t>37.86</t>
  </si>
  <si>
    <t>176.36</t>
  </si>
  <si>
    <t>52.40</t>
  </si>
  <si>
    <t>2297.25</t>
  </si>
  <si>
    <t>439.</t>
  </si>
  <si>
    <t>Captain Techno.</t>
  </si>
  <si>
    <t>93.83</t>
  </si>
  <si>
    <t>51.22</t>
  </si>
  <si>
    <t>47.65</t>
  </si>
  <si>
    <t>29.96</t>
  </si>
  <si>
    <t>440.</t>
  </si>
  <si>
    <t>Integrity Infra.</t>
  </si>
  <si>
    <t>100.05</t>
  </si>
  <si>
    <t>15.53</t>
  </si>
  <si>
    <t>43.02</t>
  </si>
  <si>
    <t>62.89</t>
  </si>
  <si>
    <t>441.</t>
  </si>
  <si>
    <t>Prostarm Info</t>
  </si>
  <si>
    <t>50.98</t>
  </si>
  <si>
    <t>29.95</t>
  </si>
  <si>
    <t>442.</t>
  </si>
  <si>
    <t>Moving Media</t>
  </si>
  <si>
    <t>69.00</t>
  </si>
  <si>
    <t>12.48</t>
  </si>
  <si>
    <t>29.88</t>
  </si>
  <si>
    <t>443.</t>
  </si>
  <si>
    <t>Premier Polyfilm</t>
  </si>
  <si>
    <t>18.20</t>
  </si>
  <si>
    <t>2.04</t>
  </si>
  <si>
    <t>65.09</t>
  </si>
  <si>
    <t>444.</t>
  </si>
  <si>
    <t>Pidilite Inds.</t>
  </si>
  <si>
    <t>678.13</t>
  </si>
  <si>
    <t>18.61</t>
  </si>
  <si>
    <t>3753.10</t>
  </si>
  <si>
    <t>29.84</t>
  </si>
  <si>
    <t>445.</t>
  </si>
  <si>
    <t>Eicher Motors</t>
  </si>
  <si>
    <t>0.99</t>
  </si>
  <si>
    <t>1205.22</t>
  </si>
  <si>
    <t>9.42</t>
  </si>
  <si>
    <t>5041.84</t>
  </si>
  <si>
    <t>14.77</t>
  </si>
  <si>
    <t>446.</t>
  </si>
  <si>
    <t>Samay Project</t>
  </si>
  <si>
    <t>34.35</t>
  </si>
  <si>
    <t>12.80</t>
  </si>
  <si>
    <t>447.</t>
  </si>
  <si>
    <t>Starlineps Enter</t>
  </si>
  <si>
    <t>4.90</t>
  </si>
  <si>
    <t>27.08</t>
  </si>
  <si>
    <t>-69.12</t>
  </si>
  <si>
    <t>12.57</t>
  </si>
  <si>
    <t>-26.71</t>
  </si>
  <si>
    <t>29.76</t>
  </si>
  <si>
    <t>448.</t>
  </si>
  <si>
    <t>Black Box</t>
  </si>
  <si>
    <t>47.43</t>
  </si>
  <si>
    <t>16.82</t>
  </si>
  <si>
    <t>1386.74</t>
  </si>
  <si>
    <t>-2.57</t>
  </si>
  <si>
    <t>29.75</t>
  </si>
  <si>
    <t>449.</t>
  </si>
  <si>
    <t>S A Tech Soft.</t>
  </si>
  <si>
    <t>53.50</t>
  </si>
  <si>
    <t>9.41</t>
  </si>
  <si>
    <t>69.86</t>
  </si>
  <si>
    <t>2.92</t>
  </si>
  <si>
    <t>48.51</t>
  </si>
  <si>
    <t>450.</t>
  </si>
  <si>
    <t>Polycab India</t>
  </si>
  <si>
    <t>49.75</t>
  </si>
  <si>
    <t>599.70</t>
  </si>
  <si>
    <t>5905.98</t>
  </si>
  <si>
    <t>25.71</t>
  </si>
  <si>
    <t>451.</t>
  </si>
  <si>
    <t>All E Tech</t>
  </si>
  <si>
    <t>18.80</t>
  </si>
  <si>
    <t>0.54</t>
  </si>
  <si>
    <t>2.43</t>
  </si>
  <si>
    <t>34.07</t>
  </si>
  <si>
    <t>2.84</t>
  </si>
  <si>
    <t>452.</t>
  </si>
  <si>
    <t>ANB Metal</t>
  </si>
  <si>
    <t>28.48</t>
  </si>
  <si>
    <t>453.</t>
  </si>
  <si>
    <t>4.40</t>
  </si>
  <si>
    <t>1967.69</t>
  </si>
  <si>
    <t>6738.86</t>
  </si>
  <si>
    <t>24.47</t>
  </si>
  <si>
    <t>29.59</t>
  </si>
  <si>
    <t>454.</t>
  </si>
  <si>
    <t>Rapid Multimodal</t>
  </si>
  <si>
    <t>85.00</t>
  </si>
  <si>
    <t>32.40</t>
  </si>
  <si>
    <t>59.21</t>
  </si>
  <si>
    <t>455.</t>
  </si>
  <si>
    <t>Kalyani Cast-Tec</t>
  </si>
  <si>
    <t>6.23</t>
  </si>
  <si>
    <t>67.02</t>
  </si>
  <si>
    <t>69.03</t>
  </si>
  <si>
    <t>29.55</t>
  </si>
  <si>
    <t>456.</t>
  </si>
  <si>
    <t>Hexaware Tech.</t>
  </si>
  <si>
    <t>30.37</t>
  </si>
  <si>
    <t>379.70</t>
  </si>
  <si>
    <t>3260.70</t>
  </si>
  <si>
    <t>11.08</t>
  </si>
  <si>
    <t>457.</t>
  </si>
  <si>
    <t>Techknowgreen</t>
  </si>
  <si>
    <t>165.00</t>
  </si>
  <si>
    <t>15.90</t>
  </si>
  <si>
    <t>19.43</t>
  </si>
  <si>
    <t>29.50</t>
  </si>
  <si>
    <t>458.</t>
  </si>
  <si>
    <t>Axis Solution</t>
  </si>
  <si>
    <t>29.61</t>
  </si>
  <si>
    <t>1.75</t>
  </si>
  <si>
    <t>-82.62</t>
  </si>
  <si>
    <t>27.49</t>
  </si>
  <si>
    <t>20.04</t>
  </si>
  <si>
    <t>29.43</t>
  </si>
  <si>
    <t>459.</t>
  </si>
  <si>
    <t>Bombay Metrics</t>
  </si>
  <si>
    <t>58.62</t>
  </si>
  <si>
    <t>9.30</t>
  </si>
  <si>
    <t>52.09</t>
  </si>
  <si>
    <t>19.23</t>
  </si>
  <si>
    <t>460.</t>
  </si>
  <si>
    <t>RNFI Services</t>
  </si>
  <si>
    <t>48.83</t>
  </si>
  <si>
    <t>11.33</t>
  </si>
  <si>
    <t>103.95</t>
  </si>
  <si>
    <t>458.67</t>
  </si>
  <si>
    <t>12.31</t>
  </si>
  <si>
    <t>29.39</t>
  </si>
  <si>
    <t>461.</t>
  </si>
  <si>
    <t>Kay Cee</t>
  </si>
  <si>
    <t>15.06</t>
  </si>
  <si>
    <t>12.06</t>
  </si>
  <si>
    <t>220.74</t>
  </si>
  <si>
    <t>114.82</t>
  </si>
  <si>
    <t>184.63</t>
  </si>
  <si>
    <t>462.</t>
  </si>
  <si>
    <t>15.67</t>
  </si>
  <si>
    <t>8.38</t>
  </si>
  <si>
    <t>42.34</t>
  </si>
  <si>
    <t>77.43</t>
  </si>
  <si>
    <t>12.15</t>
  </si>
  <si>
    <t>29.26</t>
  </si>
  <si>
    <t>463.</t>
  </si>
  <si>
    <t>Clean Science</t>
  </si>
  <si>
    <t>39.42</t>
  </si>
  <si>
    <t>76.57</t>
  </si>
  <si>
    <t>6.11</t>
  </si>
  <si>
    <t>219.91</t>
  </si>
  <si>
    <t>1.20</t>
  </si>
  <si>
    <t>464.</t>
  </si>
  <si>
    <t>Disa India</t>
  </si>
  <si>
    <t>1.47</t>
  </si>
  <si>
    <t>13.15</t>
  </si>
  <si>
    <t>-11.57</t>
  </si>
  <si>
    <t>101.73</t>
  </si>
  <si>
    <t>8.19</t>
  </si>
  <si>
    <t>29.25</t>
  </si>
  <si>
    <t>465.</t>
  </si>
  <si>
    <t>Karbonsteel Eng.</t>
  </si>
  <si>
    <t>466.</t>
  </si>
  <si>
    <t>Aimtron</t>
  </si>
  <si>
    <t>121.61</t>
  </si>
  <si>
    <t>100.62</t>
  </si>
  <si>
    <t>29.24</t>
  </si>
  <si>
    <t>467.</t>
  </si>
  <si>
    <t>Nagreeka Cap.</t>
  </si>
  <si>
    <t>27.38</t>
  </si>
  <si>
    <t>34.55</t>
  </si>
  <si>
    <t>-17.85</t>
  </si>
  <si>
    <t>12.75</t>
  </si>
  <si>
    <t>-42.31</t>
  </si>
  <si>
    <t>29.22</t>
  </si>
  <si>
    <t>468.</t>
  </si>
  <si>
    <t>Tanla Platforms</t>
  </si>
  <si>
    <t>118.41</t>
  </si>
  <si>
    <t>-16.15</t>
  </si>
  <si>
    <t>1040.66</t>
  </si>
  <si>
    <t>29.19</t>
  </si>
  <si>
    <t>469.</t>
  </si>
  <si>
    <t>Volt.Transform.</t>
  </si>
  <si>
    <t>21.75</t>
  </si>
  <si>
    <t>79.55</t>
  </si>
  <si>
    <t>423.58</t>
  </si>
  <si>
    <t>-1.07</t>
  </si>
  <si>
    <t>29.11</t>
  </si>
  <si>
    <t>470.</t>
  </si>
  <si>
    <t>Sonata Software</t>
  </si>
  <si>
    <t>23.41</t>
  </si>
  <si>
    <t>109.34</t>
  </si>
  <si>
    <t>2965.18</t>
  </si>
  <si>
    <t>471.</t>
  </si>
  <si>
    <t>Sika Interplant</t>
  </si>
  <si>
    <t>10.35</t>
  </si>
  <si>
    <t>96.02</t>
  </si>
  <si>
    <t>123.57</t>
  </si>
  <si>
    <t>29.04</t>
  </si>
  <si>
    <t>472.</t>
  </si>
  <si>
    <t>Earkart</t>
  </si>
  <si>
    <t>60.68</t>
  </si>
  <si>
    <t>185.68</t>
  </si>
  <si>
    <t>473.</t>
  </si>
  <si>
    <t>Indus Towers</t>
  </si>
  <si>
    <t>1736.80</t>
  </si>
  <si>
    <t>-9.82</t>
  </si>
  <si>
    <t>8057.60</t>
  </si>
  <si>
    <t>9.14</t>
  </si>
  <si>
    <t>28.99</t>
  </si>
  <si>
    <t>474.</t>
  </si>
  <si>
    <t>Kamdhenu</t>
  </si>
  <si>
    <t>26.39</t>
  </si>
  <si>
    <t>38.73</t>
  </si>
  <si>
    <t>195.78</t>
  </si>
  <si>
    <t>6.10</t>
  </si>
  <si>
    <t>28.91</t>
  </si>
  <si>
    <t>475.</t>
  </si>
  <si>
    <t>Dr Lal Pathlabs</t>
  </si>
  <si>
    <t>52.22</t>
  </si>
  <si>
    <t>134.00</t>
  </si>
  <si>
    <t>669.80</t>
  </si>
  <si>
    <t>28.88</t>
  </si>
  <si>
    <t>476.</t>
  </si>
  <si>
    <t>Chandan Healthca</t>
  </si>
  <si>
    <t>12.23</t>
  </si>
  <si>
    <t>36.29</t>
  </si>
  <si>
    <t>119.66</t>
  </si>
  <si>
    <t>30.31</t>
  </si>
  <si>
    <t>28.85</t>
  </si>
  <si>
    <t>477.</t>
  </si>
  <si>
    <t>Landmark Global</t>
  </si>
  <si>
    <t>8.24</t>
  </si>
  <si>
    <t>7.79</t>
  </si>
  <si>
    <t>19.62</t>
  </si>
  <si>
    <t>28.83</t>
  </si>
  <si>
    <t>478.</t>
  </si>
  <si>
    <t>SKF India</t>
  </si>
  <si>
    <t>118.60</t>
  </si>
  <si>
    <t>-25.43</t>
  </si>
  <si>
    <t>1283.15</t>
  </si>
  <si>
    <t>6.38</t>
  </si>
  <si>
    <t>479.</t>
  </si>
  <si>
    <t>G M Polyplast</t>
  </si>
  <si>
    <t>13.93</t>
  </si>
  <si>
    <t>0.65</t>
  </si>
  <si>
    <t>53.29</t>
  </si>
  <si>
    <t>9.47</t>
  </si>
  <si>
    <t>28.81</t>
  </si>
  <si>
    <t>480.</t>
  </si>
  <si>
    <t>Systango Tech</t>
  </si>
  <si>
    <t>15.54</t>
  </si>
  <si>
    <t>59.79</t>
  </si>
  <si>
    <t>38.36</t>
  </si>
  <si>
    <t>29.38</t>
  </si>
  <si>
    <t>28.74</t>
  </si>
  <si>
    <t>481.</t>
  </si>
  <si>
    <t>Sattva Eng.</t>
  </si>
  <si>
    <t>19.98</t>
  </si>
  <si>
    <t>28.63</t>
  </si>
  <si>
    <t>482.</t>
  </si>
  <si>
    <t>Vinsys IT Serv.</t>
  </si>
  <si>
    <t>21.33</t>
  </si>
  <si>
    <t>119.57</t>
  </si>
  <si>
    <t>31.02</t>
  </si>
  <si>
    <t>28.62</t>
  </si>
  <si>
    <t>483.</t>
  </si>
  <si>
    <t>Sampat Aluminium</t>
  </si>
  <si>
    <t>12.72</t>
  </si>
  <si>
    <t>484.</t>
  </si>
  <si>
    <t>KNR Construct.</t>
  </si>
  <si>
    <t>123.41</t>
  </si>
  <si>
    <t>-28.49</t>
  </si>
  <si>
    <t>612.72</t>
  </si>
  <si>
    <t>-37.79</t>
  </si>
  <si>
    <t>28.58</t>
  </si>
  <si>
    <t>485.</t>
  </si>
  <si>
    <t>Saraswati Saree</t>
  </si>
  <si>
    <t>11.20</t>
  </si>
  <si>
    <t>2.61</t>
  </si>
  <si>
    <t>144.77</t>
  </si>
  <si>
    <t>486.</t>
  </si>
  <si>
    <t>Yash Highvoltage</t>
  </si>
  <si>
    <t>152.86</t>
  </si>
  <si>
    <t>93.09</t>
  </si>
  <si>
    <t>55.18</t>
  </si>
  <si>
    <t>28.50</t>
  </si>
  <si>
    <t>487.</t>
  </si>
  <si>
    <t>Anthem Bioscienc</t>
  </si>
  <si>
    <t>135.79</t>
  </si>
  <si>
    <t>64.83</t>
  </si>
  <si>
    <t>540.21</t>
  </si>
  <si>
    <t>59.55</t>
  </si>
  <si>
    <t>488.</t>
  </si>
  <si>
    <t>Fabtech Tech.</t>
  </si>
  <si>
    <t>489.</t>
  </si>
  <si>
    <t>GTV Engineering</t>
  </si>
  <si>
    <t>67.46</t>
  </si>
  <si>
    <t>51.82</t>
  </si>
  <si>
    <t>16.50</t>
  </si>
  <si>
    <t>-49.51</t>
  </si>
  <si>
    <t>28.49</t>
  </si>
  <si>
    <t>490.</t>
  </si>
  <si>
    <t>Elecon Engg.Co</t>
  </si>
  <si>
    <t>175.44</t>
  </si>
  <si>
    <t>46.56</t>
  </si>
  <si>
    <t>490.57</t>
  </si>
  <si>
    <t>25.03</t>
  </si>
  <si>
    <t>28.46</t>
  </si>
  <si>
    <t>491.</t>
  </si>
  <si>
    <t>Pokarna</t>
  </si>
  <si>
    <t>28.29</t>
  </si>
  <si>
    <t>-14.38</t>
  </si>
  <si>
    <t>170.96</t>
  </si>
  <si>
    <t>-11.22</t>
  </si>
  <si>
    <t>492.</t>
  </si>
  <si>
    <t>Hindustan Hardy</t>
  </si>
  <si>
    <t>20.37</t>
  </si>
  <si>
    <t>277.22</t>
  </si>
  <si>
    <t>26.75</t>
  </si>
  <si>
    <t>61.83</t>
  </si>
  <si>
    <t>28.37</t>
  </si>
  <si>
    <t>493.</t>
  </si>
  <si>
    <t>D-Link India</t>
  </si>
  <si>
    <t>15.99</t>
  </si>
  <si>
    <t>3.26</t>
  </si>
  <si>
    <t>350.16</t>
  </si>
  <si>
    <t>28.34</t>
  </si>
  <si>
    <t>494.</t>
  </si>
  <si>
    <t>Rexpro Enter.</t>
  </si>
  <si>
    <t>11.23</t>
  </si>
  <si>
    <t>68.02</t>
  </si>
  <si>
    <t>52.38</t>
  </si>
  <si>
    <t>495.</t>
  </si>
  <si>
    <t>Seacoast Ship.</t>
  </si>
  <si>
    <t>3.57</t>
  </si>
  <si>
    <t>151.47</t>
  </si>
  <si>
    <t>51.88</t>
  </si>
  <si>
    <t>28.33</t>
  </si>
  <si>
    <t>496.</t>
  </si>
  <si>
    <t>Gulf Oil Lubric.</t>
  </si>
  <si>
    <t>3.95</t>
  </si>
  <si>
    <t>96.66</t>
  </si>
  <si>
    <t>996.36</t>
  </si>
  <si>
    <t>28.30</t>
  </si>
  <si>
    <t>497.</t>
  </si>
  <si>
    <t>Dhanuka Agritech</t>
  </si>
  <si>
    <t>23.42</t>
  </si>
  <si>
    <t>75.50</t>
  </si>
  <si>
    <t>27.92</t>
  </si>
  <si>
    <t>442.02</t>
  </si>
  <si>
    <t>20.01</t>
  </si>
  <si>
    <t>498.</t>
  </si>
  <si>
    <t>1.36</t>
  </si>
  <si>
    <t>316.10</t>
  </si>
  <si>
    <t>0.67</t>
  </si>
  <si>
    <t>2866.00</t>
  </si>
  <si>
    <t>16.41</t>
  </si>
  <si>
    <t>499.</t>
  </si>
  <si>
    <t>Kirl.Pneumatic</t>
  </si>
  <si>
    <t>4.46</t>
  </si>
  <si>
    <t>272.00</t>
  </si>
  <si>
    <t>-1.20</t>
  </si>
  <si>
    <t>500.</t>
  </si>
  <si>
    <t>Loyal Equipments</t>
  </si>
  <si>
    <t>21.06</t>
  </si>
  <si>
    <t>233.33</t>
  </si>
  <si>
    <t>68.33</t>
  </si>
  <si>
    <t>-12.10</t>
  </si>
  <si>
    <t>28.26</t>
  </si>
  <si>
    <t>501.</t>
  </si>
  <si>
    <t>Concord Biotech</t>
  </si>
  <si>
    <t>-26.06</t>
  </si>
  <si>
    <t>203.99</t>
  </si>
  <si>
    <t>-5.47</t>
  </si>
  <si>
    <t>28.25</t>
  </si>
  <si>
    <t>502.</t>
  </si>
  <si>
    <t>Z-Tech (India)</t>
  </si>
  <si>
    <t>42.27</t>
  </si>
  <si>
    <t>9.08</t>
  </si>
  <si>
    <t>236.30</t>
  </si>
  <si>
    <t>34.99</t>
  </si>
  <si>
    <t>58.04</t>
  </si>
  <si>
    <t>503.</t>
  </si>
  <si>
    <t>Challani Capital</t>
  </si>
  <si>
    <t>28.95</t>
  </si>
  <si>
    <t>0.74</t>
  </si>
  <si>
    <t>124.24</t>
  </si>
  <si>
    <t>28.22</t>
  </si>
  <si>
    <t>504.</t>
  </si>
  <si>
    <t>Solex Energy</t>
  </si>
  <si>
    <t>26.52</t>
  </si>
  <si>
    <t>231.09</t>
  </si>
  <si>
    <t>386.96</t>
  </si>
  <si>
    <t>505.</t>
  </si>
  <si>
    <t>GB Logistics</t>
  </si>
  <si>
    <t>4.26</t>
  </si>
  <si>
    <t>111.45</t>
  </si>
  <si>
    <t>154.98</t>
  </si>
  <si>
    <t>206.59</t>
  </si>
  <si>
    <t>506.</t>
  </si>
  <si>
    <t>Tilaknagar Inds.</t>
  </si>
  <si>
    <t>30.83</t>
  </si>
  <si>
    <t>88.51</t>
  </si>
  <si>
    <t>120.78</t>
  </si>
  <si>
    <t>409.14</t>
  </si>
  <si>
    <t>30.65</t>
  </si>
  <si>
    <t>28.19</t>
  </si>
  <si>
    <t>507.</t>
  </si>
  <si>
    <t>NIIT Learning</t>
  </si>
  <si>
    <t>19.86</t>
  </si>
  <si>
    <t>49.30</t>
  </si>
  <si>
    <t>451.35</t>
  </si>
  <si>
    <t>28.18</t>
  </si>
  <si>
    <t>508.</t>
  </si>
  <si>
    <t>Nicco Parks</t>
  </si>
  <si>
    <t>106.00</t>
  </si>
  <si>
    <t>-3.16</t>
  </si>
  <si>
    <t>-63.14</t>
  </si>
  <si>
    <t>28.15</t>
  </si>
  <si>
    <t>509.</t>
  </si>
  <si>
    <t>Urban Enviro</t>
  </si>
  <si>
    <t>2.63</t>
  </si>
  <si>
    <t>-13.77</t>
  </si>
  <si>
    <t>69.11</t>
  </si>
  <si>
    <t>23.39</t>
  </si>
  <si>
    <t>28.13</t>
  </si>
  <si>
    <t>510.</t>
  </si>
  <si>
    <t>Ken Enter.</t>
  </si>
  <si>
    <t>48.05</t>
  </si>
  <si>
    <t>7.20</t>
  </si>
  <si>
    <t>41.73</t>
  </si>
  <si>
    <t>267.37</t>
  </si>
  <si>
    <t>24.85</t>
  </si>
  <si>
    <t>511.</t>
  </si>
  <si>
    <t>Franklin Indust.</t>
  </si>
  <si>
    <t>64.78</t>
  </si>
  <si>
    <t>-63.01</t>
  </si>
  <si>
    <t>11.77</t>
  </si>
  <si>
    <t>-55.80</t>
  </si>
  <si>
    <t>28.09</t>
  </si>
  <si>
    <t>512.</t>
  </si>
  <si>
    <t>Modern Steels</t>
  </si>
  <si>
    <t>5.16</t>
  </si>
  <si>
    <t>24.24</t>
  </si>
  <si>
    <t>866.67</t>
  </si>
  <si>
    <t>28.07</t>
  </si>
  <si>
    <t>513.</t>
  </si>
  <si>
    <t>Bajaj Auto</t>
  </si>
  <si>
    <t>2210.44</t>
  </si>
  <si>
    <t>13.84</t>
  </si>
  <si>
    <t>13133.35</t>
  </si>
  <si>
    <t>10.07</t>
  </si>
  <si>
    <t>514.</t>
  </si>
  <si>
    <t>Tinna Rubber</t>
  </si>
  <si>
    <t>11.74</t>
  </si>
  <si>
    <t>130.27</t>
  </si>
  <si>
    <t>-4.22</t>
  </si>
  <si>
    <t>28.05</t>
  </si>
  <si>
    <t>515.</t>
  </si>
  <si>
    <t>Danlaw Tech.</t>
  </si>
  <si>
    <t>20.75</t>
  </si>
  <si>
    <t>54.77</t>
  </si>
  <si>
    <t>28.03</t>
  </si>
  <si>
    <t>516.</t>
  </si>
  <si>
    <t>Manoj Jewellers</t>
  </si>
  <si>
    <t>49.00</t>
  </si>
  <si>
    <t>9.25</t>
  </si>
  <si>
    <t>34.84</t>
  </si>
  <si>
    <t>517.</t>
  </si>
  <si>
    <t>Advance Agrolife</t>
  </si>
  <si>
    <t>25.07</t>
  </si>
  <si>
    <t>642.86</t>
  </si>
  <si>
    <t>28.00</t>
  </si>
  <si>
    <t>518.</t>
  </si>
  <si>
    <t>eClerx Services</t>
  </si>
  <si>
    <t>141.55</t>
  </si>
  <si>
    <t>26.94</t>
  </si>
  <si>
    <t>934.56</t>
  </si>
  <si>
    <t>19.52</t>
  </si>
  <si>
    <t>27.97</t>
  </si>
  <si>
    <t>519.</t>
  </si>
  <si>
    <t>T R I L</t>
  </si>
  <si>
    <t>57.85</t>
  </si>
  <si>
    <t>235.24</t>
  </si>
  <si>
    <t>529.33</t>
  </si>
  <si>
    <t>520.</t>
  </si>
  <si>
    <t>49.72</t>
  </si>
  <si>
    <t>320.66</t>
  </si>
  <si>
    <t>1.89</t>
  </si>
  <si>
    <t>521.</t>
  </si>
  <si>
    <t>Maithan Alloys</t>
  </si>
  <si>
    <t>4.56</t>
  </si>
  <si>
    <t>537.90</t>
  </si>
  <si>
    <t>17.44</t>
  </si>
  <si>
    <t>632.31</t>
  </si>
  <si>
    <t>68.58</t>
  </si>
  <si>
    <t>27.95</t>
  </si>
  <si>
    <t>522.</t>
  </si>
  <si>
    <t>Srivari Spices &amp;</t>
  </si>
  <si>
    <t>132.11</t>
  </si>
  <si>
    <t>8.58</t>
  </si>
  <si>
    <t>59.08</t>
  </si>
  <si>
    <t>27.90</t>
  </si>
  <si>
    <t>523.</t>
  </si>
  <si>
    <t>Amic Forging</t>
  </si>
  <si>
    <t>79.03</t>
  </si>
  <si>
    <t>12.83</t>
  </si>
  <si>
    <t>90.92</t>
  </si>
  <si>
    <t>57.65</t>
  </si>
  <si>
    <t>-22.75</t>
  </si>
  <si>
    <t>524.</t>
  </si>
  <si>
    <t>Hind. Unilever</t>
  </si>
  <si>
    <t>55.50</t>
  </si>
  <si>
    <t>1.71</t>
  </si>
  <si>
    <t>2768.00</t>
  </si>
  <si>
    <t>8.18</t>
  </si>
  <si>
    <t>16514.00</t>
  </si>
  <si>
    <t>525.</t>
  </si>
  <si>
    <t>Fiem Industries</t>
  </si>
  <si>
    <t>24.53</t>
  </si>
  <si>
    <t>57.52</t>
  </si>
  <si>
    <t>17.65</t>
  </si>
  <si>
    <t>658.90</t>
  </si>
  <si>
    <t>27.80</t>
  </si>
  <si>
    <t>526.</t>
  </si>
  <si>
    <t>Cemindia Project</t>
  </si>
  <si>
    <t>33.63</t>
  </si>
  <si>
    <t>0.25</t>
  </si>
  <si>
    <t>137.21</t>
  </si>
  <si>
    <t>36.96</t>
  </si>
  <si>
    <t>2542.37</t>
  </si>
  <si>
    <t>6.76</t>
  </si>
  <si>
    <t>27.64</t>
  </si>
  <si>
    <t>527.</t>
  </si>
  <si>
    <t>LTIMindtree</t>
  </si>
  <si>
    <t>1254.60</t>
  </si>
  <si>
    <t>10.61</t>
  </si>
  <si>
    <t>9840.60</t>
  </si>
  <si>
    <t>7.63</t>
  </si>
  <si>
    <t>27.63</t>
  </si>
  <si>
    <t>528.</t>
  </si>
  <si>
    <t>Likhitha Infra.</t>
  </si>
  <si>
    <t>14.00</t>
  </si>
  <si>
    <t>13.91</t>
  </si>
  <si>
    <t>-18.51</t>
  </si>
  <si>
    <t>122.41</t>
  </si>
  <si>
    <t>-2.10</t>
  </si>
  <si>
    <t>529.</t>
  </si>
  <si>
    <t>Kirl. Brothers</t>
  </si>
  <si>
    <t>36.70</t>
  </si>
  <si>
    <t>67.50</t>
  </si>
  <si>
    <t>979.00</t>
  </si>
  <si>
    <t>-5.03</t>
  </si>
  <si>
    <t>27.59</t>
  </si>
  <si>
    <t>530.</t>
  </si>
  <si>
    <t>Teerth Gopicon</t>
  </si>
  <si>
    <t>60.10</t>
  </si>
  <si>
    <t>3.32</t>
  </si>
  <si>
    <t>-59.16</t>
  </si>
  <si>
    <t>50.27</t>
  </si>
  <si>
    <t>-25.58</t>
  </si>
  <si>
    <t>531.</t>
  </si>
  <si>
    <t>ASK Automotive</t>
  </si>
  <si>
    <t>42.57</t>
  </si>
  <si>
    <t>16.26</t>
  </si>
  <si>
    <t>891.29</t>
  </si>
  <si>
    <t>3.37</t>
  </si>
  <si>
    <t>27.58</t>
  </si>
  <si>
    <t>532.</t>
  </si>
  <si>
    <t>Ganga Bath Fitt.</t>
  </si>
  <si>
    <t>24.45</t>
  </si>
  <si>
    <t>15.17</t>
  </si>
  <si>
    <t>533.</t>
  </si>
  <si>
    <t>TGIF Agribusines</t>
  </si>
  <si>
    <t>0.77</t>
  </si>
  <si>
    <t>14.93</t>
  </si>
  <si>
    <t>-3.27</t>
  </si>
  <si>
    <t>27.56</t>
  </si>
  <si>
    <t>534.</t>
  </si>
  <si>
    <t>Amwill Health</t>
  </si>
  <si>
    <t>10.51</t>
  </si>
  <si>
    <t>112.78</t>
  </si>
  <si>
    <t>4.21</t>
  </si>
  <si>
    <t>17.43</t>
  </si>
  <si>
    <t>535.</t>
  </si>
  <si>
    <t>SKP Securities</t>
  </si>
  <si>
    <t>114.55</t>
  </si>
  <si>
    <t>8.10</t>
  </si>
  <si>
    <t>78.00</t>
  </si>
  <si>
    <t>2.85</t>
  </si>
  <si>
    <t>-11.21</t>
  </si>
  <si>
    <t>10.40</t>
  </si>
  <si>
    <t>27.55</t>
  </si>
  <si>
    <t>536.</t>
  </si>
  <si>
    <t>Gandhi Spl. Tube</t>
  </si>
  <si>
    <t>17.10</t>
  </si>
  <si>
    <t>21.61</t>
  </si>
  <si>
    <t>50.91</t>
  </si>
  <si>
    <t>48.11</t>
  </si>
  <si>
    <t>17.83</t>
  </si>
  <si>
    <t>537.</t>
  </si>
  <si>
    <t>Ambar Protein</t>
  </si>
  <si>
    <t>20.11</t>
  </si>
  <si>
    <t>-56.40</t>
  </si>
  <si>
    <t>117.27</t>
  </si>
  <si>
    <t>26.04</t>
  </si>
  <si>
    <t>27.50</t>
  </si>
  <si>
    <t>538.</t>
  </si>
  <si>
    <t>Supreme Power</t>
  </si>
  <si>
    <t>27.81</t>
  </si>
  <si>
    <t>30.88</t>
  </si>
  <si>
    <t>38.23</t>
  </si>
  <si>
    <t>50.22</t>
  </si>
  <si>
    <t>539.</t>
  </si>
  <si>
    <t>M K Exim India</t>
  </si>
  <si>
    <t>15.42</t>
  </si>
  <si>
    <t>35.29</t>
  </si>
  <si>
    <t>19.63</t>
  </si>
  <si>
    <t>27.46</t>
  </si>
  <si>
    <t>540.</t>
  </si>
  <si>
    <t>Supriya Lifesci.</t>
  </si>
  <si>
    <t>31.71</t>
  </si>
  <si>
    <t>34.79</t>
  </si>
  <si>
    <t>-22.07</t>
  </si>
  <si>
    <t>145.07</t>
  </si>
  <si>
    <t>-9.69</t>
  </si>
  <si>
    <t>541.</t>
  </si>
  <si>
    <t>Pulz Electronics</t>
  </si>
  <si>
    <t>39.00</t>
  </si>
  <si>
    <t>13.61</t>
  </si>
  <si>
    <t>-48.45</t>
  </si>
  <si>
    <t>16.35</t>
  </si>
  <si>
    <t>-14.44</t>
  </si>
  <si>
    <t>542.</t>
  </si>
  <si>
    <t>Stylam Industrie</t>
  </si>
  <si>
    <t>23.02</t>
  </si>
  <si>
    <t>-0.32</t>
  </si>
  <si>
    <t>282.98</t>
  </si>
  <si>
    <t>16.65</t>
  </si>
  <si>
    <t>27.41</t>
  </si>
  <si>
    <t>543.</t>
  </si>
  <si>
    <t>V.L.Infraproject</t>
  </si>
  <si>
    <t>7.52</t>
  </si>
  <si>
    <t>52.95</t>
  </si>
  <si>
    <t>68.71</t>
  </si>
  <si>
    <t>544.</t>
  </si>
  <si>
    <t>HBL Engineering</t>
  </si>
  <si>
    <t>143.35</t>
  </si>
  <si>
    <t>81.69</t>
  </si>
  <si>
    <t>601.77</t>
  </si>
  <si>
    <t>545.</t>
  </si>
  <si>
    <t>Shivashrit Foods</t>
  </si>
  <si>
    <t>19.29</t>
  </si>
  <si>
    <t>546.</t>
  </si>
  <si>
    <t>Guj. Themis Bio.</t>
  </si>
  <si>
    <t>-31.57</t>
  </si>
  <si>
    <t>35.87</t>
  </si>
  <si>
    <t>-7.62</t>
  </si>
  <si>
    <t>27.29</t>
  </si>
  <si>
    <t>547.</t>
  </si>
  <si>
    <t>GPT Healthcare</t>
  </si>
  <si>
    <t>147.99</t>
  </si>
  <si>
    <t>-22.89</t>
  </si>
  <si>
    <t>107.11</t>
  </si>
  <si>
    <t>9.50</t>
  </si>
  <si>
    <t>27.23</t>
  </si>
  <si>
    <t>548.</t>
  </si>
  <si>
    <t>Inventurus Knowl</t>
  </si>
  <si>
    <t>47.06</t>
  </si>
  <si>
    <t>151.54</t>
  </si>
  <si>
    <t>58.70</t>
  </si>
  <si>
    <t>740.10</t>
  </si>
  <si>
    <t>15.62</t>
  </si>
  <si>
    <t>27.20</t>
  </si>
  <si>
    <t>549.</t>
  </si>
  <si>
    <t>Jain Resource</t>
  </si>
  <si>
    <t>38.24</t>
  </si>
  <si>
    <t>550.</t>
  </si>
  <si>
    <t>Aaradhya Dis.</t>
  </si>
  <si>
    <t>154.25</t>
  </si>
  <si>
    <t>21.26</t>
  </si>
  <si>
    <t>27.19</t>
  </si>
  <si>
    <t>551.</t>
  </si>
  <si>
    <t>Jenburkt Pharma</t>
  </si>
  <si>
    <t>35.53</t>
  </si>
  <si>
    <t>9.19</t>
  </si>
  <si>
    <t>27.18</t>
  </si>
  <si>
    <t>552.</t>
  </si>
  <si>
    <t>Panorama Studios</t>
  </si>
  <si>
    <t>26.17</t>
  </si>
  <si>
    <t>1135.38</t>
  </si>
  <si>
    <t>40.00</t>
  </si>
  <si>
    <t>136.35</t>
  </si>
  <si>
    <t>283.11</t>
  </si>
  <si>
    <t>553.</t>
  </si>
  <si>
    <t>Vikran Engg.</t>
  </si>
  <si>
    <t>96.99</t>
  </si>
  <si>
    <t>5.65</t>
  </si>
  <si>
    <t>31.70</t>
  </si>
  <si>
    <t>159.16</t>
  </si>
  <si>
    <t>16.98</t>
  </si>
  <si>
    <t>554.</t>
  </si>
  <si>
    <t>SML ISUZU</t>
  </si>
  <si>
    <t>66.96</t>
  </si>
  <si>
    <t>44.34</t>
  </si>
  <si>
    <t>845.89</t>
  </si>
  <si>
    <t>27.12</t>
  </si>
  <si>
    <t>555.</t>
  </si>
  <si>
    <t>Intl. Conveyors</t>
  </si>
  <si>
    <t>5.51</t>
  </si>
  <si>
    <t>63.38</t>
  </si>
  <si>
    <t>35.46</t>
  </si>
  <si>
    <t>-12.21</t>
  </si>
  <si>
    <t>27.09</t>
  </si>
  <si>
    <t>556.</t>
  </si>
  <si>
    <t>Macpower CNC</t>
  </si>
  <si>
    <t>61.03</t>
  </si>
  <si>
    <t>557.</t>
  </si>
  <si>
    <t>Harshdeep Horti.</t>
  </si>
  <si>
    <t>5.48</t>
  </si>
  <si>
    <t>558.</t>
  </si>
  <si>
    <t>Torrent Pharma.</t>
  </si>
  <si>
    <t>59.66</t>
  </si>
  <si>
    <t>548.00</t>
  </si>
  <si>
    <t>19.91</t>
  </si>
  <si>
    <t>3178.00</t>
  </si>
  <si>
    <t>27.05</t>
  </si>
  <si>
    <t>559.</t>
  </si>
  <si>
    <t>Beta Drugs Ltd</t>
  </si>
  <si>
    <t>17.98</t>
  </si>
  <si>
    <t>28.86</t>
  </si>
  <si>
    <t>182.05</t>
  </si>
  <si>
    <t>27.04</t>
  </si>
  <si>
    <t>560.</t>
  </si>
  <si>
    <t>Vruddhi Engineer</t>
  </si>
  <si>
    <t>225.00</t>
  </si>
  <si>
    <t>587.50</t>
  </si>
  <si>
    <t>17.97</t>
  </si>
  <si>
    <t>44.11</t>
  </si>
  <si>
    <t>27.00</t>
  </si>
  <si>
    <t>561.</t>
  </si>
  <si>
    <t>Banganga Paper</t>
  </si>
  <si>
    <t>26.95</t>
  </si>
  <si>
    <t>562.</t>
  </si>
  <si>
    <t>Pix Transmission</t>
  </si>
  <si>
    <t>17.33</t>
  </si>
  <si>
    <t>27.86</t>
  </si>
  <si>
    <t>121.54</t>
  </si>
  <si>
    <t>-6.44</t>
  </si>
  <si>
    <t>26.87</t>
  </si>
  <si>
    <t>563.</t>
  </si>
  <si>
    <t>Advait Energy</t>
  </si>
  <si>
    <t>57.01</t>
  </si>
  <si>
    <t>8.93</t>
  </si>
  <si>
    <t>53.86</t>
  </si>
  <si>
    <t>118.43</t>
  </si>
  <si>
    <t>98.54</t>
  </si>
  <si>
    <t>564.</t>
  </si>
  <si>
    <t>Quest Laborato.</t>
  </si>
  <si>
    <t>11.47</t>
  </si>
  <si>
    <t>177.03</t>
  </si>
  <si>
    <t>565.</t>
  </si>
  <si>
    <t>Prakash Pipes</t>
  </si>
  <si>
    <t>10.74</t>
  </si>
  <si>
    <t>0.79</t>
  </si>
  <si>
    <t>10.31</t>
  </si>
  <si>
    <t>-59.41</t>
  </si>
  <si>
    <t>203.42</t>
  </si>
  <si>
    <t>26.83</t>
  </si>
  <si>
    <t>566.</t>
  </si>
  <si>
    <t>Prabhhans Inds</t>
  </si>
  <si>
    <t>21.74</t>
  </si>
  <si>
    <t>-16.00</t>
  </si>
  <si>
    <t>21.72</t>
  </si>
  <si>
    <t>27.54</t>
  </si>
  <si>
    <t>567.</t>
  </si>
  <si>
    <t>Prec. Wires (I)</t>
  </si>
  <si>
    <t>21.86</t>
  </si>
  <si>
    <t>1115.58</t>
  </si>
  <si>
    <t>16.79</t>
  </si>
  <si>
    <t>26.78</t>
  </si>
  <si>
    <t>568.</t>
  </si>
  <si>
    <t>Ajanta Soya</t>
  </si>
  <si>
    <t>35.64</t>
  </si>
  <si>
    <t>11.68</t>
  </si>
  <si>
    <t>1.78</t>
  </si>
  <si>
    <t>-59.27</t>
  </si>
  <si>
    <t>312.08</t>
  </si>
  <si>
    <t>26.76</t>
  </si>
  <si>
    <t>569.</t>
  </si>
  <si>
    <t>Chambal Fert.</t>
  </si>
  <si>
    <t>11.90</t>
  </si>
  <si>
    <t>1.92</t>
  </si>
  <si>
    <t>548.89</t>
  </si>
  <si>
    <t>22.44</t>
  </si>
  <si>
    <t>5697.61</t>
  </si>
  <si>
    <t>570.</t>
  </si>
  <si>
    <t>Innovana Think.</t>
  </si>
  <si>
    <t>13.12</t>
  </si>
  <si>
    <t>32.09</t>
  </si>
  <si>
    <t>26.73</t>
  </si>
  <si>
    <t>571.</t>
  </si>
  <si>
    <t>Tiger Logistics</t>
  </si>
  <si>
    <t>18.53</t>
  </si>
  <si>
    <t>102.52</t>
  </si>
  <si>
    <t>1.34</t>
  </si>
  <si>
    <t>26.69</t>
  </si>
  <si>
    <t>572.</t>
  </si>
  <si>
    <t>TBO Tek</t>
  </si>
  <si>
    <t>62.97</t>
  </si>
  <si>
    <t>-6.99</t>
  </si>
  <si>
    <t>511.28</t>
  </si>
  <si>
    <t>22.18</t>
  </si>
  <si>
    <t>573.</t>
  </si>
  <si>
    <t>Trident Techlabs</t>
  </si>
  <si>
    <t>8.04</t>
  </si>
  <si>
    <t>-35.47</t>
  </si>
  <si>
    <t>-13.61</t>
  </si>
  <si>
    <t>26.67</t>
  </si>
  <si>
    <t>574.</t>
  </si>
  <si>
    <t>Aakaar Medical</t>
  </si>
  <si>
    <t>19.94</t>
  </si>
  <si>
    <t>575.</t>
  </si>
  <si>
    <t>EMS</t>
  </si>
  <si>
    <t>38.06</t>
  </si>
  <si>
    <t>2.05</t>
  </si>
  <si>
    <t>238.89</t>
  </si>
  <si>
    <t>26.60</t>
  </si>
  <si>
    <t>576.</t>
  </si>
  <si>
    <t>Quality Power El</t>
  </si>
  <si>
    <t>112.00</t>
  </si>
  <si>
    <t>-22.48</t>
  </si>
  <si>
    <t>176.72</t>
  </si>
  <si>
    <t>187.72</t>
  </si>
  <si>
    <t>577.</t>
  </si>
  <si>
    <t>Univastu India</t>
  </si>
  <si>
    <t>4.01</t>
  </si>
  <si>
    <t>26.56</t>
  </si>
  <si>
    <t>578.</t>
  </si>
  <si>
    <t>Dodla Dairy</t>
  </si>
  <si>
    <t>62.87</t>
  </si>
  <si>
    <t>1006.87</t>
  </si>
  <si>
    <t>26.55</t>
  </si>
  <si>
    <t>579.</t>
  </si>
  <si>
    <t>Krupalu Metals</t>
  </si>
  <si>
    <t>26.06</t>
  </si>
  <si>
    <t>26.54</t>
  </si>
  <si>
    <t>580.</t>
  </si>
  <si>
    <t>Brijlaxmi Leas.</t>
  </si>
  <si>
    <t>8.99</t>
  </si>
  <si>
    <t>130.16</t>
  </si>
  <si>
    <t>12.00</t>
  </si>
  <si>
    <t>26.53</t>
  </si>
  <si>
    <t>581.</t>
  </si>
  <si>
    <t>Styrenix Perfor.</t>
  </si>
  <si>
    <t>51.92</t>
  </si>
  <si>
    <t>-15.16</t>
  </si>
  <si>
    <t>943.50</t>
  </si>
  <si>
    <t>35.03</t>
  </si>
  <si>
    <t>582.</t>
  </si>
  <si>
    <t>Orient Tech.</t>
  </si>
  <si>
    <t>8.08</t>
  </si>
  <si>
    <t>212.56</t>
  </si>
  <si>
    <t>42.80</t>
  </si>
  <si>
    <t>583.</t>
  </si>
  <si>
    <t>United Spirits</t>
  </si>
  <si>
    <t>60.15</t>
  </si>
  <si>
    <t>0.92</t>
  </si>
  <si>
    <t>417.00</t>
  </si>
  <si>
    <t>-11.95</t>
  </si>
  <si>
    <t>3021.00</t>
  </si>
  <si>
    <t>26.50</t>
  </si>
  <si>
    <t>584.</t>
  </si>
  <si>
    <t>Chembond Chemic.</t>
  </si>
  <si>
    <t>11.99</t>
  </si>
  <si>
    <t>65.38</t>
  </si>
  <si>
    <t>26.47</t>
  </si>
  <si>
    <t>585.</t>
  </si>
  <si>
    <t>GP Eco Solutions</t>
  </si>
  <si>
    <t>64.60</t>
  </si>
  <si>
    <t>160.88</t>
  </si>
  <si>
    <t>26.46</t>
  </si>
  <si>
    <t>586.</t>
  </si>
  <si>
    <t>Vikram Solar</t>
  </si>
  <si>
    <t>133.36</t>
  </si>
  <si>
    <t>483.89</t>
  </si>
  <si>
    <t>1133.58</t>
  </si>
  <si>
    <t>79.67</t>
  </si>
  <si>
    <t>587.</t>
  </si>
  <si>
    <t>V-Marc India</t>
  </si>
  <si>
    <t>435.00</t>
  </si>
  <si>
    <t>29.49</t>
  </si>
  <si>
    <t>24.73</t>
  </si>
  <si>
    <t>559.66</t>
  </si>
  <si>
    <t>26.43</t>
  </si>
  <si>
    <t>588.</t>
  </si>
  <si>
    <t>Fine Organic</t>
  </si>
  <si>
    <t>117.10</t>
  </si>
  <si>
    <t>-1.19</t>
  </si>
  <si>
    <t>588.38</t>
  </si>
  <si>
    <t>589.</t>
  </si>
  <si>
    <t>Dynamic Cables</t>
  </si>
  <si>
    <t>56.98</t>
  </si>
  <si>
    <t>262.04</t>
  </si>
  <si>
    <t>25.65</t>
  </si>
  <si>
    <t>26.37</t>
  </si>
  <si>
    <t>590.</t>
  </si>
  <si>
    <t>Godfrey Phillips</t>
  </si>
  <si>
    <t>356.28</t>
  </si>
  <si>
    <t>25.14</t>
  </si>
  <si>
    <t>1486.20</t>
  </si>
  <si>
    <t>36.54</t>
  </si>
  <si>
    <t>591.</t>
  </si>
  <si>
    <t>AVP Infracon</t>
  </si>
  <si>
    <t>13.03</t>
  </si>
  <si>
    <t>84.57</t>
  </si>
  <si>
    <t>176.56</t>
  </si>
  <si>
    <t>100.98</t>
  </si>
  <si>
    <t>26.24</t>
  </si>
  <si>
    <t>592.</t>
  </si>
  <si>
    <t>Radiant Cash</t>
  </si>
  <si>
    <t>5.76</t>
  </si>
  <si>
    <t>-32.35</t>
  </si>
  <si>
    <t>100.09</t>
  </si>
  <si>
    <t>26.23</t>
  </si>
  <si>
    <t>593.</t>
  </si>
  <si>
    <t>Nacdac Infra.</t>
  </si>
  <si>
    <t>69.90</t>
  </si>
  <si>
    <t>41.19</t>
  </si>
  <si>
    <t>55.14</t>
  </si>
  <si>
    <t>26.22</t>
  </si>
  <si>
    <t>594.</t>
  </si>
  <si>
    <t>Purple United</t>
  </si>
  <si>
    <t>7.18</t>
  </si>
  <si>
    <t>72.63</t>
  </si>
  <si>
    <t>26.21</t>
  </si>
  <si>
    <t>595.</t>
  </si>
  <si>
    <t>Blue Star</t>
  </si>
  <si>
    <t>120.82</t>
  </si>
  <si>
    <t>-28.36</t>
  </si>
  <si>
    <t>2982.25</t>
  </si>
  <si>
    <t>4.08</t>
  </si>
  <si>
    <t>26.20</t>
  </si>
  <si>
    <t>596.</t>
  </si>
  <si>
    <t>Shanti Gold</t>
  </si>
  <si>
    <t>24.64</t>
  </si>
  <si>
    <t>174.08</t>
  </si>
  <si>
    <t>292.78</t>
  </si>
  <si>
    <t>597.</t>
  </si>
  <si>
    <t>Doms Industries</t>
  </si>
  <si>
    <t>59.10</t>
  </si>
  <si>
    <t>10.49</t>
  </si>
  <si>
    <t>562.28</t>
  </si>
  <si>
    <t>26.35</t>
  </si>
  <si>
    <t>26.18</t>
  </si>
  <si>
    <t>598.</t>
  </si>
  <si>
    <t>C2C Advanced</t>
  </si>
  <si>
    <t>750.00</t>
  </si>
  <si>
    <t>43.28</t>
  </si>
  <si>
    <t>71.89</t>
  </si>
  <si>
    <t>599.</t>
  </si>
  <si>
    <t>Ceinsys Tech</t>
  </si>
  <si>
    <t>31.64</t>
  </si>
  <si>
    <t>165.66</t>
  </si>
  <si>
    <t>156.60</t>
  </si>
  <si>
    <t>112.08</t>
  </si>
  <si>
    <t>26.15</t>
  </si>
  <si>
    <t>600.</t>
  </si>
  <si>
    <t>Sheetal Univer.</t>
  </si>
  <si>
    <t>132.00</t>
  </si>
  <si>
    <t>539.20</t>
  </si>
  <si>
    <t>46.65</t>
  </si>
  <si>
    <t>-32.68</t>
  </si>
  <si>
    <t>601.</t>
  </si>
  <si>
    <t>Gabriel India</t>
  </si>
  <si>
    <t>55.67</t>
  </si>
  <si>
    <t>984.55</t>
  </si>
  <si>
    <t>13.92</t>
  </si>
  <si>
    <t>26.14</t>
  </si>
  <si>
    <t>602.</t>
  </si>
  <si>
    <t>Nexxus Petro</t>
  </si>
  <si>
    <t>125.00</t>
  </si>
  <si>
    <t>4.75</t>
  </si>
  <si>
    <t>262.60</t>
  </si>
  <si>
    <t>217.82</t>
  </si>
  <si>
    <t>120.29</t>
  </si>
  <si>
    <t>26.11</t>
  </si>
  <si>
    <t>603.</t>
  </si>
  <si>
    <t>M &amp; B Engineer.</t>
  </si>
  <si>
    <t>17.95</t>
  </si>
  <si>
    <t>158.65</t>
  </si>
  <si>
    <t>237.65</t>
  </si>
  <si>
    <t>69.48</t>
  </si>
  <si>
    <t>604.</t>
  </si>
  <si>
    <t>M P K Steels</t>
  </si>
  <si>
    <t>13.66</t>
  </si>
  <si>
    <t>605.</t>
  </si>
  <si>
    <t>Eleganz Interior</t>
  </si>
  <si>
    <t>14.85</t>
  </si>
  <si>
    <t>11.17</t>
  </si>
  <si>
    <t>200.61</t>
  </si>
  <si>
    <t>26.02</t>
  </si>
  <si>
    <t>606.</t>
  </si>
  <si>
    <t>NAPS Global</t>
  </si>
  <si>
    <t>1.39</t>
  </si>
  <si>
    <t>42.33</t>
  </si>
  <si>
    <t>607.</t>
  </si>
  <si>
    <t>String Metaverse</t>
  </si>
  <si>
    <t>18.30</t>
  </si>
  <si>
    <t>236.43</t>
  </si>
  <si>
    <t>198.86</t>
  </si>
  <si>
    <t>297.56</t>
  </si>
  <si>
    <t>26.00</t>
  </si>
  <si>
    <t>608.</t>
  </si>
  <si>
    <t>Takyon Networks</t>
  </si>
  <si>
    <t>25.96</t>
  </si>
  <si>
    <t>609.</t>
  </si>
  <si>
    <t>Vedant Fashions</t>
  </si>
  <si>
    <t>70.26</t>
  </si>
  <si>
    <t>12.43</t>
  </si>
  <si>
    <t>281.19</t>
  </si>
  <si>
    <t>17.25</t>
  </si>
  <si>
    <t>25.93</t>
  </si>
  <si>
    <t>610.</t>
  </si>
  <si>
    <t>Keltech Energies</t>
  </si>
  <si>
    <t>15.01</t>
  </si>
  <si>
    <t>21.63</t>
  </si>
  <si>
    <t>143.03</t>
  </si>
  <si>
    <t>611.</t>
  </si>
  <si>
    <t>Caplin Point Lab</t>
  </si>
  <si>
    <t>150.76</t>
  </si>
  <si>
    <t>23.26</t>
  </si>
  <si>
    <t>510.22</t>
  </si>
  <si>
    <t>612.</t>
  </si>
  <si>
    <t>Angel One</t>
  </si>
  <si>
    <t>19.48</t>
  </si>
  <si>
    <t>114.47</t>
  </si>
  <si>
    <t>-60.90</t>
  </si>
  <si>
    <t>1140.53</t>
  </si>
  <si>
    <t>25.80</t>
  </si>
  <si>
    <t>613.</t>
  </si>
  <si>
    <t>Raghav Product.</t>
  </si>
  <si>
    <t>40.89</t>
  </si>
  <si>
    <t>58.44</t>
  </si>
  <si>
    <t>30.33</t>
  </si>
  <si>
    <t>614.</t>
  </si>
  <si>
    <t>Tata Technolog.</t>
  </si>
  <si>
    <t>1.25</t>
  </si>
  <si>
    <t>170.28</t>
  </si>
  <si>
    <t>5.09</t>
  </si>
  <si>
    <t>1244.29</t>
  </si>
  <si>
    <t>-1.94</t>
  </si>
  <si>
    <t>615.</t>
  </si>
  <si>
    <t>J B Chemicals &amp;</t>
  </si>
  <si>
    <t>202.38</t>
  </si>
  <si>
    <t>1093.94</t>
  </si>
  <si>
    <t>8.91</t>
  </si>
  <si>
    <t>616.</t>
  </si>
  <si>
    <t>Radhika Jeweltec</t>
  </si>
  <si>
    <t>16.89</t>
  </si>
  <si>
    <t>39.11</t>
  </si>
  <si>
    <t>99.15</t>
  </si>
  <si>
    <t>25.78</t>
  </si>
  <si>
    <t>617.</t>
  </si>
  <si>
    <t>Ivalue Infosolut</t>
  </si>
  <si>
    <t>618.</t>
  </si>
  <si>
    <t>Tatia Global</t>
  </si>
  <si>
    <t>2.89</t>
  </si>
  <si>
    <t>5.68</t>
  </si>
  <si>
    <t>35.71</t>
  </si>
  <si>
    <t>25.76</t>
  </si>
  <si>
    <t>619.</t>
  </si>
  <si>
    <t>3B Blackbio</t>
  </si>
  <si>
    <t>1364.00</t>
  </si>
  <si>
    <t>23.87</t>
  </si>
  <si>
    <t>12.65</t>
  </si>
  <si>
    <t>22.23</t>
  </si>
  <si>
    <t>14.41</t>
  </si>
  <si>
    <t>25.75</t>
  </si>
  <si>
    <t>620.</t>
  </si>
  <si>
    <t>Pee Cee Cosma</t>
  </si>
  <si>
    <t>15.20</t>
  </si>
  <si>
    <t>2.99</t>
  </si>
  <si>
    <t>-10.75</t>
  </si>
  <si>
    <t>39.81</t>
  </si>
  <si>
    <t>25.73</t>
  </si>
  <si>
    <t>621.</t>
  </si>
  <si>
    <t>Asian Paints</t>
  </si>
  <si>
    <t>1.06</t>
  </si>
  <si>
    <t>1117.05</t>
  </si>
  <si>
    <t>-6.00</t>
  </si>
  <si>
    <t>8938.55</t>
  </si>
  <si>
    <t>-0.35</t>
  </si>
  <si>
    <t>622.</t>
  </si>
  <si>
    <t>Revathi Equip</t>
  </si>
  <si>
    <t>-92.82</t>
  </si>
  <si>
    <t>22.26</t>
  </si>
  <si>
    <t>-57.22</t>
  </si>
  <si>
    <t>623.</t>
  </si>
  <si>
    <t>EIH Assoc.Hotels</t>
  </si>
  <si>
    <t>6.18</t>
  </si>
  <si>
    <t>68.74</t>
  </si>
  <si>
    <t>6.61</t>
  </si>
  <si>
    <t>25.70</t>
  </si>
  <si>
    <t>624.</t>
  </si>
  <si>
    <t>Shriram Pistons</t>
  </si>
  <si>
    <t>134.90</t>
  </si>
  <si>
    <t>963.30</t>
  </si>
  <si>
    <t>15.08</t>
  </si>
  <si>
    <t>625.</t>
  </si>
  <si>
    <t>Schaeffler India</t>
  </si>
  <si>
    <t>296.23</t>
  </si>
  <si>
    <t>16.84</t>
  </si>
  <si>
    <t>2282.10</t>
  </si>
  <si>
    <t>10.14</t>
  </si>
  <si>
    <t>25.67</t>
  </si>
  <si>
    <t>626.</t>
  </si>
  <si>
    <t>Le Lavoir</t>
  </si>
  <si>
    <t>-7.41</t>
  </si>
  <si>
    <t>8.33</t>
  </si>
  <si>
    <t>627.</t>
  </si>
  <si>
    <t>Pratham EPC</t>
  </si>
  <si>
    <t>18.88</t>
  </si>
  <si>
    <t>9.64</t>
  </si>
  <si>
    <t>56.93</t>
  </si>
  <si>
    <t>63.73</t>
  </si>
  <si>
    <t>628.</t>
  </si>
  <si>
    <t>Upsurge Invest.</t>
  </si>
  <si>
    <t>71.05</t>
  </si>
  <si>
    <t>22.49</t>
  </si>
  <si>
    <t>25.58</t>
  </si>
  <si>
    <t>629.</t>
  </si>
  <si>
    <t>Shivalik Bimetal</t>
  </si>
  <si>
    <t>37.79</t>
  </si>
  <si>
    <t>22.78</t>
  </si>
  <si>
    <t>136.60</t>
  </si>
  <si>
    <t>25.57</t>
  </si>
  <si>
    <t>630.</t>
  </si>
  <si>
    <t>Vdeal System</t>
  </si>
  <si>
    <t>195.00</t>
  </si>
  <si>
    <t>23.90</t>
  </si>
  <si>
    <t>2.74</t>
  </si>
  <si>
    <t>32.34</t>
  </si>
  <si>
    <t>631.</t>
  </si>
  <si>
    <t>KPT Industries</t>
  </si>
  <si>
    <t>18.38</t>
  </si>
  <si>
    <t>38.77</t>
  </si>
  <si>
    <t>-15.33</t>
  </si>
  <si>
    <t>632.</t>
  </si>
  <si>
    <t>DC Infotech</t>
  </si>
  <si>
    <t>28.52</t>
  </si>
  <si>
    <t>32.35</t>
  </si>
  <si>
    <t>148.09</t>
  </si>
  <si>
    <t>24.96</t>
  </si>
  <si>
    <t>25.52</t>
  </si>
  <si>
    <t>633.</t>
  </si>
  <si>
    <t>Lakshya Powertec</t>
  </si>
  <si>
    <t>8.26</t>
  </si>
  <si>
    <t>8.39</t>
  </si>
  <si>
    <t>-19.21</t>
  </si>
  <si>
    <t>93.40</t>
  </si>
  <si>
    <t>7.75</t>
  </si>
  <si>
    <t>634.</t>
  </si>
  <si>
    <t>Vesuvius India</t>
  </si>
  <si>
    <t>41.23</t>
  </si>
  <si>
    <t>-6.46</t>
  </si>
  <si>
    <t>524.30</t>
  </si>
  <si>
    <t>25.47</t>
  </si>
  <si>
    <t>635.</t>
  </si>
  <si>
    <t>Brady &amp; Morris</t>
  </si>
  <si>
    <t>1.54</t>
  </si>
  <si>
    <t>-36.10</t>
  </si>
  <si>
    <t>19.84</t>
  </si>
  <si>
    <t>25.40</t>
  </si>
  <si>
    <t>636.</t>
  </si>
  <si>
    <t>Naturewings Hol.</t>
  </si>
  <si>
    <t>23.07</t>
  </si>
  <si>
    <t>-56.10</t>
  </si>
  <si>
    <t>9.00</t>
  </si>
  <si>
    <t>-3.43</t>
  </si>
  <si>
    <t>637.</t>
  </si>
  <si>
    <t>Petronet LNG</t>
  </si>
  <si>
    <t>10.79</t>
  </si>
  <si>
    <t>3.75</t>
  </si>
  <si>
    <t>841.88</t>
  </si>
  <si>
    <t>-23.84</t>
  </si>
  <si>
    <t>11879.86</t>
  </si>
  <si>
    <t>-11.44</t>
  </si>
  <si>
    <t>25.39</t>
  </si>
  <si>
    <t>638.</t>
  </si>
  <si>
    <t>Voler Car</t>
  </si>
  <si>
    <t>18.69</t>
  </si>
  <si>
    <t>12.35</t>
  </si>
  <si>
    <t>21.92</t>
  </si>
  <si>
    <t>25.38</t>
  </si>
  <si>
    <t>639.</t>
  </si>
  <si>
    <t>Arunaya Organics</t>
  </si>
  <si>
    <t>23.00</t>
  </si>
  <si>
    <t>62.50</t>
  </si>
  <si>
    <t>25.37</t>
  </si>
  <si>
    <t>640.</t>
  </si>
  <si>
    <t>Geekay Wires</t>
  </si>
  <si>
    <t>-28.32</t>
  </si>
  <si>
    <t>91.74</t>
  </si>
  <si>
    <t>25.36</t>
  </si>
  <si>
    <t>641.</t>
  </si>
  <si>
    <t>Bhansali Engg.</t>
  </si>
  <si>
    <t>45.89</t>
  </si>
  <si>
    <t>-13.98</t>
  </si>
  <si>
    <t>307.91</t>
  </si>
  <si>
    <t>-9.45</t>
  </si>
  <si>
    <t>25.34</t>
  </si>
  <si>
    <t>642.</t>
  </si>
  <si>
    <t>Havells India</t>
  </si>
  <si>
    <t>67.00</t>
  </si>
  <si>
    <t>347.53</t>
  </si>
  <si>
    <t>-14.75</t>
  </si>
  <si>
    <t>5455.35</t>
  </si>
  <si>
    <t>-6.04</t>
  </si>
  <si>
    <t>25.32</t>
  </si>
  <si>
    <t>643.</t>
  </si>
  <si>
    <t>Agarwal Fortune</t>
  </si>
  <si>
    <t>2.14</t>
  </si>
  <si>
    <t>87.72</t>
  </si>
  <si>
    <t>25.31</t>
  </si>
  <si>
    <t>644.</t>
  </si>
  <si>
    <t>Heritage Foods</t>
  </si>
  <si>
    <t>40.55</t>
  </si>
  <si>
    <t>-30.60</t>
  </si>
  <si>
    <t>1136.76</t>
  </si>
  <si>
    <t>10.08</t>
  </si>
  <si>
    <t>25.28</t>
  </si>
  <si>
    <t>645.</t>
  </si>
  <si>
    <t>Deepak Builders</t>
  </si>
  <si>
    <t>14.99</t>
  </si>
  <si>
    <t>5.49</t>
  </si>
  <si>
    <t>106.60</t>
  </si>
  <si>
    <t>1.42</t>
  </si>
  <si>
    <t>646.</t>
  </si>
  <si>
    <t>Creative Graphic</t>
  </si>
  <si>
    <t>11.62</t>
  </si>
  <si>
    <t>226.40</t>
  </si>
  <si>
    <t>138.03</t>
  </si>
  <si>
    <t>65.27</t>
  </si>
  <si>
    <t>25.27</t>
  </si>
  <si>
    <t>647.</t>
  </si>
  <si>
    <t>Mahendra Realtor</t>
  </si>
  <si>
    <t>55.00</t>
  </si>
  <si>
    <t>8.20</t>
  </si>
  <si>
    <t>648.</t>
  </si>
  <si>
    <t>Vedanta</t>
  </si>
  <si>
    <t>12.97</t>
  </si>
  <si>
    <t>9.71</t>
  </si>
  <si>
    <t>4457.00</t>
  </si>
  <si>
    <t>-11.67</t>
  </si>
  <si>
    <t>37824.00</t>
  </si>
  <si>
    <t>649.</t>
  </si>
  <si>
    <t>Prevest Denpro</t>
  </si>
  <si>
    <t>550.00</t>
  </si>
  <si>
    <t>26.85</t>
  </si>
  <si>
    <t>650.</t>
  </si>
  <si>
    <t>Vimta Labs</t>
  </si>
  <si>
    <t>18.89</t>
  </si>
  <si>
    <t>97.56</t>
  </si>
  <si>
    <t>30.29</t>
  </si>
  <si>
    <t>651.</t>
  </si>
  <si>
    <t>Ganesh Green</t>
  </si>
  <si>
    <t>30.72</t>
  </si>
  <si>
    <t>180.18</t>
  </si>
  <si>
    <t>61.68</t>
  </si>
  <si>
    <t>652.</t>
  </si>
  <si>
    <t>Swastika Castal</t>
  </si>
  <si>
    <t>71.00</t>
  </si>
  <si>
    <t>22.21</t>
  </si>
  <si>
    <t>653.</t>
  </si>
  <si>
    <t>Denta Water</t>
  </si>
  <si>
    <t>19.72</t>
  </si>
  <si>
    <t>18.55</t>
  </si>
  <si>
    <t>41.06</t>
  </si>
  <si>
    <t>67.28</t>
  </si>
  <si>
    <t>35.95</t>
  </si>
  <si>
    <t>25.17</t>
  </si>
  <si>
    <t>654.</t>
  </si>
  <si>
    <t>Hind.Construct.</t>
  </si>
  <si>
    <t>2162.20</t>
  </si>
  <si>
    <t>1091.33</t>
  </si>
  <si>
    <t>-39.90</t>
  </si>
  <si>
    <t>25.15</t>
  </si>
  <si>
    <t>655.</t>
  </si>
  <si>
    <t>Sumitomo Chemi.</t>
  </si>
  <si>
    <t>179.81</t>
  </si>
  <si>
    <t>40.05</t>
  </si>
  <si>
    <t>1048.07</t>
  </si>
  <si>
    <t>656.</t>
  </si>
  <si>
    <t>Addictive Learn</t>
  </si>
  <si>
    <t>39.78</t>
  </si>
  <si>
    <t>33.98</t>
  </si>
  <si>
    <t>25.13</t>
  </si>
  <si>
    <t>657.</t>
  </si>
  <si>
    <t>Vadilal Inds.</t>
  </si>
  <si>
    <t>27.91</t>
  </si>
  <si>
    <t>66.98</t>
  </si>
  <si>
    <t>-13.48</t>
  </si>
  <si>
    <t>505.91</t>
  </si>
  <si>
    <t>8.97</t>
  </si>
  <si>
    <t>25.11</t>
  </si>
  <si>
    <t>658.</t>
  </si>
  <si>
    <t>DMR Engineering</t>
  </si>
  <si>
    <t>7.02</t>
  </si>
  <si>
    <t>25.10</t>
  </si>
  <si>
    <t>659.</t>
  </si>
  <si>
    <t>Systematix Corp.</t>
  </si>
  <si>
    <t>130.00</t>
  </si>
  <si>
    <t>10.46</t>
  </si>
  <si>
    <t>501.15</t>
  </si>
  <si>
    <t>33.78</t>
  </si>
  <si>
    <t>25.09</t>
  </si>
  <si>
    <t>660.</t>
  </si>
  <si>
    <t>Magna Electrocas</t>
  </si>
  <si>
    <t>18.44</t>
  </si>
  <si>
    <t>6.66</t>
  </si>
  <si>
    <t>-0.89</t>
  </si>
  <si>
    <t>48.52</t>
  </si>
  <si>
    <t>15.09</t>
  </si>
  <si>
    <t>661.</t>
  </si>
  <si>
    <t>Engineers India</t>
  </si>
  <si>
    <t>19.90</t>
  </si>
  <si>
    <t>65.40</t>
  </si>
  <si>
    <t>-28.60</t>
  </si>
  <si>
    <t>870.36</t>
  </si>
  <si>
    <t>39.52</t>
  </si>
  <si>
    <t>662.</t>
  </si>
  <si>
    <t>Promact Impex</t>
  </si>
  <si>
    <t>11.40</t>
  </si>
  <si>
    <t>7.42</t>
  </si>
  <si>
    <t>25.00</t>
  </si>
  <si>
    <t>663.</t>
  </si>
  <si>
    <t>Dharni Capital</t>
  </si>
  <si>
    <t>26.58</t>
  </si>
  <si>
    <t>3.60</t>
  </si>
  <si>
    <t>5.57</t>
  </si>
  <si>
    <t>664.</t>
  </si>
  <si>
    <t>Forbes Precision</t>
  </si>
  <si>
    <t>3.81</t>
  </si>
  <si>
    <t>-21.12</t>
  </si>
  <si>
    <t>52.41</t>
  </si>
  <si>
    <t>665.</t>
  </si>
  <si>
    <t>Jash Engineering</t>
  </si>
  <si>
    <t>38.37</t>
  </si>
  <si>
    <t>-5.17</t>
  </si>
  <si>
    <t>-1118.00</t>
  </si>
  <si>
    <t>127.61</t>
  </si>
  <si>
    <t>666.</t>
  </si>
  <si>
    <t>Venus Pipes</t>
  </si>
  <si>
    <t>30.24</t>
  </si>
  <si>
    <t>24.76</t>
  </si>
  <si>
    <t>-10.16</t>
  </si>
  <si>
    <t>276.41</t>
  </si>
  <si>
    <t>667.</t>
  </si>
  <si>
    <t>Alivus Life</t>
  </si>
  <si>
    <t>23.27</t>
  </si>
  <si>
    <t>9.02</t>
  </si>
  <si>
    <t>601.85</t>
  </si>
  <si>
    <t>24.92</t>
  </si>
  <si>
    <t>668.</t>
  </si>
  <si>
    <t>Berger Paints</t>
  </si>
  <si>
    <t>521.45</t>
  </si>
  <si>
    <t>315.04</t>
  </si>
  <si>
    <t>-3.26</t>
  </si>
  <si>
    <t>3200.76</t>
  </si>
  <si>
    <t>24.90</t>
  </si>
  <si>
    <t>669.</t>
  </si>
  <si>
    <t>Guj Pipavav Port</t>
  </si>
  <si>
    <t>100.73</t>
  </si>
  <si>
    <t>250.45</t>
  </si>
  <si>
    <t>24.89</t>
  </si>
  <si>
    <t>670.</t>
  </si>
  <si>
    <t>Epigral</t>
  </si>
  <si>
    <t>16.58</t>
  </si>
  <si>
    <t>160.41</t>
  </si>
  <si>
    <t>86.50</t>
  </si>
  <si>
    <t>606.54</t>
  </si>
  <si>
    <t>-6.86</t>
  </si>
  <si>
    <t>24.88</t>
  </si>
  <si>
    <t>671.</t>
  </si>
  <si>
    <t>35.20</t>
  </si>
  <si>
    <t>747.08</t>
  </si>
  <si>
    <t>28.72</t>
  </si>
  <si>
    <t>6395.57</t>
  </si>
  <si>
    <t>14.18</t>
  </si>
  <si>
    <t>672.</t>
  </si>
  <si>
    <t>52.87</t>
  </si>
  <si>
    <t>1325.48</t>
  </si>
  <si>
    <t>7017.37</t>
  </si>
  <si>
    <t>-2.49</t>
  </si>
  <si>
    <t>673.</t>
  </si>
  <si>
    <t>Anlon Healthcare</t>
  </si>
  <si>
    <t>674.</t>
  </si>
  <si>
    <t>Interarch Build.</t>
  </si>
  <si>
    <t>28.42</t>
  </si>
  <si>
    <t>380.77</t>
  </si>
  <si>
    <t>25.49</t>
  </si>
  <si>
    <t>24.81</t>
  </si>
  <si>
    <t>675.</t>
  </si>
  <si>
    <t>Bayer Crop Sci.</t>
  </si>
  <si>
    <t>2.48</t>
  </si>
  <si>
    <t>278.70</t>
  </si>
  <si>
    <t>1914.60</t>
  </si>
  <si>
    <t>17.36</t>
  </si>
  <si>
    <t>676.</t>
  </si>
  <si>
    <t>Indegene</t>
  </si>
  <si>
    <t>116.40</t>
  </si>
  <si>
    <t>760.80</t>
  </si>
  <si>
    <t>12.46</t>
  </si>
  <si>
    <t>677.</t>
  </si>
  <si>
    <t>Rapid Fleet</t>
  </si>
  <si>
    <t>192.00</t>
  </si>
  <si>
    <t>142.75</t>
  </si>
  <si>
    <t>87.41</t>
  </si>
  <si>
    <t>678.</t>
  </si>
  <si>
    <t>Thyrocare Tech.</t>
  </si>
  <si>
    <t>1124.20</t>
  </si>
  <si>
    <t>1.87</t>
  </si>
  <si>
    <t>38.29</t>
  </si>
  <si>
    <t>61.07</t>
  </si>
  <si>
    <t>193.03</t>
  </si>
  <si>
    <t>24.78</t>
  </si>
  <si>
    <t>679.</t>
  </si>
  <si>
    <t>Freshara Agro</t>
  </si>
  <si>
    <t>17.41</t>
  </si>
  <si>
    <t>146.98</t>
  </si>
  <si>
    <t>680.</t>
  </si>
  <si>
    <t>Garware Tech.</t>
  </si>
  <si>
    <t>32.59</t>
  </si>
  <si>
    <t>53.14</t>
  </si>
  <si>
    <t>13.54</t>
  </si>
  <si>
    <t>367.23</t>
  </si>
  <si>
    <t>9.21</t>
  </si>
  <si>
    <t>24.68</t>
  </si>
  <si>
    <t>681.</t>
  </si>
  <si>
    <t>Knowledge Marine</t>
  </si>
  <si>
    <t>11.09</t>
  </si>
  <si>
    <t>48.47</t>
  </si>
  <si>
    <t>12.36</t>
  </si>
  <si>
    <t>24.67</t>
  </si>
  <si>
    <t>682.</t>
  </si>
  <si>
    <t>Valplast Technol</t>
  </si>
  <si>
    <t>683.</t>
  </si>
  <si>
    <t>Nitta Gelatin</t>
  </si>
  <si>
    <t>19.13</t>
  </si>
  <si>
    <t>138.79</t>
  </si>
  <si>
    <t>6.39</t>
  </si>
  <si>
    <t>24.65</t>
  </si>
  <si>
    <t>684.</t>
  </si>
  <si>
    <t>Jyothy Labs</t>
  </si>
  <si>
    <t>76.27</t>
  </si>
  <si>
    <t>666.96</t>
  </si>
  <si>
    <t>24.62</t>
  </si>
  <si>
    <t>685.</t>
  </si>
  <si>
    <t>Goldiam Intl.</t>
  </si>
  <si>
    <t>32.31</t>
  </si>
  <si>
    <t>33.61</t>
  </si>
  <si>
    <t>52.86</t>
  </si>
  <si>
    <t>229.73</t>
  </si>
  <si>
    <t>38.56</t>
  </si>
  <si>
    <t>24.59</t>
  </si>
  <si>
    <t>686.</t>
  </si>
  <si>
    <t>Artson</t>
  </si>
  <si>
    <t>190.62</t>
  </si>
  <si>
    <t>144.90</t>
  </si>
  <si>
    <t>44.74</t>
  </si>
  <si>
    <t>79.18</t>
  </si>
  <si>
    <t>24.57</t>
  </si>
  <si>
    <t>687.</t>
  </si>
  <si>
    <t>Sugal &amp; Damani</t>
  </si>
  <si>
    <t>9.85</t>
  </si>
  <si>
    <t>41.67</t>
  </si>
  <si>
    <t>6.16</t>
  </si>
  <si>
    <t>-4.64</t>
  </si>
  <si>
    <t>688.</t>
  </si>
  <si>
    <t>32.76</t>
  </si>
  <si>
    <t>18.99</t>
  </si>
  <si>
    <t>24.55</t>
  </si>
  <si>
    <t>689.</t>
  </si>
  <si>
    <t>Sudal Industries</t>
  </si>
  <si>
    <t>15.92</t>
  </si>
  <si>
    <t>-76.70</t>
  </si>
  <si>
    <t>21.09</t>
  </si>
  <si>
    <t>24.54</t>
  </si>
  <si>
    <t>690.</t>
  </si>
  <si>
    <t>Shrydus Indust.</t>
  </si>
  <si>
    <t>-0.07</t>
  </si>
  <si>
    <t>-240.00</t>
  </si>
  <si>
    <t>691.</t>
  </si>
  <si>
    <t>DSM Fresh</t>
  </si>
  <si>
    <t>692.</t>
  </si>
  <si>
    <t>Jay Ambe Super.</t>
  </si>
  <si>
    <t>24.49</t>
  </si>
  <si>
    <t>693.</t>
  </si>
  <si>
    <t>Shelter Pharma</t>
  </si>
  <si>
    <t>7.03</t>
  </si>
  <si>
    <t>3.70</t>
  </si>
  <si>
    <t>28.44</t>
  </si>
  <si>
    <t>694.</t>
  </si>
  <si>
    <t>Patil Automation</t>
  </si>
  <si>
    <t>35.75</t>
  </si>
  <si>
    <t>695.</t>
  </si>
  <si>
    <t>Kriti Nutrients</t>
  </si>
  <si>
    <t>14.46</t>
  </si>
  <si>
    <t>-35.46</t>
  </si>
  <si>
    <t>229.04</t>
  </si>
  <si>
    <t>21.95</t>
  </si>
  <si>
    <t>696.</t>
  </si>
  <si>
    <t>Integra Engg.</t>
  </si>
  <si>
    <t>72.79</t>
  </si>
  <si>
    <t>45.73</t>
  </si>
  <si>
    <t>29.40</t>
  </si>
  <si>
    <t>697.</t>
  </si>
  <si>
    <t>Skipper</t>
  </si>
  <si>
    <t>41.37</t>
  </si>
  <si>
    <t>1253.86</t>
  </si>
  <si>
    <t>698.</t>
  </si>
  <si>
    <t>Agarwal Toughene</t>
  </si>
  <si>
    <t>699.</t>
  </si>
  <si>
    <t>Shri Ahimsa</t>
  </si>
  <si>
    <t>12.25</t>
  </si>
  <si>
    <t>55.09</t>
  </si>
  <si>
    <t>700.</t>
  </si>
  <si>
    <t>Palco Metals Ltd</t>
  </si>
  <si>
    <t>124.20</t>
  </si>
  <si>
    <t>-90.78</t>
  </si>
  <si>
    <t>55.55</t>
  </si>
  <si>
    <t>-7.57</t>
  </si>
  <si>
    <t>24.37</t>
  </si>
  <si>
    <t>701.</t>
  </si>
  <si>
    <t>Jyoti CNC Auto.</t>
  </si>
  <si>
    <t>58.72</t>
  </si>
  <si>
    <t>71.42</t>
  </si>
  <si>
    <t>410.17</t>
  </si>
  <si>
    <t>13.36</t>
  </si>
  <si>
    <t>702.</t>
  </si>
  <si>
    <t>Jasch Gauging</t>
  </si>
  <si>
    <t>12.66</t>
  </si>
  <si>
    <t>24.34</t>
  </si>
  <si>
    <t>703.</t>
  </si>
  <si>
    <t>Pranik Logistics</t>
  </si>
  <si>
    <t>13.16</t>
  </si>
  <si>
    <t>77.06</t>
  </si>
  <si>
    <t>75.53</t>
  </si>
  <si>
    <t>24.32</t>
  </si>
  <si>
    <t>704.</t>
  </si>
  <si>
    <t>Zydus Lifesci.</t>
  </si>
  <si>
    <t>21.08</t>
  </si>
  <si>
    <t>1521.00</t>
  </si>
  <si>
    <t>3.30</t>
  </si>
  <si>
    <t>6573.70</t>
  </si>
  <si>
    <t>24.31</t>
  </si>
  <si>
    <t>705.</t>
  </si>
  <si>
    <t>Krishna Defence</t>
  </si>
  <si>
    <t>11.32</t>
  </si>
  <si>
    <t>100.82</t>
  </si>
  <si>
    <t>706.</t>
  </si>
  <si>
    <t>Rappid Valves</t>
  </si>
  <si>
    <t>3.64</t>
  </si>
  <si>
    <t>9.97</t>
  </si>
  <si>
    <t>32.51</t>
  </si>
  <si>
    <t>707.</t>
  </si>
  <si>
    <t>James Warren Tea</t>
  </si>
  <si>
    <t>14.24</t>
  </si>
  <si>
    <t>46.80</t>
  </si>
  <si>
    <t>26.05</t>
  </si>
  <si>
    <t>-15.67</t>
  </si>
  <si>
    <t>24.27</t>
  </si>
  <si>
    <t>708.</t>
  </si>
  <si>
    <t>Padam Cotton</t>
  </si>
  <si>
    <t>4.67</t>
  </si>
  <si>
    <t>3.80</t>
  </si>
  <si>
    <t>2.03</t>
  </si>
  <si>
    <t>20400.00</t>
  </si>
  <si>
    <t>24.23</t>
  </si>
  <si>
    <t>709.</t>
  </si>
  <si>
    <t>Cellecor Gadgets</t>
  </si>
  <si>
    <t>21.85</t>
  </si>
  <si>
    <t>16.28</t>
  </si>
  <si>
    <t>79.49</t>
  </si>
  <si>
    <t>600.23</t>
  </si>
  <si>
    <t>106.41</t>
  </si>
  <si>
    <t>24.21</t>
  </si>
  <si>
    <t>710.</t>
  </si>
  <si>
    <t>GHCL</t>
  </si>
  <si>
    <t>9.07</t>
  </si>
  <si>
    <t>144.11</t>
  </si>
  <si>
    <t>-4.33</t>
  </si>
  <si>
    <t>795.87</t>
  </si>
  <si>
    <t>711.</t>
  </si>
  <si>
    <t>Nila Spaces</t>
  </si>
  <si>
    <t>18.47</t>
  </si>
  <si>
    <t>40.48</t>
  </si>
  <si>
    <t>5.84</t>
  </si>
  <si>
    <t>128.91</t>
  </si>
  <si>
    <t>40.83</t>
  </si>
  <si>
    <t>31.24</t>
  </si>
  <si>
    <t>24.16</t>
  </si>
  <si>
    <t>712.</t>
  </si>
  <si>
    <t>Automotive Stamp</t>
  </si>
  <si>
    <t>62.03</t>
  </si>
  <si>
    <t>173.07</t>
  </si>
  <si>
    <t>-9.84</t>
  </si>
  <si>
    <t>713.</t>
  </si>
  <si>
    <t>Suba Hotels</t>
  </si>
  <si>
    <t>17.76</t>
  </si>
  <si>
    <t>714.</t>
  </si>
  <si>
    <t>C.E. Info System</t>
  </si>
  <si>
    <t>28.73</t>
  </si>
  <si>
    <t>19.82</t>
  </si>
  <si>
    <t>24.13</t>
  </si>
  <si>
    <t>715.</t>
  </si>
  <si>
    <t>Travels &amp; Rent.</t>
  </si>
  <si>
    <t>35.11</t>
  </si>
  <si>
    <t>12.21</t>
  </si>
  <si>
    <t>39.33</t>
  </si>
  <si>
    <t>716.</t>
  </si>
  <si>
    <t>Simplex Castings</t>
  </si>
  <si>
    <t>15.57</t>
  </si>
  <si>
    <t>4.74</t>
  </si>
  <si>
    <t>192.59</t>
  </si>
  <si>
    <t>64.42</t>
  </si>
  <si>
    <t>24.10</t>
  </si>
  <si>
    <t>717.</t>
  </si>
  <si>
    <t>Nilachal Carbo</t>
  </si>
  <si>
    <t>13.35</t>
  </si>
  <si>
    <t>24.09</t>
  </si>
  <si>
    <t>718.</t>
  </si>
  <si>
    <t>Silkflex Polymer</t>
  </si>
  <si>
    <t>75.58</t>
  </si>
  <si>
    <t>25.59</t>
  </si>
  <si>
    <t>24.08</t>
  </si>
  <si>
    <t>719.</t>
  </si>
  <si>
    <t>Intl. Travel Hse</t>
  </si>
  <si>
    <t>2.38</t>
  </si>
  <si>
    <t>720.</t>
  </si>
  <si>
    <t>Khazanchi Jewell</t>
  </si>
  <si>
    <t>15.15</t>
  </si>
  <si>
    <t>403.75</t>
  </si>
  <si>
    <t>721.</t>
  </si>
  <si>
    <t>Saksoft</t>
  </si>
  <si>
    <t>22.92</t>
  </si>
  <si>
    <t>26.42</t>
  </si>
  <si>
    <t>249.07</t>
  </si>
  <si>
    <t>23.91</t>
  </si>
  <si>
    <t>24.04</t>
  </si>
  <si>
    <t>722.</t>
  </si>
  <si>
    <t>Avanti Feeds</t>
  </si>
  <si>
    <t>15.23</t>
  </si>
  <si>
    <t>1606.36</t>
  </si>
  <si>
    <t>6.64</t>
  </si>
  <si>
    <t>23.99</t>
  </si>
  <si>
    <t>723.</t>
  </si>
  <si>
    <t>Baroda Extrusion</t>
  </si>
  <si>
    <t>528.57</t>
  </si>
  <si>
    <t>23.98</t>
  </si>
  <si>
    <t>724.</t>
  </si>
  <si>
    <t>Vishnusurya Pro.</t>
  </si>
  <si>
    <t>170.50</t>
  </si>
  <si>
    <t>7.46</t>
  </si>
  <si>
    <t>53.81</t>
  </si>
  <si>
    <t>131.50</t>
  </si>
  <si>
    <t>23.96</t>
  </si>
  <si>
    <t>725.</t>
  </si>
  <si>
    <t>Guj. Toolroom</t>
  </si>
  <si>
    <t>4.02</t>
  </si>
  <si>
    <t>3.66</t>
  </si>
  <si>
    <t>-83.91</t>
  </si>
  <si>
    <t>14.51</t>
  </si>
  <si>
    <t>-94.51</t>
  </si>
  <si>
    <t>726.</t>
  </si>
  <si>
    <t>Piotex Indus.</t>
  </si>
  <si>
    <t>10.48</t>
  </si>
  <si>
    <t>68.61</t>
  </si>
  <si>
    <t>727.</t>
  </si>
  <si>
    <t>Parmeshwar Metal</t>
  </si>
  <si>
    <t>6.71</t>
  </si>
  <si>
    <t>751.39</t>
  </si>
  <si>
    <t>35.14</t>
  </si>
  <si>
    <t>728.</t>
  </si>
  <si>
    <t>D.K. Enterprises</t>
  </si>
  <si>
    <t>74.60</t>
  </si>
  <si>
    <t>9.90</t>
  </si>
  <si>
    <t>69.32</t>
  </si>
  <si>
    <t>729.</t>
  </si>
  <si>
    <t>Prithvi Exchange</t>
  </si>
  <si>
    <t>23.25</t>
  </si>
  <si>
    <t>1.45</t>
  </si>
  <si>
    <t>-74.02</t>
  </si>
  <si>
    <t>856.28</t>
  </si>
  <si>
    <t>-22.02</t>
  </si>
  <si>
    <t>23.84</t>
  </si>
  <si>
    <t>730.</t>
  </si>
  <si>
    <t>Srivasavi Adhes.</t>
  </si>
  <si>
    <t>12.34</t>
  </si>
  <si>
    <t>2.49</t>
  </si>
  <si>
    <t>4.18</t>
  </si>
  <si>
    <t>34.19</t>
  </si>
  <si>
    <t>731.</t>
  </si>
  <si>
    <t>KSB</t>
  </si>
  <si>
    <t>70.40</t>
  </si>
  <si>
    <t>3.38</t>
  </si>
  <si>
    <t>666.70</t>
  </si>
  <si>
    <t>3.20</t>
  </si>
  <si>
    <t>23.82</t>
  </si>
  <si>
    <t>732.</t>
  </si>
  <si>
    <t>Dhillon Freight</t>
  </si>
  <si>
    <t>733.</t>
  </si>
  <si>
    <t>Premium Plast</t>
  </si>
  <si>
    <t>-1.06</t>
  </si>
  <si>
    <t>23.81</t>
  </si>
  <si>
    <t>734.</t>
  </si>
  <si>
    <t>Zeal Global Serv</t>
  </si>
  <si>
    <t>117.00</t>
  </si>
  <si>
    <t>5.39</t>
  </si>
  <si>
    <t>-27.65</t>
  </si>
  <si>
    <t>197.44</t>
  </si>
  <si>
    <t>99.72</t>
  </si>
  <si>
    <t>23.80</t>
  </si>
  <si>
    <t>735.</t>
  </si>
  <si>
    <t>-13.70</t>
  </si>
  <si>
    <t>137.07</t>
  </si>
  <si>
    <t>-3.40</t>
  </si>
  <si>
    <t>736.</t>
  </si>
  <si>
    <t>Kernex Microsys.</t>
  </si>
  <si>
    <t>106.08</t>
  </si>
  <si>
    <t>95.01</t>
  </si>
  <si>
    <t>737.</t>
  </si>
  <si>
    <t>Hindustan Copper</t>
  </si>
  <si>
    <t>0.47</t>
  </si>
  <si>
    <t>134.28</t>
  </si>
  <si>
    <t>18.40</t>
  </si>
  <si>
    <t>516.37</t>
  </si>
  <si>
    <t>4.61</t>
  </si>
  <si>
    <t>738.</t>
  </si>
  <si>
    <t>Inspirisys Sol.</t>
  </si>
  <si>
    <t>142.57</t>
  </si>
  <si>
    <t>84.60</t>
  </si>
  <si>
    <t>739.</t>
  </si>
  <si>
    <t>Seven Hill Inds.</t>
  </si>
  <si>
    <t>23.74</t>
  </si>
  <si>
    <t>740.</t>
  </si>
  <si>
    <t>Bemco Hydraulics</t>
  </si>
  <si>
    <t>36.25</t>
  </si>
  <si>
    <t>193.88</t>
  </si>
  <si>
    <t>11.71</t>
  </si>
  <si>
    <t>-17.77</t>
  </si>
  <si>
    <t>23.73</t>
  </si>
  <si>
    <t>741.</t>
  </si>
  <si>
    <t>Paradeep Pari.</t>
  </si>
  <si>
    <t>8.63</t>
  </si>
  <si>
    <t>198.31</t>
  </si>
  <si>
    <t>742.</t>
  </si>
  <si>
    <t>Veedol Corporat</t>
  </si>
  <si>
    <t>49.67</t>
  </si>
  <si>
    <t>33.85</t>
  </si>
  <si>
    <t>513.62</t>
  </si>
  <si>
    <t>7.26</t>
  </si>
  <si>
    <t>23.72</t>
  </si>
  <si>
    <t>743.</t>
  </si>
  <si>
    <t>Cello World</t>
  </si>
  <si>
    <t>80.65</t>
  </si>
  <si>
    <t>-11.58</t>
  </si>
  <si>
    <t>529.01</t>
  </si>
  <si>
    <t>744.</t>
  </si>
  <si>
    <t>Indobell Insul.</t>
  </si>
  <si>
    <t>108.00</t>
  </si>
  <si>
    <t>31.07</t>
  </si>
  <si>
    <t>1.76</t>
  </si>
  <si>
    <t>225.93</t>
  </si>
  <si>
    <t>20.19</t>
  </si>
  <si>
    <t>107.93</t>
  </si>
  <si>
    <t>23.71</t>
  </si>
  <si>
    <t>745.</t>
  </si>
  <si>
    <t>Jyoti Global</t>
  </si>
  <si>
    <t>18.83</t>
  </si>
  <si>
    <t>114.46</t>
  </si>
  <si>
    <t>746.</t>
  </si>
  <si>
    <t>EPack PrefabTech</t>
  </si>
  <si>
    <t>747.</t>
  </si>
  <si>
    <t>Arham Tech</t>
  </si>
  <si>
    <t>105.00</t>
  </si>
  <si>
    <t>4.64</t>
  </si>
  <si>
    <t>45.91</t>
  </si>
  <si>
    <t>37.45</t>
  </si>
  <si>
    <t>35.39</t>
  </si>
  <si>
    <t>748.</t>
  </si>
  <si>
    <t>Patdiam Jeweller</t>
  </si>
  <si>
    <t>9.65</t>
  </si>
  <si>
    <t>124.15</t>
  </si>
  <si>
    <t>88.64</t>
  </si>
  <si>
    <t>42.01</t>
  </si>
  <si>
    <t>23.68</t>
  </si>
  <si>
    <t>749.</t>
  </si>
  <si>
    <t>DRS Dilip Road</t>
  </si>
  <si>
    <t>93.10</t>
  </si>
  <si>
    <t>23.89</t>
  </si>
  <si>
    <t>140.23</t>
  </si>
  <si>
    <t>392.16</t>
  </si>
  <si>
    <t>87.15</t>
  </si>
  <si>
    <t>5.67</t>
  </si>
  <si>
    <t>750.</t>
  </si>
  <si>
    <t>CMS Info Systems</t>
  </si>
  <si>
    <t>380.00</t>
  </si>
  <si>
    <t>93.58</t>
  </si>
  <si>
    <t>627.41</t>
  </si>
  <si>
    <t>751.</t>
  </si>
  <si>
    <t>Accent Microcell</t>
  </si>
  <si>
    <t>17.75</t>
  </si>
  <si>
    <t>586.66</t>
  </si>
  <si>
    <t>138.54</t>
  </si>
  <si>
    <t>752.</t>
  </si>
  <si>
    <t>N G Industries</t>
  </si>
  <si>
    <t>6.75</t>
  </si>
  <si>
    <t>50.25</t>
  </si>
  <si>
    <t>-62.00</t>
  </si>
  <si>
    <t>23.65</t>
  </si>
  <si>
    <t>753.</t>
  </si>
  <si>
    <t>Naapbooks</t>
  </si>
  <si>
    <t>198.17</t>
  </si>
  <si>
    <t>45.08</t>
  </si>
  <si>
    <t>754.</t>
  </si>
  <si>
    <t>Cargotrans Marit</t>
  </si>
  <si>
    <t>83.26</t>
  </si>
  <si>
    <t>11.36</t>
  </si>
  <si>
    <t>1.97</t>
  </si>
  <si>
    <t>169.86</t>
  </si>
  <si>
    <t>44.47</t>
  </si>
  <si>
    <t>92.76</t>
  </si>
  <si>
    <t>23.64</t>
  </si>
  <si>
    <t>755.</t>
  </si>
  <si>
    <t>Forge Auto</t>
  </si>
  <si>
    <t>103.76</t>
  </si>
  <si>
    <t>756.</t>
  </si>
  <si>
    <t>Sattrix Infor.</t>
  </si>
  <si>
    <t>331.75</t>
  </si>
  <si>
    <t>55.84</t>
  </si>
  <si>
    <t>319.54</t>
  </si>
  <si>
    <t>47.34</t>
  </si>
  <si>
    <t>23.63</t>
  </si>
  <si>
    <t>757.</t>
  </si>
  <si>
    <t>Alufluoride</t>
  </si>
  <si>
    <t>-18.04</t>
  </si>
  <si>
    <t>43.76</t>
  </si>
  <si>
    <t>23.62</t>
  </si>
  <si>
    <t>758.</t>
  </si>
  <si>
    <t>Siemens</t>
  </si>
  <si>
    <t>423.40</t>
  </si>
  <si>
    <t>4346.80</t>
  </si>
  <si>
    <t>23.61</t>
  </si>
  <si>
    <t>759.</t>
  </si>
  <si>
    <t>Lotus Chocolate</t>
  </si>
  <si>
    <t>1422.80</t>
  </si>
  <si>
    <t>-56.41</t>
  </si>
  <si>
    <t>158.71</t>
  </si>
  <si>
    <t>23.60</t>
  </si>
  <si>
    <t>760.</t>
  </si>
  <si>
    <t>U P Hotels</t>
  </si>
  <si>
    <t>552.78</t>
  </si>
  <si>
    <t>761.</t>
  </si>
  <si>
    <t>Indian Emuls</t>
  </si>
  <si>
    <t>139.55</t>
  </si>
  <si>
    <t>12.82</t>
  </si>
  <si>
    <t>49.73</t>
  </si>
  <si>
    <t>57.37</t>
  </si>
  <si>
    <t>762.</t>
  </si>
  <si>
    <t>Beacon Trust.</t>
  </si>
  <si>
    <t>17.80</t>
  </si>
  <si>
    <t>12.59</t>
  </si>
  <si>
    <t>23.57</t>
  </si>
  <si>
    <t>763.</t>
  </si>
  <si>
    <t>N S D L</t>
  </si>
  <si>
    <t>89.63</t>
  </si>
  <si>
    <t>15.16</t>
  </si>
  <si>
    <t>312.03</t>
  </si>
  <si>
    <t>-7.49</t>
  </si>
  <si>
    <t>764.</t>
  </si>
  <si>
    <t>23.17</t>
  </si>
  <si>
    <t>58.32</t>
  </si>
  <si>
    <t>-28.30</t>
  </si>
  <si>
    <t>182.90</t>
  </si>
  <si>
    <t>-46.46</t>
  </si>
  <si>
    <t>23.52</t>
  </si>
  <si>
    <t>765.</t>
  </si>
  <si>
    <t>IIRM Holdings</t>
  </si>
  <si>
    <t>7.64</t>
  </si>
  <si>
    <t>67.96</t>
  </si>
  <si>
    <t>3.39</t>
  </si>
  <si>
    <t>766.</t>
  </si>
  <si>
    <t>OBSC Perfection</t>
  </si>
  <si>
    <t>9.49</t>
  </si>
  <si>
    <t>51.11</t>
  </si>
  <si>
    <t>75.15</t>
  </si>
  <si>
    <t>23.46</t>
  </si>
  <si>
    <t>767.</t>
  </si>
  <si>
    <t>EIH</t>
  </si>
  <si>
    <t>29.85</t>
  </si>
  <si>
    <t>36.88</t>
  </si>
  <si>
    <t>27.48</t>
  </si>
  <si>
    <t>573.58</t>
  </si>
  <si>
    <t>768.</t>
  </si>
  <si>
    <t>Identical Brains</t>
  </si>
  <si>
    <t>40.50</t>
  </si>
  <si>
    <t>-21.72</t>
  </si>
  <si>
    <t>40.38</t>
  </si>
  <si>
    <t>769.</t>
  </si>
  <si>
    <t>Jinkushal Indus.</t>
  </si>
  <si>
    <t>23.38</t>
  </si>
  <si>
    <t>770.</t>
  </si>
  <si>
    <t>Delta Auto.</t>
  </si>
  <si>
    <t>12.28</t>
  </si>
  <si>
    <t>52.34</t>
  </si>
  <si>
    <t>771.</t>
  </si>
  <si>
    <t>Grauer &amp; Weil</t>
  </si>
  <si>
    <t>-14.00</t>
  </si>
  <si>
    <t>253.26</t>
  </si>
  <si>
    <t>-4.10</t>
  </si>
  <si>
    <t>23.34</t>
  </si>
  <si>
    <t>772.</t>
  </si>
  <si>
    <t>Cochin Minerals</t>
  </si>
  <si>
    <t>11.01</t>
  </si>
  <si>
    <t>-45.04</t>
  </si>
  <si>
    <t>75.14</t>
  </si>
  <si>
    <t>-14.95</t>
  </si>
  <si>
    <t>23.32</t>
  </si>
  <si>
    <t>773.</t>
  </si>
  <si>
    <t>Kovai Medical</t>
  </si>
  <si>
    <t>57.23</t>
  </si>
  <si>
    <t>373.92</t>
  </si>
  <si>
    <t>18.67</t>
  </si>
  <si>
    <t>774.</t>
  </si>
  <si>
    <t>Globe Civil</t>
  </si>
  <si>
    <t>17.50</t>
  </si>
  <si>
    <t>67.35</t>
  </si>
  <si>
    <t>775.</t>
  </si>
  <si>
    <t>Chetana Educa.</t>
  </si>
  <si>
    <t>10.64</t>
  </si>
  <si>
    <t>-66.57</t>
  </si>
  <si>
    <t>10.10</t>
  </si>
  <si>
    <t>776.</t>
  </si>
  <si>
    <t>Godawari Power</t>
  </si>
  <si>
    <t>23.16</t>
  </si>
  <si>
    <t>216.41</t>
  </si>
  <si>
    <t>-24.62</t>
  </si>
  <si>
    <t>1323.25</t>
  </si>
  <si>
    <t>-1.43</t>
  </si>
  <si>
    <t>777.</t>
  </si>
  <si>
    <t>Aten Papers</t>
  </si>
  <si>
    <t>11.12</t>
  </si>
  <si>
    <t>30.90</t>
  </si>
  <si>
    <t>23.21</t>
  </si>
  <si>
    <t>778.</t>
  </si>
  <si>
    <t>Coromandel Inter</t>
  </si>
  <si>
    <t>501.59</t>
  </si>
  <si>
    <t>62.40</t>
  </si>
  <si>
    <t>7042.30</t>
  </si>
  <si>
    <t>48.92</t>
  </si>
  <si>
    <t>23.20</t>
  </si>
  <si>
    <t>779.</t>
  </si>
  <si>
    <t>Rudra Gas</t>
  </si>
  <si>
    <t>82.10</t>
  </si>
  <si>
    <t>10.20</t>
  </si>
  <si>
    <t>84.68</t>
  </si>
  <si>
    <t>60.46</t>
  </si>
  <si>
    <t>88.11</t>
  </si>
  <si>
    <t>780.</t>
  </si>
  <si>
    <t>Vasa Denticity</t>
  </si>
  <si>
    <t>-16.08</t>
  </si>
  <si>
    <t>781.</t>
  </si>
  <si>
    <t>ICRA</t>
  </si>
  <si>
    <t>42.76</t>
  </si>
  <si>
    <t>124.49</t>
  </si>
  <si>
    <t>8.42</t>
  </si>
  <si>
    <t>782.</t>
  </si>
  <si>
    <t>Malpani Pipes</t>
  </si>
  <si>
    <t>240.97</t>
  </si>
  <si>
    <t>83.23</t>
  </si>
  <si>
    <t>23.10</t>
  </si>
  <si>
    <t>783.</t>
  </si>
  <si>
    <t>Vaishno Cement</t>
  </si>
  <si>
    <t>8.12</t>
  </si>
  <si>
    <t>-0.43</t>
  </si>
  <si>
    <t>-4200.00</t>
  </si>
  <si>
    <t>784.</t>
  </si>
  <si>
    <t>Manorama Indust.</t>
  </si>
  <si>
    <t>50.58</t>
  </si>
  <si>
    <t>273.56</t>
  </si>
  <si>
    <t>289.55</t>
  </si>
  <si>
    <t>117.04</t>
  </si>
  <si>
    <t>23.03</t>
  </si>
  <si>
    <t>785.</t>
  </si>
  <si>
    <t>Elantas Beck</t>
  </si>
  <si>
    <t>-6.12</t>
  </si>
  <si>
    <t>209.93</t>
  </si>
  <si>
    <t>9.69</t>
  </si>
  <si>
    <t>786.</t>
  </si>
  <si>
    <t>RR Metalmakers</t>
  </si>
  <si>
    <t>-26.53</t>
  </si>
  <si>
    <t>787.</t>
  </si>
  <si>
    <t>Fermenta Biotec.</t>
  </si>
  <si>
    <t>8.86</t>
  </si>
  <si>
    <t>475.09</t>
  </si>
  <si>
    <t>136.26</t>
  </si>
  <si>
    <t>74.40</t>
  </si>
  <si>
    <t>22.97</t>
  </si>
  <si>
    <t>788.</t>
  </si>
  <si>
    <t>Faalcon Concepts</t>
  </si>
  <si>
    <t>44.50</t>
  </si>
  <si>
    <t>27.93</t>
  </si>
  <si>
    <t>74.42</t>
  </si>
  <si>
    <t>789.</t>
  </si>
  <si>
    <t>Jagsonpal Pharma</t>
  </si>
  <si>
    <t>38.64</t>
  </si>
  <si>
    <t>75.61</t>
  </si>
  <si>
    <t>23.06</t>
  </si>
  <si>
    <t>22.95</t>
  </si>
  <si>
    <t>790.</t>
  </si>
  <si>
    <t>High Energy Bat.</t>
  </si>
  <si>
    <t>-72.92</t>
  </si>
  <si>
    <t>-23.34</t>
  </si>
  <si>
    <t>791.</t>
  </si>
  <si>
    <t>Kundan Edifice</t>
  </si>
  <si>
    <t>1474.19</t>
  </si>
  <si>
    <t>50.31</t>
  </si>
  <si>
    <t>17.46</t>
  </si>
  <si>
    <t>792.</t>
  </si>
  <si>
    <t>Power Mech Proj.</t>
  </si>
  <si>
    <t>80.55</t>
  </si>
  <si>
    <t>-12.66</t>
  </si>
  <si>
    <t>1293.41</t>
  </si>
  <si>
    <t>28.39</t>
  </si>
  <si>
    <t>793.</t>
  </si>
  <si>
    <t>Magellanic Cloud</t>
  </si>
  <si>
    <t>27.77</t>
  </si>
  <si>
    <t>5.47</t>
  </si>
  <si>
    <t>163.96</t>
  </si>
  <si>
    <t>24.05</t>
  </si>
  <si>
    <t>22.91</t>
  </si>
  <si>
    <t>794.</t>
  </si>
  <si>
    <t>Artificial Elect</t>
  </si>
  <si>
    <t>525.00</t>
  </si>
  <si>
    <t>22.89</t>
  </si>
  <si>
    <t>795.</t>
  </si>
  <si>
    <t>2.42</t>
  </si>
  <si>
    <t>1975.92</t>
  </si>
  <si>
    <t>24.30</t>
  </si>
  <si>
    <t>796.</t>
  </si>
  <si>
    <t>Pricol Ltd</t>
  </si>
  <si>
    <t>540.00</t>
  </si>
  <si>
    <t>49.89</t>
  </si>
  <si>
    <t>895.34</t>
  </si>
  <si>
    <t>22.87</t>
  </si>
  <si>
    <t>797.</t>
  </si>
  <si>
    <t>P I Industries</t>
  </si>
  <si>
    <t>32.84</t>
  </si>
  <si>
    <t>400.00</t>
  </si>
  <si>
    <t>-10.87</t>
  </si>
  <si>
    <t>1900.50</t>
  </si>
  <si>
    <t>-8.14</t>
  </si>
  <si>
    <t>22.86</t>
  </si>
  <si>
    <t>798.</t>
  </si>
  <si>
    <t>NDR Auto Compon.</t>
  </si>
  <si>
    <t>44.39</t>
  </si>
  <si>
    <t>185.22</t>
  </si>
  <si>
    <t>799.</t>
  </si>
  <si>
    <t>Karnika Industri</t>
  </si>
  <si>
    <t>178.00</t>
  </si>
  <si>
    <t>37.39</t>
  </si>
  <si>
    <t>75.41</t>
  </si>
  <si>
    <t>19.83</t>
  </si>
  <si>
    <t>800.</t>
  </si>
  <si>
    <t>Rolex Rings</t>
  </si>
  <si>
    <t>19.58</t>
  </si>
  <si>
    <t>-1.50</t>
  </si>
  <si>
    <t>291.58</t>
  </si>
  <si>
    <t>-6.17</t>
  </si>
  <si>
    <t>22.81</t>
  </si>
  <si>
    <t>801.</t>
  </si>
  <si>
    <t>SJS Enterprises</t>
  </si>
  <si>
    <t>34.62</t>
  </si>
  <si>
    <t>24.17</t>
  </si>
  <si>
    <t>209.66</t>
  </si>
  <si>
    <t>11.15</t>
  </si>
  <si>
    <t>22.80</t>
  </si>
  <si>
    <t>802.</t>
  </si>
  <si>
    <t>Sanrhea Tech.</t>
  </si>
  <si>
    <t>16.17</t>
  </si>
  <si>
    <t>22.79</t>
  </si>
  <si>
    <t>803.</t>
  </si>
  <si>
    <t>Antelopus Selan</t>
  </si>
  <si>
    <t>50.63</t>
  </si>
  <si>
    <t>804.</t>
  </si>
  <si>
    <t>Supreme Petroch.</t>
  </si>
  <si>
    <t>80.92</t>
  </si>
  <si>
    <t>-33.64</t>
  </si>
  <si>
    <t>1386.54</t>
  </si>
  <si>
    <t>-11.88</t>
  </si>
  <si>
    <t>805.</t>
  </si>
  <si>
    <t>Telogica</t>
  </si>
  <si>
    <t>35.33</t>
  </si>
  <si>
    <t>-77.14</t>
  </si>
  <si>
    <t>5.70</t>
  </si>
  <si>
    <t>22.73</t>
  </si>
  <si>
    <t>806.</t>
  </si>
  <si>
    <t>Cipla</t>
  </si>
  <si>
    <t>1291.61</t>
  </si>
  <si>
    <t>10.19</t>
  </si>
  <si>
    <t>6957.47</t>
  </si>
  <si>
    <t>3.94</t>
  </si>
  <si>
    <t>807.</t>
  </si>
  <si>
    <t>Mphasis</t>
  </si>
  <si>
    <t>2.16</t>
  </si>
  <si>
    <t>441.70</t>
  </si>
  <si>
    <t>3732.49</t>
  </si>
  <si>
    <t>22.71</t>
  </si>
  <si>
    <t>808.</t>
  </si>
  <si>
    <t>Dr Reddy's Labs</t>
  </si>
  <si>
    <t>18.42</t>
  </si>
  <si>
    <t>1409.90</t>
  </si>
  <si>
    <t>8572.10</t>
  </si>
  <si>
    <t>809.</t>
  </si>
  <si>
    <t>Boss Packaging</t>
  </si>
  <si>
    <t>12.53</t>
  </si>
  <si>
    <t>19.30</t>
  </si>
  <si>
    <t>24.00</t>
  </si>
  <si>
    <t>5.78</t>
  </si>
  <si>
    <t>810.</t>
  </si>
  <si>
    <t>Piccadily Agro</t>
  </si>
  <si>
    <t>18.43</t>
  </si>
  <si>
    <t>213.91</t>
  </si>
  <si>
    <t>9.31</t>
  </si>
  <si>
    <t>22.68</t>
  </si>
  <si>
    <t>811.</t>
  </si>
  <si>
    <t>Press. Senstive</t>
  </si>
  <si>
    <t>812.</t>
  </si>
  <si>
    <t>Sumuka Agro</t>
  </si>
  <si>
    <t>-29.91</t>
  </si>
  <si>
    <t>19.69</t>
  </si>
  <si>
    <t>22.66</t>
  </si>
  <si>
    <t>813.</t>
  </si>
  <si>
    <t>Gujarat Peanut</t>
  </si>
  <si>
    <t>22.64</t>
  </si>
  <si>
    <t>814.</t>
  </si>
  <si>
    <t>Prime Securities</t>
  </si>
  <si>
    <t>60.98</t>
  </si>
  <si>
    <t>815.</t>
  </si>
  <si>
    <t>Nucleus Soft.</t>
  </si>
  <si>
    <t>16.56</t>
  </si>
  <si>
    <t>217.72</t>
  </si>
  <si>
    <t>11.43</t>
  </si>
  <si>
    <t>22.60</t>
  </si>
  <si>
    <t>816.</t>
  </si>
  <si>
    <t>Mardia Samyoung</t>
  </si>
  <si>
    <t>-27.78</t>
  </si>
  <si>
    <t>22.59</t>
  </si>
  <si>
    <t>817.</t>
  </si>
  <si>
    <t>Ameya Precision</t>
  </si>
  <si>
    <t>99.05</t>
  </si>
  <si>
    <t>19.68</t>
  </si>
  <si>
    <t>3.69</t>
  </si>
  <si>
    <t>22.55</t>
  </si>
  <si>
    <t>818.</t>
  </si>
  <si>
    <t>Adani Power</t>
  </si>
  <si>
    <t>3305.13</t>
  </si>
  <si>
    <t>-13.49</t>
  </si>
  <si>
    <t>14109.15</t>
  </si>
  <si>
    <t>22.54</t>
  </si>
  <si>
    <t>819.</t>
  </si>
  <si>
    <t>Sh. Jagdamba Pol</t>
  </si>
  <si>
    <t>140.65</t>
  </si>
  <si>
    <t>820.</t>
  </si>
  <si>
    <t>Amrutanjan Healt</t>
  </si>
  <si>
    <t>38.48</t>
  </si>
  <si>
    <t>8.31</t>
  </si>
  <si>
    <t>79.87</t>
  </si>
  <si>
    <t>94.05</t>
  </si>
  <si>
    <t>821.</t>
  </si>
  <si>
    <t>Beezaasan Exp.</t>
  </si>
  <si>
    <t>79.77</t>
  </si>
  <si>
    <t>822.</t>
  </si>
  <si>
    <t>Linc</t>
  </si>
  <si>
    <t>18.68</t>
  </si>
  <si>
    <t>7.33</t>
  </si>
  <si>
    <t>-12.43</t>
  </si>
  <si>
    <t>134.30</t>
  </si>
  <si>
    <t>5.13</t>
  </si>
  <si>
    <t>823.</t>
  </si>
  <si>
    <t>Bodhi Tree</t>
  </si>
  <si>
    <t>9.03</t>
  </si>
  <si>
    <t>271.43</t>
  </si>
  <si>
    <t>18.22</t>
  </si>
  <si>
    <t>824.</t>
  </si>
  <si>
    <t>Pelatro</t>
  </si>
  <si>
    <t>825.</t>
  </si>
  <si>
    <t>H.M. Electro</t>
  </si>
  <si>
    <t>62.00</t>
  </si>
  <si>
    <t>5.02</t>
  </si>
  <si>
    <t>22.41</t>
  </si>
  <si>
    <t>826.</t>
  </si>
  <si>
    <t>Vision Corpn.</t>
  </si>
  <si>
    <t>-94.33</t>
  </si>
  <si>
    <t>22.40</t>
  </si>
  <si>
    <t>827.</t>
  </si>
  <si>
    <t>Cera Sanitary.</t>
  </si>
  <si>
    <t>-0.94</t>
  </si>
  <si>
    <t>419.42</t>
  </si>
  <si>
    <t>22.39</t>
  </si>
  <si>
    <t>828.</t>
  </si>
  <si>
    <t>Bansal Roofing</t>
  </si>
  <si>
    <t>110.00</t>
  </si>
  <si>
    <t>2.02</t>
  </si>
  <si>
    <t>126.97</t>
  </si>
  <si>
    <t>829.</t>
  </si>
  <si>
    <t>Leo Dryfruits</t>
  </si>
  <si>
    <t>6.67</t>
  </si>
  <si>
    <t>69.43</t>
  </si>
  <si>
    <t>830.</t>
  </si>
  <si>
    <t>Suntech Infra.</t>
  </si>
  <si>
    <t>56.30</t>
  </si>
  <si>
    <t>9.70</t>
  </si>
  <si>
    <t>48.77</t>
  </si>
  <si>
    <t>94.79</t>
  </si>
  <si>
    <t>71.53</t>
  </si>
  <si>
    <t>831.</t>
  </si>
  <si>
    <t>Veritaas Adver.</t>
  </si>
  <si>
    <t>67.60</t>
  </si>
  <si>
    <t>12.89</t>
  </si>
  <si>
    <t>-29.35</t>
  </si>
  <si>
    <t>43.98</t>
  </si>
  <si>
    <t>22.37</t>
  </si>
  <si>
    <t>832.</t>
  </si>
  <si>
    <t>APL Apollo Tubes</t>
  </si>
  <si>
    <t>57.55</t>
  </si>
  <si>
    <t>237.17</t>
  </si>
  <si>
    <t>5169.77</t>
  </si>
  <si>
    <t>3.93</t>
  </si>
  <si>
    <t>22.36</t>
  </si>
  <si>
    <t>833.</t>
  </si>
  <si>
    <t>Jhandewala Foods</t>
  </si>
  <si>
    <t>423.38</t>
  </si>
  <si>
    <t>30.27</t>
  </si>
  <si>
    <t>834.</t>
  </si>
  <si>
    <t>Pudumjee Paper</t>
  </si>
  <si>
    <t>10.68</t>
  </si>
  <si>
    <t>36.24</t>
  </si>
  <si>
    <t>196.45</t>
  </si>
  <si>
    <t>22.35</t>
  </si>
  <si>
    <t>835.</t>
  </si>
  <si>
    <t>ION Exchange</t>
  </si>
  <si>
    <t>28.16</t>
  </si>
  <si>
    <t>48.44</t>
  </si>
  <si>
    <t>8.32</t>
  </si>
  <si>
    <t>583.19</t>
  </si>
  <si>
    <t>22.34</t>
  </si>
  <si>
    <t>836.</t>
  </si>
  <si>
    <t>Aeroflex</t>
  </si>
  <si>
    <t>7.17</t>
  </si>
  <si>
    <t>-42.22</t>
  </si>
  <si>
    <t>84.33</t>
  </si>
  <si>
    <t>837.</t>
  </si>
  <si>
    <t>HVAX Technolog.</t>
  </si>
  <si>
    <t>24.25</t>
  </si>
  <si>
    <t>7.22</t>
  </si>
  <si>
    <t>-6.36</t>
  </si>
  <si>
    <t>84.66</t>
  </si>
  <si>
    <t>838.</t>
  </si>
  <si>
    <t>Automotive Axles</t>
  </si>
  <si>
    <t>35.72</t>
  </si>
  <si>
    <t>489.38</t>
  </si>
  <si>
    <t>22.32</t>
  </si>
  <si>
    <t>839.</t>
  </si>
  <si>
    <t>Aztec Fluids</t>
  </si>
  <si>
    <t>18.60</t>
  </si>
  <si>
    <t>2.91</t>
  </si>
  <si>
    <t>35.61</t>
  </si>
  <si>
    <t>11.46</t>
  </si>
  <si>
    <t>840.</t>
  </si>
  <si>
    <t>Classic Electrod</t>
  </si>
  <si>
    <t>15.68</t>
  </si>
  <si>
    <t>100.25</t>
  </si>
  <si>
    <t>841.</t>
  </si>
  <si>
    <t>Jayant Infratech</t>
  </si>
  <si>
    <t>9.15</t>
  </si>
  <si>
    <t>115.50</t>
  </si>
  <si>
    <t>66.58</t>
  </si>
  <si>
    <t>15.25</t>
  </si>
  <si>
    <t>22.29</t>
  </si>
  <si>
    <t>842.</t>
  </si>
  <si>
    <t>Secmark Consult.</t>
  </si>
  <si>
    <t>-662.50</t>
  </si>
  <si>
    <t>14.07</t>
  </si>
  <si>
    <t>843.</t>
  </si>
  <si>
    <t>Spunweb Nonwoven</t>
  </si>
  <si>
    <t>22.25</t>
  </si>
  <si>
    <t>844.</t>
  </si>
  <si>
    <t>Unimech Aero.</t>
  </si>
  <si>
    <t>64.87</t>
  </si>
  <si>
    <t>19.12</t>
  </si>
  <si>
    <t>-7.32</t>
  </si>
  <si>
    <t>62.99</t>
  </si>
  <si>
    <t>22.22</t>
  </si>
  <si>
    <t>845.</t>
  </si>
  <si>
    <t>Valencia India</t>
  </si>
  <si>
    <t>16.90</t>
  </si>
  <si>
    <t>35.66</t>
  </si>
  <si>
    <t>0.89</t>
  </si>
  <si>
    <t>-8.25</t>
  </si>
  <si>
    <t>3.43</t>
  </si>
  <si>
    <t>-31.81</t>
  </si>
  <si>
    <t>846.</t>
  </si>
  <si>
    <t>AccelerateBS Ind</t>
  </si>
  <si>
    <t>38.51</t>
  </si>
  <si>
    <t>28.11</t>
  </si>
  <si>
    <t>847.</t>
  </si>
  <si>
    <t>Royal Arc Ele.</t>
  </si>
  <si>
    <t>19.28</t>
  </si>
  <si>
    <t>56.03</t>
  </si>
  <si>
    <t>848.</t>
  </si>
  <si>
    <t>UVS Hospitality</t>
  </si>
  <si>
    <t>-20.95</t>
  </si>
  <si>
    <t>24.02</t>
  </si>
  <si>
    <t>89.28</t>
  </si>
  <si>
    <t>22.16</t>
  </si>
  <si>
    <t>849.</t>
  </si>
  <si>
    <t>Oval Projects</t>
  </si>
  <si>
    <t>850.</t>
  </si>
  <si>
    <t>Premier Roadline</t>
  </si>
  <si>
    <t>84.00</t>
  </si>
  <si>
    <t>10.18</t>
  </si>
  <si>
    <t>23.92</t>
  </si>
  <si>
    <t>175.47</t>
  </si>
  <si>
    <t>851.</t>
  </si>
  <si>
    <t>CFF Fluid</t>
  </si>
  <si>
    <t>40.20</t>
  </si>
  <si>
    <t>65.53</t>
  </si>
  <si>
    <t>38.22</t>
  </si>
  <si>
    <t>852.</t>
  </si>
  <si>
    <t>Pearl Global Ind</t>
  </si>
  <si>
    <t>65.56</t>
  </si>
  <si>
    <t>1227.92</t>
  </si>
  <si>
    <t>16.63</t>
  </si>
  <si>
    <t>22.11</t>
  </si>
  <si>
    <t>853.</t>
  </si>
  <si>
    <t>Thejo Engg.</t>
  </si>
  <si>
    <t>9.75</t>
  </si>
  <si>
    <t>-1.88</t>
  </si>
  <si>
    <t>135.56</t>
  </si>
  <si>
    <t>3.85</t>
  </si>
  <si>
    <t>854.</t>
  </si>
  <si>
    <t>Gujarat Intrux</t>
  </si>
  <si>
    <t>14.57</t>
  </si>
  <si>
    <t>-25.00</t>
  </si>
  <si>
    <t>-16.42</t>
  </si>
  <si>
    <t>22.05</t>
  </si>
  <si>
    <t>855.</t>
  </si>
  <si>
    <t>Supreme Inds.</t>
  </si>
  <si>
    <t>202.30</t>
  </si>
  <si>
    <t>-26.00</t>
  </si>
  <si>
    <t>2609.21</t>
  </si>
  <si>
    <t>22.04</t>
  </si>
  <si>
    <t>856.</t>
  </si>
  <si>
    <t>AGI Infra</t>
  </si>
  <si>
    <t>38.86</t>
  </si>
  <si>
    <t>91.61</t>
  </si>
  <si>
    <t>26.13</t>
  </si>
  <si>
    <t>857.</t>
  </si>
  <si>
    <t>TSC India</t>
  </si>
  <si>
    <t>1.74</t>
  </si>
  <si>
    <t>35.23</t>
  </si>
  <si>
    <t>858.</t>
  </si>
  <si>
    <t>Dhanalaxmi Roto</t>
  </si>
  <si>
    <t>137.50</t>
  </si>
  <si>
    <t>79.65</t>
  </si>
  <si>
    <t>168.36</t>
  </si>
  <si>
    <t>22.01</t>
  </si>
  <si>
    <t>859.</t>
  </si>
  <si>
    <t>Himadri Special</t>
  </si>
  <si>
    <t>36.36</t>
  </si>
  <si>
    <t>179.36</t>
  </si>
  <si>
    <t>48.17</t>
  </si>
  <si>
    <t>1118.29</t>
  </si>
  <si>
    <t>860.</t>
  </si>
  <si>
    <t>Silver Touch</t>
  </si>
  <si>
    <t>39.57</t>
  </si>
  <si>
    <t>21.69</t>
  </si>
  <si>
    <t>63.20</t>
  </si>
  <si>
    <t>11.29</t>
  </si>
  <si>
    <t>22.00</t>
  </si>
  <si>
    <t>861.</t>
  </si>
  <si>
    <t>Sealmatic India</t>
  </si>
  <si>
    <t>190.18</t>
  </si>
  <si>
    <t>57.04</t>
  </si>
  <si>
    <t>67.76</t>
  </si>
  <si>
    <t>862.</t>
  </si>
  <si>
    <t>Sunrise Efficie.</t>
  </si>
  <si>
    <t>58.00</t>
  </si>
  <si>
    <t>5.71</t>
  </si>
  <si>
    <t>74.24</t>
  </si>
  <si>
    <t>21.94</t>
  </si>
  <si>
    <t>863.</t>
  </si>
  <si>
    <t>Sunrakshakk Inds</t>
  </si>
  <si>
    <t>6.52</t>
  </si>
  <si>
    <t>1230.61</t>
  </si>
  <si>
    <t>125.24</t>
  </si>
  <si>
    <t>416.24</t>
  </si>
  <si>
    <t>864.</t>
  </si>
  <si>
    <t>Mach Conferences</t>
  </si>
  <si>
    <t>5.63</t>
  </si>
  <si>
    <t>865.</t>
  </si>
  <si>
    <t>Share Samadhan</t>
  </si>
  <si>
    <t>66.40</t>
  </si>
  <si>
    <t>81.48</t>
  </si>
  <si>
    <t>-17.79</t>
  </si>
  <si>
    <t>9.99</t>
  </si>
  <si>
    <t>59.58</t>
  </si>
  <si>
    <t>866.</t>
  </si>
  <si>
    <t>Elgi Equipments</t>
  </si>
  <si>
    <t>85.60</t>
  </si>
  <si>
    <t>866.70</t>
  </si>
  <si>
    <t>21.91</t>
  </si>
  <si>
    <t>867.</t>
  </si>
  <si>
    <t>Vilas Transcore</t>
  </si>
  <si>
    <t>37.01</t>
  </si>
  <si>
    <t>69.83</t>
  </si>
  <si>
    <t>868.</t>
  </si>
  <si>
    <t>Sanghvi Brands</t>
  </si>
  <si>
    <t>14.50</t>
  </si>
  <si>
    <t>14.95</t>
  </si>
  <si>
    <t>3033.33</t>
  </si>
  <si>
    <t>41.29</t>
  </si>
  <si>
    <t>21.89</t>
  </si>
  <si>
    <t>869.</t>
  </si>
  <si>
    <t>GPT Infraproject</t>
  </si>
  <si>
    <t>16.85</t>
  </si>
  <si>
    <t>24.97</t>
  </si>
  <si>
    <t>39.85</t>
  </si>
  <si>
    <t>312.63</t>
  </si>
  <si>
    <t>29.33</t>
  </si>
  <si>
    <t>870.</t>
  </si>
  <si>
    <t>Sonal Adhesives</t>
  </si>
  <si>
    <t>18.54</t>
  </si>
  <si>
    <t>29.29</t>
  </si>
  <si>
    <t>-29.69</t>
  </si>
  <si>
    <t>871.</t>
  </si>
  <si>
    <t>Atmastco Ltd</t>
  </si>
  <si>
    <t>25.18</t>
  </si>
  <si>
    <t>-46.75</t>
  </si>
  <si>
    <t>150.66</t>
  </si>
  <si>
    <t>1.91</t>
  </si>
  <si>
    <t>872.</t>
  </si>
  <si>
    <t>Railtel Corpn.</t>
  </si>
  <si>
    <t>66.10</t>
  </si>
  <si>
    <t>743.81</t>
  </si>
  <si>
    <t>21.84</t>
  </si>
  <si>
    <t>873.</t>
  </si>
  <si>
    <t>Carraro India</t>
  </si>
  <si>
    <t>28.51</t>
  </si>
  <si>
    <t>489.18</t>
  </si>
  <si>
    <t>874.</t>
  </si>
  <si>
    <t>Tube Investments</t>
  </si>
  <si>
    <t>93.75</t>
  </si>
  <si>
    <t>303.19</t>
  </si>
  <si>
    <t>-12.87</t>
  </si>
  <si>
    <t>5309.06</t>
  </si>
  <si>
    <t>15.97</t>
  </si>
  <si>
    <t>875.</t>
  </si>
  <si>
    <t>Rites</t>
  </si>
  <si>
    <t>3.04</t>
  </si>
  <si>
    <t>90.89</t>
  </si>
  <si>
    <t>489.74</t>
  </si>
  <si>
    <t>21.82</t>
  </si>
  <si>
    <t>876.</t>
  </si>
  <si>
    <t>Baheti Recycling</t>
  </si>
  <si>
    <t>10.99</t>
  </si>
  <si>
    <t>158.59</t>
  </si>
  <si>
    <t>267.12</t>
  </si>
  <si>
    <t>19.99</t>
  </si>
  <si>
    <t>877.</t>
  </si>
  <si>
    <t>TRF</t>
  </si>
  <si>
    <t>15.46</t>
  </si>
  <si>
    <t>-29.66</t>
  </si>
  <si>
    <t>-37.75</t>
  </si>
  <si>
    <t>878.</t>
  </si>
  <si>
    <t>Bhatia Communic.</t>
  </si>
  <si>
    <t>111.54</t>
  </si>
  <si>
    <t>6.41</t>
  </si>
  <si>
    <t>879.</t>
  </si>
  <si>
    <t>Shukra Pharma.</t>
  </si>
  <si>
    <t>34.48</t>
  </si>
  <si>
    <t>110.20</t>
  </si>
  <si>
    <t>21.80</t>
  </si>
  <si>
    <t>880.</t>
  </si>
  <si>
    <t>Utssav CZ Gold</t>
  </si>
  <si>
    <t>16.80</t>
  </si>
  <si>
    <t>15.19</t>
  </si>
  <si>
    <t>144.61</t>
  </si>
  <si>
    <t>361.79</t>
  </si>
  <si>
    <t>96.43</t>
  </si>
  <si>
    <t>881.</t>
  </si>
  <si>
    <t>Taylormade Renew</t>
  </si>
  <si>
    <t>21.62</t>
  </si>
  <si>
    <t>-0.73</t>
  </si>
  <si>
    <t>-830.00</t>
  </si>
  <si>
    <t>480.85</t>
  </si>
  <si>
    <t>21.76</t>
  </si>
  <si>
    <t>882.</t>
  </si>
  <si>
    <t>P. H. Capital</t>
  </si>
  <si>
    <t>54.00</t>
  </si>
  <si>
    <t>478.51</t>
  </si>
  <si>
    <t>883.</t>
  </si>
  <si>
    <t>Krishana Phosch.</t>
  </si>
  <si>
    <t>86.35</t>
  </si>
  <si>
    <t>395.54</t>
  </si>
  <si>
    <t>884.</t>
  </si>
  <si>
    <t>10.70</t>
  </si>
  <si>
    <t>39.69</t>
  </si>
  <si>
    <t>139.36</t>
  </si>
  <si>
    <t>885.</t>
  </si>
  <si>
    <t>15.89</t>
  </si>
  <si>
    <t>204.64</t>
  </si>
  <si>
    <t>-8.47</t>
  </si>
  <si>
    <t>5178.99</t>
  </si>
  <si>
    <t>-6.31</t>
  </si>
  <si>
    <t>21.71</t>
  </si>
  <si>
    <t>886.</t>
  </si>
  <si>
    <t>Maruti Suzuki</t>
  </si>
  <si>
    <t>3792.40</t>
  </si>
  <si>
    <t>38605.20</t>
  </si>
  <si>
    <t>7.90</t>
  </si>
  <si>
    <t>887.</t>
  </si>
  <si>
    <t>Aluwind Infra</t>
  </si>
  <si>
    <t>26.97</t>
  </si>
  <si>
    <t>63.77</t>
  </si>
  <si>
    <t>51.58</t>
  </si>
  <si>
    <t>888.</t>
  </si>
  <si>
    <t>Forcas Studio</t>
  </si>
  <si>
    <t>5.72</t>
  </si>
  <si>
    <t>33.96</t>
  </si>
  <si>
    <t>86.66</t>
  </si>
  <si>
    <t>889.</t>
  </si>
  <si>
    <t>Kilburn Engg.</t>
  </si>
  <si>
    <t>38.07</t>
  </si>
  <si>
    <t>21.31</t>
  </si>
  <si>
    <t>83.87</t>
  </si>
  <si>
    <t>129.25</t>
  </si>
  <si>
    <t>51.20</t>
  </si>
  <si>
    <t>21.68</t>
  </si>
  <si>
    <t>890.</t>
  </si>
  <si>
    <t>Redtape</t>
  </si>
  <si>
    <t>25.98</t>
  </si>
  <si>
    <t>464.31</t>
  </si>
  <si>
    <t>891.</t>
  </si>
  <si>
    <t>Interiors &amp; More</t>
  </si>
  <si>
    <t>44.10</t>
  </si>
  <si>
    <t>40.95</t>
  </si>
  <si>
    <t>53.72</t>
  </si>
  <si>
    <t>892.</t>
  </si>
  <si>
    <t>Shri Techtex</t>
  </si>
  <si>
    <t>12.33</t>
  </si>
  <si>
    <t>-0.28</t>
  </si>
  <si>
    <t>42.74</t>
  </si>
  <si>
    <t>22.96</t>
  </si>
  <si>
    <t>21.64</t>
  </si>
  <si>
    <t>893.</t>
  </si>
  <si>
    <t>Pfizer</t>
  </si>
  <si>
    <t>33.33</t>
  </si>
  <si>
    <t>191.75</t>
  </si>
  <si>
    <t>603.05</t>
  </si>
  <si>
    <t>894.</t>
  </si>
  <si>
    <t>Davin Sons Reta</t>
  </si>
  <si>
    <t>895.</t>
  </si>
  <si>
    <t>Hind Rectifiers</t>
  </si>
  <si>
    <t>12.81</t>
  </si>
  <si>
    <t>84.85</t>
  </si>
  <si>
    <t>214.77</t>
  </si>
  <si>
    <t>896.</t>
  </si>
  <si>
    <t>Menon Pistons</t>
  </si>
  <si>
    <t>80.29</t>
  </si>
  <si>
    <t>15.69</t>
  </si>
  <si>
    <t>21.58</t>
  </si>
  <si>
    <t>897.</t>
  </si>
  <si>
    <t>Alacrity Sec.</t>
  </si>
  <si>
    <t>24.06</t>
  </si>
  <si>
    <t>70.63</t>
  </si>
  <si>
    <t>-19.61</t>
  </si>
  <si>
    <t>21.57</t>
  </si>
  <si>
    <t>898.</t>
  </si>
  <si>
    <t>Frog Cellsat</t>
  </si>
  <si>
    <t>-57.73</t>
  </si>
  <si>
    <t>48.48</t>
  </si>
  <si>
    <t>9.04</t>
  </si>
  <si>
    <t>21.56</t>
  </si>
  <si>
    <t>899.</t>
  </si>
  <si>
    <t>Ratnamani Metals</t>
  </si>
  <si>
    <t>29.67</t>
  </si>
  <si>
    <t>127.13</t>
  </si>
  <si>
    <t>1151.62</t>
  </si>
  <si>
    <t>-2.71</t>
  </si>
  <si>
    <t>900.</t>
  </si>
  <si>
    <t>1039.94</t>
  </si>
  <si>
    <t>14.55</t>
  </si>
  <si>
    <t>901.</t>
  </si>
  <si>
    <t>Jupiter Wagons</t>
  </si>
  <si>
    <t>32.86</t>
  </si>
  <si>
    <t>-63.17</t>
  </si>
  <si>
    <t>410.85</t>
  </si>
  <si>
    <t>-54.09</t>
  </si>
  <si>
    <t>21.49</t>
  </si>
  <si>
    <t>902.</t>
  </si>
  <si>
    <t>PDP Shipping</t>
  </si>
  <si>
    <t>77.99</t>
  </si>
  <si>
    <t>73.15</t>
  </si>
  <si>
    <t>12.09</t>
  </si>
  <si>
    <t>-2.18</t>
  </si>
  <si>
    <t>903.</t>
  </si>
  <si>
    <t>Expleo Solutions</t>
  </si>
  <si>
    <t>5.15</t>
  </si>
  <si>
    <t>259.65</t>
  </si>
  <si>
    <t>21.47</t>
  </si>
  <si>
    <t>904.</t>
  </si>
  <si>
    <t>Energy-Mission</t>
  </si>
  <si>
    <t>12.90</t>
  </si>
  <si>
    <t>21.45</t>
  </si>
  <si>
    <t>905.</t>
  </si>
  <si>
    <t>Ahm. Steelcraft</t>
  </si>
  <si>
    <t>3.36</t>
  </si>
  <si>
    <t>42.68</t>
  </si>
  <si>
    <t>906.</t>
  </si>
  <si>
    <t>Bulkcorp Inter.</t>
  </si>
  <si>
    <t>15.80</t>
  </si>
  <si>
    <t>-12.35</t>
  </si>
  <si>
    <t>907.</t>
  </si>
  <si>
    <t>Chandni Machines</t>
  </si>
  <si>
    <t>10.96</t>
  </si>
  <si>
    <t>-22.68</t>
  </si>
  <si>
    <t>-58.41</t>
  </si>
  <si>
    <t>21.40</t>
  </si>
  <si>
    <t>908.</t>
  </si>
  <si>
    <t>Transvoy Logist.</t>
  </si>
  <si>
    <t>323.53</t>
  </si>
  <si>
    <t>909.</t>
  </si>
  <si>
    <t>EFC (I)</t>
  </si>
  <si>
    <t>46.67</t>
  </si>
  <si>
    <t>127.43</t>
  </si>
  <si>
    <t>219.62</t>
  </si>
  <si>
    <t>115.21</t>
  </si>
  <si>
    <t>21.38</t>
  </si>
  <si>
    <t>910.</t>
  </si>
  <si>
    <t>Medico Remedies</t>
  </si>
  <si>
    <t>48.28</t>
  </si>
  <si>
    <t>38.25</t>
  </si>
  <si>
    <t>911.</t>
  </si>
  <si>
    <t>Lupin</t>
  </si>
  <si>
    <t>1221.46</t>
  </si>
  <si>
    <t>52.13</t>
  </si>
  <si>
    <t>6268.34</t>
  </si>
  <si>
    <t>11.93</t>
  </si>
  <si>
    <t>912.</t>
  </si>
  <si>
    <t>P.E. Analytics</t>
  </si>
  <si>
    <t>17.08</t>
  </si>
  <si>
    <t>21.59</t>
  </si>
  <si>
    <t>-2.75</t>
  </si>
  <si>
    <t>913.</t>
  </si>
  <si>
    <t>Tolins Tyres</t>
  </si>
  <si>
    <t>17.81</t>
  </si>
  <si>
    <t>89.74</t>
  </si>
  <si>
    <t>914.</t>
  </si>
  <si>
    <t>Bajaj Steel Inds</t>
  </si>
  <si>
    <t>7.40</t>
  </si>
  <si>
    <t>-51.57</t>
  </si>
  <si>
    <t>107.53</t>
  </si>
  <si>
    <t>-23.74</t>
  </si>
  <si>
    <t>21.29</t>
  </si>
  <si>
    <t>915.</t>
  </si>
  <si>
    <t>Indian Metals</t>
  </si>
  <si>
    <t>92.54</t>
  </si>
  <si>
    <t>-18.37</t>
  </si>
  <si>
    <t>641.54</t>
  </si>
  <si>
    <t>916.</t>
  </si>
  <si>
    <t>KEI Industries</t>
  </si>
  <si>
    <t>195.75</t>
  </si>
  <si>
    <t>30.28</t>
  </si>
  <si>
    <t>2590.32</t>
  </si>
  <si>
    <t>25.44</t>
  </si>
  <si>
    <t>917.</t>
  </si>
  <si>
    <t>Zensar Tech.</t>
  </si>
  <si>
    <t>1.68</t>
  </si>
  <si>
    <t>182.00</t>
  </si>
  <si>
    <t>1385.00</t>
  </si>
  <si>
    <t>918.</t>
  </si>
  <si>
    <t>Cont. Petroleums</t>
  </si>
  <si>
    <t>18.03</t>
  </si>
  <si>
    <t>-51.94</t>
  </si>
  <si>
    <t>-48.66</t>
  </si>
  <si>
    <t>919.</t>
  </si>
  <si>
    <t>Bhaskar Agrochem</t>
  </si>
  <si>
    <t>58.43</t>
  </si>
  <si>
    <t>-0.21</t>
  </si>
  <si>
    <t>88.20</t>
  </si>
  <si>
    <t>98.97</t>
  </si>
  <si>
    <t>920.</t>
  </si>
  <si>
    <t>Arihant Capital</t>
  </si>
  <si>
    <t>12.70</t>
  </si>
  <si>
    <t>-32.48</t>
  </si>
  <si>
    <t>50.77</t>
  </si>
  <si>
    <t>-30.27</t>
  </si>
  <si>
    <t>921.</t>
  </si>
  <si>
    <t>Tankup Engi.</t>
  </si>
  <si>
    <t>1.00</t>
  </si>
  <si>
    <t>-34.21</t>
  </si>
  <si>
    <t>13.55</t>
  </si>
  <si>
    <t>18.34</t>
  </si>
  <si>
    <t>922.</t>
  </si>
  <si>
    <t>Anand Rathi Shar</t>
  </si>
  <si>
    <t>923.</t>
  </si>
  <si>
    <t>Welspun Corp</t>
  </si>
  <si>
    <t>860.90</t>
  </si>
  <si>
    <t>349.16</t>
  </si>
  <si>
    <t>41.20</t>
  </si>
  <si>
    <t>3551.49</t>
  </si>
  <si>
    <t>13.20</t>
  </si>
  <si>
    <t>924.</t>
  </si>
  <si>
    <t>Spright Agro</t>
  </si>
  <si>
    <t>17.30</t>
  </si>
  <si>
    <t>21.23</t>
  </si>
  <si>
    <t>925.</t>
  </si>
  <si>
    <t>Sky Gold &amp; Diam.</t>
  </si>
  <si>
    <t>27.13</t>
  </si>
  <si>
    <t>43.59</t>
  </si>
  <si>
    <t>105.32</t>
  </si>
  <si>
    <t>1131.24</t>
  </si>
  <si>
    <t>56.46</t>
  </si>
  <si>
    <t>21.21</t>
  </si>
  <si>
    <t>926.</t>
  </si>
  <si>
    <t>Aeron Composites</t>
  </si>
  <si>
    <t>104.55</t>
  </si>
  <si>
    <t>177.94</t>
  </si>
  <si>
    <t>6.69</t>
  </si>
  <si>
    <t>107.45</t>
  </si>
  <si>
    <t>-8.69</t>
  </si>
  <si>
    <t>21.19</t>
  </si>
  <si>
    <t>927.</t>
  </si>
  <si>
    <t>Bombay Super Hyb</t>
  </si>
  <si>
    <t>12.27</t>
  </si>
  <si>
    <t>10.34</t>
  </si>
  <si>
    <t>152.94</t>
  </si>
  <si>
    <t>928.</t>
  </si>
  <si>
    <t>Fabtech Techn.</t>
  </si>
  <si>
    <t>370.00</t>
  </si>
  <si>
    <t>55.58</t>
  </si>
  <si>
    <t>88.10</t>
  </si>
  <si>
    <t>52.82</t>
  </si>
  <si>
    <t>929.</t>
  </si>
  <si>
    <t>Indo US Bio-Tech</t>
  </si>
  <si>
    <t>15.18</t>
  </si>
  <si>
    <t>4.70</t>
  </si>
  <si>
    <t>48.26</t>
  </si>
  <si>
    <t>30.77</t>
  </si>
  <si>
    <t>930.</t>
  </si>
  <si>
    <t>Valiant Commun.</t>
  </si>
  <si>
    <t>18.32</t>
  </si>
  <si>
    <t>34.11</t>
  </si>
  <si>
    <t>21.13</t>
  </si>
  <si>
    <t>931.</t>
  </si>
  <si>
    <t>Creative Newtech</t>
  </si>
  <si>
    <t>392.96</t>
  </si>
  <si>
    <t>932.</t>
  </si>
  <si>
    <t>Megatherm Indu.</t>
  </si>
  <si>
    <t>-8.61</t>
  </si>
  <si>
    <t>172.56</t>
  </si>
  <si>
    <t>8.27</t>
  </si>
  <si>
    <t>933.</t>
  </si>
  <si>
    <t>Vinyl Chemicals</t>
  </si>
  <si>
    <t>-9.55</t>
  </si>
  <si>
    <t>151.23</t>
  </si>
  <si>
    <t>21.12</t>
  </si>
  <si>
    <t>934.</t>
  </si>
  <si>
    <t>NESCO</t>
  </si>
  <si>
    <t>96.20</t>
  </si>
  <si>
    <t>193.34</t>
  </si>
  <si>
    <t>935.</t>
  </si>
  <si>
    <t>Bosch</t>
  </si>
  <si>
    <t>1115.40</t>
  </si>
  <si>
    <t>4788.60</t>
  </si>
  <si>
    <t>10.93</t>
  </si>
  <si>
    <t>21.11</t>
  </si>
  <si>
    <t>936.</t>
  </si>
  <si>
    <t>Allied Blenders</t>
  </si>
  <si>
    <t>405.00</t>
  </si>
  <si>
    <t>922.86</t>
  </si>
  <si>
    <t>937.</t>
  </si>
  <si>
    <t>D B Corp</t>
  </si>
  <si>
    <t>80.84</t>
  </si>
  <si>
    <t>-31.42</t>
  </si>
  <si>
    <t>559.45</t>
  </si>
  <si>
    <t>938.</t>
  </si>
  <si>
    <t>Setco Automotive</t>
  </si>
  <si>
    <t>-42.23</t>
  </si>
  <si>
    <t>-17.22</t>
  </si>
  <si>
    <t>178.75</t>
  </si>
  <si>
    <t>9.95</t>
  </si>
  <si>
    <t>939.</t>
  </si>
  <si>
    <t>Khaitan (India)</t>
  </si>
  <si>
    <t>9.54</t>
  </si>
  <si>
    <t>61.63</t>
  </si>
  <si>
    <t>29.66</t>
  </si>
  <si>
    <t>52.97</t>
  </si>
  <si>
    <t>21.03</t>
  </si>
  <si>
    <t>940.</t>
  </si>
  <si>
    <t>SNL Bearings</t>
  </si>
  <si>
    <t>13.01</t>
  </si>
  <si>
    <t>12.37</t>
  </si>
  <si>
    <t>941.</t>
  </si>
  <si>
    <t>1310.90</t>
  </si>
  <si>
    <t>23.53</t>
  </si>
  <si>
    <t>1.98</t>
  </si>
  <si>
    <t>253.86</t>
  </si>
  <si>
    <t>-6.81</t>
  </si>
  <si>
    <t>546.89</t>
  </si>
  <si>
    <t>21.02</t>
  </si>
  <si>
    <t>942.</t>
  </si>
  <si>
    <t>Data Pattern</t>
  </si>
  <si>
    <t>-22.23</t>
  </si>
  <si>
    <t>99.33</t>
  </si>
  <si>
    <t>-4.56</t>
  </si>
  <si>
    <t>943.</t>
  </si>
  <si>
    <t>Monika Alcobev</t>
  </si>
  <si>
    <t>292.75</t>
  </si>
  <si>
    <t>944.</t>
  </si>
  <si>
    <t>Birlasoft Ltd</t>
  </si>
  <si>
    <t>1.80</t>
  </si>
  <si>
    <t>106.43</t>
  </si>
  <si>
    <t>-29.15</t>
  </si>
  <si>
    <t>1284.90</t>
  </si>
  <si>
    <t>20.95</t>
  </si>
  <si>
    <t>945.</t>
  </si>
  <si>
    <t>Timken India</t>
  </si>
  <si>
    <t>49.61</t>
  </si>
  <si>
    <t>104.22</t>
  </si>
  <si>
    <t>808.82</t>
  </si>
  <si>
    <t>3.21</t>
  </si>
  <si>
    <t>20.93</t>
  </si>
  <si>
    <t>946.</t>
  </si>
  <si>
    <t>Vijaya Diagnost.</t>
  </si>
  <si>
    <t>38.59</t>
  </si>
  <si>
    <t>188.05</t>
  </si>
  <si>
    <t>20.38</t>
  </si>
  <si>
    <t>947.</t>
  </si>
  <si>
    <t>Grindwell Norton</t>
  </si>
  <si>
    <t>94.44</t>
  </si>
  <si>
    <t>703.46</t>
  </si>
  <si>
    <t>-0.30</t>
  </si>
  <si>
    <t>20.90</t>
  </si>
  <si>
    <t>948.</t>
  </si>
  <si>
    <t>Om Metallogic</t>
  </si>
  <si>
    <t>949.</t>
  </si>
  <si>
    <t>Refex Industries</t>
  </si>
  <si>
    <t>-28.91</t>
  </si>
  <si>
    <t>383.25</t>
  </si>
  <si>
    <t>-35.15</t>
  </si>
  <si>
    <t>20.89</t>
  </si>
  <si>
    <t>950.</t>
  </si>
  <si>
    <t>Easy Trip Plann.</t>
  </si>
  <si>
    <t>-95.94</t>
  </si>
  <si>
    <t>113.79</t>
  </si>
  <si>
    <t>951.</t>
  </si>
  <si>
    <t>AWL Agri Busine.</t>
  </si>
  <si>
    <t>29.58</t>
  </si>
  <si>
    <t>237.95</t>
  </si>
  <si>
    <t>-24.51</t>
  </si>
  <si>
    <t>17058.65</t>
  </si>
  <si>
    <t>20.52</t>
  </si>
  <si>
    <t>952.</t>
  </si>
  <si>
    <t>VST Industries</t>
  </si>
  <si>
    <t>56.13</t>
  </si>
  <si>
    <t>297.90</t>
  </si>
  <si>
    <t>-7.29</t>
  </si>
  <si>
    <t>953.</t>
  </si>
  <si>
    <t>Indraprastha Gas</t>
  </si>
  <si>
    <t>427.81</t>
  </si>
  <si>
    <t>-10.84</t>
  </si>
  <si>
    <t>3914.00</t>
  </si>
  <si>
    <t>11.30</t>
  </si>
  <si>
    <t>954.</t>
  </si>
  <si>
    <t>Synergy Green</t>
  </si>
  <si>
    <t>83.56</t>
  </si>
  <si>
    <t>6.09</t>
  </si>
  <si>
    <t>955.</t>
  </si>
  <si>
    <t>OneClick Logisti</t>
  </si>
  <si>
    <t>-19.13</t>
  </si>
  <si>
    <t>956.</t>
  </si>
  <si>
    <t>Sellowrap Indus.</t>
  </si>
  <si>
    <t>13.29</t>
  </si>
  <si>
    <t>5.46</t>
  </si>
  <si>
    <t>75.30</t>
  </si>
  <si>
    <t>957.</t>
  </si>
  <si>
    <t>Narmada Macplast</t>
  </si>
  <si>
    <t>12.61</t>
  </si>
  <si>
    <t>20.83</t>
  </si>
  <si>
    <t>958.</t>
  </si>
  <si>
    <t>Navigant Corp.</t>
  </si>
  <si>
    <t>58.49</t>
  </si>
  <si>
    <t>-6.80</t>
  </si>
  <si>
    <t>20.82</t>
  </si>
  <si>
    <t>959.</t>
  </si>
  <si>
    <t>Rajputana Bio.</t>
  </si>
  <si>
    <t>-15.54</t>
  </si>
  <si>
    <t>960.</t>
  </si>
  <si>
    <t>R Systems Intl.</t>
  </si>
  <si>
    <t>75.85</t>
  </si>
  <si>
    <t>204.86</t>
  </si>
  <si>
    <t>462.02</t>
  </si>
  <si>
    <t>6.94</t>
  </si>
  <si>
    <t>20.81</t>
  </si>
  <si>
    <t>961.</t>
  </si>
  <si>
    <t>Dynavision</t>
  </si>
  <si>
    <t>17.47</t>
  </si>
  <si>
    <t>1.64</t>
  </si>
  <si>
    <t>-11.41</t>
  </si>
  <si>
    <t>962.</t>
  </si>
  <si>
    <t>TajGVK Hotels</t>
  </si>
  <si>
    <t>36.22</t>
  </si>
  <si>
    <t>184.97</t>
  </si>
  <si>
    <t>106.39</t>
  </si>
  <si>
    <t>20.80</t>
  </si>
  <si>
    <t>963.</t>
  </si>
  <si>
    <t>Sandur Manganese</t>
  </si>
  <si>
    <t>167.09</t>
  </si>
  <si>
    <t>88.70</t>
  </si>
  <si>
    <t>20.78</t>
  </si>
  <si>
    <t>964.</t>
  </si>
  <si>
    <t>Narayana Hrudaya</t>
  </si>
  <si>
    <t>196.71</t>
  </si>
  <si>
    <t>1507.27</t>
  </si>
  <si>
    <t>15.39</t>
  </si>
  <si>
    <t>965.</t>
  </si>
  <si>
    <t>KRN Heat Exchan</t>
  </si>
  <si>
    <t>115.28</t>
  </si>
  <si>
    <t>20.36</t>
  </si>
  <si>
    <t>966.</t>
  </si>
  <si>
    <t>Jamna Auto Inds.</t>
  </si>
  <si>
    <t>45.75</t>
  </si>
  <si>
    <t>573.33</t>
  </si>
  <si>
    <t>20.74</t>
  </si>
  <si>
    <t>967.</t>
  </si>
  <si>
    <t>Bisil Plast</t>
  </si>
  <si>
    <t>2.36</t>
  </si>
  <si>
    <t>1500.00</t>
  </si>
  <si>
    <t>20.72</t>
  </si>
  <si>
    <t>968.</t>
  </si>
  <si>
    <t>Emcure Pharma</t>
  </si>
  <si>
    <t>32.30</t>
  </si>
  <si>
    <t>214.79</t>
  </si>
  <si>
    <t>45.28</t>
  </si>
  <si>
    <t>2100.54</t>
  </si>
  <si>
    <t>969.</t>
  </si>
  <si>
    <t>Surya Roshni</t>
  </si>
  <si>
    <t>33.60</t>
  </si>
  <si>
    <t>-63.64</t>
  </si>
  <si>
    <t>1604.41</t>
  </si>
  <si>
    <t>-15.25</t>
  </si>
  <si>
    <t>20.70</t>
  </si>
  <si>
    <t>970.</t>
  </si>
  <si>
    <t>Mayur Uniquoters</t>
  </si>
  <si>
    <t>18.72</t>
  </si>
  <si>
    <t>206.41</t>
  </si>
  <si>
    <t>20.67</t>
  </si>
  <si>
    <t>971.</t>
  </si>
  <si>
    <t>Kumbhat Fin.</t>
  </si>
  <si>
    <t>11.73</t>
  </si>
  <si>
    <t>1.46</t>
  </si>
  <si>
    <t>942.86</t>
  </si>
  <si>
    <t>972.</t>
  </si>
  <si>
    <t>Hypersoft Tech.</t>
  </si>
  <si>
    <t>8500.00</t>
  </si>
  <si>
    <t>9.93</t>
  </si>
  <si>
    <t>6992.86</t>
  </si>
  <si>
    <t>20.65</t>
  </si>
  <si>
    <t>973.</t>
  </si>
  <si>
    <t>Pradeep Metals</t>
  </si>
  <si>
    <t>14.87</t>
  </si>
  <si>
    <t>-20.31</t>
  </si>
  <si>
    <t>77.53</t>
  </si>
  <si>
    <t>974.</t>
  </si>
  <si>
    <t>Ascensive Educa.</t>
  </si>
  <si>
    <t>26.92</t>
  </si>
  <si>
    <t>201.52</t>
  </si>
  <si>
    <t>88.85</t>
  </si>
  <si>
    <t>975.</t>
  </si>
  <si>
    <t>Silicon Rental</t>
  </si>
  <si>
    <t>15.65</t>
  </si>
  <si>
    <t>47.13</t>
  </si>
  <si>
    <t>20.51</t>
  </si>
  <si>
    <t>976.</t>
  </si>
  <si>
    <t>Vinati Organics</t>
  </si>
  <si>
    <t>542.26</t>
  </si>
  <si>
    <t>977.</t>
  </si>
  <si>
    <t>Thinking Hats</t>
  </si>
  <si>
    <t>11.55</t>
  </si>
  <si>
    <t>-6.57</t>
  </si>
  <si>
    <t>39.02</t>
  </si>
  <si>
    <t>91.18</t>
  </si>
  <si>
    <t>978.</t>
  </si>
  <si>
    <t>ICE Make Refrig.</t>
  </si>
  <si>
    <t>65.79</t>
  </si>
  <si>
    <t>-1.39</t>
  </si>
  <si>
    <t>-136.10</t>
  </si>
  <si>
    <t>111.86</t>
  </si>
  <si>
    <t>34.50</t>
  </si>
  <si>
    <t>20.60</t>
  </si>
  <si>
    <t>979.</t>
  </si>
  <si>
    <t>Systematic Inds.</t>
  </si>
  <si>
    <t>23.59</t>
  </si>
  <si>
    <t>980.</t>
  </si>
  <si>
    <t>Garware Hi Tech</t>
  </si>
  <si>
    <t>83.02</t>
  </si>
  <si>
    <t>-6.03</t>
  </si>
  <si>
    <t>494.99</t>
  </si>
  <si>
    <t>4.32</t>
  </si>
  <si>
    <t>20.57</t>
  </si>
  <si>
    <t>981.</t>
  </si>
  <si>
    <t>Amba Enterprises</t>
  </si>
  <si>
    <t>89.45</t>
  </si>
  <si>
    <t>4.22</t>
  </si>
  <si>
    <t>982.</t>
  </si>
  <si>
    <t>Share India Sec.</t>
  </si>
  <si>
    <t>84.37</t>
  </si>
  <si>
    <t>-18.11</t>
  </si>
  <si>
    <t>341.41</t>
  </si>
  <si>
    <t>-17.57</t>
  </si>
  <si>
    <t>983.</t>
  </si>
  <si>
    <t>Modern Engineer.</t>
  </si>
  <si>
    <t>1.81</t>
  </si>
  <si>
    <t>63.06</t>
  </si>
  <si>
    <t>30.94</t>
  </si>
  <si>
    <t>113.53</t>
  </si>
  <si>
    <t>20.54</t>
  </si>
  <si>
    <t>984.</t>
  </si>
  <si>
    <t>Olectra Greentec</t>
  </si>
  <si>
    <t>26.03</t>
  </si>
  <si>
    <t>347.22</t>
  </si>
  <si>
    <t>10.60</t>
  </si>
  <si>
    <t>985.</t>
  </si>
  <si>
    <t>Transport Corp.</t>
  </si>
  <si>
    <t>107.20</t>
  </si>
  <si>
    <t>17.03</t>
  </si>
  <si>
    <t>1139.30</t>
  </si>
  <si>
    <t>9.01</t>
  </si>
  <si>
    <t>986.</t>
  </si>
  <si>
    <t>Cenlub Industrie</t>
  </si>
  <si>
    <t>18.13</t>
  </si>
  <si>
    <t>-38.21</t>
  </si>
  <si>
    <t>-26.77</t>
  </si>
  <si>
    <t>987.</t>
  </si>
  <si>
    <t>Netlink Solns(I)</t>
  </si>
  <si>
    <t>-90.00</t>
  </si>
  <si>
    <t>988.</t>
  </si>
  <si>
    <t>G G Automotive</t>
  </si>
  <si>
    <t>2.60</t>
  </si>
  <si>
    <t>109.68</t>
  </si>
  <si>
    <t>10.62</t>
  </si>
  <si>
    <t>20.44</t>
  </si>
  <si>
    <t>989.</t>
  </si>
  <si>
    <t>Divi's Lab.</t>
  </si>
  <si>
    <t>65.48</t>
  </si>
  <si>
    <t>545.00</t>
  </si>
  <si>
    <t>26.74</t>
  </si>
  <si>
    <t>2410.00</t>
  </si>
  <si>
    <t>13.79</t>
  </si>
  <si>
    <t>990.</t>
  </si>
  <si>
    <t>Kings Infra</t>
  </si>
  <si>
    <t>29.54</t>
  </si>
  <si>
    <t>991.</t>
  </si>
  <si>
    <t>Siyaram Silk</t>
  </si>
  <si>
    <t>-61.73</t>
  </si>
  <si>
    <t>388.50</t>
  </si>
  <si>
    <t>20.42</t>
  </si>
  <si>
    <t>992.</t>
  </si>
  <si>
    <t>GLEN Industries</t>
  </si>
  <si>
    <t>94.25</t>
  </si>
  <si>
    <t>993.</t>
  </si>
  <si>
    <t>Panama Petrochem</t>
  </si>
  <si>
    <t>42.62</t>
  </si>
  <si>
    <t>693.22</t>
  </si>
  <si>
    <t>20.41</t>
  </si>
  <si>
    <t>994.</t>
  </si>
  <si>
    <t>Dhabriya Poly.</t>
  </si>
  <si>
    <t>40.65</t>
  </si>
  <si>
    <t>62.09</t>
  </si>
  <si>
    <t>995.</t>
  </si>
  <si>
    <t>Sun TV Network</t>
  </si>
  <si>
    <t>12.05</t>
  </si>
  <si>
    <t>2.86</t>
  </si>
  <si>
    <t>529.21</t>
  </si>
  <si>
    <t>1290.28</t>
  </si>
  <si>
    <t>-1.77</t>
  </si>
  <si>
    <t>996.</t>
  </si>
  <si>
    <t>Raghunath Intl.</t>
  </si>
  <si>
    <t>6.90</t>
  </si>
  <si>
    <t>997.</t>
  </si>
  <si>
    <t>Nuvama Wealth</t>
  </si>
  <si>
    <t>263.87</t>
  </si>
  <si>
    <t>1122.65</t>
  </si>
  <si>
    <t>998.</t>
  </si>
  <si>
    <t>Vijaypd Ceutical</t>
  </si>
  <si>
    <t>999.</t>
  </si>
  <si>
    <t>RBZ Jewellers Lt</t>
  </si>
  <si>
    <t>7.12</t>
  </si>
  <si>
    <t>-8.33</t>
  </si>
  <si>
    <t>1000.</t>
  </si>
  <si>
    <t>Emk.Global Fin.</t>
  </si>
  <si>
    <t>4.78</t>
  </si>
  <si>
    <t>-65.54</t>
  </si>
  <si>
    <t>72.97</t>
  </si>
  <si>
    <t>1001.</t>
  </si>
  <si>
    <t>28.59</t>
  </si>
  <si>
    <t>667.91</t>
  </si>
  <si>
    <t>3371.14</t>
  </si>
  <si>
    <t>11.19</t>
  </si>
  <si>
    <t>1002.</t>
  </si>
  <si>
    <t>Thomas Scott</t>
  </si>
  <si>
    <t>149.64</t>
  </si>
  <si>
    <t>53.89</t>
  </si>
  <si>
    <t>97.11</t>
  </si>
  <si>
    <t>1003.</t>
  </si>
  <si>
    <t>Sonu Infratech</t>
  </si>
  <si>
    <t>103.50</t>
  </si>
  <si>
    <t>9.57</t>
  </si>
  <si>
    <t>98.50</t>
  </si>
  <si>
    <t>36.53</t>
  </si>
  <si>
    <t>106.62</t>
  </si>
  <si>
    <t>1004.</t>
  </si>
  <si>
    <t>Atishay</t>
  </si>
  <si>
    <t>52.78</t>
  </si>
  <si>
    <t>20.35</t>
  </si>
  <si>
    <t>1005.</t>
  </si>
  <si>
    <t>187.86</t>
  </si>
  <si>
    <t>3.88</t>
  </si>
  <si>
    <t>977.42</t>
  </si>
  <si>
    <t>37.70</t>
  </si>
  <si>
    <t>1006.</t>
  </si>
  <si>
    <t>Scoda Tubes</t>
  </si>
  <si>
    <t>32.19</t>
  </si>
  <si>
    <t>7.08</t>
  </si>
  <si>
    <t>47.81</t>
  </si>
  <si>
    <t>97.42</t>
  </si>
  <si>
    <t>1007.</t>
  </si>
  <si>
    <t>Coforge</t>
  </si>
  <si>
    <t>53.33</t>
  </si>
  <si>
    <t>88.48</t>
  </si>
  <si>
    <t>3688.60</t>
  </si>
  <si>
    <t>56.49</t>
  </si>
  <si>
    <t>1008.</t>
  </si>
  <si>
    <t>Relicab Cable</t>
  </si>
  <si>
    <t>30.61</t>
  </si>
  <si>
    <t>59.70</t>
  </si>
  <si>
    <t>10.75</t>
  </si>
  <si>
    <t>73.95</t>
  </si>
  <si>
    <t>1009.</t>
  </si>
  <si>
    <t>ARCL Organics</t>
  </si>
  <si>
    <t>18.90</t>
  </si>
  <si>
    <t>3.99</t>
  </si>
  <si>
    <t>67.34</t>
  </si>
  <si>
    <t>1010.</t>
  </si>
  <si>
    <t>Giriraj Civil</t>
  </si>
  <si>
    <t>375.00</t>
  </si>
  <si>
    <t>50.17</t>
  </si>
  <si>
    <t>14.97</t>
  </si>
  <si>
    <t>75.70</t>
  </si>
  <si>
    <t>223.01</t>
  </si>
  <si>
    <t>139.74</t>
  </si>
  <si>
    <t>20.32</t>
  </si>
  <si>
    <t>1011.</t>
  </si>
  <si>
    <t>Ador Welding</t>
  </si>
  <si>
    <t>-3.95</t>
  </si>
  <si>
    <t>-119.89</t>
  </si>
  <si>
    <t>251.84</t>
  </si>
  <si>
    <t>-6.54</t>
  </si>
  <si>
    <t>20.28</t>
  </si>
  <si>
    <t>1012.</t>
  </si>
  <si>
    <t>SM Auto Stamping</t>
  </si>
  <si>
    <t>13.34</t>
  </si>
  <si>
    <t>2.53</t>
  </si>
  <si>
    <t>42.13</t>
  </si>
  <si>
    <t>35.49</t>
  </si>
  <si>
    <t>1013.</t>
  </si>
  <si>
    <t>Atam Valves</t>
  </si>
  <si>
    <t>20.27</t>
  </si>
  <si>
    <t>1014.</t>
  </si>
  <si>
    <t>Dabur India</t>
  </si>
  <si>
    <t>49.78</t>
  </si>
  <si>
    <t>508.29</t>
  </si>
  <si>
    <t>3404.58</t>
  </si>
  <si>
    <t>1.66</t>
  </si>
  <si>
    <t>20.24</t>
  </si>
  <si>
    <t>1015.</t>
  </si>
  <si>
    <t>Delaplex</t>
  </si>
  <si>
    <t>12.49</t>
  </si>
  <si>
    <t>5.52</t>
  </si>
  <si>
    <t>6.77</t>
  </si>
  <si>
    <t>1016.</t>
  </si>
  <si>
    <t>Sun Pharma.Inds.</t>
  </si>
  <si>
    <t>2292.87</t>
  </si>
  <si>
    <t>13851.40</t>
  </si>
  <si>
    <t>20.21</t>
  </si>
  <si>
    <t>1017.</t>
  </si>
  <si>
    <t>Krishca Strapp.</t>
  </si>
  <si>
    <t>-16.67</t>
  </si>
  <si>
    <t>85.62</t>
  </si>
  <si>
    <t>1018.</t>
  </si>
  <si>
    <t>Shah Foods</t>
  </si>
  <si>
    <t>56.62</t>
  </si>
  <si>
    <t>-0.05</t>
  </si>
  <si>
    <t>1019.</t>
  </si>
  <si>
    <t>Amines &amp; Plast.</t>
  </si>
  <si>
    <t>-14.20</t>
  </si>
  <si>
    <t>140.29</t>
  </si>
  <si>
    <t>20.17</t>
  </si>
  <si>
    <t>1020.</t>
  </si>
  <si>
    <t>Ram Ratna Wires</t>
  </si>
  <si>
    <t>44.98</t>
  </si>
  <si>
    <t>982.47</t>
  </si>
  <si>
    <t>1021.</t>
  </si>
  <si>
    <t>Auto.Corp.of Goa</t>
  </si>
  <si>
    <t>256.41</t>
  </si>
  <si>
    <t>20.16</t>
  </si>
  <si>
    <t>1022.</t>
  </si>
  <si>
    <t>Master Component</t>
  </si>
  <si>
    <t>350.00</t>
  </si>
  <si>
    <t>34.15</t>
  </si>
  <si>
    <t>140.00</t>
  </si>
  <si>
    <t>4.82</t>
  </si>
  <si>
    <t>45.51</t>
  </si>
  <si>
    <t>78.77</t>
  </si>
  <si>
    <t>1023.</t>
  </si>
  <si>
    <t>ZF Commercial</t>
  </si>
  <si>
    <t>120.17</t>
  </si>
  <si>
    <t>963.23</t>
  </si>
  <si>
    <t>20.15</t>
  </si>
  <si>
    <t>1024.</t>
  </si>
  <si>
    <t>Ecoplast</t>
  </si>
  <si>
    <t>12.93</t>
  </si>
  <si>
    <t>1025.</t>
  </si>
  <si>
    <t>Handson Global</t>
  </si>
  <si>
    <t>18.51</t>
  </si>
  <si>
    <t>95.70</t>
  </si>
  <si>
    <t>121.79</t>
  </si>
  <si>
    <t>144.34</t>
  </si>
  <si>
    <t>1026.</t>
  </si>
  <si>
    <t>Marco Cables</t>
  </si>
  <si>
    <t>73.21</t>
  </si>
  <si>
    <t>62.67</t>
  </si>
  <si>
    <t>1027.</t>
  </si>
  <si>
    <t>B N Rathi Sec.</t>
  </si>
  <si>
    <t>11.97</t>
  </si>
  <si>
    <t>2.37</t>
  </si>
  <si>
    <t>-59.72</t>
  </si>
  <si>
    <t>-15.04</t>
  </si>
  <si>
    <t>20.12</t>
  </si>
  <si>
    <t>1028.</t>
  </si>
  <si>
    <t>Campus Activewe.</t>
  </si>
  <si>
    <t>68.69</t>
  </si>
  <si>
    <t>22.20</t>
  </si>
  <si>
    <t>-12.53</t>
  </si>
  <si>
    <t>343.27</t>
  </si>
  <si>
    <t>20.10</t>
  </si>
  <si>
    <t>1029.</t>
  </si>
  <si>
    <t>RPP Infra Proj.</t>
  </si>
  <si>
    <t>10.84</t>
  </si>
  <si>
    <t>-34.34</t>
  </si>
  <si>
    <t>346.96</t>
  </si>
  <si>
    <t>20.09</t>
  </si>
  <si>
    <t>1030.</t>
  </si>
  <si>
    <t>Solarium Green</t>
  </si>
  <si>
    <t>148.08</t>
  </si>
  <si>
    <t>1031.</t>
  </si>
  <si>
    <t>Kaveri Seed Co.</t>
  </si>
  <si>
    <t>327.17</t>
  </si>
  <si>
    <t>858.53</t>
  </si>
  <si>
    <t>20.08</t>
  </si>
  <si>
    <t>1032.</t>
  </si>
  <si>
    <t>Poly Medicure</t>
  </si>
  <si>
    <t>93.08</t>
  </si>
  <si>
    <t>403.21</t>
  </si>
  <si>
    <t>1033.</t>
  </si>
  <si>
    <t>Elixir Capital</t>
  </si>
  <si>
    <t>-57.01</t>
  </si>
  <si>
    <t>-25.82</t>
  </si>
  <si>
    <t>20.07</t>
  </si>
  <si>
    <t>1034.</t>
  </si>
  <si>
    <t>Krishanveer Forg</t>
  </si>
  <si>
    <t>-4.91</t>
  </si>
  <si>
    <t>1035.</t>
  </si>
  <si>
    <t>Abril Paper</t>
  </si>
  <si>
    <t>1036.</t>
  </si>
  <si>
    <t>Vadilal Enterp.</t>
  </si>
  <si>
    <t>-30.62</t>
  </si>
  <si>
    <t>516.70</t>
  </si>
  <si>
    <t>20.03</t>
  </si>
  <si>
    <t>1037.</t>
  </si>
  <si>
    <t>Saint-Gob. Sekur</t>
  </si>
  <si>
    <t>10.71</t>
  </si>
  <si>
    <t>54.85</t>
  </si>
  <si>
    <t>9.92</t>
  </si>
  <si>
    <t>1038.</t>
  </si>
  <si>
    <t>TCPL Packaging</t>
  </si>
  <si>
    <t>22.77</t>
  </si>
  <si>
    <t>-28.86</t>
  </si>
  <si>
    <t>409.47</t>
  </si>
  <si>
    <t>1039.</t>
  </si>
  <si>
    <t>Marksans Pharma</t>
  </si>
  <si>
    <t>58.20</t>
  </si>
  <si>
    <t>-34.29</t>
  </si>
  <si>
    <t>619.99</t>
  </si>
  <si>
    <t>1040.</t>
  </si>
  <si>
    <t>Zodiac Energy</t>
  </si>
  <si>
    <t>20.02</t>
  </si>
  <si>
    <t>1041.</t>
  </si>
  <si>
    <t>Assoc.Alcohols</t>
  </si>
  <si>
    <t>33.52</t>
  </si>
  <si>
    <t>266.69</t>
  </si>
  <si>
    <t>5.92</t>
  </si>
  <si>
    <t>1042.</t>
  </si>
  <si>
    <t>J.G.Chemicals</t>
  </si>
  <si>
    <t>218.01</t>
  </si>
  <si>
    <t>20.00</t>
  </si>
  <si>
    <t>1043.</t>
  </si>
  <si>
    <t>J Kumar Infra</t>
  </si>
  <si>
    <t>102.73</t>
  </si>
  <si>
    <t>1478.66</t>
  </si>
  <si>
    <t>1044.</t>
  </si>
  <si>
    <t>R J Shah &amp; Co</t>
  </si>
  <si>
    <t>1045.</t>
  </si>
  <si>
    <t>Tata Motors</t>
  </si>
  <si>
    <t>4003.00</t>
  </si>
  <si>
    <t>-29.84</t>
  </si>
  <si>
    <t>104407.00</t>
  </si>
  <si>
    <t>19.97</t>
  </si>
  <si>
    <t>1046.</t>
  </si>
  <si>
    <t>Choice Intl.</t>
  </si>
  <si>
    <t>47.96</t>
  </si>
  <si>
    <t>52.73</t>
  </si>
  <si>
    <t>233.88</t>
  </si>
  <si>
    <t>16.57</t>
  </si>
  <si>
    <t>19.95</t>
  </si>
  <si>
    <t>1047.</t>
  </si>
  <si>
    <t>Subros</t>
  </si>
  <si>
    <t>16.69</t>
  </si>
  <si>
    <t>878.25</t>
  </si>
  <si>
    <t>8.45</t>
  </si>
  <si>
    <t>1048.</t>
  </si>
  <si>
    <t>Acutaas Chemical</t>
  </si>
  <si>
    <t>44.01</t>
  </si>
  <si>
    <t>217.49</t>
  </si>
  <si>
    <t>207.24</t>
  </si>
  <si>
    <t>1049.</t>
  </si>
  <si>
    <t>Tunwal E-Motors</t>
  </si>
  <si>
    <t>30.70</t>
  </si>
  <si>
    <t>6.48</t>
  </si>
  <si>
    <t>104.17</t>
  </si>
  <si>
    <t>1050.</t>
  </si>
  <si>
    <t>AGI Greenpac</t>
  </si>
  <si>
    <t>16.20</t>
  </si>
  <si>
    <t>687.66</t>
  </si>
  <si>
    <t>19.89</t>
  </si>
  <si>
    <t>1051.</t>
  </si>
  <si>
    <t>Golkunda Diamond</t>
  </si>
  <si>
    <t>10.52</t>
  </si>
  <si>
    <t>3.14</t>
  </si>
  <si>
    <t>-11.30</t>
  </si>
  <si>
    <t>69.44</t>
  </si>
  <si>
    <t>15.71</t>
  </si>
  <si>
    <t>1052.</t>
  </si>
  <si>
    <t>NILE</t>
  </si>
  <si>
    <t>83.97</t>
  </si>
  <si>
    <t>245.32</t>
  </si>
  <si>
    <t>1053.</t>
  </si>
  <si>
    <t>L G Balakrishnan</t>
  </si>
  <si>
    <t>66.97</t>
  </si>
  <si>
    <t>657.05</t>
  </si>
  <si>
    <t>1054.</t>
  </si>
  <si>
    <t>Khyati Global</t>
  </si>
  <si>
    <t>61.20</t>
  </si>
  <si>
    <t>1055.</t>
  </si>
  <si>
    <t>TPL Plastech</t>
  </si>
  <si>
    <t>72.72</t>
  </si>
  <si>
    <t>90.40</t>
  </si>
  <si>
    <t>17.16</t>
  </si>
  <si>
    <t>19.85</t>
  </si>
  <si>
    <t>1056.</t>
  </si>
  <si>
    <t>IFB Industries</t>
  </si>
  <si>
    <t>-34.71</t>
  </si>
  <si>
    <t>1300.99</t>
  </si>
  <si>
    <t>1057.</t>
  </si>
  <si>
    <t>Power &amp; Instrum.</t>
  </si>
  <si>
    <t>25.84</t>
  </si>
  <si>
    <t>2.58</t>
  </si>
  <si>
    <t>37.97</t>
  </si>
  <si>
    <t>62.15</t>
  </si>
  <si>
    <t>1058.</t>
  </si>
  <si>
    <t>K P R Mill Ltd</t>
  </si>
  <si>
    <t>212.70</t>
  </si>
  <si>
    <t>1766.27</t>
  </si>
  <si>
    <t>9.73</t>
  </si>
  <si>
    <t>1059.</t>
  </si>
  <si>
    <t>Ideal Technopl.</t>
  </si>
  <si>
    <t>33.32</t>
  </si>
  <si>
    <t>-9.96</t>
  </si>
  <si>
    <t>1060.</t>
  </si>
  <si>
    <t>GNG Electronics</t>
  </si>
  <si>
    <t>18.52</t>
  </si>
  <si>
    <t>52.43</t>
  </si>
  <si>
    <t>312.28</t>
  </si>
  <si>
    <t>1061.</t>
  </si>
  <si>
    <t>Wendt India</t>
  </si>
  <si>
    <t>52.17</t>
  </si>
  <si>
    <t>1062.</t>
  </si>
  <si>
    <t>R R Kabel</t>
  </si>
  <si>
    <t>89.77</t>
  </si>
  <si>
    <t>2058.59</t>
  </si>
  <si>
    <t>1063.</t>
  </si>
  <si>
    <t>Axtel Industries</t>
  </si>
  <si>
    <t>1.90</t>
  </si>
  <si>
    <t>-53.77</t>
  </si>
  <si>
    <t>27.22</t>
  </si>
  <si>
    <t>-39.11</t>
  </si>
  <si>
    <t>19.76</t>
  </si>
  <si>
    <t>1064.</t>
  </si>
  <si>
    <t>Servotech Renew</t>
  </si>
  <si>
    <t>16.96</t>
  </si>
  <si>
    <t>136.75</t>
  </si>
  <si>
    <t>19.74</t>
  </si>
  <si>
    <t>1065.</t>
  </si>
  <si>
    <t>Global Health</t>
  </si>
  <si>
    <t>158.98</t>
  </si>
  <si>
    <t>1030.84</t>
  </si>
  <si>
    <t>19.71</t>
  </si>
  <si>
    <t>1066.</t>
  </si>
  <si>
    <t>Astonea Labs</t>
  </si>
  <si>
    <t>33.04</t>
  </si>
  <si>
    <t>1067.</t>
  </si>
  <si>
    <t>Sirca Paints</t>
  </si>
  <si>
    <t>49.88</t>
  </si>
  <si>
    <t>14.20</t>
  </si>
  <si>
    <t>114.24</t>
  </si>
  <si>
    <t>19.73</t>
  </si>
  <si>
    <t>1068.</t>
  </si>
  <si>
    <t>Holmarc Opto</t>
  </si>
  <si>
    <t>116.95</t>
  </si>
  <si>
    <t>1069.</t>
  </si>
  <si>
    <t>Astral</t>
  </si>
  <si>
    <t>76.19</t>
  </si>
  <si>
    <t>79.20</t>
  </si>
  <si>
    <t>-32.64</t>
  </si>
  <si>
    <t>1361.20</t>
  </si>
  <si>
    <t>-1.62</t>
  </si>
  <si>
    <t>1070.</t>
  </si>
  <si>
    <t>Gem Enviro</t>
  </si>
  <si>
    <t>62.36</t>
  </si>
  <si>
    <t>-68.55</t>
  </si>
  <si>
    <t>1071.</t>
  </si>
  <si>
    <t>29.53</t>
  </si>
  <si>
    <t>65.80</t>
  </si>
  <si>
    <t>19.64</t>
  </si>
  <si>
    <t>734.00</t>
  </si>
  <si>
    <t>19.70</t>
  </si>
  <si>
    <t>1072.</t>
  </si>
  <si>
    <t>Rajeshwari Cans</t>
  </si>
  <si>
    <t>30.63</t>
  </si>
  <si>
    <t>20.59</t>
  </si>
  <si>
    <t>1073.</t>
  </si>
  <si>
    <t>Interactive Fin</t>
  </si>
  <si>
    <t>-65.35</t>
  </si>
  <si>
    <t>-75.29</t>
  </si>
  <si>
    <t>1074.</t>
  </si>
  <si>
    <t>Divine Hira Jew.</t>
  </si>
  <si>
    <t>222.83</t>
  </si>
  <si>
    <t>1075.</t>
  </si>
  <si>
    <t>Resgen</t>
  </si>
  <si>
    <t>86.65</t>
  </si>
  <si>
    <t>4.14</t>
  </si>
  <si>
    <t>39.47</t>
  </si>
  <si>
    <t>29.79</t>
  </si>
  <si>
    <t>1076.</t>
  </si>
  <si>
    <t>Constronics</t>
  </si>
  <si>
    <t>1766.67</t>
  </si>
  <si>
    <t>345.45</t>
  </si>
  <si>
    <t>19.67</t>
  </si>
  <si>
    <t>1077.</t>
  </si>
  <si>
    <t>Shree OSFM</t>
  </si>
  <si>
    <t>1078.</t>
  </si>
  <si>
    <t>Stallion India</t>
  </si>
  <si>
    <t>46.75</t>
  </si>
  <si>
    <t>110.47</t>
  </si>
  <si>
    <t>1079.</t>
  </si>
  <si>
    <t>154.16</t>
  </si>
  <si>
    <t>247.93</t>
  </si>
  <si>
    <t>29.69</t>
  </si>
  <si>
    <t>19.66</t>
  </si>
  <si>
    <t>1080.</t>
  </si>
  <si>
    <t>Remus Pharma.</t>
  </si>
  <si>
    <t>1081.</t>
  </si>
  <si>
    <t>Prakash Steelage</t>
  </si>
  <si>
    <t>16.43</t>
  </si>
  <si>
    <t>-2.03</t>
  </si>
  <si>
    <t>1082.</t>
  </si>
  <si>
    <t>Menon Bearings</t>
  </si>
  <si>
    <t>26.26</t>
  </si>
  <si>
    <t>36.85</t>
  </si>
  <si>
    <t>67.21</t>
  </si>
  <si>
    <t>1083.</t>
  </si>
  <si>
    <t>Alphalogic Indu</t>
  </si>
  <si>
    <t>-17.76</t>
  </si>
  <si>
    <t>1084.</t>
  </si>
  <si>
    <t>N2N Technologies</t>
  </si>
  <si>
    <t>9.43</t>
  </si>
  <si>
    <t>83.33</t>
  </si>
  <si>
    <t>1085.</t>
  </si>
  <si>
    <t>Federal-Mogul Go</t>
  </si>
  <si>
    <t>17.12</t>
  </si>
  <si>
    <t>45.15</t>
  </si>
  <si>
    <t>483.67</t>
  </si>
  <si>
    <t>19.60</t>
  </si>
  <si>
    <t>1086.</t>
  </si>
  <si>
    <t>Aesthetik Engi.</t>
  </si>
  <si>
    <t>232.30</t>
  </si>
  <si>
    <t>20.20</t>
  </si>
  <si>
    <t>-12.68</t>
  </si>
  <si>
    <t>1087.</t>
  </si>
  <si>
    <t>MKP Mobility</t>
  </si>
  <si>
    <t>48.69</t>
  </si>
  <si>
    <t>-27.69</t>
  </si>
  <si>
    <t>20.49</t>
  </si>
  <si>
    <t>1088.</t>
  </si>
  <si>
    <t>Highway Infra</t>
  </si>
  <si>
    <t>127.85</t>
  </si>
  <si>
    <t>113.60</t>
  </si>
  <si>
    <t>19.59</t>
  </si>
  <si>
    <t>1089.</t>
  </si>
  <si>
    <t>Afcons Infrastr.</t>
  </si>
  <si>
    <t>137.40</t>
  </si>
  <si>
    <t>50.02</t>
  </si>
  <si>
    <t>3370.38</t>
  </si>
  <si>
    <t>1090.</t>
  </si>
  <si>
    <t>Kamat Hotels</t>
  </si>
  <si>
    <t>18.04</t>
  </si>
  <si>
    <t>548.14</t>
  </si>
  <si>
    <t>82.65</t>
  </si>
  <si>
    <t>1091.</t>
  </si>
  <si>
    <t>Vision Infra</t>
  </si>
  <si>
    <t>19.53</t>
  </si>
  <si>
    <t>239.65</t>
  </si>
  <si>
    <t>249.44</t>
  </si>
  <si>
    <t>259.11</t>
  </si>
  <si>
    <t>1092.</t>
  </si>
  <si>
    <t>Pasari Spinning</t>
  </si>
  <si>
    <t>8.70</t>
  </si>
  <si>
    <t>19.55</t>
  </si>
  <si>
    <t>1093.</t>
  </si>
  <si>
    <t>Nettlinx</t>
  </si>
  <si>
    <t>10.58</t>
  </si>
  <si>
    <t>-0.48</t>
  </si>
  <si>
    <t>-142.86</t>
  </si>
  <si>
    <t>-33.15</t>
  </si>
  <si>
    <t>1094.</t>
  </si>
  <si>
    <t>Arih.Found.Hsg.</t>
  </si>
  <si>
    <t>71.92</t>
  </si>
  <si>
    <t>82.58</t>
  </si>
  <si>
    <t>113.39</t>
  </si>
  <si>
    <t>1095.</t>
  </si>
  <si>
    <t>Shaily Engineer.</t>
  </si>
  <si>
    <t>136.19</t>
  </si>
  <si>
    <t>246.69</t>
  </si>
  <si>
    <t>37.52</t>
  </si>
  <si>
    <t>1096.</t>
  </si>
  <si>
    <t>Wipro</t>
  </si>
  <si>
    <t>3336.50</t>
  </si>
  <si>
    <t>22134.60</t>
  </si>
  <si>
    <t>19.51</t>
  </si>
  <si>
    <t>1097.</t>
  </si>
  <si>
    <t>Indigo Paints</t>
  </si>
  <si>
    <t>26.36</t>
  </si>
  <si>
    <t>294.85</t>
  </si>
  <si>
    <t>1098.</t>
  </si>
  <si>
    <t>Gujarat Gas</t>
  </si>
  <si>
    <t>327.64</t>
  </si>
  <si>
    <t>-0.93</t>
  </si>
  <si>
    <t>3870.89</t>
  </si>
  <si>
    <t>-13.02</t>
  </si>
  <si>
    <t>19.50</t>
  </si>
  <si>
    <t>1099.</t>
  </si>
  <si>
    <t>V-Guard Industri</t>
  </si>
  <si>
    <t>73.85</t>
  </si>
  <si>
    <t>-25.38</t>
  </si>
  <si>
    <t>1466.08</t>
  </si>
  <si>
    <t>-0.75</t>
  </si>
  <si>
    <t>1100.</t>
  </si>
  <si>
    <t>VTM</t>
  </si>
  <si>
    <t>-12.05</t>
  </si>
  <si>
    <t>71.99</t>
  </si>
  <si>
    <t>1101.</t>
  </si>
  <si>
    <t>Rockingdeals Cir</t>
  </si>
  <si>
    <t>-40.32</t>
  </si>
  <si>
    <t>1102.</t>
  </si>
  <si>
    <t>Aditya Infotech</t>
  </si>
  <si>
    <t>32.88</t>
  </si>
  <si>
    <t>46.07</t>
  </si>
  <si>
    <t>740.04</t>
  </si>
  <si>
    <t>1103.</t>
  </si>
  <si>
    <t>Autoriders Intl.</t>
  </si>
  <si>
    <t>1104.</t>
  </si>
  <si>
    <t>Kaka Industries</t>
  </si>
  <si>
    <t>-2.31</t>
  </si>
  <si>
    <t>102.33</t>
  </si>
  <si>
    <t>1105.</t>
  </si>
  <si>
    <t>Grand Continent</t>
  </si>
  <si>
    <t>189.95</t>
  </si>
  <si>
    <t>4.43</t>
  </si>
  <si>
    <t>167.27</t>
  </si>
  <si>
    <t>40.78</t>
  </si>
  <si>
    <t>160.58</t>
  </si>
  <si>
    <t>1106.</t>
  </si>
  <si>
    <t>Toss The Coin</t>
  </si>
  <si>
    <t>19.47</t>
  </si>
  <si>
    <t>1107.</t>
  </si>
  <si>
    <t>Cybertech Sys.</t>
  </si>
  <si>
    <t>58.19</t>
  </si>
  <si>
    <t>1108.</t>
  </si>
  <si>
    <t>Delton Cables</t>
  </si>
  <si>
    <t>156.33</t>
  </si>
  <si>
    <t>1109.</t>
  </si>
  <si>
    <t>Hitachi Energy</t>
  </si>
  <si>
    <t>131.60</t>
  </si>
  <si>
    <t>1162.96</t>
  </si>
  <si>
    <t>1478.90</t>
  </si>
  <si>
    <t>1110.</t>
  </si>
  <si>
    <t>SP Refractories</t>
  </si>
  <si>
    <t>23.35</t>
  </si>
  <si>
    <t>38.27</t>
  </si>
  <si>
    <t>15.85</t>
  </si>
  <si>
    <t>1111.</t>
  </si>
  <si>
    <t>Gem Aromatics</t>
  </si>
  <si>
    <t>-7.10</t>
  </si>
  <si>
    <t>87.63</t>
  </si>
  <si>
    <t>-5.44</t>
  </si>
  <si>
    <t>1112.</t>
  </si>
  <si>
    <t>AVI Polymers</t>
  </si>
  <si>
    <t>5.75</t>
  </si>
  <si>
    <t>19.42</t>
  </si>
  <si>
    <t>1113.</t>
  </si>
  <si>
    <t>Metro Brands</t>
  </si>
  <si>
    <t>98.80</t>
  </si>
  <si>
    <t>7.39</t>
  </si>
  <si>
    <t>628.24</t>
  </si>
  <si>
    <t>9.05</t>
  </si>
  <si>
    <t>1114.</t>
  </si>
  <si>
    <t>-39.87</t>
  </si>
  <si>
    <t>115.33</t>
  </si>
  <si>
    <t>-4.36</t>
  </si>
  <si>
    <t>19.41</t>
  </si>
  <si>
    <t>1115.</t>
  </si>
  <si>
    <t>P N Gadgil Jewe.</t>
  </si>
  <si>
    <t>69.34</t>
  </si>
  <si>
    <t>96.32</t>
  </si>
  <si>
    <t>1714.56</t>
  </si>
  <si>
    <t>1116.</t>
  </si>
  <si>
    <t>Glenmark Pharma.</t>
  </si>
  <si>
    <t>46.97</t>
  </si>
  <si>
    <t>-23.49</t>
  </si>
  <si>
    <t>3264.44</t>
  </si>
  <si>
    <t>19.40</t>
  </si>
  <si>
    <t>1117.</t>
  </si>
  <si>
    <t>Shivalic Power</t>
  </si>
  <si>
    <t>5.96</t>
  </si>
  <si>
    <t>-23.98</t>
  </si>
  <si>
    <t>78.85</t>
  </si>
  <si>
    <t>19.39</t>
  </si>
  <si>
    <t>1118.</t>
  </si>
  <si>
    <t>Ceigall India</t>
  </si>
  <si>
    <t>51.34</t>
  </si>
  <si>
    <t>-33.02</t>
  </si>
  <si>
    <t>838.18</t>
  </si>
  <si>
    <t>19.38</t>
  </si>
  <si>
    <t>1119.</t>
  </si>
  <si>
    <t>Jindal Saw</t>
  </si>
  <si>
    <t>7.67</t>
  </si>
  <si>
    <t>415.47</t>
  </si>
  <si>
    <t>-3.86</t>
  </si>
  <si>
    <t>4084.68</t>
  </si>
  <si>
    <t>-17.30</t>
  </si>
  <si>
    <t>19.37</t>
  </si>
  <si>
    <t>1120.</t>
  </si>
  <si>
    <t>Nila Infrastruct</t>
  </si>
  <si>
    <t>17.67</t>
  </si>
  <si>
    <t>34.47</t>
  </si>
  <si>
    <t>124.16</t>
  </si>
  <si>
    <t>19.36</t>
  </si>
  <si>
    <t>1121.</t>
  </si>
  <si>
    <t>-19.98</t>
  </si>
  <si>
    <t>1503.85</t>
  </si>
  <si>
    <t>13.87</t>
  </si>
  <si>
    <t>1122.</t>
  </si>
  <si>
    <t>Anlon Tech</t>
  </si>
  <si>
    <t>31.17</t>
  </si>
  <si>
    <t>78.83</t>
  </si>
  <si>
    <t>1123.</t>
  </si>
  <si>
    <t>Talbros Auto.</t>
  </si>
  <si>
    <t>7.71</t>
  </si>
  <si>
    <t>206.76</t>
  </si>
  <si>
    <t>19.31</t>
  </si>
  <si>
    <t>1124.</t>
  </si>
  <si>
    <t>ASM Technologies</t>
  </si>
  <si>
    <t>405.52</t>
  </si>
  <si>
    <t>122.92</t>
  </si>
  <si>
    <t>133.60</t>
  </si>
  <si>
    <t>1125.</t>
  </si>
  <si>
    <t>Kalahridhaan Tre</t>
  </si>
  <si>
    <t>-79.71</t>
  </si>
  <si>
    <t>88.97</t>
  </si>
  <si>
    <t>1126.</t>
  </si>
  <si>
    <t>Sai Swami Metals</t>
  </si>
  <si>
    <t>33.00</t>
  </si>
  <si>
    <t>72.03</t>
  </si>
  <si>
    <t>204.17</t>
  </si>
  <si>
    <t>19.27</t>
  </si>
  <si>
    <t>1127.</t>
  </si>
  <si>
    <t>P S Raj Steels</t>
  </si>
  <si>
    <t>127.16</t>
  </si>
  <si>
    <t>1128.</t>
  </si>
  <si>
    <t>ATC Energies</t>
  </si>
  <si>
    <t>9.83</t>
  </si>
  <si>
    <t>10.43</t>
  </si>
  <si>
    <t>1129.</t>
  </si>
  <si>
    <t>L T Foods</t>
  </si>
  <si>
    <t>168.50</t>
  </si>
  <si>
    <t>10.01</t>
  </si>
  <si>
    <t>2463.92</t>
  </si>
  <si>
    <t>19.00</t>
  </si>
  <si>
    <t>1130.</t>
  </si>
  <si>
    <t>All Time Plastic</t>
  </si>
  <si>
    <t>157.98</t>
  </si>
  <si>
    <t>1131.</t>
  </si>
  <si>
    <t>H P Cotton Tex</t>
  </si>
  <si>
    <t>80.85</t>
  </si>
  <si>
    <t>41.82</t>
  </si>
  <si>
    <t>19.22</t>
  </si>
  <si>
    <t>1132.</t>
  </si>
  <si>
    <t>Genus Power</t>
  </si>
  <si>
    <t>128.49</t>
  </si>
  <si>
    <t>215.93</t>
  </si>
  <si>
    <t>942.42</t>
  </si>
  <si>
    <t>127.55</t>
  </si>
  <si>
    <t>19.21</t>
  </si>
  <si>
    <t>1133.</t>
  </si>
  <si>
    <t>Godrej Consumer</t>
  </si>
  <si>
    <t>452.45</t>
  </si>
  <si>
    <t>3661.86</t>
  </si>
  <si>
    <t>1134.</t>
  </si>
  <si>
    <t>Shree Ganesh Rem</t>
  </si>
  <si>
    <t>30.52</t>
  </si>
  <si>
    <t>-25.81</t>
  </si>
  <si>
    <t>-0.44</t>
  </si>
  <si>
    <t>1135.</t>
  </si>
  <si>
    <t>Gallantt Ispat L</t>
  </si>
  <si>
    <t>173.79</t>
  </si>
  <si>
    <t>42.60</t>
  </si>
  <si>
    <t>1127.78</t>
  </si>
  <si>
    <t>19.20</t>
  </si>
  <si>
    <t>1136.</t>
  </si>
  <si>
    <t>MOS Utility</t>
  </si>
  <si>
    <t>44.90</t>
  </si>
  <si>
    <t>308.25</t>
  </si>
  <si>
    <t>199.13</t>
  </si>
  <si>
    <t>1137.</t>
  </si>
  <si>
    <t>Laxmi Dental</t>
  </si>
  <si>
    <t>-27.83</t>
  </si>
  <si>
    <t>1138.</t>
  </si>
  <si>
    <t>Rukmani Devi Gar</t>
  </si>
  <si>
    <t>1139.</t>
  </si>
  <si>
    <t>Nupur Recyclers</t>
  </si>
  <si>
    <t>-20.98</t>
  </si>
  <si>
    <t>50.99</t>
  </si>
  <si>
    <t>1140.</t>
  </si>
  <si>
    <t>Happy Forgings</t>
  </si>
  <si>
    <t>65.69</t>
  </si>
  <si>
    <t>353.80</t>
  </si>
  <si>
    <t>3.61</t>
  </si>
  <si>
    <t>1141.</t>
  </si>
  <si>
    <t>20 Microns</t>
  </si>
  <si>
    <t>12.51</t>
  </si>
  <si>
    <t>16.87</t>
  </si>
  <si>
    <t>-5.49</t>
  </si>
  <si>
    <t>247.16</t>
  </si>
  <si>
    <t>19.16</t>
  </si>
  <si>
    <t>1142.</t>
  </si>
  <si>
    <t>Titan Company</t>
  </si>
  <si>
    <t>1091.00</t>
  </si>
  <si>
    <t>52.59</t>
  </si>
  <si>
    <t>16523.00</t>
  </si>
  <si>
    <t>1143.</t>
  </si>
  <si>
    <t>Aditya Vision</t>
  </si>
  <si>
    <t>68.40</t>
  </si>
  <si>
    <t>3.92</t>
  </si>
  <si>
    <t>940.23</t>
  </si>
  <si>
    <t>1144.</t>
  </si>
  <si>
    <t>Credo Brands</t>
  </si>
  <si>
    <t>153.21</t>
  </si>
  <si>
    <t>15.13</t>
  </si>
  <si>
    <t>1145.</t>
  </si>
  <si>
    <t>232.89</t>
  </si>
  <si>
    <t>266.70</t>
  </si>
  <si>
    <t>8.44</t>
  </si>
  <si>
    <t>19.06</t>
  </si>
  <si>
    <t>1146.</t>
  </si>
  <si>
    <t>Foce India</t>
  </si>
  <si>
    <t>70.13</t>
  </si>
  <si>
    <t>29.06</t>
  </si>
  <si>
    <t>1147.</t>
  </si>
  <si>
    <t>Arvind SmartSp.</t>
  </si>
  <si>
    <t>24.20</t>
  </si>
  <si>
    <t>11.96</t>
  </si>
  <si>
    <t>282.88</t>
  </si>
  <si>
    <t>101.76</t>
  </si>
  <si>
    <t>36.65</t>
  </si>
  <si>
    <t>19.05</t>
  </si>
  <si>
    <t>1148.</t>
  </si>
  <si>
    <t>Kakatiya Textile</t>
  </si>
  <si>
    <t>10.02</t>
  </si>
  <si>
    <t>-1740.00</t>
  </si>
  <si>
    <t>19.03</t>
  </si>
  <si>
    <t>1149.</t>
  </si>
  <si>
    <t>HEC Infra Proj.</t>
  </si>
  <si>
    <t>58.33</t>
  </si>
  <si>
    <t>1150.</t>
  </si>
  <si>
    <t>Roto Pumps</t>
  </si>
  <si>
    <t>65.88</t>
  </si>
  <si>
    <t>14.36</t>
  </si>
  <si>
    <t>1151.</t>
  </si>
  <si>
    <t>Lumax Auto Tech.</t>
  </si>
  <si>
    <t>47.20</t>
  </si>
  <si>
    <t>30.66</t>
  </si>
  <si>
    <t>1026.37</t>
  </si>
  <si>
    <t>35.78</t>
  </si>
  <si>
    <t>1152.</t>
  </si>
  <si>
    <t>Crompton Gr. Con</t>
  </si>
  <si>
    <t>123.90</t>
  </si>
  <si>
    <t>-19.40</t>
  </si>
  <si>
    <t>1998.34</t>
  </si>
  <si>
    <t>-6.52</t>
  </si>
  <si>
    <t>19.01</t>
  </si>
  <si>
    <t>1153.</t>
  </si>
  <si>
    <t>Veeram Securit.</t>
  </si>
  <si>
    <t>8.07</t>
  </si>
  <si>
    <t>16.02</t>
  </si>
  <si>
    <t>39.60</t>
  </si>
  <si>
    <t>-35.37</t>
  </si>
  <si>
    <t>1154.</t>
  </si>
  <si>
    <t>Black Rose Indus</t>
  </si>
  <si>
    <t>4.19</t>
  </si>
  <si>
    <t>-11.23</t>
  </si>
  <si>
    <t>59.85</t>
  </si>
  <si>
    <t>-39.10</t>
  </si>
  <si>
    <t>18.97</t>
  </si>
  <si>
    <t>1155.</t>
  </si>
  <si>
    <t>Ganesh Consumer</t>
  </si>
  <si>
    <t>36.73</t>
  </si>
  <si>
    <t>1156.</t>
  </si>
  <si>
    <t>Fredun Pharma</t>
  </si>
  <si>
    <t>63.92</t>
  </si>
  <si>
    <t>119.85</t>
  </si>
  <si>
    <t>52.06</t>
  </si>
  <si>
    <t>18.94</t>
  </si>
  <si>
    <t>1157.</t>
  </si>
  <si>
    <t>Spectrum Electr.</t>
  </si>
  <si>
    <t>163.43</t>
  </si>
  <si>
    <t>1158.</t>
  </si>
  <si>
    <t>Kennametal India</t>
  </si>
  <si>
    <t>44.53</t>
  </si>
  <si>
    <t>323.40</t>
  </si>
  <si>
    <t>18.92</t>
  </si>
  <si>
    <t>1159.</t>
  </si>
  <si>
    <t>AIA Engineering</t>
  </si>
  <si>
    <t>26.16</t>
  </si>
  <si>
    <t>305.17</t>
  </si>
  <si>
    <t>17.51</t>
  </si>
  <si>
    <t>1038.94</t>
  </si>
  <si>
    <t>1160.</t>
  </si>
  <si>
    <t>Sayaji (Indore)</t>
  </si>
  <si>
    <t>302.83</t>
  </si>
  <si>
    <t>18.91</t>
  </si>
  <si>
    <t>1161.</t>
  </si>
  <si>
    <t>Redington</t>
  </si>
  <si>
    <t>232.98</t>
  </si>
  <si>
    <t>25951.99</t>
  </si>
  <si>
    <t>1162.</t>
  </si>
  <si>
    <t>Crown Lifters</t>
  </si>
  <si>
    <t>31.98</t>
  </si>
  <si>
    <t>1163.</t>
  </si>
  <si>
    <t>Gothi Plascon</t>
  </si>
  <si>
    <t>42.71</t>
  </si>
  <si>
    <t>28.66</t>
  </si>
  <si>
    <t>43.56</t>
  </si>
  <si>
    <t>4.68</t>
  </si>
  <si>
    <t>-23.40</t>
  </si>
  <si>
    <t>-12.38</t>
  </si>
  <si>
    <t>18.85</t>
  </si>
  <si>
    <t>1164.</t>
  </si>
  <si>
    <t>Kaushalya</t>
  </si>
  <si>
    <t>62.60</t>
  </si>
  <si>
    <t>752.74</t>
  </si>
  <si>
    <t>1165.</t>
  </si>
  <si>
    <t>N R Vandana</t>
  </si>
  <si>
    <t>60.77</t>
  </si>
  <si>
    <t>1166.</t>
  </si>
  <si>
    <t>Geojit Fin. Ser.</t>
  </si>
  <si>
    <t>28.67</t>
  </si>
  <si>
    <t>153.15</t>
  </si>
  <si>
    <t>-15.42</t>
  </si>
  <si>
    <t>1167.</t>
  </si>
  <si>
    <t>Uno Minda</t>
  </si>
  <si>
    <t>309.03</t>
  </si>
  <si>
    <t>46.47</t>
  </si>
  <si>
    <t>4489.09</t>
  </si>
  <si>
    <t>17.59</t>
  </si>
  <si>
    <t>1168.</t>
  </si>
  <si>
    <t>Star Delta Trans</t>
  </si>
  <si>
    <t>16.76</t>
  </si>
  <si>
    <t>-10.98</t>
  </si>
  <si>
    <t>30.23</t>
  </si>
  <si>
    <t>-12.73</t>
  </si>
  <si>
    <t>1169.</t>
  </si>
  <si>
    <t>1.59</t>
  </si>
  <si>
    <t>51.51</t>
  </si>
  <si>
    <t>-66.19</t>
  </si>
  <si>
    <t>348.06</t>
  </si>
  <si>
    <t>-29.38</t>
  </si>
  <si>
    <t>18.76</t>
  </si>
  <si>
    <t>1170.</t>
  </si>
  <si>
    <t>Radix Industries</t>
  </si>
  <si>
    <t>1171.</t>
  </si>
  <si>
    <t>Usha Martin</t>
  </si>
  <si>
    <t>100.81</t>
  </si>
  <si>
    <t>-3.05</t>
  </si>
  <si>
    <t>887.19</t>
  </si>
  <si>
    <t>18.75</t>
  </si>
  <si>
    <t>1172.</t>
  </si>
  <si>
    <t>Brisk Technovisi</t>
  </si>
  <si>
    <t>20.63</t>
  </si>
  <si>
    <t>-70.83</t>
  </si>
  <si>
    <t>17.09</t>
  </si>
  <si>
    <t>1173.</t>
  </si>
  <si>
    <t>Vidhi Specialty</t>
  </si>
  <si>
    <t>50.35</t>
  </si>
  <si>
    <t>87.90</t>
  </si>
  <si>
    <t>5.94</t>
  </si>
  <si>
    <t>18.73</t>
  </si>
  <si>
    <t>1174.</t>
  </si>
  <si>
    <t>CG-VAK Software</t>
  </si>
  <si>
    <t>13.70</t>
  </si>
  <si>
    <t>60.57</t>
  </si>
  <si>
    <t>18.45</t>
  </si>
  <si>
    <t>1175.</t>
  </si>
  <si>
    <t>B C C Fuba India</t>
  </si>
  <si>
    <t>51.72</t>
  </si>
  <si>
    <t>60.96</t>
  </si>
  <si>
    <t>1176.</t>
  </si>
  <si>
    <t>Astra Microwave</t>
  </si>
  <si>
    <t>16.27</t>
  </si>
  <si>
    <t>125.97</t>
  </si>
  <si>
    <t>199.73</t>
  </si>
  <si>
    <t>1177.</t>
  </si>
  <si>
    <t>Medi Assist Ser.</t>
  </si>
  <si>
    <t>0.76</t>
  </si>
  <si>
    <t>190.56</t>
  </si>
  <si>
    <t>13.62</t>
  </si>
  <si>
    <t>1178.</t>
  </si>
  <si>
    <t>Ruchira Papers</t>
  </si>
  <si>
    <t>6.04</t>
  </si>
  <si>
    <t>14.88</t>
  </si>
  <si>
    <t>168.53</t>
  </si>
  <si>
    <t>2.62</t>
  </si>
  <si>
    <t>18.71</t>
  </si>
  <si>
    <t>1179.</t>
  </si>
  <si>
    <t>Indo Borax &amp; Ch.</t>
  </si>
  <si>
    <t>-27.19</t>
  </si>
  <si>
    <t>53.57</t>
  </si>
  <si>
    <t>1180.</t>
  </si>
  <si>
    <t>Greenhitech Ven.</t>
  </si>
  <si>
    <t>-21.26</t>
  </si>
  <si>
    <t>8.47</t>
  </si>
  <si>
    <t>1181.</t>
  </si>
  <si>
    <t>Thomas Cook (I)</t>
  </si>
  <si>
    <t>73.56</t>
  </si>
  <si>
    <t>-4.30</t>
  </si>
  <si>
    <t>2407.96</t>
  </si>
  <si>
    <t>1182.</t>
  </si>
  <si>
    <t>Rainbow Child.</t>
  </si>
  <si>
    <t>35.34</t>
  </si>
  <si>
    <t>352.93</t>
  </si>
  <si>
    <t>1183.</t>
  </si>
  <si>
    <t>CHL</t>
  </si>
  <si>
    <t>35.05</t>
  </si>
  <si>
    <t>-0.82</t>
  </si>
  <si>
    <t>75.38</t>
  </si>
  <si>
    <t>31.44</t>
  </si>
  <si>
    <t>1184.</t>
  </si>
  <si>
    <t>Arabian Petrol.</t>
  </si>
  <si>
    <t>73.60</t>
  </si>
  <si>
    <t>4.49</t>
  </si>
  <si>
    <t>50.90</t>
  </si>
  <si>
    <t>146.19</t>
  </si>
  <si>
    <t>1185.</t>
  </si>
  <si>
    <t>Motil.Oswal.Fin.</t>
  </si>
  <si>
    <t>1162.87</t>
  </si>
  <si>
    <t>31.77</t>
  </si>
  <si>
    <t>2737.03</t>
  </si>
  <si>
    <t>1186.</t>
  </si>
  <si>
    <t>Safari Inds.</t>
  </si>
  <si>
    <t>50.49</t>
  </si>
  <si>
    <t>527.83</t>
  </si>
  <si>
    <t>17.29</t>
  </si>
  <si>
    <t>1187.</t>
  </si>
  <si>
    <t>Prime Fresh</t>
  </si>
  <si>
    <t>46.82</t>
  </si>
  <si>
    <t>2.67</t>
  </si>
  <si>
    <t>-19.34</t>
  </si>
  <si>
    <t>49.59</t>
  </si>
  <si>
    <t>1188.</t>
  </si>
  <si>
    <t>Alkyl Amines</t>
  </si>
  <si>
    <t>49.44</t>
  </si>
  <si>
    <t>405.53</t>
  </si>
  <si>
    <t>18.66</t>
  </si>
  <si>
    <t>1189.</t>
  </si>
  <si>
    <t>Neuland Labs.</t>
  </si>
  <si>
    <t>-83.11</t>
  </si>
  <si>
    <t>-33.41</t>
  </si>
  <si>
    <t>1190.</t>
  </si>
  <si>
    <t>Ashapura Minech.</t>
  </si>
  <si>
    <t>113.90</t>
  </si>
  <si>
    <t>84.42</t>
  </si>
  <si>
    <t>1355.57</t>
  </si>
  <si>
    <t>89.81</t>
  </si>
  <si>
    <t>1191.</t>
  </si>
  <si>
    <t>Aaron Industries</t>
  </si>
  <si>
    <t>190.33</t>
  </si>
  <si>
    <t>53.66</t>
  </si>
  <si>
    <t>-43.32</t>
  </si>
  <si>
    <t>19.24</t>
  </si>
  <si>
    <t>18.62</t>
  </si>
  <si>
    <t>1192.</t>
  </si>
  <si>
    <t>Modi Naturals</t>
  </si>
  <si>
    <t>40.62</t>
  </si>
  <si>
    <t>155.03</t>
  </si>
  <si>
    <t>1193.</t>
  </si>
  <si>
    <t>Syncom Formul.</t>
  </si>
  <si>
    <t>15.73</t>
  </si>
  <si>
    <t>105.77</t>
  </si>
  <si>
    <t>116.55</t>
  </si>
  <si>
    <t>34.23</t>
  </si>
  <si>
    <t>1194.</t>
  </si>
  <si>
    <t>Laxmipati Engg</t>
  </si>
  <si>
    <t>886.15</t>
  </si>
  <si>
    <t>18.57</t>
  </si>
  <si>
    <t>1195.</t>
  </si>
  <si>
    <t>TBI Corn</t>
  </si>
  <si>
    <t>78.43</t>
  </si>
  <si>
    <t>117.62</t>
  </si>
  <si>
    <t>1196.</t>
  </si>
  <si>
    <t>Multibase India</t>
  </si>
  <si>
    <t>-41.33</t>
  </si>
  <si>
    <t>-12.84</t>
  </si>
  <si>
    <t>18.56</t>
  </si>
  <si>
    <t>1197.</t>
  </si>
  <si>
    <t>Tech Mahindra</t>
  </si>
  <si>
    <t>30.38</t>
  </si>
  <si>
    <t>1128.80</t>
  </si>
  <si>
    <t>13351.20</t>
  </si>
  <si>
    <t>1198.</t>
  </si>
  <si>
    <t>Platinum Industr</t>
  </si>
  <si>
    <t>13.08</t>
  </si>
  <si>
    <t>-27.40</t>
  </si>
  <si>
    <t>115.38</t>
  </si>
  <si>
    <t>1199.</t>
  </si>
  <si>
    <t>Mewar Hi-Tech</t>
  </si>
  <si>
    <t>1200.</t>
  </si>
  <si>
    <t>Sodhani Academy</t>
  </si>
  <si>
    <t>1.88</t>
  </si>
  <si>
    <t>45.74</t>
  </si>
  <si>
    <t>74.10</t>
  </si>
  <si>
    <t>1201.</t>
  </si>
  <si>
    <t>Spinaroo Comm.</t>
  </si>
  <si>
    <t>1202.</t>
  </si>
  <si>
    <t>Dhariwalcorp</t>
  </si>
  <si>
    <t>-42.38</t>
  </si>
  <si>
    <t>113.24</t>
  </si>
  <si>
    <t>1203.</t>
  </si>
  <si>
    <t>Touchwood Enter.</t>
  </si>
  <si>
    <t>17.94</t>
  </si>
  <si>
    <t>282.35</t>
  </si>
  <si>
    <t>337.82</t>
  </si>
  <si>
    <t>1204.</t>
  </si>
  <si>
    <t>Ahluwalia Contr.</t>
  </si>
  <si>
    <t>51.21</t>
  </si>
  <si>
    <t>67.57</t>
  </si>
  <si>
    <t>1004.88</t>
  </si>
  <si>
    <t>1205.</t>
  </si>
  <si>
    <t>Control Print</t>
  </si>
  <si>
    <t>-42.97</t>
  </si>
  <si>
    <t>111.29</t>
  </si>
  <si>
    <t>13.76</t>
  </si>
  <si>
    <t>1206.</t>
  </si>
  <si>
    <t>Trom Industries</t>
  </si>
  <si>
    <t>-87.06</t>
  </si>
  <si>
    <t>47.08</t>
  </si>
  <si>
    <t>51.48</t>
  </si>
  <si>
    <t>1207.</t>
  </si>
  <si>
    <t>Emerald Finance</t>
  </si>
  <si>
    <t>75.89</t>
  </si>
  <si>
    <t>86.55</t>
  </si>
  <si>
    <t>52.85</t>
  </si>
  <si>
    <t>1208.</t>
  </si>
  <si>
    <t>Vaidya Sane</t>
  </si>
  <si>
    <t>36.49</t>
  </si>
  <si>
    <t>421.25</t>
  </si>
  <si>
    <t>-0.37</t>
  </si>
  <si>
    <t>1209.</t>
  </si>
  <si>
    <t>A B Infrabuild</t>
  </si>
  <si>
    <t>859.26</t>
  </si>
  <si>
    <t>327.99</t>
  </si>
  <si>
    <t>1210.</t>
  </si>
  <si>
    <t>Markolines Pavem</t>
  </si>
  <si>
    <t>3.79</t>
  </si>
  <si>
    <t>119.08</t>
  </si>
  <si>
    <t>1211.</t>
  </si>
  <si>
    <t>Namo eWaste</t>
  </si>
  <si>
    <t>-26.79</t>
  </si>
  <si>
    <t>69.36</t>
  </si>
  <si>
    <t>42.42</t>
  </si>
  <si>
    <t>1212.</t>
  </si>
  <si>
    <t>Honeywell Auto</t>
  </si>
  <si>
    <t>124.60</t>
  </si>
  <si>
    <t>-8.72</t>
  </si>
  <si>
    <t>1183.10</t>
  </si>
  <si>
    <t>23.19</t>
  </si>
  <si>
    <t>1213.</t>
  </si>
  <si>
    <t>Kwality Pharma</t>
  </si>
  <si>
    <t>11.92</t>
  </si>
  <si>
    <t>42.70</t>
  </si>
  <si>
    <t>111.48</t>
  </si>
  <si>
    <t>39.21</t>
  </si>
  <si>
    <t>1214.</t>
  </si>
  <si>
    <t>LKP Securities</t>
  </si>
  <si>
    <t>18.95</t>
  </si>
  <si>
    <t>11.56</t>
  </si>
  <si>
    <t>155.29</t>
  </si>
  <si>
    <t>-9.65</t>
  </si>
  <si>
    <t>1215.</t>
  </si>
  <si>
    <t>Aries Agro</t>
  </si>
  <si>
    <t>13.63</t>
  </si>
  <si>
    <t>37.96</t>
  </si>
  <si>
    <t>161.15</t>
  </si>
  <si>
    <t>1216.</t>
  </si>
  <si>
    <t>Macobs Technolo.</t>
  </si>
  <si>
    <t>1217.</t>
  </si>
  <si>
    <t>Guj. Containers</t>
  </si>
  <si>
    <t>13.28</t>
  </si>
  <si>
    <t>-32.66</t>
  </si>
  <si>
    <t>1218.</t>
  </si>
  <si>
    <t>Dhanuka Realty</t>
  </si>
  <si>
    <t>9.44</t>
  </si>
  <si>
    <t>-125.00</t>
  </si>
  <si>
    <t>-53.57</t>
  </si>
  <si>
    <t>1219.</t>
  </si>
  <si>
    <t>Par Drugs &amp; Che.</t>
  </si>
  <si>
    <t>1220.</t>
  </si>
  <si>
    <t>Gowra Leasing</t>
  </si>
  <si>
    <t>222.50</t>
  </si>
  <si>
    <t>279.71</t>
  </si>
  <si>
    <t>1221.</t>
  </si>
  <si>
    <t>Rolcon Engg. Co.</t>
  </si>
  <si>
    <t>-12.62</t>
  </si>
  <si>
    <t>-26.46</t>
  </si>
  <si>
    <t>18.33</t>
  </si>
  <si>
    <t>1222.</t>
  </si>
  <si>
    <t>Morgan Ventures</t>
  </si>
  <si>
    <t>-79.04</t>
  </si>
  <si>
    <t>1223.</t>
  </si>
  <si>
    <t>Indo Amines</t>
  </si>
  <si>
    <t>28.84</t>
  </si>
  <si>
    <t>49.35</t>
  </si>
  <si>
    <t>287.59</t>
  </si>
  <si>
    <t>8.55</t>
  </si>
  <si>
    <t>1224.</t>
  </si>
  <si>
    <t>Century Extrus.</t>
  </si>
  <si>
    <t>-2.88</t>
  </si>
  <si>
    <t>104.15</t>
  </si>
  <si>
    <t>1225.</t>
  </si>
  <si>
    <t>Womancart</t>
  </si>
  <si>
    <t>4.53</t>
  </si>
  <si>
    <t>181.37</t>
  </si>
  <si>
    <t>37.15</t>
  </si>
  <si>
    <t>98.56</t>
  </si>
  <si>
    <t>1226.</t>
  </si>
  <si>
    <t>Abha Power</t>
  </si>
  <si>
    <t>12.22</t>
  </si>
  <si>
    <t>16.78</t>
  </si>
  <si>
    <t>1227.</t>
  </si>
  <si>
    <t>Ellen.Indl.Gas</t>
  </si>
  <si>
    <t>83.63</t>
  </si>
  <si>
    <t>18.23</t>
  </si>
  <si>
    <t>1228.</t>
  </si>
  <si>
    <t>Storage Tech</t>
  </si>
  <si>
    <t>77.50</t>
  </si>
  <si>
    <t>-62.76</t>
  </si>
  <si>
    <t>50.80</t>
  </si>
  <si>
    <t>1229.</t>
  </si>
  <si>
    <t>Vraj Iron</t>
  </si>
  <si>
    <t>13.58</t>
  </si>
  <si>
    <t>-51.16</t>
  </si>
  <si>
    <t>138.31</t>
  </si>
  <si>
    <t>20.69</t>
  </si>
  <si>
    <t>1230.</t>
  </si>
  <si>
    <t>Steel City Sec.</t>
  </si>
  <si>
    <t>100.99</t>
  </si>
  <si>
    <t>-10.35</t>
  </si>
  <si>
    <t>1231.</t>
  </si>
  <si>
    <t>Kewal Kir.Cloth.</t>
  </si>
  <si>
    <t>31.99</t>
  </si>
  <si>
    <t>233.75</t>
  </si>
  <si>
    <t>54.55</t>
  </si>
  <si>
    <t>18.19</t>
  </si>
  <si>
    <t>1232.</t>
  </si>
  <si>
    <t>252.25</t>
  </si>
  <si>
    <t>27.02</t>
  </si>
  <si>
    <t>158.68</t>
  </si>
  <si>
    <t>18.17</t>
  </si>
  <si>
    <t>1233.</t>
  </si>
  <si>
    <t>Welspun Enterp</t>
  </si>
  <si>
    <t>101.17</t>
  </si>
  <si>
    <t>-1.66</t>
  </si>
  <si>
    <t>845.05</t>
  </si>
  <si>
    <t>1234.</t>
  </si>
  <si>
    <t>Sameera Agro</t>
  </si>
  <si>
    <t>6.37</t>
  </si>
  <si>
    <t>1235.</t>
  </si>
  <si>
    <t>Jindal Stain.</t>
  </si>
  <si>
    <t>714.66</t>
  </si>
  <si>
    <t>10207.14</t>
  </si>
  <si>
    <t>18.16</t>
  </si>
  <si>
    <t>1236.</t>
  </si>
  <si>
    <t>Bikaji Foods</t>
  </si>
  <si>
    <t>58.53</t>
  </si>
  <si>
    <t>652.67</t>
  </si>
  <si>
    <t>1237.</t>
  </si>
  <si>
    <t>Mrs Bectors</t>
  </si>
  <si>
    <t>472.96</t>
  </si>
  <si>
    <t>1238.</t>
  </si>
  <si>
    <t>G M Breweries</t>
  </si>
  <si>
    <t>25.86</t>
  </si>
  <si>
    <t>1239.</t>
  </si>
  <si>
    <t>Wonder Electric.</t>
  </si>
  <si>
    <t>-37.64</t>
  </si>
  <si>
    <t>154.74</t>
  </si>
  <si>
    <t>-33.12</t>
  </si>
  <si>
    <t>18.12</t>
  </si>
  <si>
    <t>1240.</t>
  </si>
  <si>
    <t>Jakharia Fabric</t>
  </si>
  <si>
    <t>16.91</t>
  </si>
  <si>
    <t>2.39</t>
  </si>
  <si>
    <t>368.18</t>
  </si>
  <si>
    <t>-28.83</t>
  </si>
  <si>
    <t>1241.</t>
  </si>
  <si>
    <t>Swaraj Suiting</t>
  </si>
  <si>
    <t>255.06</t>
  </si>
  <si>
    <t>44.33</t>
  </si>
  <si>
    <t>1242.</t>
  </si>
  <si>
    <t>K2 Infragen</t>
  </si>
  <si>
    <t>7.35</t>
  </si>
  <si>
    <t>95.14</t>
  </si>
  <si>
    <t>18.09</t>
  </si>
  <si>
    <t>1243.</t>
  </si>
  <si>
    <t>Rajputana Indu.</t>
  </si>
  <si>
    <t>167.11</t>
  </si>
  <si>
    <t>40.68</t>
  </si>
  <si>
    <t>18.08</t>
  </si>
  <si>
    <t>1244.</t>
  </si>
  <si>
    <t>Aurionpro Sol.</t>
  </si>
  <si>
    <t>32.69</t>
  </si>
  <si>
    <t>50.64</t>
  </si>
  <si>
    <t>336.82</t>
  </si>
  <si>
    <t>1245.</t>
  </si>
  <si>
    <t>Vishnu Chemicals</t>
  </si>
  <si>
    <t>32.22</t>
  </si>
  <si>
    <t>5.74</t>
  </si>
  <si>
    <t>346.92</t>
  </si>
  <si>
    <t>1246.</t>
  </si>
  <si>
    <t>Unjha Formul.</t>
  </si>
  <si>
    <t>-44.29</t>
  </si>
  <si>
    <t>18.06</t>
  </si>
  <si>
    <t>1247.</t>
  </si>
  <si>
    <t>BASF India</t>
  </si>
  <si>
    <t>147.15</t>
  </si>
  <si>
    <t>-30.10</t>
  </si>
  <si>
    <t>3751.78</t>
  </si>
  <si>
    <t>-5.42</t>
  </si>
  <si>
    <t>1248.</t>
  </si>
  <si>
    <t>Capacit'e Infra.</t>
  </si>
  <si>
    <t>12.58</t>
  </si>
  <si>
    <t>47.00</t>
  </si>
  <si>
    <t>-14.45</t>
  </si>
  <si>
    <t>589.36</t>
  </si>
  <si>
    <t>1249.</t>
  </si>
  <si>
    <t>WSFX Global</t>
  </si>
  <si>
    <t>60.71</t>
  </si>
  <si>
    <t>-84.47</t>
  </si>
  <si>
    <t>-1.60</t>
  </si>
  <si>
    <t>1250.</t>
  </si>
  <si>
    <t>M B Agro Prod.</t>
  </si>
  <si>
    <t>1251.</t>
  </si>
  <si>
    <t>Saven Tech.</t>
  </si>
  <si>
    <t>17.99</t>
  </si>
  <si>
    <t>1252.</t>
  </si>
  <si>
    <t>Sungarner Energ.</t>
  </si>
  <si>
    <t>21.77</t>
  </si>
  <si>
    <t>113.64</t>
  </si>
  <si>
    <t>1253.</t>
  </si>
  <si>
    <t>K E C Intl.</t>
  </si>
  <si>
    <t>37.04</t>
  </si>
  <si>
    <t>5022.88</t>
  </si>
  <si>
    <t>1254.</t>
  </si>
  <si>
    <t>Som Distilleries</t>
  </si>
  <si>
    <t>42.06</t>
  </si>
  <si>
    <t>3.72</t>
  </si>
  <si>
    <t>528.38</t>
  </si>
  <si>
    <t>1255.</t>
  </si>
  <si>
    <t>Trident Lifeline</t>
  </si>
  <si>
    <t>79.54</t>
  </si>
  <si>
    <t>1256.</t>
  </si>
  <si>
    <t>Avenue Super.</t>
  </si>
  <si>
    <t>772.81</t>
  </si>
  <si>
    <t>16359.70</t>
  </si>
  <si>
    <t>1257.</t>
  </si>
  <si>
    <t>Jupiter Life Lin</t>
  </si>
  <si>
    <t>51.39</t>
  </si>
  <si>
    <t>43.88</t>
  </si>
  <si>
    <t>347.63</t>
  </si>
  <si>
    <t>20.46</t>
  </si>
  <si>
    <t>1258.</t>
  </si>
  <si>
    <t>R S Software (I)</t>
  </si>
  <si>
    <t>181.90</t>
  </si>
  <si>
    <t>-3.61</t>
  </si>
  <si>
    <t>-178.65</t>
  </si>
  <si>
    <t>-58.56</t>
  </si>
  <si>
    <t>1259.</t>
  </si>
  <si>
    <t>Praj Industries</t>
  </si>
  <si>
    <t>-91.39</t>
  </si>
  <si>
    <t>640.20</t>
  </si>
  <si>
    <t>-8.43</t>
  </si>
  <si>
    <t>17.92</t>
  </si>
  <si>
    <t>1260.</t>
  </si>
  <si>
    <t>B.R.Goyal Infra.</t>
  </si>
  <si>
    <t>6.99</t>
  </si>
  <si>
    <t>296.85</t>
  </si>
  <si>
    <t>17.91</t>
  </si>
  <si>
    <t>1261.</t>
  </si>
  <si>
    <t>Orient Electric</t>
  </si>
  <si>
    <t>49.50</t>
  </si>
  <si>
    <t>17.52</t>
  </si>
  <si>
    <t>769.08</t>
  </si>
  <si>
    <t>1262.</t>
  </si>
  <si>
    <t>Iris Clothings</t>
  </si>
  <si>
    <t>37.40</t>
  </si>
  <si>
    <t>1263.</t>
  </si>
  <si>
    <t>Esconet</t>
  </si>
  <si>
    <t>48.32</t>
  </si>
  <si>
    <t>4.69</t>
  </si>
  <si>
    <t>108.44</t>
  </si>
  <si>
    <t>120.50</t>
  </si>
  <si>
    <t>82.02</t>
  </si>
  <si>
    <t>17.85</t>
  </si>
  <si>
    <t>1264.</t>
  </si>
  <si>
    <t>Chavda Infra Ltd</t>
  </si>
  <si>
    <t>12.71</t>
  </si>
  <si>
    <t>-2.56</t>
  </si>
  <si>
    <t>146.54</t>
  </si>
  <si>
    <t>1265.</t>
  </si>
  <si>
    <t>Suraksha Diagno.</t>
  </si>
  <si>
    <t>9.18</t>
  </si>
  <si>
    <t>18.39</t>
  </si>
  <si>
    <t>72.59</t>
  </si>
  <si>
    <t>1266.</t>
  </si>
  <si>
    <t>Goel Food</t>
  </si>
  <si>
    <t>5.91</t>
  </si>
  <si>
    <t>16.51</t>
  </si>
  <si>
    <t>1267.</t>
  </si>
  <si>
    <t>Shree Refrigerat</t>
  </si>
  <si>
    <t>1268.</t>
  </si>
  <si>
    <t>BDH Industries</t>
  </si>
  <si>
    <t>1.83</t>
  </si>
  <si>
    <t>17.82</t>
  </si>
  <si>
    <t>1269.</t>
  </si>
  <si>
    <t>Sona BLW Precis.</t>
  </si>
  <si>
    <t>121.71</t>
  </si>
  <si>
    <t>-7.38</t>
  </si>
  <si>
    <t>853.91</t>
  </si>
  <si>
    <t>-4.18</t>
  </si>
  <si>
    <t>1270.</t>
  </si>
  <si>
    <t>Tega Inds.</t>
  </si>
  <si>
    <t>65.00</t>
  </si>
  <si>
    <t>-3.81</t>
  </si>
  <si>
    <t>356.09</t>
  </si>
  <si>
    <t>1271.</t>
  </si>
  <si>
    <t>RDB Rasayans</t>
  </si>
  <si>
    <t>10.53</t>
  </si>
  <si>
    <t>8.57</t>
  </si>
  <si>
    <t>16.92</t>
  </si>
  <si>
    <t>27.99</t>
  </si>
  <si>
    <t>-54.32</t>
  </si>
  <si>
    <t>1272.</t>
  </si>
  <si>
    <t>Ritesh Intl.</t>
  </si>
  <si>
    <t>39.31</t>
  </si>
  <si>
    <t>214.29</t>
  </si>
  <si>
    <t>32.71</t>
  </si>
  <si>
    <t>1273.</t>
  </si>
  <si>
    <t>Jeyyam Global</t>
  </si>
  <si>
    <t>11.66</t>
  </si>
  <si>
    <t>12.54</t>
  </si>
  <si>
    <t>89.71</t>
  </si>
  <si>
    <t>386.97</t>
  </si>
  <si>
    <t>1274.</t>
  </si>
  <si>
    <t>Route Mobile</t>
  </si>
  <si>
    <t>16.40</t>
  </si>
  <si>
    <t>58.78</t>
  </si>
  <si>
    <t>-32.23</t>
  </si>
  <si>
    <t>1050.83</t>
  </si>
  <si>
    <t>-4.77</t>
  </si>
  <si>
    <t>17.74</t>
  </si>
  <si>
    <t>1275.</t>
  </si>
  <si>
    <t>-27.93</t>
  </si>
  <si>
    <t>987.55</t>
  </si>
  <si>
    <t>17.73</t>
  </si>
  <si>
    <t>1276.</t>
  </si>
  <si>
    <t>Manoj Ceramic</t>
  </si>
  <si>
    <t>120.07</t>
  </si>
  <si>
    <t>86.24</t>
  </si>
  <si>
    <t>1277.</t>
  </si>
  <si>
    <t>Raghuvir Synth</t>
  </si>
  <si>
    <t>120.00</t>
  </si>
  <si>
    <t>465.00</t>
  </si>
  <si>
    <t>730.77</t>
  </si>
  <si>
    <t>82.67</t>
  </si>
  <si>
    <t>17.71</t>
  </si>
  <si>
    <t>1278.</t>
  </si>
  <si>
    <t>Galaxy Medicare</t>
  </si>
  <si>
    <t>17.70</t>
  </si>
  <si>
    <t>1279.</t>
  </si>
  <si>
    <t>Maruti Interior</t>
  </si>
  <si>
    <t>198.13</t>
  </si>
  <si>
    <t>40.77</t>
  </si>
  <si>
    <t>1280.</t>
  </si>
  <si>
    <t>Northern Spirits</t>
  </si>
  <si>
    <t>11.75</t>
  </si>
  <si>
    <t>534.12</t>
  </si>
  <si>
    <t>17.68</t>
  </si>
  <si>
    <t>1281.</t>
  </si>
  <si>
    <t>Maxposure</t>
  </si>
  <si>
    <t>-13.73</t>
  </si>
  <si>
    <t>1282.</t>
  </si>
  <si>
    <t>Sh. Hari Chem.</t>
  </si>
  <si>
    <t>42.75</t>
  </si>
  <si>
    <t>-890.48</t>
  </si>
  <si>
    <t>-21.22</t>
  </si>
  <si>
    <t>17.66</t>
  </si>
  <si>
    <t>1283.</t>
  </si>
  <si>
    <t>Jonjua Overseas</t>
  </si>
  <si>
    <t>8.30</t>
  </si>
  <si>
    <t>178.95</t>
  </si>
  <si>
    <t>-34.12</t>
  </si>
  <si>
    <t>1284.</t>
  </si>
  <si>
    <t>Indef Manufactur</t>
  </si>
  <si>
    <t>1285.</t>
  </si>
  <si>
    <t>Bhagwati Auto</t>
  </si>
  <si>
    <t>10.04</t>
  </si>
  <si>
    <t>40.71</t>
  </si>
  <si>
    <t>1286.</t>
  </si>
  <si>
    <t>Voltas</t>
  </si>
  <si>
    <t>140.61</t>
  </si>
  <si>
    <t>-57.98</t>
  </si>
  <si>
    <t>3938.58</t>
  </si>
  <si>
    <t>-19.96</t>
  </si>
  <si>
    <t>1287.</t>
  </si>
  <si>
    <t>Phantom Digital</t>
  </si>
  <si>
    <t>11.83</t>
  </si>
  <si>
    <t>-13.78</t>
  </si>
  <si>
    <t>63.67</t>
  </si>
  <si>
    <t>31.93</t>
  </si>
  <si>
    <t>1288.</t>
  </si>
  <si>
    <t>JSL Industries</t>
  </si>
  <si>
    <t>-90.12</t>
  </si>
  <si>
    <t>1289.</t>
  </si>
  <si>
    <t>Agarwal Float</t>
  </si>
  <si>
    <t>64.00</t>
  </si>
  <si>
    <t>46.35</t>
  </si>
  <si>
    <t>252.94</t>
  </si>
  <si>
    <t>39.58</t>
  </si>
  <si>
    <t>7.73</t>
  </si>
  <si>
    <t>1290.</t>
  </si>
  <si>
    <t>Panasonic Energy</t>
  </si>
  <si>
    <t>31.78</t>
  </si>
  <si>
    <t>58.01</t>
  </si>
  <si>
    <t>-7.89</t>
  </si>
  <si>
    <t>1291.</t>
  </si>
  <si>
    <t>Ganesh Benzopl.</t>
  </si>
  <si>
    <t>1292.</t>
  </si>
  <si>
    <t>B &amp; A Packaging</t>
  </si>
  <si>
    <t>-50.14</t>
  </si>
  <si>
    <t>34.88</t>
  </si>
  <si>
    <t>17.55</t>
  </si>
  <si>
    <t>1293.</t>
  </si>
  <si>
    <t>Dr Agarwal's Eye</t>
  </si>
  <si>
    <t>17.26</t>
  </si>
  <si>
    <t>116.92</t>
  </si>
  <si>
    <t>17.53</t>
  </si>
  <si>
    <t>1294.</t>
  </si>
  <si>
    <t>GRP</t>
  </si>
  <si>
    <t>-59.95</t>
  </si>
  <si>
    <t>123.75</t>
  </si>
  <si>
    <t>1295.</t>
  </si>
  <si>
    <t>KPI Green Energy</t>
  </si>
  <si>
    <t>111.32</t>
  </si>
  <si>
    <t>55.03</t>
  </si>
  <si>
    <t>602.94</t>
  </si>
  <si>
    <t>73.25</t>
  </si>
  <si>
    <t>1296.</t>
  </si>
  <si>
    <t>EPL Ltd</t>
  </si>
  <si>
    <t>207.05</t>
  </si>
  <si>
    <t>101.40</t>
  </si>
  <si>
    <t>1107.90</t>
  </si>
  <si>
    <t>9.98</t>
  </si>
  <si>
    <t>17.48</t>
  </si>
  <si>
    <t>1297.</t>
  </si>
  <si>
    <t>Adani Total Gas</t>
  </si>
  <si>
    <t>110.34</t>
  </si>
  <si>
    <t>165.24</t>
  </si>
  <si>
    <t>1378.58</t>
  </si>
  <si>
    <t>1298.</t>
  </si>
  <si>
    <t>Shree Marutinand</t>
  </si>
  <si>
    <t>39.45</t>
  </si>
  <si>
    <t>84.48</t>
  </si>
  <si>
    <t>59.97</t>
  </si>
  <si>
    <t>1299.</t>
  </si>
  <si>
    <t>Suraj Products</t>
  </si>
  <si>
    <t>-31.59</t>
  </si>
  <si>
    <t>80.70</t>
  </si>
  <si>
    <t>-12.89</t>
  </si>
  <si>
    <t>17.45</t>
  </si>
  <si>
    <t>1300.</t>
  </si>
  <si>
    <t>Taneja Aerospace</t>
  </si>
  <si>
    <t>8.52</t>
  </si>
  <si>
    <t>-6.78</t>
  </si>
  <si>
    <t>1301.</t>
  </si>
  <si>
    <t>Shradha AI Tech</t>
  </si>
  <si>
    <t>6.02</t>
  </si>
  <si>
    <t>1302.</t>
  </si>
  <si>
    <t>Coral Labs.</t>
  </si>
  <si>
    <t>-70.91</t>
  </si>
  <si>
    <t>18.82</t>
  </si>
  <si>
    <t>-40.56</t>
  </si>
  <si>
    <t>1303.</t>
  </si>
  <si>
    <t>375.42</t>
  </si>
  <si>
    <t>6087.23</t>
  </si>
  <si>
    <t>1304.</t>
  </si>
  <si>
    <t>Aarti Pharma</t>
  </si>
  <si>
    <t>28.04</t>
  </si>
  <si>
    <t>-10.73</t>
  </si>
  <si>
    <t>386.19</t>
  </si>
  <si>
    <t>1305.</t>
  </si>
  <si>
    <t>Bharti Hexacom</t>
  </si>
  <si>
    <t>391.60</t>
  </si>
  <si>
    <t>55.91</t>
  </si>
  <si>
    <t>2263.00</t>
  </si>
  <si>
    <t>1306.</t>
  </si>
  <si>
    <t>W H Brady</t>
  </si>
  <si>
    <t>-27.15</t>
  </si>
  <si>
    <t>1307.</t>
  </si>
  <si>
    <t>Insecticid.India</t>
  </si>
  <si>
    <t>14.66</t>
  </si>
  <si>
    <t>58.11</t>
  </si>
  <si>
    <t>691.13</t>
  </si>
  <si>
    <t>5.24</t>
  </si>
  <si>
    <t>1308.</t>
  </si>
  <si>
    <t>Indian Sucrose</t>
  </si>
  <si>
    <t>-29.64</t>
  </si>
  <si>
    <t>83.68</t>
  </si>
  <si>
    <t>-32.79</t>
  </si>
  <si>
    <t>1309.</t>
  </si>
  <si>
    <t>Ultracab India</t>
  </si>
  <si>
    <t>9.34</t>
  </si>
  <si>
    <t>-20.19</t>
  </si>
  <si>
    <t>60.13</t>
  </si>
  <si>
    <t>1310.</t>
  </si>
  <si>
    <t>Harshil Agrotech</t>
  </si>
  <si>
    <t>625.56</t>
  </si>
  <si>
    <t>59.89</t>
  </si>
  <si>
    <t>426.74</t>
  </si>
  <si>
    <t>1311.</t>
  </si>
  <si>
    <t>Aveer Foods</t>
  </si>
  <si>
    <t>-49.04</t>
  </si>
  <si>
    <t>22.07</t>
  </si>
  <si>
    <t>1312.</t>
  </si>
  <si>
    <t>Kellton Tech</t>
  </si>
  <si>
    <t>22.65</t>
  </si>
  <si>
    <t>295.47</t>
  </si>
  <si>
    <t>1313.</t>
  </si>
  <si>
    <t>KMC Speciality</t>
  </si>
  <si>
    <t>36.84</t>
  </si>
  <si>
    <t>66.55</t>
  </si>
  <si>
    <t>17.37</t>
  </si>
  <si>
    <t>1314.</t>
  </si>
  <si>
    <t>Goyal Associates</t>
  </si>
  <si>
    <t>-94.44</t>
  </si>
  <si>
    <t>-65.43</t>
  </si>
  <si>
    <t>1315.</t>
  </si>
  <si>
    <t>Aspira Pathlab</t>
  </si>
  <si>
    <t>2450.00</t>
  </si>
  <si>
    <t>1316.</t>
  </si>
  <si>
    <t>Royal Orch.Hotel</t>
  </si>
  <si>
    <t>28.89</t>
  </si>
  <si>
    <t>7.89</t>
  </si>
  <si>
    <t>1317.</t>
  </si>
  <si>
    <t>Nitin Castings</t>
  </si>
  <si>
    <t>44.19</t>
  </si>
  <si>
    <t>1318.</t>
  </si>
  <si>
    <t>Time Technoplast</t>
  </si>
  <si>
    <t>96.55</t>
  </si>
  <si>
    <t>1352.65</t>
  </si>
  <si>
    <t>1319.</t>
  </si>
  <si>
    <t>Rajgor Castor</t>
  </si>
  <si>
    <t>347.49</t>
  </si>
  <si>
    <t>-7.14</t>
  </si>
  <si>
    <t>1320.</t>
  </si>
  <si>
    <t>QMS Medical</t>
  </si>
  <si>
    <t>46.50</t>
  </si>
  <si>
    <t>1321.</t>
  </si>
  <si>
    <t>Interglobe Aviat</t>
  </si>
  <si>
    <t>2161.10</t>
  </si>
  <si>
    <t>-20.74</t>
  </si>
  <si>
    <t>20496.30</t>
  </si>
  <si>
    <t>4.73</t>
  </si>
  <si>
    <t>17.34</t>
  </si>
  <si>
    <t>1322.</t>
  </si>
  <si>
    <t>Patel Retail</t>
  </si>
  <si>
    <t>182.45</t>
  </si>
  <si>
    <t>1323.</t>
  </si>
  <si>
    <t>Joindre Capital</t>
  </si>
  <si>
    <t>-25.84</t>
  </si>
  <si>
    <t>-22.30</t>
  </si>
  <si>
    <t>17.28</t>
  </si>
  <si>
    <t>1324.</t>
  </si>
  <si>
    <t>Lincoln Pharma.</t>
  </si>
  <si>
    <t>12.47</t>
  </si>
  <si>
    <t>27.68</t>
  </si>
  <si>
    <t>16.94</t>
  </si>
  <si>
    <t>154.07</t>
  </si>
  <si>
    <t>1325.</t>
  </si>
  <si>
    <t>Mastek</t>
  </si>
  <si>
    <t>17.11</t>
  </si>
  <si>
    <t>92.05</t>
  </si>
  <si>
    <t>914.70</t>
  </si>
  <si>
    <t>1326.</t>
  </si>
  <si>
    <t>Rategain Travel</t>
  </si>
  <si>
    <t>46.93</t>
  </si>
  <si>
    <t>272.92</t>
  </si>
  <si>
    <t>1327.</t>
  </si>
  <si>
    <t>Shree Metalloys</t>
  </si>
  <si>
    <t>-29.41</t>
  </si>
  <si>
    <t>-40.66</t>
  </si>
  <si>
    <t>17.27</t>
  </si>
  <si>
    <t>1328.</t>
  </si>
  <si>
    <t>Tara Chand Infra</t>
  </si>
  <si>
    <t>42.07</t>
  </si>
  <si>
    <t>33.75</t>
  </si>
  <si>
    <t>1329.</t>
  </si>
  <si>
    <t>Suraj Estate</t>
  </si>
  <si>
    <t>-29.37</t>
  </si>
  <si>
    <t>132.47</t>
  </si>
  <si>
    <t>1330.</t>
  </si>
  <si>
    <t>Endurance Tech.</t>
  </si>
  <si>
    <t>226.35</t>
  </si>
  <si>
    <t>3318.89</t>
  </si>
  <si>
    <t>1331.</t>
  </si>
  <si>
    <t>Growington Vent</t>
  </si>
  <si>
    <t>397.67</t>
  </si>
  <si>
    <t>134.52</t>
  </si>
  <si>
    <t>1332.</t>
  </si>
  <si>
    <t>National Plastic</t>
  </si>
  <si>
    <t>2.22</t>
  </si>
  <si>
    <t>74.07</t>
  </si>
  <si>
    <t>7.86</t>
  </si>
  <si>
    <t>17.24</t>
  </si>
  <si>
    <t>1333.</t>
  </si>
  <si>
    <t>Anuh Pharma</t>
  </si>
  <si>
    <t>-12.72</t>
  </si>
  <si>
    <t>186.48</t>
  </si>
  <si>
    <t>1334.</t>
  </si>
  <si>
    <t>Yash Optics</t>
  </si>
  <si>
    <t>331.86</t>
  </si>
  <si>
    <t>6.55</t>
  </si>
  <si>
    <t>1335.</t>
  </si>
  <si>
    <t>Mangal Compuso.</t>
  </si>
  <si>
    <t>59.00</t>
  </si>
  <si>
    <t>2.34</t>
  </si>
  <si>
    <t>45.65</t>
  </si>
  <si>
    <t>1336.</t>
  </si>
  <si>
    <t>Shera Energy</t>
  </si>
  <si>
    <t>386.74</t>
  </si>
  <si>
    <t>1337.</t>
  </si>
  <si>
    <t>ITCONS E-Soluti.</t>
  </si>
  <si>
    <t>71.93</t>
  </si>
  <si>
    <t>38.45</t>
  </si>
  <si>
    <t>144.59</t>
  </si>
  <si>
    <t>1338.</t>
  </si>
  <si>
    <t>Indian Hotels Co</t>
  </si>
  <si>
    <t>329.32</t>
  </si>
  <si>
    <t>2041.08</t>
  </si>
  <si>
    <t>1339.</t>
  </si>
  <si>
    <t>Twamev Constr.</t>
  </si>
  <si>
    <t>1340.</t>
  </si>
  <si>
    <t>Bella Casa Fashi</t>
  </si>
  <si>
    <t>41.14</t>
  </si>
  <si>
    <t>89.91</t>
  </si>
  <si>
    <t>1341.</t>
  </si>
  <si>
    <t>Saregama India</t>
  </si>
  <si>
    <t>36.51</t>
  </si>
  <si>
    <t>206.77</t>
  </si>
  <si>
    <t>1342.</t>
  </si>
  <si>
    <t>Kabra Jewels</t>
  </si>
  <si>
    <t>8.53</t>
  </si>
  <si>
    <t>133.02</t>
  </si>
  <si>
    <t>1343.</t>
  </si>
  <si>
    <t>Shanmuga Hos.</t>
  </si>
  <si>
    <t>46.15</t>
  </si>
  <si>
    <t>62.83</t>
  </si>
  <si>
    <t>-27.31</t>
  </si>
  <si>
    <t>1344.</t>
  </si>
  <si>
    <t>Balmer Law. Inv.</t>
  </si>
  <si>
    <t>69.41</t>
  </si>
  <si>
    <t>683.48</t>
  </si>
  <si>
    <t>6.68</t>
  </si>
  <si>
    <t>1345.</t>
  </si>
  <si>
    <t>Savera Industrie</t>
  </si>
  <si>
    <t>88.29</t>
  </si>
  <si>
    <t>23.15</t>
  </si>
  <si>
    <t>17.18</t>
  </si>
  <si>
    <t>1346.</t>
  </si>
  <si>
    <t>Nava</t>
  </si>
  <si>
    <t>399.09</t>
  </si>
  <si>
    <t>-13.39</t>
  </si>
  <si>
    <t>1193.22</t>
  </si>
  <si>
    <t>1347.</t>
  </si>
  <si>
    <t>Unihealth Hosp</t>
  </si>
  <si>
    <t>63.53</t>
  </si>
  <si>
    <t>31.76</t>
  </si>
  <si>
    <t>1348.</t>
  </si>
  <si>
    <t>DCG Cables</t>
  </si>
  <si>
    <t>-21.00</t>
  </si>
  <si>
    <t>67.98</t>
  </si>
  <si>
    <t>40.57</t>
  </si>
  <si>
    <t>1349.</t>
  </si>
  <si>
    <t>Sundram Fasten.</t>
  </si>
  <si>
    <t>147.94</t>
  </si>
  <si>
    <t>1533.39</t>
  </si>
  <si>
    <t>17.14</t>
  </si>
  <si>
    <t>1350.</t>
  </si>
  <si>
    <t>Kajaria Ceramics</t>
  </si>
  <si>
    <t>53.56</t>
  </si>
  <si>
    <t>110.31</t>
  </si>
  <si>
    <t>1102.74</t>
  </si>
  <si>
    <t>17.13</t>
  </si>
  <si>
    <t>1351.</t>
  </si>
  <si>
    <t>Dolfin Rubbers</t>
  </si>
  <si>
    <t>-14.67</t>
  </si>
  <si>
    <t>40.23</t>
  </si>
  <si>
    <t>4.11</t>
  </si>
  <si>
    <t>1352.</t>
  </si>
  <si>
    <t>Akar Auto Indust</t>
  </si>
  <si>
    <t>25.99</t>
  </si>
  <si>
    <t>18.18</t>
  </si>
  <si>
    <t>90.44</t>
  </si>
  <si>
    <t>1353.</t>
  </si>
  <si>
    <t>Cupid</t>
  </si>
  <si>
    <t>64.74</t>
  </si>
  <si>
    <t>47.07</t>
  </si>
  <si>
    <t>1354.</t>
  </si>
  <si>
    <t>Nikhil Adhesives</t>
  </si>
  <si>
    <t>28.61</t>
  </si>
  <si>
    <t>-29.17</t>
  </si>
  <si>
    <t>123.47</t>
  </si>
  <si>
    <t>-23.39</t>
  </si>
  <si>
    <t>1355.</t>
  </si>
  <si>
    <t>Iconik Sports</t>
  </si>
  <si>
    <t>-1.56</t>
  </si>
  <si>
    <t>-3800.00</t>
  </si>
  <si>
    <t>1356.</t>
  </si>
  <si>
    <t>Gala Precis. Eng</t>
  </si>
  <si>
    <t>63.08</t>
  </si>
  <si>
    <t>17.07</t>
  </si>
  <si>
    <t>1357.</t>
  </si>
  <si>
    <t>Source Natural</t>
  </si>
  <si>
    <t>17.06</t>
  </si>
  <si>
    <t>1358.</t>
  </si>
  <si>
    <t>Transcorp Intl.</t>
  </si>
  <si>
    <t>-90.17</t>
  </si>
  <si>
    <t>229.25</t>
  </si>
  <si>
    <t>-42.83</t>
  </si>
  <si>
    <t>1359.</t>
  </si>
  <si>
    <t>Varroc Engineer</t>
  </si>
  <si>
    <t>107.42</t>
  </si>
  <si>
    <t>86.34</t>
  </si>
  <si>
    <t>2027.55</t>
  </si>
  <si>
    <t>6.78</t>
  </si>
  <si>
    <t>1360.</t>
  </si>
  <si>
    <t>Agarwal Indl.</t>
  </si>
  <si>
    <t>-66.59</t>
  </si>
  <si>
    <t>593.61</t>
  </si>
  <si>
    <t>-16.12</t>
  </si>
  <si>
    <t>1361.</t>
  </si>
  <si>
    <t>Orbit Exports</t>
  </si>
  <si>
    <t>480.00</t>
  </si>
  <si>
    <t>53.01</t>
  </si>
  <si>
    <t>67.04</t>
  </si>
  <si>
    <t>1362.</t>
  </si>
  <si>
    <t>Kunststoff Inds.</t>
  </si>
  <si>
    <t>16.48</t>
  </si>
  <si>
    <t>-0.97</t>
  </si>
  <si>
    <t>17.04</t>
  </si>
  <si>
    <t>1363.</t>
  </si>
  <si>
    <t>Vuenow Infratech</t>
  </si>
  <si>
    <t>-73.78</t>
  </si>
  <si>
    <t>-87.46</t>
  </si>
  <si>
    <t>1364.</t>
  </si>
  <si>
    <t>Lorenzini Appar.</t>
  </si>
  <si>
    <t>10.63</t>
  </si>
  <si>
    <t>-48.39</t>
  </si>
  <si>
    <t>-39.46</t>
  </si>
  <si>
    <t>17.01</t>
  </si>
  <si>
    <t>1365.</t>
  </si>
  <si>
    <t>Novartis India</t>
  </si>
  <si>
    <t>21.04</t>
  </si>
  <si>
    <t>27.62</t>
  </si>
  <si>
    <t>7.30</t>
  </si>
  <si>
    <t>87.55</t>
  </si>
  <si>
    <t>1366.</t>
  </si>
  <si>
    <t>Panasonic Carbon</t>
  </si>
  <si>
    <t>2.45</t>
  </si>
  <si>
    <t>15.88</t>
  </si>
  <si>
    <t>1367.</t>
  </si>
  <si>
    <t>York Exports</t>
  </si>
  <si>
    <t>-6.25</t>
  </si>
  <si>
    <t>5.41</t>
  </si>
  <si>
    <t>-6.72</t>
  </si>
  <si>
    <t>1368.</t>
  </si>
  <si>
    <t>Eveready Inds.</t>
  </si>
  <si>
    <t>374.14</t>
  </si>
  <si>
    <t>7.09</t>
  </si>
  <si>
    <t>1369.</t>
  </si>
  <si>
    <t>Sterling &amp; Wils.</t>
  </si>
  <si>
    <t>38.69</t>
  </si>
  <si>
    <t>663.01</t>
  </si>
  <si>
    <t>1761.63</t>
  </si>
  <si>
    <t>92.52</t>
  </si>
  <si>
    <t>16.97</t>
  </si>
  <si>
    <t>1370.</t>
  </si>
  <si>
    <t>Windlas Biotech</t>
  </si>
  <si>
    <t>31.01</t>
  </si>
  <si>
    <t>210.09</t>
  </si>
  <si>
    <t>1371.</t>
  </si>
  <si>
    <t>Arvind Fashions.</t>
  </si>
  <si>
    <t>872.40</t>
  </si>
  <si>
    <t>1107.31</t>
  </si>
  <si>
    <t>16.93</t>
  </si>
  <si>
    <t>1372.</t>
  </si>
  <si>
    <t>Goyal Salt</t>
  </si>
  <si>
    <t>39.83</t>
  </si>
  <si>
    <t>-44.32</t>
  </si>
  <si>
    <t>61.71</t>
  </si>
  <si>
    <t>1373.</t>
  </si>
  <si>
    <t>Laxmi Goldorna</t>
  </si>
  <si>
    <t>1374.</t>
  </si>
  <si>
    <t>ADF Foods</t>
  </si>
  <si>
    <t>34.56</t>
  </si>
  <si>
    <t>15.24</t>
  </si>
  <si>
    <t>132.88</t>
  </si>
  <si>
    <t>1375.</t>
  </si>
  <si>
    <t>Linde India</t>
  </si>
  <si>
    <t>122.19</t>
  </si>
  <si>
    <t>105.07</t>
  </si>
  <si>
    <t>-5.80</t>
  </si>
  <si>
    <t>571.08</t>
  </si>
  <si>
    <t>-12.58</t>
  </si>
  <si>
    <t>1376.</t>
  </si>
  <si>
    <t>S P I C</t>
  </si>
  <si>
    <t>66.71</t>
  </si>
  <si>
    <t>780.63</t>
  </si>
  <si>
    <t>1377.</t>
  </si>
  <si>
    <t>Titan Biotech</t>
  </si>
  <si>
    <t>33.89</t>
  </si>
  <si>
    <t>1378.</t>
  </si>
  <si>
    <t>Pondy Oxides</t>
  </si>
  <si>
    <t>89.61</t>
  </si>
  <si>
    <t>596.17</t>
  </si>
  <si>
    <t>1379.</t>
  </si>
  <si>
    <t>Prem. Explosives</t>
  </si>
  <si>
    <t>153.02</t>
  </si>
  <si>
    <t>142.15</t>
  </si>
  <si>
    <t>71.55</t>
  </si>
  <si>
    <t>1380.</t>
  </si>
  <si>
    <t>SBI Life Insuran</t>
  </si>
  <si>
    <t>594.37</t>
  </si>
  <si>
    <t>38996.50</t>
  </si>
  <si>
    <t>1381.</t>
  </si>
  <si>
    <t>Amkay Products</t>
  </si>
  <si>
    <t>16.15</t>
  </si>
  <si>
    <t>13.53</t>
  </si>
  <si>
    <t>1382.</t>
  </si>
  <si>
    <t>Medicamen Organ.</t>
  </si>
  <si>
    <t>33.30</t>
  </si>
  <si>
    <t>9.62</t>
  </si>
  <si>
    <t>101.59</t>
  </si>
  <si>
    <t>54.70</t>
  </si>
  <si>
    <t>1383.</t>
  </si>
  <si>
    <t>V2 Retail</t>
  </si>
  <si>
    <t>50.92</t>
  </si>
  <si>
    <t>632.22</t>
  </si>
  <si>
    <t>1384.</t>
  </si>
  <si>
    <t>Ultra Wiring</t>
  </si>
  <si>
    <t>-0.87</t>
  </si>
  <si>
    <t>-264.15</t>
  </si>
  <si>
    <t>1385.</t>
  </si>
  <si>
    <t>77.04</t>
  </si>
  <si>
    <t>379.24</t>
  </si>
  <si>
    <t>-33.36</t>
  </si>
  <si>
    <t>1386.</t>
  </si>
  <si>
    <t>Affle 3i</t>
  </si>
  <si>
    <t>105.50</t>
  </si>
  <si>
    <t>620.74</t>
  </si>
  <si>
    <t>1387.</t>
  </si>
  <si>
    <t>Krystal Integrat</t>
  </si>
  <si>
    <t>-1.90</t>
  </si>
  <si>
    <t>284.72</t>
  </si>
  <si>
    <t>1388.</t>
  </si>
  <si>
    <t>InfoBeans Tech.</t>
  </si>
  <si>
    <t>200.90</t>
  </si>
  <si>
    <t>111.85</t>
  </si>
  <si>
    <t>1389.</t>
  </si>
  <si>
    <t>Refractory Shap.</t>
  </si>
  <si>
    <t>51.00</t>
  </si>
  <si>
    <t>2.90</t>
  </si>
  <si>
    <t>1390.</t>
  </si>
  <si>
    <t>Transteel Seatin</t>
  </si>
  <si>
    <t>54.29</t>
  </si>
  <si>
    <t>1391.</t>
  </si>
  <si>
    <t>Signoria Creatio</t>
  </si>
  <si>
    <t>1392.</t>
  </si>
  <si>
    <t>Kontor Space</t>
  </si>
  <si>
    <t>10.13</t>
  </si>
  <si>
    <t>85.42</t>
  </si>
  <si>
    <t>1393.</t>
  </si>
  <si>
    <t>Steel Str. Wheel</t>
  </si>
  <si>
    <t>49.94</t>
  </si>
  <si>
    <t>1186.78</t>
  </si>
  <si>
    <t>15.75</t>
  </si>
  <si>
    <t>1394.</t>
  </si>
  <si>
    <t>Intellect Design</t>
  </si>
  <si>
    <t>93.70</t>
  </si>
  <si>
    <t>26.90</t>
  </si>
  <si>
    <t>701.69</t>
  </si>
  <si>
    <t>1395.</t>
  </si>
  <si>
    <t>Shankara Build.</t>
  </si>
  <si>
    <t>101.87</t>
  </si>
  <si>
    <t>1644.00</t>
  </si>
  <si>
    <t>27.35</t>
  </si>
  <si>
    <t>1396.</t>
  </si>
  <si>
    <t>H.G. Infra Engg.</t>
  </si>
  <si>
    <t>14.21</t>
  </si>
  <si>
    <t>99.27</t>
  </si>
  <si>
    <t>-39.21</t>
  </si>
  <si>
    <t>1482.20</t>
  </si>
  <si>
    <t>-3.00</t>
  </si>
  <si>
    <t>1397.</t>
  </si>
  <si>
    <t>Amara Raja Ener.</t>
  </si>
  <si>
    <t>21.41</t>
  </si>
  <si>
    <t>1.07</t>
  </si>
  <si>
    <t>194.01</t>
  </si>
  <si>
    <t>-20.67</t>
  </si>
  <si>
    <t>3349.92</t>
  </si>
  <si>
    <t>16.75</t>
  </si>
  <si>
    <t>1398.</t>
  </si>
  <si>
    <t>Mangalam Global</t>
  </si>
  <si>
    <t>17.23</t>
  </si>
  <si>
    <t>858.54</t>
  </si>
  <si>
    <t>1399.</t>
  </si>
  <si>
    <t>Espire Hospi</t>
  </si>
  <si>
    <t>4666.67</t>
  </si>
  <si>
    <t>90.68</t>
  </si>
  <si>
    <t>16.74</t>
  </si>
  <si>
    <t>1400.</t>
  </si>
  <si>
    <t>Chamanlal Setia</t>
  </si>
  <si>
    <t>13.00</t>
  </si>
  <si>
    <t>307.27</t>
  </si>
  <si>
    <t>-15.32</t>
  </si>
  <si>
    <t>16.71</t>
  </si>
  <si>
    <t>1401.</t>
  </si>
  <si>
    <t>Sunita Tools Ltd</t>
  </si>
  <si>
    <t>-48.31</t>
  </si>
  <si>
    <t>14.29</t>
  </si>
  <si>
    <t>-18.53</t>
  </si>
  <si>
    <t>16.70</t>
  </si>
  <si>
    <t>1402.</t>
  </si>
  <si>
    <t>Everlon Fin.</t>
  </si>
  <si>
    <t>135.00</t>
  </si>
  <si>
    <t>-0.41</t>
  </si>
  <si>
    <t>-120.71</t>
  </si>
  <si>
    <t>8.23</t>
  </si>
  <si>
    <t>81.68</t>
  </si>
  <si>
    <t>1403.</t>
  </si>
  <si>
    <t>Jigar Cables</t>
  </si>
  <si>
    <t>25.12</t>
  </si>
  <si>
    <t>36.76</t>
  </si>
  <si>
    <t>43.39</t>
  </si>
  <si>
    <t>1404.</t>
  </si>
  <si>
    <t>Sky Industries</t>
  </si>
  <si>
    <t>-39.76</t>
  </si>
  <si>
    <t>-13.69</t>
  </si>
  <si>
    <t>16.68</t>
  </si>
  <si>
    <t>1405.</t>
  </si>
  <si>
    <t>M E T S</t>
  </si>
  <si>
    <t>1406.</t>
  </si>
  <si>
    <t>Rikhav Securitie</t>
  </si>
  <si>
    <t>225.06</t>
  </si>
  <si>
    <t>1407.</t>
  </si>
  <si>
    <t>Balkrishna Inds</t>
  </si>
  <si>
    <t>288.30</t>
  </si>
  <si>
    <t>-41.16</t>
  </si>
  <si>
    <t>2760.02</t>
  </si>
  <si>
    <t>16.67</t>
  </si>
  <si>
    <t>1408.</t>
  </si>
  <si>
    <t>Bedmutha Indus.</t>
  </si>
  <si>
    <t>-3.30</t>
  </si>
  <si>
    <t>-132.87</t>
  </si>
  <si>
    <t>310.60</t>
  </si>
  <si>
    <t>1409.</t>
  </si>
  <si>
    <t>Apollo Hospitals</t>
  </si>
  <si>
    <t>441.00</t>
  </si>
  <si>
    <t>5842.10</t>
  </si>
  <si>
    <t>16.64</t>
  </si>
  <si>
    <t>1410.</t>
  </si>
  <si>
    <t>Mah. Seamless</t>
  </si>
  <si>
    <t>9.10</t>
  </si>
  <si>
    <t>230.30</t>
  </si>
  <si>
    <t>78.17</t>
  </si>
  <si>
    <t>1145.27</t>
  </si>
  <si>
    <t>1411.</t>
  </si>
  <si>
    <t>Shree Vasu Logis</t>
  </si>
  <si>
    <t>149.33</t>
  </si>
  <si>
    <t>47.49</t>
  </si>
  <si>
    <t>1412.</t>
  </si>
  <si>
    <t>Edvenswa Enter</t>
  </si>
  <si>
    <t>67.83</t>
  </si>
  <si>
    <t>1413.</t>
  </si>
  <si>
    <t>Anuroop Packagin</t>
  </si>
  <si>
    <t>16.30</t>
  </si>
  <si>
    <t>118.18</t>
  </si>
  <si>
    <t>16.62</t>
  </si>
  <si>
    <t>1414.</t>
  </si>
  <si>
    <t>Siyaram Recycli.</t>
  </si>
  <si>
    <t>102.50</t>
  </si>
  <si>
    <t>15.30</t>
  </si>
  <si>
    <t>6.89</t>
  </si>
  <si>
    <t>110.06</t>
  </si>
  <si>
    <t>265.89</t>
  </si>
  <si>
    <t>34.34</t>
  </si>
  <si>
    <t>1415.</t>
  </si>
  <si>
    <t>Mahasagar Travel</t>
  </si>
  <si>
    <t>147.06</t>
  </si>
  <si>
    <t>16.61</t>
  </si>
  <si>
    <t>1416.</t>
  </si>
  <si>
    <t>Reliable Data</t>
  </si>
  <si>
    <t>11.44</t>
  </si>
  <si>
    <t>92.82</t>
  </si>
  <si>
    <t>1417.</t>
  </si>
  <si>
    <t>Asian Energy</t>
  </si>
  <si>
    <t>169.42</t>
  </si>
  <si>
    <t>115.37</t>
  </si>
  <si>
    <t>91.68</t>
  </si>
  <si>
    <t>1418.</t>
  </si>
  <si>
    <t>EID Parry</t>
  </si>
  <si>
    <t>464.46</t>
  </si>
  <si>
    <t>169.66</t>
  </si>
  <si>
    <t>8723.68</t>
  </si>
  <si>
    <t>29.30</t>
  </si>
  <si>
    <t>1419.</t>
  </si>
  <si>
    <t>CIE Automotive</t>
  </si>
  <si>
    <t>203.53</t>
  </si>
  <si>
    <t>-6.18</t>
  </si>
  <si>
    <t>2369.00</t>
  </si>
  <si>
    <t>1420.</t>
  </si>
  <si>
    <t>148.83</t>
  </si>
  <si>
    <t>2614.29</t>
  </si>
  <si>
    <t>11.21</t>
  </si>
  <si>
    <t>1421.</t>
  </si>
  <si>
    <t>Colab Platforms</t>
  </si>
  <si>
    <t>166.67</t>
  </si>
  <si>
    <t>94.73</t>
  </si>
  <si>
    <t>1422.</t>
  </si>
  <si>
    <t>Cyient</t>
  </si>
  <si>
    <t>157.40</t>
  </si>
  <si>
    <t>1711.80</t>
  </si>
  <si>
    <t>1423.</t>
  </si>
  <si>
    <t>Nidhi Granites</t>
  </si>
  <si>
    <t>2.24</t>
  </si>
  <si>
    <t>198.67</t>
  </si>
  <si>
    <t>113.47</t>
  </si>
  <si>
    <t>1424.</t>
  </si>
  <si>
    <t>Vasundhara Rasy.</t>
  </si>
  <si>
    <t>58.16</t>
  </si>
  <si>
    <t>7.56</t>
  </si>
  <si>
    <t>-0.92</t>
  </si>
  <si>
    <t>1425.</t>
  </si>
  <si>
    <t>Nikita Papers</t>
  </si>
  <si>
    <t>12.08</t>
  </si>
  <si>
    <t>278.13</t>
  </si>
  <si>
    <t>198.46</t>
  </si>
  <si>
    <t>1426.</t>
  </si>
  <si>
    <t>IITL Projects</t>
  </si>
  <si>
    <t>117.14</t>
  </si>
  <si>
    <t>16.55</t>
  </si>
  <si>
    <t>1427.</t>
  </si>
  <si>
    <t>MKVentures Cap.</t>
  </si>
  <si>
    <t>63.24</t>
  </si>
  <si>
    <t>4.24</t>
  </si>
  <si>
    <t>-17.51</t>
  </si>
  <si>
    <t>6.03</t>
  </si>
  <si>
    <t>-21.18</t>
  </si>
  <si>
    <t>1428.</t>
  </si>
  <si>
    <t>Titagarh Rail</t>
  </si>
  <si>
    <t>-53.09</t>
  </si>
  <si>
    <t>679.30</t>
  </si>
  <si>
    <t>-24.78</t>
  </si>
  <si>
    <t>1429.</t>
  </si>
  <si>
    <t>Techno Elec.Engg</t>
  </si>
  <si>
    <t>136.12</t>
  </si>
  <si>
    <t>525.97</t>
  </si>
  <si>
    <t>40.12</t>
  </si>
  <si>
    <t>16.54</t>
  </si>
  <si>
    <t>1430.</t>
  </si>
  <si>
    <t>Vardhman Special</t>
  </si>
  <si>
    <t>29.80</t>
  </si>
  <si>
    <t>-23.70</t>
  </si>
  <si>
    <t>433.70</t>
  </si>
  <si>
    <t>1431.</t>
  </si>
  <si>
    <t>Filtra Consult.</t>
  </si>
  <si>
    <t>-55.92</t>
  </si>
  <si>
    <t>43.52</t>
  </si>
  <si>
    <t>1432.</t>
  </si>
  <si>
    <t>Checkpoint Trend</t>
  </si>
  <si>
    <t>11610.00</t>
  </si>
  <si>
    <t>1433.</t>
  </si>
  <si>
    <t>Sharda Cropchem</t>
  </si>
  <si>
    <t>142.80</t>
  </si>
  <si>
    <t>423.96</t>
  </si>
  <si>
    <t>984.81</t>
  </si>
  <si>
    <t>1434.</t>
  </si>
  <si>
    <t>Standard Glass</t>
  </si>
  <si>
    <t>1435.</t>
  </si>
  <si>
    <t>Mayank Cattle Fo</t>
  </si>
  <si>
    <t>230.00</t>
  </si>
  <si>
    <t>2.95</t>
  </si>
  <si>
    <t>53.65</t>
  </si>
  <si>
    <t>211.63</t>
  </si>
  <si>
    <t>16.45</t>
  </si>
  <si>
    <t>1436.</t>
  </si>
  <si>
    <t>TeleCanor Global</t>
  </si>
  <si>
    <t>188.89</t>
  </si>
  <si>
    <t>1437.</t>
  </si>
  <si>
    <t>Bansal Wire Inds</t>
  </si>
  <si>
    <t>39.28</t>
  </si>
  <si>
    <t>939.01</t>
  </si>
  <si>
    <t>1438.</t>
  </si>
  <si>
    <t>GACM Tech</t>
  </si>
  <si>
    <t>825.71</t>
  </si>
  <si>
    <t>6.70</t>
  </si>
  <si>
    <t>308.54</t>
  </si>
  <si>
    <t>1439.</t>
  </si>
  <si>
    <t>Privi Speci.</t>
  </si>
  <si>
    <t>558.81</t>
  </si>
  <si>
    <t>16.42</t>
  </si>
  <si>
    <t>1440.</t>
  </si>
  <si>
    <t>Titaanium Ten</t>
  </si>
  <si>
    <t>112.33</t>
  </si>
  <si>
    <t>64.50</t>
  </si>
  <si>
    <t>-41.83</t>
  </si>
  <si>
    <t>1441.</t>
  </si>
  <si>
    <t>HP Telecom</t>
  </si>
  <si>
    <t>7.34</t>
  </si>
  <si>
    <t>1002.66</t>
  </si>
  <si>
    <t>1442.</t>
  </si>
  <si>
    <t>Lumax Industries</t>
  </si>
  <si>
    <t>36.19</t>
  </si>
  <si>
    <t>922.52</t>
  </si>
  <si>
    <t>16.39</t>
  </si>
  <si>
    <t>1443.</t>
  </si>
  <si>
    <t>Nova Agritech</t>
  </si>
  <si>
    <t>-24.07</t>
  </si>
  <si>
    <t>1444.</t>
  </si>
  <si>
    <t>Swarna Securitie</t>
  </si>
  <si>
    <t>24.11</t>
  </si>
  <si>
    <t>-28.57</t>
  </si>
  <si>
    <t>1445.</t>
  </si>
  <si>
    <t>Raymond Realty</t>
  </si>
  <si>
    <t>121.77</t>
  </si>
  <si>
    <t>374.35</t>
  </si>
  <si>
    <t>188.67</t>
  </si>
  <si>
    <t>1446.</t>
  </si>
  <si>
    <t>Hemant Surgical</t>
  </si>
  <si>
    <t>42.46</t>
  </si>
  <si>
    <t>1447.</t>
  </si>
  <si>
    <t>Jindal Drilling</t>
  </si>
  <si>
    <t>66.11</t>
  </si>
  <si>
    <t>254.09</t>
  </si>
  <si>
    <t>48.61</t>
  </si>
  <si>
    <t>1448.</t>
  </si>
  <si>
    <t>Five-Star Bus.Fi</t>
  </si>
  <si>
    <t>13.82</t>
  </si>
  <si>
    <t>266.31</t>
  </si>
  <si>
    <t>786.68</t>
  </si>
  <si>
    <t>1449.</t>
  </si>
  <si>
    <t>Shreyans Inds.</t>
  </si>
  <si>
    <t>153.63</t>
  </si>
  <si>
    <t>16.33</t>
  </si>
  <si>
    <t>1450.</t>
  </si>
  <si>
    <t>Blue Dart Expres</t>
  </si>
  <si>
    <t>-8.59</t>
  </si>
  <si>
    <t>1441.92</t>
  </si>
  <si>
    <t>1451.</t>
  </si>
  <si>
    <t>Ausom Enter.</t>
  </si>
  <si>
    <t>130.58</t>
  </si>
  <si>
    <t>471.05</t>
  </si>
  <si>
    <t>16.32</t>
  </si>
  <si>
    <t>1452.</t>
  </si>
  <si>
    <t>Response Info.</t>
  </si>
  <si>
    <t>13.65</t>
  </si>
  <si>
    <t>-0.13</t>
  </si>
  <si>
    <t>-110.58</t>
  </si>
  <si>
    <t>-36.36</t>
  </si>
  <si>
    <t>1453.</t>
  </si>
  <si>
    <t>Gopal Snacks</t>
  </si>
  <si>
    <t>2.52</t>
  </si>
  <si>
    <t>-90.04</t>
  </si>
  <si>
    <t>322.17</t>
  </si>
  <si>
    <t>-9.07</t>
  </si>
  <si>
    <t>1454.</t>
  </si>
  <si>
    <t>Paramount Comm.</t>
  </si>
  <si>
    <t>18.50</t>
  </si>
  <si>
    <t>-26.88</t>
  </si>
  <si>
    <t>451.12</t>
  </si>
  <si>
    <t>40.51</t>
  </si>
  <si>
    <t>1455.</t>
  </si>
  <si>
    <t>Shraddha Prime</t>
  </si>
  <si>
    <t>8.95</t>
  </si>
  <si>
    <t>467.64</t>
  </si>
  <si>
    <t>1456.</t>
  </si>
  <si>
    <t>Oswal Agro Mills</t>
  </si>
  <si>
    <t>7.62</t>
  </si>
  <si>
    <t>361.90</t>
  </si>
  <si>
    <t>4080.43</t>
  </si>
  <si>
    <t>16.29</t>
  </si>
  <si>
    <t>1457.</t>
  </si>
  <si>
    <t>SBC Exports</t>
  </si>
  <si>
    <t>-34.62</t>
  </si>
  <si>
    <t>61.36</t>
  </si>
  <si>
    <t>1458.</t>
  </si>
  <si>
    <t>Saptarishi Agro</t>
  </si>
  <si>
    <t>-14.29</t>
  </si>
  <si>
    <t>201.34</t>
  </si>
  <si>
    <t>1459.</t>
  </si>
  <si>
    <t>Deepak Nitrite</t>
  </si>
  <si>
    <t>112.25</t>
  </si>
  <si>
    <t>-44.60</t>
  </si>
  <si>
    <t>1889.88</t>
  </si>
  <si>
    <t>-12.78</t>
  </si>
  <si>
    <t>1460.</t>
  </si>
  <si>
    <t>Alphalogic Tech.</t>
  </si>
  <si>
    <t>84.72</t>
  </si>
  <si>
    <t>111.68</t>
  </si>
  <si>
    <t>-52.01</t>
  </si>
  <si>
    <t>1461.</t>
  </si>
  <si>
    <t>Vinyas Innovativ</t>
  </si>
  <si>
    <t>80.61</t>
  </si>
  <si>
    <t>12.41</t>
  </si>
  <si>
    <t>27.94</t>
  </si>
  <si>
    <t>247.14</t>
  </si>
  <si>
    <t>37.34</t>
  </si>
  <si>
    <t>1462.</t>
  </si>
  <si>
    <t>Indian Toners</t>
  </si>
  <si>
    <t>11.04</t>
  </si>
  <si>
    <t>7.84</t>
  </si>
  <si>
    <t>1463.</t>
  </si>
  <si>
    <t>Radico Khaitan</t>
  </si>
  <si>
    <t>133.34</t>
  </si>
  <si>
    <t>81.61</t>
  </si>
  <si>
    <t>1506.04</t>
  </si>
  <si>
    <t>16.24</t>
  </si>
  <si>
    <t>1464.</t>
  </si>
  <si>
    <t>B P C L</t>
  </si>
  <si>
    <t>8.01</t>
  </si>
  <si>
    <t>6839.02</t>
  </si>
  <si>
    <t>133.97</t>
  </si>
  <si>
    <t>112551.45</t>
  </si>
  <si>
    <t>16.22</t>
  </si>
  <si>
    <t>1465.</t>
  </si>
  <si>
    <t>Thermax</t>
  </si>
  <si>
    <t>151.45</t>
  </si>
  <si>
    <t>31.58</t>
  </si>
  <si>
    <t>2150.18</t>
  </si>
  <si>
    <t>-1.57</t>
  </si>
  <si>
    <t>1466.</t>
  </si>
  <si>
    <t>Galaxy Surfact.</t>
  </si>
  <si>
    <t>1277.92</t>
  </si>
  <si>
    <t>31.20</t>
  </si>
  <si>
    <t>1467.</t>
  </si>
  <si>
    <t>Cords Cable</t>
  </si>
  <si>
    <t>229.29</t>
  </si>
  <si>
    <t>34.38</t>
  </si>
  <si>
    <t>225.70</t>
  </si>
  <si>
    <t>16.21</t>
  </si>
  <si>
    <t>1468.</t>
  </si>
  <si>
    <t>Finolex Cables</t>
  </si>
  <si>
    <t>138.82</t>
  </si>
  <si>
    <t>13.31</t>
  </si>
  <si>
    <t>1395.52</t>
  </si>
  <si>
    <t>1469.</t>
  </si>
  <si>
    <t>Captain Polyplas</t>
  </si>
  <si>
    <t>388.52</t>
  </si>
  <si>
    <t>69.74</t>
  </si>
  <si>
    <t>7.47</t>
  </si>
  <si>
    <t>1470.</t>
  </si>
  <si>
    <t>NIBE</t>
  </si>
  <si>
    <t>-75.98</t>
  </si>
  <si>
    <t>82.50</t>
  </si>
  <si>
    <t>-25.04</t>
  </si>
  <si>
    <t>1471.</t>
  </si>
  <si>
    <t>Euphoria Infotec</t>
  </si>
  <si>
    <t>54.43</t>
  </si>
  <si>
    <t>164.52</t>
  </si>
  <si>
    <t>6.26</t>
  </si>
  <si>
    <t>165.25</t>
  </si>
  <si>
    <t>1472.</t>
  </si>
  <si>
    <t>Akums Drugs</t>
  </si>
  <si>
    <t>64.69</t>
  </si>
  <si>
    <t>1024.03</t>
  </si>
  <si>
    <t>1473.</t>
  </si>
  <si>
    <t>Balaji Phos.</t>
  </si>
  <si>
    <t>49.21</t>
  </si>
  <si>
    <t>389.71</t>
  </si>
  <si>
    <t>306.82</t>
  </si>
  <si>
    <t>1474.</t>
  </si>
  <si>
    <t>Mini Diamonds(I)</t>
  </si>
  <si>
    <t>-1.09</t>
  </si>
  <si>
    <t>100.46</t>
  </si>
  <si>
    <t>16.19</t>
  </si>
  <si>
    <t>1475.</t>
  </si>
  <si>
    <t>Wise Travel</t>
  </si>
  <si>
    <t>9.76</t>
  </si>
  <si>
    <t>304.95</t>
  </si>
  <si>
    <t>1476.</t>
  </si>
  <si>
    <t>Halder Venture</t>
  </si>
  <si>
    <t>-29.07</t>
  </si>
  <si>
    <t>103.21</t>
  </si>
  <si>
    <t>-37.94</t>
  </si>
  <si>
    <t>1477.</t>
  </si>
  <si>
    <t>NHC Foods</t>
  </si>
  <si>
    <t>110.51</t>
  </si>
  <si>
    <t>64.11</t>
  </si>
  <si>
    <t>1478.</t>
  </si>
  <si>
    <t>Man Industries</t>
  </si>
  <si>
    <t>742.13</t>
  </si>
  <si>
    <t>-0.88</t>
  </si>
  <si>
    <t>1479.</t>
  </si>
  <si>
    <t>NMS Global</t>
  </si>
  <si>
    <t>41.16</t>
  </si>
  <si>
    <t>1480.</t>
  </si>
  <si>
    <t>Regaal Resources</t>
  </si>
  <si>
    <t>89.70</t>
  </si>
  <si>
    <t>246.57</t>
  </si>
  <si>
    <t>1481.</t>
  </si>
  <si>
    <t>Wheels India</t>
  </si>
  <si>
    <t>26.44</t>
  </si>
  <si>
    <t>1182.87</t>
  </si>
  <si>
    <t>16.14</t>
  </si>
  <si>
    <t>1482.</t>
  </si>
  <si>
    <t>Rex Pipes&amp;Cables</t>
  </si>
  <si>
    <t>160.00</t>
  </si>
  <si>
    <t>151.20</t>
  </si>
  <si>
    <t>58.30</t>
  </si>
  <si>
    <t>59.91</t>
  </si>
  <si>
    <t>-15.73</t>
  </si>
  <si>
    <t>1483.</t>
  </si>
  <si>
    <t>Cedaar Textile</t>
  </si>
  <si>
    <t>97.95</t>
  </si>
  <si>
    <t>119.56</t>
  </si>
  <si>
    <t>129.72</t>
  </si>
  <si>
    <t>83.17</t>
  </si>
  <si>
    <t>16.13</t>
  </si>
  <si>
    <t>1484.</t>
  </si>
  <si>
    <t>Carborundum Uni.</t>
  </si>
  <si>
    <t>60.39</t>
  </si>
  <si>
    <t>-45.21</t>
  </si>
  <si>
    <t>1219.02</t>
  </si>
  <si>
    <t>16.12</t>
  </si>
  <si>
    <t>1485.</t>
  </si>
  <si>
    <t>Paramount Dye</t>
  </si>
  <si>
    <t>45.03</t>
  </si>
  <si>
    <t>91.54</t>
  </si>
  <si>
    <t>1486.</t>
  </si>
  <si>
    <t>Galaxy Bearings</t>
  </si>
  <si>
    <t>21.25</t>
  </si>
  <si>
    <t>-21.99</t>
  </si>
  <si>
    <t>1487.</t>
  </si>
  <si>
    <t>Cropster Agro</t>
  </si>
  <si>
    <t>128.82</t>
  </si>
  <si>
    <t>3.97</t>
  </si>
  <si>
    <t>37.37</t>
  </si>
  <si>
    <t>1488.</t>
  </si>
  <si>
    <t>Walpar Nutrition</t>
  </si>
  <si>
    <t>39.80</t>
  </si>
  <si>
    <t>-11.86</t>
  </si>
  <si>
    <t>1489.</t>
  </si>
  <si>
    <t>Marine Electric.</t>
  </si>
  <si>
    <t>11.59</t>
  </si>
  <si>
    <t>166.98</t>
  </si>
  <si>
    <t>1490.</t>
  </si>
  <si>
    <t>Bright Brothers</t>
  </si>
  <si>
    <t>92.81</t>
  </si>
  <si>
    <t>16.05</t>
  </si>
  <si>
    <t>1491.</t>
  </si>
  <si>
    <t>DJ Mediaprint</t>
  </si>
  <si>
    <t>44.70</t>
  </si>
  <si>
    <t>21.52</t>
  </si>
  <si>
    <t>1492.</t>
  </si>
  <si>
    <t>Powergrid Infra.</t>
  </si>
  <si>
    <t>190.76</t>
  </si>
  <si>
    <t>313.28</t>
  </si>
  <si>
    <t>1493.</t>
  </si>
  <si>
    <t>Shri Hare-Krish.</t>
  </si>
  <si>
    <t>1494.</t>
  </si>
  <si>
    <t>AAA Technologies</t>
  </si>
  <si>
    <t>1495.</t>
  </si>
  <si>
    <t>Emmforce Auto.</t>
  </si>
  <si>
    <t>151.07</t>
  </si>
  <si>
    <t>14.43</t>
  </si>
  <si>
    <t>52.49</t>
  </si>
  <si>
    <t>31.00</t>
  </si>
  <si>
    <t>1496.</t>
  </si>
  <si>
    <t>Mankind Pharma</t>
  </si>
  <si>
    <t>444.62</t>
  </si>
  <si>
    <t>-17.60</t>
  </si>
  <si>
    <t>3570.35</t>
  </si>
  <si>
    <t>24.50</t>
  </si>
  <si>
    <t>15.98</t>
  </si>
  <si>
    <t>1497.</t>
  </si>
  <si>
    <t>Eimco Elecon(I)</t>
  </si>
  <si>
    <t>20.97</t>
  </si>
  <si>
    <t>14.48</t>
  </si>
  <si>
    <t>15.95</t>
  </si>
  <si>
    <t>1498.</t>
  </si>
  <si>
    <t>Kalpataru Proj.</t>
  </si>
  <si>
    <t>30.05</t>
  </si>
  <si>
    <t>213.59</t>
  </si>
  <si>
    <t>130.12</t>
  </si>
  <si>
    <t>6171.17</t>
  </si>
  <si>
    <t>1499.</t>
  </si>
  <si>
    <t>Torrent Power</t>
  </si>
  <si>
    <t>741.58</t>
  </si>
  <si>
    <t>-24.77</t>
  </si>
  <si>
    <t>7906.37</t>
  </si>
  <si>
    <t>-12.48</t>
  </si>
  <si>
    <t>1500.</t>
  </si>
  <si>
    <t>Weizmann</t>
  </si>
  <si>
    <t>42.95</t>
  </si>
  <si>
    <t>1501.</t>
  </si>
  <si>
    <t>PDS</t>
  </si>
  <si>
    <t>-34.72</t>
  </si>
  <si>
    <t>2999.42</t>
  </si>
  <si>
    <t>1502.</t>
  </si>
  <si>
    <t>Euro Panel</t>
  </si>
  <si>
    <t>81.01</t>
  </si>
  <si>
    <t>104.84</t>
  </si>
  <si>
    <t>1503.</t>
  </si>
  <si>
    <t>FDC</t>
  </si>
  <si>
    <t>121.35</t>
  </si>
  <si>
    <t>648.41</t>
  </si>
  <si>
    <t>1504.</t>
  </si>
  <si>
    <t>NRB Bearings</t>
  </si>
  <si>
    <t>32.81</t>
  </si>
  <si>
    <t>310.05</t>
  </si>
  <si>
    <t>1505.</t>
  </si>
  <si>
    <t>Pennar Industrie</t>
  </si>
  <si>
    <t>31.96</t>
  </si>
  <si>
    <t>845.67</t>
  </si>
  <si>
    <t>1506.</t>
  </si>
  <si>
    <t>R&amp;B Denims</t>
  </si>
  <si>
    <t>34.02</t>
  </si>
  <si>
    <t>102.61</t>
  </si>
  <si>
    <t>1507.</t>
  </si>
  <si>
    <t>Future Market</t>
  </si>
  <si>
    <t>-79.44</t>
  </si>
  <si>
    <t>1508.</t>
  </si>
  <si>
    <t>Responsive Ind</t>
  </si>
  <si>
    <t>49.87</t>
  </si>
  <si>
    <t>338.71</t>
  </si>
  <si>
    <t>1509.</t>
  </si>
  <si>
    <t>Maitri Enterp.</t>
  </si>
  <si>
    <t>-566.67</t>
  </si>
  <si>
    <t>-9.72</t>
  </si>
  <si>
    <t>1510.</t>
  </si>
  <si>
    <t>Asarfi Hospital</t>
  </si>
  <si>
    <t>1511.</t>
  </si>
  <si>
    <t>BLS E-Services</t>
  </si>
  <si>
    <t>243.99</t>
  </si>
  <si>
    <t>223.81</t>
  </si>
  <si>
    <t>1512.</t>
  </si>
  <si>
    <t>Ritco Logistics</t>
  </si>
  <si>
    <t>352.70</t>
  </si>
  <si>
    <t>1513.</t>
  </si>
  <si>
    <t>JFL Life</t>
  </si>
  <si>
    <t>41.90</t>
  </si>
  <si>
    <t>-60.73</t>
  </si>
  <si>
    <t>1514.</t>
  </si>
  <si>
    <t>Hind.Adhesive</t>
  </si>
  <si>
    <t>76.06</t>
  </si>
  <si>
    <t>66.39</t>
  </si>
  <si>
    <t>1515.</t>
  </si>
  <si>
    <t>Rossari Biotech</t>
  </si>
  <si>
    <t>543.72</t>
  </si>
  <si>
    <t>1516.</t>
  </si>
  <si>
    <t>ANI Integrated</t>
  </si>
  <si>
    <t>58.96</t>
  </si>
  <si>
    <t>1517.</t>
  </si>
  <si>
    <t>Forbes &amp; Co</t>
  </si>
  <si>
    <t>-37.27</t>
  </si>
  <si>
    <t>1518.</t>
  </si>
  <si>
    <t>Alpa Laboratorie</t>
  </si>
  <si>
    <t>130.78</t>
  </si>
  <si>
    <t>1519.</t>
  </si>
  <si>
    <t>TCI Express</t>
  </si>
  <si>
    <t>-8.96</t>
  </si>
  <si>
    <t>286.75</t>
  </si>
  <si>
    <t>1520.</t>
  </si>
  <si>
    <t>Manoj Vaibhav</t>
  </si>
  <si>
    <t>548.94</t>
  </si>
  <si>
    <t>1521.</t>
  </si>
  <si>
    <t>Technocraf.Inds.</t>
  </si>
  <si>
    <t>82.34</t>
  </si>
  <si>
    <t>-1.31</t>
  </si>
  <si>
    <t>632.85</t>
  </si>
  <si>
    <t>1522.</t>
  </si>
  <si>
    <t>Cool Caps</t>
  </si>
  <si>
    <t>4814.29</t>
  </si>
  <si>
    <t>142.29</t>
  </si>
  <si>
    <t>98.15</t>
  </si>
  <si>
    <t>1523.</t>
  </si>
  <si>
    <t>2.77</t>
  </si>
  <si>
    <t>50.04</t>
  </si>
  <si>
    <t>272.32</t>
  </si>
  <si>
    <t>744.34</t>
  </si>
  <si>
    <t>1524.</t>
  </si>
  <si>
    <t>Mangalam Alloys</t>
  </si>
  <si>
    <t>136.27</t>
  </si>
  <si>
    <t>127.29</t>
  </si>
  <si>
    <t>1525.</t>
  </si>
  <si>
    <t>Bright Outdoor</t>
  </si>
  <si>
    <t>38.41</t>
  </si>
  <si>
    <t>-16.13</t>
  </si>
  <si>
    <t>69.53</t>
  </si>
  <si>
    <t>1526.</t>
  </si>
  <si>
    <t>Pitti Engg.</t>
  </si>
  <si>
    <t>35.96</t>
  </si>
  <si>
    <t>-5.08</t>
  </si>
  <si>
    <t>382.47</t>
  </si>
  <si>
    <t>1527.</t>
  </si>
  <si>
    <t>Jay Jalaram Tech</t>
  </si>
  <si>
    <t>3.41</t>
  </si>
  <si>
    <t>-19.58</t>
  </si>
  <si>
    <t>339.09</t>
  </si>
  <si>
    <t>1528.</t>
  </si>
  <si>
    <t>United Heat</t>
  </si>
  <si>
    <t>26.61</t>
  </si>
  <si>
    <t>-39.95</t>
  </si>
  <si>
    <t>1529.</t>
  </si>
  <si>
    <t>Deepak Fertilis.</t>
  </si>
  <si>
    <t>243.86</t>
  </si>
  <si>
    <t>2658.75</t>
  </si>
  <si>
    <t>1530.</t>
  </si>
  <si>
    <t>Kilitch Drugs</t>
  </si>
  <si>
    <t>126.12</t>
  </si>
  <si>
    <t>43.14</t>
  </si>
  <si>
    <t>28.97</t>
  </si>
  <si>
    <t>1531.</t>
  </si>
  <si>
    <t>Trust Fintech</t>
  </si>
  <si>
    <t>48.25</t>
  </si>
  <si>
    <t>12.77</t>
  </si>
  <si>
    <t>-26.44</t>
  </si>
  <si>
    <t>-10.17</t>
  </si>
  <si>
    <t>1532.</t>
  </si>
  <si>
    <t>Sheetal Cool</t>
  </si>
  <si>
    <t>-28.23</t>
  </si>
  <si>
    <t>112.90</t>
  </si>
  <si>
    <t>1533.</t>
  </si>
  <si>
    <t>Dynamic Services</t>
  </si>
  <si>
    <t>115.82</t>
  </si>
  <si>
    <t>201.41</t>
  </si>
  <si>
    <t>211.25</t>
  </si>
  <si>
    <t>1534.</t>
  </si>
  <si>
    <t>Bharat Seats</t>
  </si>
  <si>
    <t>427.06</t>
  </si>
  <si>
    <t>42.90</t>
  </si>
  <si>
    <t>1535.</t>
  </si>
  <si>
    <t>Onward Technolog</t>
  </si>
  <si>
    <t>133.15</t>
  </si>
  <si>
    <t>1536.</t>
  </si>
  <si>
    <t>Madhav Infra</t>
  </si>
  <si>
    <t>9.36</t>
  </si>
  <si>
    <t>87.54</t>
  </si>
  <si>
    <t>28.94</t>
  </si>
  <si>
    <t>1537.</t>
  </si>
  <si>
    <t>Lodha Developers</t>
  </si>
  <si>
    <t>38.44</t>
  </si>
  <si>
    <t>675.10</t>
  </si>
  <si>
    <t>41.95</t>
  </si>
  <si>
    <t>3491.70</t>
  </si>
  <si>
    <t>1538.</t>
  </si>
  <si>
    <t>Flair Writing</t>
  </si>
  <si>
    <t>27.51</t>
  </si>
  <si>
    <t>242.22</t>
  </si>
  <si>
    <t>1539.</t>
  </si>
  <si>
    <t>Paras Defence</t>
  </si>
  <si>
    <t>93.19</t>
  </si>
  <si>
    <t>11.51</t>
  </si>
  <si>
    <t>15.61</t>
  </si>
  <si>
    <t>1540.</t>
  </si>
  <si>
    <t>Manaksia Coated</t>
  </si>
  <si>
    <t>54.14</t>
  </si>
  <si>
    <t>14.10</t>
  </si>
  <si>
    <t>363.82</t>
  </si>
  <si>
    <t>249.78</t>
  </si>
  <si>
    <t>28.90</t>
  </si>
  <si>
    <t>15.60</t>
  </si>
  <si>
    <t>1541.</t>
  </si>
  <si>
    <t>Thaai</t>
  </si>
  <si>
    <t>-30.90</t>
  </si>
  <si>
    <t>43.23</t>
  </si>
  <si>
    <t>1542.</t>
  </si>
  <si>
    <t>Maximus Interna.</t>
  </si>
  <si>
    <t>1543.</t>
  </si>
  <si>
    <t>Kalyani Steels</t>
  </si>
  <si>
    <t>60.97</t>
  </si>
  <si>
    <t>442.77</t>
  </si>
  <si>
    <t>-4.05</t>
  </si>
  <si>
    <t>1544.</t>
  </si>
  <si>
    <t>Siddhi Cotspin</t>
  </si>
  <si>
    <t>1545.</t>
  </si>
  <si>
    <t>Beardsell</t>
  </si>
  <si>
    <t>36.17</t>
  </si>
  <si>
    <t>65.66</t>
  </si>
  <si>
    <t>15.56</t>
  </si>
  <si>
    <t>1546.</t>
  </si>
  <si>
    <t>BEML Ltd</t>
  </si>
  <si>
    <t>-64.11</t>
  </si>
  <si>
    <t>633.99</t>
  </si>
  <si>
    <t>1547.</t>
  </si>
  <si>
    <t>ITL Industries</t>
  </si>
  <si>
    <t>11.89</t>
  </si>
  <si>
    <t>1548.</t>
  </si>
  <si>
    <t>WPIL</t>
  </si>
  <si>
    <t>25.74</t>
  </si>
  <si>
    <t>-42.13</t>
  </si>
  <si>
    <t>378.58</t>
  </si>
  <si>
    <t>1549.</t>
  </si>
  <si>
    <t>Patanjali Foods</t>
  </si>
  <si>
    <t>52.53</t>
  </si>
  <si>
    <t>180.39</t>
  </si>
  <si>
    <t>-31.38</t>
  </si>
  <si>
    <t>8899.71</t>
  </si>
  <si>
    <t>1550.</t>
  </si>
  <si>
    <t>Mindteck (India)</t>
  </si>
  <si>
    <t>101.30</t>
  </si>
  <si>
    <t>1551.</t>
  </si>
  <si>
    <t>Sigachi Indust.</t>
  </si>
  <si>
    <t>-100.97</t>
  </si>
  <si>
    <t>50.51</t>
  </si>
  <si>
    <t>128.25</t>
  </si>
  <si>
    <t>34.00</t>
  </si>
  <si>
    <t>1552.</t>
  </si>
  <si>
    <t>Shree Tirupati</t>
  </si>
  <si>
    <t>40.53</t>
  </si>
  <si>
    <t>7.28</t>
  </si>
  <si>
    <t>117.96</t>
  </si>
  <si>
    <t>103.91</t>
  </si>
  <si>
    <t>1553.</t>
  </si>
  <si>
    <t>Infinium Pharma</t>
  </si>
  <si>
    <t>256.00</t>
  </si>
  <si>
    <t>-26.52</t>
  </si>
  <si>
    <t>72.73</t>
  </si>
  <si>
    <t>-1.95</t>
  </si>
  <si>
    <t>1554.</t>
  </si>
  <si>
    <t>Sotac Pharma.</t>
  </si>
  <si>
    <t>131.44</t>
  </si>
  <si>
    <t>1555.</t>
  </si>
  <si>
    <t>Tejas Cargo</t>
  </si>
  <si>
    <t>10.39</t>
  </si>
  <si>
    <t>248.59</t>
  </si>
  <si>
    <t>1556.</t>
  </si>
  <si>
    <t>Sudarshan Pharma</t>
  </si>
  <si>
    <t>427.27</t>
  </si>
  <si>
    <t>145.26</t>
  </si>
  <si>
    <t>46.43</t>
  </si>
  <si>
    <t>15.51</t>
  </si>
  <si>
    <t>1557.</t>
  </si>
  <si>
    <t>Active Infra.</t>
  </si>
  <si>
    <t>56.09</t>
  </si>
  <si>
    <t>1558.</t>
  </si>
  <si>
    <t>Modison</t>
  </si>
  <si>
    <t>134.14</t>
  </si>
  <si>
    <t>1559.</t>
  </si>
  <si>
    <t>59.46</t>
  </si>
  <si>
    <t>-193.87</t>
  </si>
  <si>
    <t>-350.22</t>
  </si>
  <si>
    <t>201.98</t>
  </si>
  <si>
    <t>-87.08</t>
  </si>
  <si>
    <t>1560.</t>
  </si>
  <si>
    <t>Focus Business</t>
  </si>
  <si>
    <t>118.00</t>
  </si>
  <si>
    <t>1561.</t>
  </si>
  <si>
    <t>Carysil</t>
  </si>
  <si>
    <t>226.99</t>
  </si>
  <si>
    <t>1562.</t>
  </si>
  <si>
    <t>SAL Automotive</t>
  </si>
  <si>
    <t>24.60</t>
  </si>
  <si>
    <t>-41.89</t>
  </si>
  <si>
    <t>100.03</t>
  </si>
  <si>
    <t>1563.</t>
  </si>
  <si>
    <t>Xchanging Sol.</t>
  </si>
  <si>
    <t>49.99</t>
  </si>
  <si>
    <t>13.46</t>
  </si>
  <si>
    <t>15.44</t>
  </si>
  <si>
    <t>1564.</t>
  </si>
  <si>
    <t>La Opala RG</t>
  </si>
  <si>
    <t>25.35</t>
  </si>
  <si>
    <t>-10.40</t>
  </si>
  <si>
    <t>15.43</t>
  </si>
  <si>
    <t>1565.</t>
  </si>
  <si>
    <t>India Nipp.Elec.</t>
  </si>
  <si>
    <t>224.70</t>
  </si>
  <si>
    <t>1566.</t>
  </si>
  <si>
    <t>Patel Engineerin</t>
  </si>
  <si>
    <t>80.94</t>
  </si>
  <si>
    <t>51.32</t>
  </si>
  <si>
    <t>1233.45</t>
  </si>
  <si>
    <t>1567.</t>
  </si>
  <si>
    <t>Vintage Coffee</t>
  </si>
  <si>
    <t>14.23</t>
  </si>
  <si>
    <t>212.75</t>
  </si>
  <si>
    <t>132.68</t>
  </si>
  <si>
    <t>1568.</t>
  </si>
  <si>
    <t>Cyber Media Res.</t>
  </si>
  <si>
    <t>10.25</t>
  </si>
  <si>
    <t>70.97</t>
  </si>
  <si>
    <t>1569.</t>
  </si>
  <si>
    <t>Resonance Speci.</t>
  </si>
  <si>
    <t>15.31</t>
  </si>
  <si>
    <t>58.25</t>
  </si>
  <si>
    <t>15.40</t>
  </si>
  <si>
    <t>1570.</t>
  </si>
  <si>
    <t>CEAT</t>
  </si>
  <si>
    <t>29.90</t>
  </si>
  <si>
    <t>112.30</t>
  </si>
  <si>
    <t>3529.41</t>
  </si>
  <si>
    <t>1571.</t>
  </si>
  <si>
    <t>Zee Learn</t>
  </si>
  <si>
    <t>-21.15</t>
  </si>
  <si>
    <t>108.37</t>
  </si>
  <si>
    <t>34.91</t>
  </si>
  <si>
    <t>1572.</t>
  </si>
  <si>
    <t>Swasti Vinayaka</t>
  </si>
  <si>
    <t>-59.02</t>
  </si>
  <si>
    <t>-22.16</t>
  </si>
  <si>
    <t>1573.</t>
  </si>
  <si>
    <t>Firstsour.Solu.</t>
  </si>
  <si>
    <t>169.32</t>
  </si>
  <si>
    <t>25.20</t>
  </si>
  <si>
    <t>2217.65</t>
  </si>
  <si>
    <t>1574.</t>
  </si>
  <si>
    <t>Mangalore Chem.</t>
  </si>
  <si>
    <t>862.16</t>
  </si>
  <si>
    <t>1575.</t>
  </si>
  <si>
    <t>Elnet Technolog</t>
  </si>
  <si>
    <t>23.95</t>
  </si>
  <si>
    <t>1576.</t>
  </si>
  <si>
    <t>TVS Motor Co.</t>
  </si>
  <si>
    <t>12210.05</t>
  </si>
  <si>
    <t>1577.</t>
  </si>
  <si>
    <t>Sh. Rama Multi.</t>
  </si>
  <si>
    <t>14.35</t>
  </si>
  <si>
    <t>55.35</t>
  </si>
  <si>
    <t>15.34</t>
  </si>
  <si>
    <t>1578.</t>
  </si>
  <si>
    <t>Sheel Bio.</t>
  </si>
  <si>
    <t>1579.</t>
  </si>
  <si>
    <t>Sinclairs Hotels</t>
  </si>
  <si>
    <t>37.46</t>
  </si>
  <si>
    <t>-9.78</t>
  </si>
  <si>
    <t>1580.</t>
  </si>
  <si>
    <t>HRH Next</t>
  </si>
  <si>
    <t>31.75</t>
  </si>
  <si>
    <t>41.92</t>
  </si>
  <si>
    <t>20.14</t>
  </si>
  <si>
    <t>1581.</t>
  </si>
  <si>
    <t>eMudhra</t>
  </si>
  <si>
    <t>25.02</t>
  </si>
  <si>
    <t>39.38</t>
  </si>
  <si>
    <t>147.30</t>
  </si>
  <si>
    <t>59.35</t>
  </si>
  <si>
    <t>1582.</t>
  </si>
  <si>
    <t>Updater Services</t>
  </si>
  <si>
    <t>13.43</t>
  </si>
  <si>
    <t>700.24</t>
  </si>
  <si>
    <t>1583.</t>
  </si>
  <si>
    <t>Getalong Enterp.</t>
  </si>
  <si>
    <t>-16.06</t>
  </si>
  <si>
    <t>1584.</t>
  </si>
  <si>
    <t>Punjab Chemicals</t>
  </si>
  <si>
    <t>319.51</t>
  </si>
  <si>
    <t>15.28</t>
  </si>
  <si>
    <t>1585.</t>
  </si>
  <si>
    <t>Sarda Energy</t>
  </si>
  <si>
    <t>436.66</t>
  </si>
  <si>
    <t>118.53</t>
  </si>
  <si>
    <t>1633.11</t>
  </si>
  <si>
    <t>76.32</t>
  </si>
  <si>
    <t>15.27</t>
  </si>
  <si>
    <t>1586.</t>
  </si>
  <si>
    <t>Pulsar Intl.</t>
  </si>
  <si>
    <t>-45.95</t>
  </si>
  <si>
    <t>7.50</t>
  </si>
  <si>
    <t>1587.</t>
  </si>
  <si>
    <t>41.22</t>
  </si>
  <si>
    <t>57.13</t>
  </si>
  <si>
    <t>11.95</t>
  </si>
  <si>
    <t>549.90</t>
  </si>
  <si>
    <t>1588.</t>
  </si>
  <si>
    <t>Intense Tech.</t>
  </si>
  <si>
    <t>-77.27</t>
  </si>
  <si>
    <t>-22.46</t>
  </si>
  <si>
    <t>1589.</t>
  </si>
  <si>
    <t>DU Digital</t>
  </si>
  <si>
    <t>-0.72</t>
  </si>
  <si>
    <t>-198.39</t>
  </si>
  <si>
    <t>22.51</t>
  </si>
  <si>
    <t>1590.</t>
  </si>
  <si>
    <t>Pramara Promotio</t>
  </si>
  <si>
    <t>55.66</t>
  </si>
  <si>
    <t>1591.</t>
  </si>
  <si>
    <t>Latent View</t>
  </si>
  <si>
    <t>50.57</t>
  </si>
  <si>
    <t>30.59</t>
  </si>
  <si>
    <t>236.02</t>
  </si>
  <si>
    <t>31.94</t>
  </si>
  <si>
    <t>15.22</t>
  </si>
  <si>
    <t>1592.</t>
  </si>
  <si>
    <t>Pune e</t>
  </si>
  <si>
    <t>-42.61</t>
  </si>
  <si>
    <t>1593.</t>
  </si>
  <si>
    <t>TVS Holdings</t>
  </si>
  <si>
    <t>675.36</t>
  </si>
  <si>
    <t>57.18</t>
  </si>
  <si>
    <t>12742.19</t>
  </si>
  <si>
    <t>1594.</t>
  </si>
  <si>
    <t>Signpost India</t>
  </si>
  <si>
    <t>36.31</t>
  </si>
  <si>
    <t>137.65</t>
  </si>
  <si>
    <t>1595.</t>
  </si>
  <si>
    <t>B2B Soft.Tech.</t>
  </si>
  <si>
    <t>-41.96</t>
  </si>
  <si>
    <t>6.47</t>
  </si>
  <si>
    <t>1596.</t>
  </si>
  <si>
    <t>Heubach Colorant</t>
  </si>
  <si>
    <t>230.56</t>
  </si>
  <si>
    <t>210.72</t>
  </si>
  <si>
    <t>1597.</t>
  </si>
  <si>
    <t>Mazda</t>
  </si>
  <si>
    <t>69.31</t>
  </si>
  <si>
    <t>49.63</t>
  </si>
  <si>
    <t>1598.</t>
  </si>
  <si>
    <t>Jindal Capital</t>
  </si>
  <si>
    <t>31.82</t>
  </si>
  <si>
    <t>-74.68</t>
  </si>
  <si>
    <t>-29.36</t>
  </si>
  <si>
    <t>1599.</t>
  </si>
  <si>
    <t>Zeal Aqua</t>
  </si>
  <si>
    <t>7.93</t>
  </si>
  <si>
    <t>71.11</t>
  </si>
  <si>
    <t>123.87</t>
  </si>
  <si>
    <t>41.99</t>
  </si>
  <si>
    <t>1600.</t>
  </si>
  <si>
    <t>Guj.St.Petronet</t>
  </si>
  <si>
    <t>464.85</t>
  </si>
  <si>
    <t>4106.91</t>
  </si>
  <si>
    <t>-13.12</t>
  </si>
  <si>
    <t>1601.</t>
  </si>
  <si>
    <t>Shri Balaji</t>
  </si>
  <si>
    <t>-2.78</t>
  </si>
  <si>
    <t>1602.</t>
  </si>
  <si>
    <t>Bata India</t>
  </si>
  <si>
    <t>941.85</t>
  </si>
  <si>
    <t>1603.</t>
  </si>
  <si>
    <t>Granules India</t>
  </si>
  <si>
    <t>112.64</t>
  </si>
  <si>
    <t>1210.10</t>
  </si>
  <si>
    <t>1604.</t>
  </si>
  <si>
    <t>Hisar Spg. Mills</t>
  </si>
  <si>
    <t>63.62</t>
  </si>
  <si>
    <t>7.44</t>
  </si>
  <si>
    <t>41.54</t>
  </si>
  <si>
    <t>6.50</t>
  </si>
  <si>
    <t>1605.</t>
  </si>
  <si>
    <t>Bharat Road</t>
  </si>
  <si>
    <t>165.79</t>
  </si>
  <si>
    <t>-55.12</t>
  </si>
  <si>
    <t>1606.</t>
  </si>
  <si>
    <t>United Polyfab</t>
  </si>
  <si>
    <t>57.29</t>
  </si>
  <si>
    <t>146.18</t>
  </si>
  <si>
    <t>15.11</t>
  </si>
  <si>
    <t>1607.</t>
  </si>
  <si>
    <t>Kritika Wires</t>
  </si>
  <si>
    <t>8.80</t>
  </si>
  <si>
    <t>-36.41</t>
  </si>
  <si>
    <t>206.86</t>
  </si>
  <si>
    <t>1608.</t>
  </si>
  <si>
    <t>Goodluck India</t>
  </si>
  <si>
    <t>40.15</t>
  </si>
  <si>
    <t>983.29</t>
  </si>
  <si>
    <t>7.69</t>
  </si>
  <si>
    <t>1609.</t>
  </si>
  <si>
    <t>Sprayking Ltd</t>
  </si>
  <si>
    <t>9.87</t>
  </si>
  <si>
    <t>-64.79</t>
  </si>
  <si>
    <t>-37.78</t>
  </si>
  <si>
    <t>1610.</t>
  </si>
  <si>
    <t>Go Fashion (I)</t>
  </si>
  <si>
    <t>42.61</t>
  </si>
  <si>
    <t>1611.</t>
  </si>
  <si>
    <t>Haria Apparels</t>
  </si>
  <si>
    <t>8.79</t>
  </si>
  <si>
    <t>900.00</t>
  </si>
  <si>
    <t>1612.</t>
  </si>
  <si>
    <t>Morepen Labs.</t>
  </si>
  <si>
    <t>11.41</t>
  </si>
  <si>
    <t>-70.28</t>
  </si>
  <si>
    <t>425.24</t>
  </si>
  <si>
    <t>1613.</t>
  </si>
  <si>
    <t>Committed Cargo</t>
  </si>
  <si>
    <t>36.94</t>
  </si>
  <si>
    <t>1614.</t>
  </si>
  <si>
    <t>Raunaq Intl.</t>
  </si>
  <si>
    <t>790.00</t>
  </si>
  <si>
    <t>294.61</t>
  </si>
  <si>
    <t>15.05</t>
  </si>
  <si>
    <t>1615.</t>
  </si>
  <si>
    <t>Aptus Value Hou.</t>
  </si>
  <si>
    <t>19.46</t>
  </si>
  <si>
    <t>219.25</t>
  </si>
  <si>
    <t>27.66</t>
  </si>
  <si>
    <t>520.26</t>
  </si>
  <si>
    <t>31.73</t>
  </si>
  <si>
    <t>1616.</t>
  </si>
  <si>
    <t>Butterfly Gan Ap</t>
  </si>
  <si>
    <t>155.16</t>
  </si>
  <si>
    <t>187.37</t>
  </si>
  <si>
    <t>15.04</t>
  </si>
  <si>
    <t>1617.</t>
  </si>
  <si>
    <t>Concord Enviro</t>
  </si>
  <si>
    <t>4.12</t>
  </si>
  <si>
    <t>299.22</t>
  </si>
  <si>
    <t>102.39</t>
  </si>
  <si>
    <t>1618.</t>
  </si>
  <si>
    <t>Shalibhadra Fin.</t>
  </si>
  <si>
    <t>34.41</t>
  </si>
  <si>
    <t>15.03</t>
  </si>
  <si>
    <t>1619.</t>
  </si>
  <si>
    <t>Genesys Intl.</t>
  </si>
  <si>
    <t>70.87</t>
  </si>
  <si>
    <t>27.10</t>
  </si>
  <si>
    <t>1620.</t>
  </si>
  <si>
    <t>Jupiter Info.</t>
  </si>
  <si>
    <t>-46.37</t>
  </si>
  <si>
    <t>29.37</t>
  </si>
  <si>
    <t>1621.</t>
  </si>
  <si>
    <t>Raaj Medisafe</t>
  </si>
  <si>
    <t>12.94</t>
  </si>
  <si>
    <t>50.52</t>
  </si>
  <si>
    <t>45.10</t>
  </si>
  <si>
    <t>1622.</t>
  </si>
  <si>
    <t>India Finsec</t>
  </si>
  <si>
    <t>1623.</t>
  </si>
  <si>
    <t>Kalyan Jewellers</t>
  </si>
  <si>
    <t>264.08</t>
  </si>
  <si>
    <t>48.55</t>
  </si>
  <si>
    <t>7268.48</t>
  </si>
  <si>
    <t>31.49</t>
  </si>
  <si>
    <t>1624.</t>
  </si>
  <si>
    <t>Datamatics Glob.</t>
  </si>
  <si>
    <t>467.56</t>
  </si>
  <si>
    <t>1625.</t>
  </si>
  <si>
    <t>Innovators</t>
  </si>
  <si>
    <t>-24.88</t>
  </si>
  <si>
    <t>107.32</t>
  </si>
  <si>
    <t>-6.48</t>
  </si>
  <si>
    <t>1626.</t>
  </si>
  <si>
    <t>Krishna Institu.</t>
  </si>
  <si>
    <t>-9.24</t>
  </si>
  <si>
    <t>871.60</t>
  </si>
  <si>
    <t>1627.</t>
  </si>
  <si>
    <t>Gujarat Hotels</t>
  </si>
  <si>
    <t>1628.</t>
  </si>
  <si>
    <t>NDA Securities</t>
  </si>
  <si>
    <t>-31.25</t>
  </si>
  <si>
    <t>-15.12</t>
  </si>
  <si>
    <t>14.96</t>
  </si>
  <si>
    <t>1629.</t>
  </si>
  <si>
    <t>New Swan</t>
  </si>
  <si>
    <t>76.49</t>
  </si>
  <si>
    <t>2.44</t>
  </si>
  <si>
    <t>1630.</t>
  </si>
  <si>
    <t>Sunshield Chem.</t>
  </si>
  <si>
    <t>46.87</t>
  </si>
  <si>
    <t>6.82</t>
  </si>
  <si>
    <t>70.07</t>
  </si>
  <si>
    <t>113.88</t>
  </si>
  <si>
    <t>1631.</t>
  </si>
  <si>
    <t>JNK</t>
  </si>
  <si>
    <t>-82.06</t>
  </si>
  <si>
    <t>98.89</t>
  </si>
  <si>
    <t>1632.</t>
  </si>
  <si>
    <t>Sarla Performanc</t>
  </si>
  <si>
    <t>1633.</t>
  </si>
  <si>
    <t>F Mec Intl. Fin.</t>
  </si>
  <si>
    <t>-2.94</t>
  </si>
  <si>
    <t>34.93</t>
  </si>
  <si>
    <t>1634.</t>
  </si>
  <si>
    <t>Rudrabhish. Ent.</t>
  </si>
  <si>
    <t>269.32</t>
  </si>
  <si>
    <t>-5.68</t>
  </si>
  <si>
    <t>1635.</t>
  </si>
  <si>
    <t>Popular Found.</t>
  </si>
  <si>
    <t>1636.</t>
  </si>
  <si>
    <t>Indogulf Cropsci</t>
  </si>
  <si>
    <t>656.86</t>
  </si>
  <si>
    <t>189.37</t>
  </si>
  <si>
    <t>1637.</t>
  </si>
  <si>
    <t>360 ONE</t>
  </si>
  <si>
    <t>284.67</t>
  </si>
  <si>
    <t>-6.88</t>
  </si>
  <si>
    <t>911.46</t>
  </si>
  <si>
    <t>14.91</t>
  </si>
  <si>
    <t>1638.</t>
  </si>
  <si>
    <t>OCCL</t>
  </si>
  <si>
    <t>13.14</t>
  </si>
  <si>
    <t>32950.00</t>
  </si>
  <si>
    <t>123.09</t>
  </si>
  <si>
    <t>14.90</t>
  </si>
  <si>
    <t>1639.</t>
  </si>
  <si>
    <t>Cohance Life</t>
  </si>
  <si>
    <t>94.50</t>
  </si>
  <si>
    <t>-27.52</t>
  </si>
  <si>
    <t>549.31</t>
  </si>
  <si>
    <t>12.55</t>
  </si>
  <si>
    <t>1640.</t>
  </si>
  <si>
    <t>Artemis Medicare</t>
  </si>
  <si>
    <t>249.80</t>
  </si>
  <si>
    <t>1641.</t>
  </si>
  <si>
    <t>Max Healthcare</t>
  </si>
  <si>
    <t>307.97</t>
  </si>
  <si>
    <t>2027.57</t>
  </si>
  <si>
    <t>31.41</t>
  </si>
  <si>
    <t>1642.</t>
  </si>
  <si>
    <t>First Custodian</t>
  </si>
  <si>
    <t>14.86</t>
  </si>
  <si>
    <t>-131.82</t>
  </si>
  <si>
    <t>-102.11</t>
  </si>
  <si>
    <t>1643.</t>
  </si>
  <si>
    <t>Sr.Rayala.Hypo</t>
  </si>
  <si>
    <t>9.81</t>
  </si>
  <si>
    <t>31.09</t>
  </si>
  <si>
    <t>180.26</t>
  </si>
  <si>
    <t>1644.</t>
  </si>
  <si>
    <t>Surbhi Industrie</t>
  </si>
  <si>
    <t>241.18</t>
  </si>
  <si>
    <t>1645.</t>
  </si>
  <si>
    <t>Wim Plast</t>
  </si>
  <si>
    <t>89.88</t>
  </si>
  <si>
    <t>1646.</t>
  </si>
  <si>
    <t>ISGEC Heavy</t>
  </si>
  <si>
    <t>63.94</t>
  </si>
  <si>
    <t>1340.99</t>
  </si>
  <si>
    <t>-12.90</t>
  </si>
  <si>
    <t>14.83</t>
  </si>
  <si>
    <t>1647.</t>
  </si>
  <si>
    <t>Balmer Lawrie</t>
  </si>
  <si>
    <t>12.85</t>
  </si>
  <si>
    <t>680.66</t>
  </si>
  <si>
    <t>14.82</t>
  </si>
  <si>
    <t>1648.</t>
  </si>
  <si>
    <t>Balgopal Commer.</t>
  </si>
  <si>
    <t>-56.70</t>
  </si>
  <si>
    <t>1649.</t>
  </si>
  <si>
    <t>Krishival Foods</t>
  </si>
  <si>
    <t>49.52</t>
  </si>
  <si>
    <t>69.59</t>
  </si>
  <si>
    <t>1650.</t>
  </si>
  <si>
    <t>Hindalco Inds.</t>
  </si>
  <si>
    <t>9.66</t>
  </si>
  <si>
    <t>4004.00</t>
  </si>
  <si>
    <t>64232.00</t>
  </si>
  <si>
    <t>1651.</t>
  </si>
  <si>
    <t>Jullundur Motor</t>
  </si>
  <si>
    <t>2.20</t>
  </si>
  <si>
    <t>9.33</t>
  </si>
  <si>
    <t>139.04</t>
  </si>
  <si>
    <t>1652.</t>
  </si>
  <si>
    <t>Amanta Healthcar</t>
  </si>
  <si>
    <t>1075.00</t>
  </si>
  <si>
    <t>65.31</t>
  </si>
  <si>
    <t>1653.</t>
  </si>
  <si>
    <t>Tata Comm</t>
  </si>
  <si>
    <t>190.14</t>
  </si>
  <si>
    <t>-17.35</t>
  </si>
  <si>
    <t>5959.85</t>
  </si>
  <si>
    <t>14.79</t>
  </si>
  <si>
    <t>1654.</t>
  </si>
  <si>
    <t>271.48</t>
  </si>
  <si>
    <t>2620.34</t>
  </si>
  <si>
    <t>1655.</t>
  </si>
  <si>
    <t>Durlax Top</t>
  </si>
  <si>
    <t>68.09</t>
  </si>
  <si>
    <t>135.63</t>
  </si>
  <si>
    <t>63.22</t>
  </si>
  <si>
    <t>21.20</t>
  </si>
  <si>
    <t>1656.</t>
  </si>
  <si>
    <t>Navneet Educat.</t>
  </si>
  <si>
    <t>157.00</t>
  </si>
  <si>
    <t>-6.35</t>
  </si>
  <si>
    <t>794.00</t>
  </si>
  <si>
    <t>1657.</t>
  </si>
  <si>
    <t>KN Agri Resource</t>
  </si>
  <si>
    <t>13.56</t>
  </si>
  <si>
    <t>970.79</t>
  </si>
  <si>
    <t>-8.65</t>
  </si>
  <si>
    <t>1658.</t>
  </si>
  <si>
    <t>Nirmitee Robotic</t>
  </si>
  <si>
    <t>99.00</t>
  </si>
  <si>
    <t>59.42</t>
  </si>
  <si>
    <t>285.29</t>
  </si>
  <si>
    <t>124.17</t>
  </si>
  <si>
    <t>1659.</t>
  </si>
  <si>
    <t>Global Pet Indus</t>
  </si>
  <si>
    <t>128.00</t>
  </si>
  <si>
    <t>35.25</t>
  </si>
  <si>
    <t>195.28</t>
  </si>
  <si>
    <t>1660.</t>
  </si>
  <si>
    <t>Diffusion Eng</t>
  </si>
  <si>
    <t>12.26</t>
  </si>
  <si>
    <t>68.37</t>
  </si>
  <si>
    <t>80.67</t>
  </si>
  <si>
    <t>1661.</t>
  </si>
  <si>
    <t>AD Manum Finance</t>
  </si>
  <si>
    <t>68.00</t>
  </si>
  <si>
    <t>113.56</t>
  </si>
  <si>
    <t>14.72</t>
  </si>
  <si>
    <t>1662.</t>
  </si>
  <si>
    <t>Ipca Labs.</t>
  </si>
  <si>
    <t>2308.85</t>
  </si>
  <si>
    <t>1663.</t>
  </si>
  <si>
    <t>Osia Hyper Reta.</t>
  </si>
  <si>
    <t>326.48</t>
  </si>
  <si>
    <t>1664.</t>
  </si>
  <si>
    <t>59.07</t>
  </si>
  <si>
    <t>134.36</t>
  </si>
  <si>
    <t>-39.92</t>
  </si>
  <si>
    <t>3908.77</t>
  </si>
  <si>
    <t>1665.</t>
  </si>
  <si>
    <t>Rishi Laser</t>
  </si>
  <si>
    <t>1.77</t>
  </si>
  <si>
    <t>8.59</t>
  </si>
  <si>
    <t>41.03</t>
  </si>
  <si>
    <t>1666.</t>
  </si>
  <si>
    <t>Apollo Finvest</t>
  </si>
  <si>
    <t>5.21</t>
  </si>
  <si>
    <t>1667.</t>
  </si>
  <si>
    <t>Dolphin Offshore</t>
  </si>
  <si>
    <t>1668.</t>
  </si>
  <si>
    <t>Essex Marine</t>
  </si>
  <si>
    <t>43.04</t>
  </si>
  <si>
    <t>1669.</t>
  </si>
  <si>
    <t>Jasch Industries</t>
  </si>
  <si>
    <t>162.50</t>
  </si>
  <si>
    <t>41.89</t>
  </si>
  <si>
    <t>14.68</t>
  </si>
  <si>
    <t>1670.</t>
  </si>
  <si>
    <t>Voith Paper</t>
  </si>
  <si>
    <t>22.61</t>
  </si>
  <si>
    <t>1671.</t>
  </si>
  <si>
    <t>Strides Pharma</t>
  </si>
  <si>
    <t>105.60</t>
  </si>
  <si>
    <t>41.26</t>
  </si>
  <si>
    <t>1119.74</t>
  </si>
  <si>
    <t>1672.</t>
  </si>
  <si>
    <t>Vertoz</t>
  </si>
  <si>
    <t>70.49</t>
  </si>
  <si>
    <t>1673.</t>
  </si>
  <si>
    <t>AJC Jewel</t>
  </si>
  <si>
    <t>1674.</t>
  </si>
  <si>
    <t>Oceanic Foods</t>
  </si>
  <si>
    <t>71.03</t>
  </si>
  <si>
    <t>56.57</t>
  </si>
  <si>
    <t>41.27</t>
  </si>
  <si>
    <t>32.57</t>
  </si>
  <si>
    <t>1675.</t>
  </si>
  <si>
    <t>Prospect Consum.</t>
  </si>
  <si>
    <t>44.45</t>
  </si>
  <si>
    <t>1676.</t>
  </si>
  <si>
    <t>Metropolis Healt</t>
  </si>
  <si>
    <t>45.24</t>
  </si>
  <si>
    <t>18.74</t>
  </si>
  <si>
    <t>386.06</t>
  </si>
  <si>
    <t>1677.</t>
  </si>
  <si>
    <t>Innova Captab</t>
  </si>
  <si>
    <t>5.22</t>
  </si>
  <si>
    <t>351.54</t>
  </si>
  <si>
    <t>1678.</t>
  </si>
  <si>
    <t>CSL Finance</t>
  </si>
  <si>
    <t>1679.</t>
  </si>
  <si>
    <t>Winsome Textile</t>
  </si>
  <si>
    <t>179.31</t>
  </si>
  <si>
    <t>222.10</t>
  </si>
  <si>
    <t>14.60</t>
  </si>
  <si>
    <t>1680.</t>
  </si>
  <si>
    <t>SMC Global Sec.</t>
  </si>
  <si>
    <t>-43.90</t>
  </si>
  <si>
    <t>425.09</t>
  </si>
  <si>
    <t>1681.</t>
  </si>
  <si>
    <t>Permanent Magnet</t>
  </si>
  <si>
    <t>53.16</t>
  </si>
  <si>
    <t>14.59</t>
  </si>
  <si>
    <t>1682.</t>
  </si>
  <si>
    <t>Omfurn India</t>
  </si>
  <si>
    <t>315.07</t>
  </si>
  <si>
    <t>43.73</t>
  </si>
  <si>
    <t>1683.</t>
  </si>
  <si>
    <t>Shri Venkatesh</t>
  </si>
  <si>
    <t>10.87</t>
  </si>
  <si>
    <t>393.32</t>
  </si>
  <si>
    <t>36.60</t>
  </si>
  <si>
    <t>1684.</t>
  </si>
  <si>
    <t>Divine Power</t>
  </si>
  <si>
    <t>197.65</t>
  </si>
  <si>
    <t>65.47</t>
  </si>
  <si>
    <t>1685.</t>
  </si>
  <si>
    <t>Hawa Engineers</t>
  </si>
  <si>
    <t>42.22</t>
  </si>
  <si>
    <t>24.52</t>
  </si>
  <si>
    <t>1686.</t>
  </si>
  <si>
    <t>Enfuse Solutions</t>
  </si>
  <si>
    <t>-75.53</t>
  </si>
  <si>
    <t>22.19</t>
  </si>
  <si>
    <t>-10.63</t>
  </si>
  <si>
    <t>1687.</t>
  </si>
  <si>
    <t>Vishwas Agri</t>
  </si>
  <si>
    <t>1688.</t>
  </si>
  <si>
    <t>Apollo Micro Sys</t>
  </si>
  <si>
    <t>125.67</t>
  </si>
  <si>
    <t>133.58</t>
  </si>
  <si>
    <t>14.54</t>
  </si>
  <si>
    <t>1689.</t>
  </si>
  <si>
    <t>Talbros Engg.</t>
  </si>
  <si>
    <t>122.12</t>
  </si>
  <si>
    <t>1690.</t>
  </si>
  <si>
    <t>Helpage Finlease</t>
  </si>
  <si>
    <t>239.13</t>
  </si>
  <si>
    <t>123.02</t>
  </si>
  <si>
    <t>1691.</t>
  </si>
  <si>
    <t>Motisons Jewel</t>
  </si>
  <si>
    <t>26.86</t>
  </si>
  <si>
    <t>87.05</t>
  </si>
  <si>
    <t>1692.</t>
  </si>
  <si>
    <t>Jungle Camps</t>
  </si>
  <si>
    <t>5.35</t>
  </si>
  <si>
    <t>1693.</t>
  </si>
  <si>
    <t>Larsen &amp; Toubro</t>
  </si>
  <si>
    <t>4318.17</t>
  </si>
  <si>
    <t>63678.92</t>
  </si>
  <si>
    <t>1694.</t>
  </si>
  <si>
    <t>Amber Enterp.</t>
  </si>
  <si>
    <t>105.98</t>
  </si>
  <si>
    <t>43.53</t>
  </si>
  <si>
    <t>3449.13</t>
  </si>
  <si>
    <t>43.64</t>
  </si>
  <si>
    <t>1695.</t>
  </si>
  <si>
    <t>Shiv Texchem</t>
  </si>
  <si>
    <t>13.44</t>
  </si>
  <si>
    <t>47.56</t>
  </si>
  <si>
    <t>1170.99</t>
  </si>
  <si>
    <t>26.96</t>
  </si>
  <si>
    <t>1696.</t>
  </si>
  <si>
    <t>Mangalam World.</t>
  </si>
  <si>
    <t>10.11</t>
  </si>
  <si>
    <t>69.06</t>
  </si>
  <si>
    <t>275.73</t>
  </si>
  <si>
    <t>1697.</t>
  </si>
  <si>
    <t>HPL Electric</t>
  </si>
  <si>
    <t>8.28</t>
  </si>
  <si>
    <t>383.03</t>
  </si>
  <si>
    <t>1698.</t>
  </si>
  <si>
    <t>Apis India</t>
  </si>
  <si>
    <t>-51.99</t>
  </si>
  <si>
    <t>86.86</t>
  </si>
  <si>
    <t>1699.</t>
  </si>
  <si>
    <t>Welspun Living</t>
  </si>
  <si>
    <t>116.47</t>
  </si>
  <si>
    <t>89.30</t>
  </si>
  <si>
    <t>-52.81</t>
  </si>
  <si>
    <t>2260.57</t>
  </si>
  <si>
    <t>1700.</t>
  </si>
  <si>
    <t>Mallcom (India)</t>
  </si>
  <si>
    <t>122.43</t>
  </si>
  <si>
    <t>1701.</t>
  </si>
  <si>
    <t>Optiemus Infra.</t>
  </si>
  <si>
    <t>14.53</t>
  </si>
  <si>
    <t>435.35</t>
  </si>
  <si>
    <t>-11.63</t>
  </si>
  <si>
    <t>1702.</t>
  </si>
  <si>
    <t>Akme Fintrade</t>
  </si>
  <si>
    <t>1703.</t>
  </si>
  <si>
    <t>Cospower Engine.</t>
  </si>
  <si>
    <t>73.91</t>
  </si>
  <si>
    <t>22.90</t>
  </si>
  <si>
    <t>35.50</t>
  </si>
  <si>
    <t>1704.</t>
  </si>
  <si>
    <t>NELCO</t>
  </si>
  <si>
    <t>-60.53</t>
  </si>
  <si>
    <t>74.79</t>
  </si>
  <si>
    <t>1705.</t>
  </si>
  <si>
    <t>Remsons Ind</t>
  </si>
  <si>
    <t>4.80</t>
  </si>
  <si>
    <t>99.63</t>
  </si>
  <si>
    <t>1706.</t>
  </si>
  <si>
    <t>Agro Phos India</t>
  </si>
  <si>
    <t>2357.89</t>
  </si>
  <si>
    <t>14.37</t>
  </si>
  <si>
    <t>1707.</t>
  </si>
  <si>
    <t>Ascom Leasing &amp;</t>
  </si>
  <si>
    <t>2.51</t>
  </si>
  <si>
    <t>1708.</t>
  </si>
  <si>
    <t>Empire Inds.</t>
  </si>
  <si>
    <t>166.80</t>
  </si>
  <si>
    <t>1709.</t>
  </si>
  <si>
    <t>Canarys Automa.</t>
  </si>
  <si>
    <t>-23.60</t>
  </si>
  <si>
    <t>51.50</t>
  </si>
  <si>
    <t>1710.</t>
  </si>
  <si>
    <t>Prolife Indust.</t>
  </si>
  <si>
    <t>-75.79</t>
  </si>
  <si>
    <t>1711.</t>
  </si>
  <si>
    <t>Emerald Tyre</t>
  </si>
  <si>
    <t>100.93</t>
  </si>
  <si>
    <t>1712.</t>
  </si>
  <si>
    <t>Veljan Denison</t>
  </si>
  <si>
    <t>21.01</t>
  </si>
  <si>
    <t>7.11</t>
  </si>
  <si>
    <t>1713.</t>
  </si>
  <si>
    <t>Hindustan Foods</t>
  </si>
  <si>
    <t>994.69</t>
  </si>
  <si>
    <t>1714.</t>
  </si>
  <si>
    <t>Bharat Rasayan</t>
  </si>
  <si>
    <t>103.02</t>
  </si>
  <si>
    <t>377.40</t>
  </si>
  <si>
    <t>33.73</t>
  </si>
  <si>
    <t>1715.</t>
  </si>
  <si>
    <t>Gensol Engineer.</t>
  </si>
  <si>
    <t>17.86</t>
  </si>
  <si>
    <t>344.51</t>
  </si>
  <si>
    <t>56.42</t>
  </si>
  <si>
    <t>1716.</t>
  </si>
  <si>
    <t>-17.10</t>
  </si>
  <si>
    <t>344.21</t>
  </si>
  <si>
    <t>-13.87</t>
  </si>
  <si>
    <t>14.31</t>
  </si>
  <si>
    <t>1717.</t>
  </si>
  <si>
    <t>Felix Industries</t>
  </si>
  <si>
    <t>574.51</t>
  </si>
  <si>
    <t>157.43</t>
  </si>
  <si>
    <t>1718.</t>
  </si>
  <si>
    <t>Logica Infoway</t>
  </si>
  <si>
    <t>32.18</t>
  </si>
  <si>
    <t>596.69</t>
  </si>
  <si>
    <t>1719.</t>
  </si>
  <si>
    <t>Ratnaveer Precis</t>
  </si>
  <si>
    <t>264.62</t>
  </si>
  <si>
    <t>1720.</t>
  </si>
  <si>
    <t>Belrise Industri</t>
  </si>
  <si>
    <t>157.48</t>
  </si>
  <si>
    <t>2262.21</t>
  </si>
  <si>
    <t>1721.</t>
  </si>
  <si>
    <t>Suratwwala Busi.</t>
  </si>
  <si>
    <t>28.36</t>
  </si>
  <si>
    <t>75.20</t>
  </si>
  <si>
    <t>1722.</t>
  </si>
  <si>
    <t>Meera Industries</t>
  </si>
  <si>
    <t>-10.00</t>
  </si>
  <si>
    <t>1723.</t>
  </si>
  <si>
    <t>EP Biocomposites</t>
  </si>
  <si>
    <t>7.60</t>
  </si>
  <si>
    <t>7.95</t>
  </si>
  <si>
    <t>1724.</t>
  </si>
  <si>
    <t>Kaynes Tech</t>
  </si>
  <si>
    <t>74.61</t>
  </si>
  <si>
    <t>673.47</t>
  </si>
  <si>
    <t>1725.</t>
  </si>
  <si>
    <t>Kahan Packaging</t>
  </si>
  <si>
    <t>56.75</t>
  </si>
  <si>
    <t>1726.</t>
  </si>
  <si>
    <t>Ashok Leyland</t>
  </si>
  <si>
    <t>657.72</t>
  </si>
  <si>
    <t>11708.54</t>
  </si>
  <si>
    <t>1727.</t>
  </si>
  <si>
    <t>18.49</t>
  </si>
  <si>
    <t>403.44</t>
  </si>
  <si>
    <t>64.46</t>
  </si>
  <si>
    <t>14.25</t>
  </si>
  <si>
    <t>1728.</t>
  </si>
  <si>
    <t>Mauria Udyog</t>
  </si>
  <si>
    <t>133.80</t>
  </si>
  <si>
    <t>60.91</t>
  </si>
  <si>
    <t>1729.</t>
  </si>
  <si>
    <t>Optimus Finance</t>
  </si>
  <si>
    <t>-1.37</t>
  </si>
  <si>
    <t>1730.</t>
  </si>
  <si>
    <t>Shree Karni</t>
  </si>
  <si>
    <t>10.59</t>
  </si>
  <si>
    <t>-19.24</t>
  </si>
  <si>
    <t>90.17</t>
  </si>
  <si>
    <t>1731.</t>
  </si>
  <si>
    <t>Consecutive In&amp;T</t>
  </si>
  <si>
    <t>1996.30</t>
  </si>
  <si>
    <t>1732.</t>
  </si>
  <si>
    <t>Rajratan Global</t>
  </si>
  <si>
    <t>-11.29</t>
  </si>
  <si>
    <t>246.51</t>
  </si>
  <si>
    <t>11.98</t>
  </si>
  <si>
    <t>1733.</t>
  </si>
  <si>
    <t>MMP Industries</t>
  </si>
  <si>
    <t>-5.41</t>
  </si>
  <si>
    <t>183.30</t>
  </si>
  <si>
    <t>1734.</t>
  </si>
  <si>
    <t>Anya Polytech &amp;</t>
  </si>
  <si>
    <t>22.50</t>
  </si>
  <si>
    <t>270.00</t>
  </si>
  <si>
    <t>60.54</t>
  </si>
  <si>
    <t>1735.</t>
  </si>
  <si>
    <t>Autoline Industr</t>
  </si>
  <si>
    <t>-99.63</t>
  </si>
  <si>
    <t>151.98</t>
  </si>
  <si>
    <t>1736.</t>
  </si>
  <si>
    <t>JBM Auto</t>
  </si>
  <si>
    <t>39.04</t>
  </si>
  <si>
    <t>1253.88</t>
  </si>
  <si>
    <t>1737.</t>
  </si>
  <si>
    <t>ABS Marine</t>
  </si>
  <si>
    <t>99.80</t>
  </si>
  <si>
    <t>1738.</t>
  </si>
  <si>
    <t>Chemtech Indust.</t>
  </si>
  <si>
    <t>122.80</t>
  </si>
  <si>
    <t>-12.52</t>
  </si>
  <si>
    <t>14.19</t>
  </si>
  <si>
    <t>1739.</t>
  </si>
  <si>
    <t>Rashi Peripheral</t>
  </si>
  <si>
    <t>61.70</t>
  </si>
  <si>
    <t>3152.14</t>
  </si>
  <si>
    <t>-26.13</t>
  </si>
  <si>
    <t>1740.</t>
  </si>
  <si>
    <t>Aurobindo Pharma</t>
  </si>
  <si>
    <t>824.20</t>
  </si>
  <si>
    <t>7868.14</t>
  </si>
  <si>
    <t>3.98</t>
  </si>
  <si>
    <t>1741.</t>
  </si>
  <si>
    <t>TruAlt Bioenergy</t>
  </si>
  <si>
    <t>29.01</t>
  </si>
  <si>
    <t>1742.</t>
  </si>
  <si>
    <t>Naman In-Store</t>
  </si>
  <si>
    <t>-58.12</t>
  </si>
  <si>
    <t>89.14</t>
  </si>
  <si>
    <t>1743.</t>
  </si>
  <si>
    <t>Qgo Finance</t>
  </si>
  <si>
    <t>-10.34</t>
  </si>
  <si>
    <t>1744.</t>
  </si>
  <si>
    <t>Uday Jewellery</t>
  </si>
  <si>
    <t>196.18</t>
  </si>
  <si>
    <t>172.11</t>
  </si>
  <si>
    <t>1745.</t>
  </si>
  <si>
    <t>Parag Milk Foods</t>
  </si>
  <si>
    <t>27.03</t>
  </si>
  <si>
    <t>851.52</t>
  </si>
  <si>
    <t>14.13</t>
  </si>
  <si>
    <t>1746.</t>
  </si>
  <si>
    <t>Sterling Tools</t>
  </si>
  <si>
    <t>-51.17</t>
  </si>
  <si>
    <t>192.08</t>
  </si>
  <si>
    <t>1747.</t>
  </si>
  <si>
    <t>Brigade Hotel</t>
  </si>
  <si>
    <t>7.16</t>
  </si>
  <si>
    <t>226.22</t>
  </si>
  <si>
    <t>21.96</t>
  </si>
  <si>
    <t>1748.</t>
  </si>
  <si>
    <t>Mohini Health</t>
  </si>
  <si>
    <t>76.33</t>
  </si>
  <si>
    <t>-22.40</t>
  </si>
  <si>
    <t>14.12</t>
  </si>
  <si>
    <t>1749.</t>
  </si>
  <si>
    <t>KDDL Ltd</t>
  </si>
  <si>
    <t>34.13</t>
  </si>
  <si>
    <t>29.70</t>
  </si>
  <si>
    <t>1750.</t>
  </si>
  <si>
    <t>Haz.Multi Proj.</t>
  </si>
  <si>
    <t>180.02</t>
  </si>
  <si>
    <t>156.22</t>
  </si>
  <si>
    <t>14.11</t>
  </si>
  <si>
    <t>1751.</t>
  </si>
  <si>
    <t>Hariom Pipe</t>
  </si>
  <si>
    <t>460.96</t>
  </si>
  <si>
    <t>34.32</t>
  </si>
  <si>
    <t>1752.</t>
  </si>
  <si>
    <t>Shanti Educat.</t>
  </si>
  <si>
    <t>-6.15</t>
  </si>
  <si>
    <t>54.22</t>
  </si>
  <si>
    <t>1753.</t>
  </si>
  <si>
    <t>Simm. Marshall</t>
  </si>
  <si>
    <t>143.70</t>
  </si>
  <si>
    <t>83.61</t>
  </si>
  <si>
    <t>1754.</t>
  </si>
  <si>
    <t>DMCC Speciality</t>
  </si>
  <si>
    <t>457.55</t>
  </si>
  <si>
    <t>127.02</t>
  </si>
  <si>
    <t>1755.</t>
  </si>
  <si>
    <t>Filatex India</t>
  </si>
  <si>
    <t>40.73</t>
  </si>
  <si>
    <t>1049.40</t>
  </si>
  <si>
    <t>-0.47</t>
  </si>
  <si>
    <t>1756.</t>
  </si>
  <si>
    <t>Shankar Lal Ram.</t>
  </si>
  <si>
    <t>122.27</t>
  </si>
  <si>
    <t>1757.</t>
  </si>
  <si>
    <t>RKEC Projects</t>
  </si>
  <si>
    <t>10.89</t>
  </si>
  <si>
    <t>-36.91</t>
  </si>
  <si>
    <t>76.07</t>
  </si>
  <si>
    <t>1758.</t>
  </si>
  <si>
    <t>G M D C</t>
  </si>
  <si>
    <t>163.77</t>
  </si>
  <si>
    <t>-11.02</t>
  </si>
  <si>
    <t>732.60</t>
  </si>
  <si>
    <t>-10.45</t>
  </si>
  <si>
    <t>1759.</t>
  </si>
  <si>
    <t>Labelkraft Tech.</t>
  </si>
  <si>
    <t>52.75</t>
  </si>
  <si>
    <t>29.51</t>
  </si>
  <si>
    <t>1760.</t>
  </si>
  <si>
    <t>GAIL (India)</t>
  </si>
  <si>
    <t>2382.24</t>
  </si>
  <si>
    <t>-25.57</t>
  </si>
  <si>
    <t>35310.68</t>
  </si>
  <si>
    <t>1761.</t>
  </si>
  <si>
    <t>Veekayem Fash.</t>
  </si>
  <si>
    <t>88.71</t>
  </si>
  <si>
    <t>198.57</t>
  </si>
  <si>
    <t>1762.</t>
  </si>
  <si>
    <t>Sai Life</t>
  </si>
  <si>
    <t>73.61</t>
  </si>
  <si>
    <t>547.85</t>
  </si>
  <si>
    <t>496.42</t>
  </si>
  <si>
    <t>77.47</t>
  </si>
  <si>
    <t>1763.</t>
  </si>
  <si>
    <t>Trishakti Indus</t>
  </si>
  <si>
    <t>-58.32</t>
  </si>
  <si>
    <t>14.04</t>
  </si>
  <si>
    <t>1764.</t>
  </si>
  <si>
    <t>Sharda Ispat</t>
  </si>
  <si>
    <t>257.30</t>
  </si>
  <si>
    <t>-90.54</t>
  </si>
  <si>
    <t>27.82</t>
  </si>
  <si>
    <t>-41.75</t>
  </si>
  <si>
    <t>1765.</t>
  </si>
  <si>
    <t>Vaibhav Global</t>
  </si>
  <si>
    <t>37.63</t>
  </si>
  <si>
    <t>36.09</t>
  </si>
  <si>
    <t>813.74</t>
  </si>
  <si>
    <t>1766.</t>
  </si>
  <si>
    <t>Focus Lighting</t>
  </si>
  <si>
    <t>-76.24</t>
  </si>
  <si>
    <t>41.45</t>
  </si>
  <si>
    <t>1767.</t>
  </si>
  <si>
    <t>Pyramid Technopl</t>
  </si>
  <si>
    <t>7.91</t>
  </si>
  <si>
    <t>163.81</t>
  </si>
  <si>
    <t>1768.</t>
  </si>
  <si>
    <t>Sadbhav Infra.</t>
  </si>
  <si>
    <t>157.54</t>
  </si>
  <si>
    <t>11.67</t>
  </si>
  <si>
    <t>1769.</t>
  </si>
  <si>
    <t>J K Cements</t>
  </si>
  <si>
    <t>324.25</t>
  </si>
  <si>
    <t>75.07</t>
  </si>
  <si>
    <t>3352.53</t>
  </si>
  <si>
    <t>1770.</t>
  </si>
  <si>
    <t>Yatharth Hospit.</t>
  </si>
  <si>
    <t>42.04</t>
  </si>
  <si>
    <t>38.38</t>
  </si>
  <si>
    <t>257.77</t>
  </si>
  <si>
    <t>1771.</t>
  </si>
  <si>
    <t>Jaysynth Orgo</t>
  </si>
  <si>
    <t>-27.06</t>
  </si>
  <si>
    <t>57.77</t>
  </si>
  <si>
    <t>1772.</t>
  </si>
  <si>
    <t>VMS TMT</t>
  </si>
  <si>
    <t>1773.</t>
  </si>
  <si>
    <t>Parnax Lab</t>
  </si>
  <si>
    <t>3.28</t>
  </si>
  <si>
    <t>-17.84</t>
  </si>
  <si>
    <t>53.38</t>
  </si>
  <si>
    <t>1774.</t>
  </si>
  <si>
    <t>Arfin India</t>
  </si>
  <si>
    <t>-64.12</t>
  </si>
  <si>
    <t>108.86</t>
  </si>
  <si>
    <t>-18.09</t>
  </si>
  <si>
    <t>1775.</t>
  </si>
  <si>
    <t>G R Infraproject</t>
  </si>
  <si>
    <t>11.24</t>
  </si>
  <si>
    <t>244.41</t>
  </si>
  <si>
    <t>30.91</t>
  </si>
  <si>
    <t>1987.79</t>
  </si>
  <si>
    <t>1776.</t>
  </si>
  <si>
    <t>Esprit Stones</t>
  </si>
  <si>
    <t>9.39</t>
  </si>
  <si>
    <t>108.47</t>
  </si>
  <si>
    <t>160.57</t>
  </si>
  <si>
    <t>24.79</t>
  </si>
  <si>
    <t>13.94</t>
  </si>
  <si>
    <t>1777.</t>
  </si>
  <si>
    <t>Ashapura Logi.</t>
  </si>
  <si>
    <t>137.42</t>
  </si>
  <si>
    <t>1778.</t>
  </si>
  <si>
    <t>M &amp; M</t>
  </si>
  <si>
    <t>4376.58</t>
  </si>
  <si>
    <t>24.39</t>
  </si>
  <si>
    <t>45529.19</t>
  </si>
  <si>
    <t>1779.</t>
  </si>
  <si>
    <t>Aptech</t>
  </si>
  <si>
    <t>6.73</t>
  </si>
  <si>
    <t>120.43</t>
  </si>
  <si>
    <t>1780.</t>
  </si>
  <si>
    <t>JSW Infrast</t>
  </si>
  <si>
    <t>389.57</t>
  </si>
  <si>
    <t>31.54</t>
  </si>
  <si>
    <t>1223.85</t>
  </si>
  <si>
    <t>1781.</t>
  </si>
  <si>
    <t>Sambhv Steel</t>
  </si>
  <si>
    <t>558.63</t>
  </si>
  <si>
    <t>68.88</t>
  </si>
  <si>
    <t>1782.</t>
  </si>
  <si>
    <t>Denis Chem Lab</t>
  </si>
  <si>
    <t>1783.</t>
  </si>
  <si>
    <t>431.31</t>
  </si>
  <si>
    <t>-71.63</t>
  </si>
  <si>
    <t>-34.36</t>
  </si>
  <si>
    <t>1784.</t>
  </si>
  <si>
    <t>Paramatrix Tech.</t>
  </si>
  <si>
    <t>46.98</t>
  </si>
  <si>
    <t>1785.</t>
  </si>
  <si>
    <t>United Breweries</t>
  </si>
  <si>
    <t>100.89</t>
  </si>
  <si>
    <t>184.03</t>
  </si>
  <si>
    <t>2864.32</t>
  </si>
  <si>
    <t>1786.</t>
  </si>
  <si>
    <t>Shanti Spintex</t>
  </si>
  <si>
    <t>10.66</t>
  </si>
  <si>
    <t>-52.06</t>
  </si>
  <si>
    <t>354.90</t>
  </si>
  <si>
    <t>1787.</t>
  </si>
  <si>
    <t>Supreme Facility</t>
  </si>
  <si>
    <t>-9.94</t>
  </si>
  <si>
    <t>201.10</t>
  </si>
  <si>
    <t>2.28</t>
  </si>
  <si>
    <t>1788.</t>
  </si>
  <si>
    <t>Container Corpn.</t>
  </si>
  <si>
    <t>267.28</t>
  </si>
  <si>
    <t>2153.63</t>
  </si>
  <si>
    <t>1789.</t>
  </si>
  <si>
    <t>GE Shipping Co</t>
  </si>
  <si>
    <t>504.50</t>
  </si>
  <si>
    <t>-32.46</t>
  </si>
  <si>
    <t>1201.47</t>
  </si>
  <si>
    <t>-20.34</t>
  </si>
  <si>
    <t>13.86</t>
  </si>
  <si>
    <t>1790.</t>
  </si>
  <si>
    <t>Johnson Con. Hit</t>
  </si>
  <si>
    <t>-51.26</t>
  </si>
  <si>
    <t>852.63</t>
  </si>
  <si>
    <t>-14.39</t>
  </si>
  <si>
    <t>1791.</t>
  </si>
  <si>
    <t>Sattva Sukun</t>
  </si>
  <si>
    <t>1792.</t>
  </si>
  <si>
    <t>Medico Intercon.</t>
  </si>
  <si>
    <t>-162.96</t>
  </si>
  <si>
    <t>21.35</t>
  </si>
  <si>
    <t>1793.</t>
  </si>
  <si>
    <t>Technichem Org.</t>
  </si>
  <si>
    <t>88.06</t>
  </si>
  <si>
    <t>-42.64</t>
  </si>
  <si>
    <t>1794.</t>
  </si>
  <si>
    <t>Sri Ramakr. Mill</t>
  </si>
  <si>
    <t>34.27</t>
  </si>
  <si>
    <t>-113.98</t>
  </si>
  <si>
    <t>16.47</t>
  </si>
  <si>
    <t>-23.47</t>
  </si>
  <si>
    <t>13.81</t>
  </si>
  <si>
    <t>1795.</t>
  </si>
  <si>
    <t>Adani Ports</t>
  </si>
  <si>
    <t>3310.60</t>
  </si>
  <si>
    <t>9126.14</t>
  </si>
  <si>
    <t>1796.</t>
  </si>
  <si>
    <t>Jindal Photo</t>
  </si>
  <si>
    <t>1797.</t>
  </si>
  <si>
    <t>A2Z Infra Engg.</t>
  </si>
  <si>
    <t>13900.00</t>
  </si>
  <si>
    <t>90.51</t>
  </si>
  <si>
    <t>9.52</t>
  </si>
  <si>
    <t>1798.</t>
  </si>
  <si>
    <t>Ashapuri Gold</t>
  </si>
  <si>
    <t>1799.</t>
  </si>
  <si>
    <t>Patels Airtemp</t>
  </si>
  <si>
    <t>2.80</t>
  </si>
  <si>
    <t>-44.66</t>
  </si>
  <si>
    <t>82.57</t>
  </si>
  <si>
    <t>-27.25</t>
  </si>
  <si>
    <t>1800.</t>
  </si>
  <si>
    <t>AXISCADES Tech.</t>
  </si>
  <si>
    <t>20.86</t>
  </si>
  <si>
    <t>243.71</t>
  </si>
  <si>
    <t>1801.</t>
  </si>
  <si>
    <t>Aeroflex Enter.</t>
  </si>
  <si>
    <t>84.24</t>
  </si>
  <si>
    <t>-22.57</t>
  </si>
  <si>
    <t>134.48</t>
  </si>
  <si>
    <t>1802.</t>
  </si>
  <si>
    <t>-16.58</t>
  </si>
  <si>
    <t>346.32</t>
  </si>
  <si>
    <t>1803.</t>
  </si>
  <si>
    <t>Thangamayil Jew.</t>
  </si>
  <si>
    <t>-19.18</t>
  </si>
  <si>
    <t>1557.86</t>
  </si>
  <si>
    <t>1804.</t>
  </si>
  <si>
    <t>Sharma E I Hosp.</t>
  </si>
  <si>
    <t>40.49</t>
  </si>
  <si>
    <t>40.92</t>
  </si>
  <si>
    <t>1805.</t>
  </si>
  <si>
    <t>DCM Shriram Inds</t>
  </si>
  <si>
    <t>-46.21</t>
  </si>
  <si>
    <t>498.59</t>
  </si>
  <si>
    <t>-9.99</t>
  </si>
  <si>
    <t>13.73</t>
  </si>
  <si>
    <t>1806.</t>
  </si>
  <si>
    <t>Signet Industrie</t>
  </si>
  <si>
    <t>0.69</t>
  </si>
  <si>
    <t>914.29</t>
  </si>
  <si>
    <t>259.52</t>
  </si>
  <si>
    <t>1807.</t>
  </si>
  <si>
    <t>Platinumone Bus.</t>
  </si>
  <si>
    <t>133.00</t>
  </si>
  <si>
    <t>1808.</t>
  </si>
  <si>
    <t>Paradeep Phosph.</t>
  </si>
  <si>
    <t>255.85</t>
  </si>
  <si>
    <t>4655.58</t>
  </si>
  <si>
    <t>3754.06</t>
  </si>
  <si>
    <t>57.90</t>
  </si>
  <si>
    <t>1809.</t>
  </si>
  <si>
    <t>Raj Oil Mills</t>
  </si>
  <si>
    <t>48.30</t>
  </si>
  <si>
    <t>278.48</t>
  </si>
  <si>
    <t>58.42</t>
  </si>
  <si>
    <t>1810.</t>
  </si>
  <si>
    <t>Laxmi India Fin.</t>
  </si>
  <si>
    <t>9.78</t>
  </si>
  <si>
    <t>69.68</t>
  </si>
  <si>
    <t>1811.</t>
  </si>
  <si>
    <t>Vippy Spinpro</t>
  </si>
  <si>
    <t>4.03</t>
  </si>
  <si>
    <t>119.02</t>
  </si>
  <si>
    <t>71.17</t>
  </si>
  <si>
    <t>13.68</t>
  </si>
  <si>
    <t>1812.</t>
  </si>
  <si>
    <t>Kirloskar Oil</t>
  </si>
  <si>
    <t>29.68</t>
  </si>
  <si>
    <t>138.92</t>
  </si>
  <si>
    <t>-10.61</t>
  </si>
  <si>
    <t>1763.80</t>
  </si>
  <si>
    <t>1813.</t>
  </si>
  <si>
    <t>Suyog Telematics</t>
  </si>
  <si>
    <t>13.67</t>
  </si>
  <si>
    <t>1814.</t>
  </si>
  <si>
    <t>Samvardh. Mothe.</t>
  </si>
  <si>
    <t>606.09</t>
  </si>
  <si>
    <t>-42.81</t>
  </si>
  <si>
    <t>30212.00</t>
  </si>
  <si>
    <t>4.66</t>
  </si>
  <si>
    <t>1815.</t>
  </si>
  <si>
    <t>Riddhi Corporate</t>
  </si>
  <si>
    <t>-16.98</t>
  </si>
  <si>
    <t>72.45</t>
  </si>
  <si>
    <t>1816.</t>
  </si>
  <si>
    <t>Radiowalla</t>
  </si>
  <si>
    <t>-43.33</t>
  </si>
  <si>
    <t>10.82</t>
  </si>
  <si>
    <t>1817.</t>
  </si>
  <si>
    <t>Panch.Organics</t>
  </si>
  <si>
    <t>-16.91</t>
  </si>
  <si>
    <t>23.56</t>
  </si>
  <si>
    <t>-9.56</t>
  </si>
  <si>
    <t>1818.</t>
  </si>
  <si>
    <t>Epic Energy</t>
  </si>
  <si>
    <t>33.41</t>
  </si>
  <si>
    <t>-53.33</t>
  </si>
  <si>
    <t>68.25</t>
  </si>
  <si>
    <t>1819.</t>
  </si>
  <si>
    <t>BMW Ventures</t>
  </si>
  <si>
    <t>1820.</t>
  </si>
  <si>
    <t>Raasi Refractor</t>
  </si>
  <si>
    <t>154.90</t>
  </si>
  <si>
    <t>10.73</t>
  </si>
  <si>
    <t>1821.</t>
  </si>
  <si>
    <t>Shigan Quantum</t>
  </si>
  <si>
    <t>105.01</t>
  </si>
  <si>
    <t>1822.</t>
  </si>
  <si>
    <t>Unilex Colour &amp;C</t>
  </si>
  <si>
    <t>61.96</t>
  </si>
  <si>
    <t>72.80</t>
  </si>
  <si>
    <t>1823.</t>
  </si>
  <si>
    <t>Swasth Foodtech</t>
  </si>
  <si>
    <t>32.20</t>
  </si>
  <si>
    <t>7.83</t>
  </si>
  <si>
    <t>-61.18</t>
  </si>
  <si>
    <t>80.35</t>
  </si>
  <si>
    <t>50.10</t>
  </si>
  <si>
    <t>1824.</t>
  </si>
  <si>
    <t>500.47</t>
  </si>
  <si>
    <t>-12.36</t>
  </si>
  <si>
    <t>7675.69</t>
  </si>
  <si>
    <t>1825.</t>
  </si>
  <si>
    <t>Texmaco Rail</t>
  </si>
  <si>
    <t>138.67</t>
  </si>
  <si>
    <t>-49.87</t>
  </si>
  <si>
    <t>910.60</t>
  </si>
  <si>
    <t>-16.32</t>
  </si>
  <si>
    <t>1826.</t>
  </si>
  <si>
    <t>Integrated Perso</t>
  </si>
  <si>
    <t>174.40</t>
  </si>
  <si>
    <t>1827.</t>
  </si>
  <si>
    <t>Regent Enterp.</t>
  </si>
  <si>
    <t>238.67</t>
  </si>
  <si>
    <t>63.39</t>
  </si>
  <si>
    <t>1828.</t>
  </si>
  <si>
    <t>Escorts Kubota</t>
  </si>
  <si>
    <t>1397.10</t>
  </si>
  <si>
    <t>2500.05</t>
  </si>
  <si>
    <t>-2.86</t>
  </si>
  <si>
    <t>1829.</t>
  </si>
  <si>
    <t>Ashnoor Textile</t>
  </si>
  <si>
    <t>39.84</t>
  </si>
  <si>
    <t>1830.</t>
  </si>
  <si>
    <t>Radaan Media.</t>
  </si>
  <si>
    <t>18.63</t>
  </si>
  <si>
    <t>-1.49</t>
  </si>
  <si>
    <t>-381.13</t>
  </si>
  <si>
    <t>-98.04</t>
  </si>
  <si>
    <t>1831.</t>
  </si>
  <si>
    <t>HP Adhesives</t>
  </si>
  <si>
    <t>26.81</t>
  </si>
  <si>
    <t>9.27</t>
  </si>
  <si>
    <t>1832.</t>
  </si>
  <si>
    <t>Mehai Technology</t>
  </si>
  <si>
    <t>560.00</t>
  </si>
  <si>
    <t>821.11</t>
  </si>
  <si>
    <t>1833.</t>
  </si>
  <si>
    <t>Sejal Glass</t>
  </si>
  <si>
    <t>4.41</t>
  </si>
  <si>
    <t>216.67</t>
  </si>
  <si>
    <t>77.15</t>
  </si>
  <si>
    <t>46.26</t>
  </si>
  <si>
    <t>1834.</t>
  </si>
  <si>
    <t>Rane (Madras)</t>
  </si>
  <si>
    <t>880.60</t>
  </si>
  <si>
    <t>1835.</t>
  </si>
  <si>
    <t>5paisa Capital</t>
  </si>
  <si>
    <t>18.25</t>
  </si>
  <si>
    <t>11.52</t>
  </si>
  <si>
    <t>-42.60</t>
  </si>
  <si>
    <t>77.69</t>
  </si>
  <si>
    <t>-24.01</t>
  </si>
  <si>
    <t>1836.</t>
  </si>
  <si>
    <t>Garg Furnace</t>
  </si>
  <si>
    <t>12.56</t>
  </si>
  <si>
    <t>-19.87</t>
  </si>
  <si>
    <t>1837.</t>
  </si>
  <si>
    <t>AMJ Land Holdin.</t>
  </si>
  <si>
    <t>11.02</t>
  </si>
  <si>
    <t>-11.93</t>
  </si>
  <si>
    <t>-44.45</t>
  </si>
  <si>
    <t>1838.</t>
  </si>
  <si>
    <t>Abhishek Integr.</t>
  </si>
  <si>
    <t>1839.</t>
  </si>
  <si>
    <t>Indo Count Inds.</t>
  </si>
  <si>
    <t>-51.43</t>
  </si>
  <si>
    <t>958.71</t>
  </si>
  <si>
    <t>1840.</t>
  </si>
  <si>
    <t>Syngene Intl.</t>
  </si>
  <si>
    <t>86.70</t>
  </si>
  <si>
    <t>67.41</t>
  </si>
  <si>
    <t>874.50</t>
  </si>
  <si>
    <t>1841.</t>
  </si>
  <si>
    <t>Donear Inds.</t>
  </si>
  <si>
    <t>196.32</t>
  </si>
  <si>
    <t>-1.35</t>
  </si>
  <si>
    <t>13.51</t>
  </si>
  <si>
    <t>1842.</t>
  </si>
  <si>
    <t>GRM Overseas</t>
  </si>
  <si>
    <t>19.09</t>
  </si>
  <si>
    <t>326.78</t>
  </si>
  <si>
    <t>1843.</t>
  </si>
  <si>
    <t>Guj. Inject(Ker)</t>
  </si>
  <si>
    <t>20.06</t>
  </si>
  <si>
    <t>-20.66</t>
  </si>
  <si>
    <t>13.48</t>
  </si>
  <si>
    <t>1844.</t>
  </si>
  <si>
    <t>Bharti Airtel</t>
  </si>
  <si>
    <t>7421.80</t>
  </si>
  <si>
    <t>62.85</t>
  </si>
  <si>
    <t>49462.60</t>
  </si>
  <si>
    <t>1845.</t>
  </si>
  <si>
    <t>D &amp; H India</t>
  </si>
  <si>
    <t>69.62</t>
  </si>
  <si>
    <t>52.90</t>
  </si>
  <si>
    <t>18.96</t>
  </si>
  <si>
    <t>13.47</t>
  </si>
  <si>
    <t>1846.</t>
  </si>
  <si>
    <t>Sharanam Infra</t>
  </si>
  <si>
    <t>3840.00</t>
  </si>
  <si>
    <t>1254.55</t>
  </si>
  <si>
    <t>1847.</t>
  </si>
  <si>
    <t>Artefact Project</t>
  </si>
  <si>
    <t>67.70</t>
  </si>
  <si>
    <t>1848.</t>
  </si>
  <si>
    <t>Indbank Merchant</t>
  </si>
  <si>
    <t>32.26</t>
  </si>
  <si>
    <t>-24.91</t>
  </si>
  <si>
    <t>1849.</t>
  </si>
  <si>
    <t>Sonam</t>
  </si>
  <si>
    <t>1850.</t>
  </si>
  <si>
    <t>Resourceful Auto</t>
  </si>
  <si>
    <t>1851.</t>
  </si>
  <si>
    <t>Nalin Lease Fin.</t>
  </si>
  <si>
    <t>10.57</t>
  </si>
  <si>
    <t>-26.98</t>
  </si>
  <si>
    <t>10.81</t>
  </si>
  <si>
    <t>13.42</t>
  </si>
  <si>
    <t>1852.</t>
  </si>
  <si>
    <t>Kotyark Indust.</t>
  </si>
  <si>
    <t>23.85</t>
  </si>
  <si>
    <t>-133.13</t>
  </si>
  <si>
    <t>-39.45</t>
  </si>
  <si>
    <t>13.40</t>
  </si>
  <si>
    <t>1853.</t>
  </si>
  <si>
    <t>Bharat Wire</t>
  </si>
  <si>
    <t>-13.52</t>
  </si>
  <si>
    <t>141.65</t>
  </si>
  <si>
    <t>6.13</t>
  </si>
  <si>
    <t>1854.</t>
  </si>
  <si>
    <t>Sansera Enginee.</t>
  </si>
  <si>
    <t>766.31</t>
  </si>
  <si>
    <t>1855.</t>
  </si>
  <si>
    <t>Aditya Ultra</t>
  </si>
  <si>
    <t>4.13</t>
  </si>
  <si>
    <t>272.93</t>
  </si>
  <si>
    <t>1856.</t>
  </si>
  <si>
    <t>Kataria Indust.</t>
  </si>
  <si>
    <t>39.01</t>
  </si>
  <si>
    <t>209.33</t>
  </si>
  <si>
    <t>1857.</t>
  </si>
  <si>
    <t>Electrost.Cast.</t>
  </si>
  <si>
    <t>-60.59</t>
  </si>
  <si>
    <t>1557.69</t>
  </si>
  <si>
    <t>-22.58</t>
  </si>
  <si>
    <t>1858.</t>
  </si>
  <si>
    <t>Scan Projects</t>
  </si>
  <si>
    <t>1859.</t>
  </si>
  <si>
    <t>Stovec Inds.</t>
  </si>
  <si>
    <t>-7.27</t>
  </si>
  <si>
    <t>1860.</t>
  </si>
  <si>
    <t>Brigade Enterpr.</t>
  </si>
  <si>
    <t>157.95</t>
  </si>
  <si>
    <t>1281.14</t>
  </si>
  <si>
    <t>1861.</t>
  </si>
  <si>
    <t>Healthy Life</t>
  </si>
  <si>
    <t>22.06</t>
  </si>
  <si>
    <t>1862.</t>
  </si>
  <si>
    <t>Barflex Polyfilm</t>
  </si>
  <si>
    <t>1863.</t>
  </si>
  <si>
    <t>Transglobe Foods</t>
  </si>
  <si>
    <t>1864.</t>
  </si>
  <si>
    <t>General Insuranc</t>
  </si>
  <si>
    <t>2530.59</t>
  </si>
  <si>
    <t>14623.26</t>
  </si>
  <si>
    <t>13.32</t>
  </si>
  <si>
    <t>1865.</t>
  </si>
  <si>
    <t>GACM Tech-DVR</t>
  </si>
  <si>
    <t>1866.</t>
  </si>
  <si>
    <t>Arman Financial</t>
  </si>
  <si>
    <t>-14.58</t>
  </si>
  <si>
    <t>-146.58</t>
  </si>
  <si>
    <t>151.00</t>
  </si>
  <si>
    <t>1867.</t>
  </si>
  <si>
    <t>Creative Casting</t>
  </si>
  <si>
    <t>-22.11</t>
  </si>
  <si>
    <t>-31.50</t>
  </si>
  <si>
    <t>1868.</t>
  </si>
  <si>
    <t>Khandelwal Extra</t>
  </si>
  <si>
    <t>1869.</t>
  </si>
  <si>
    <t>Ovobel Foods</t>
  </si>
  <si>
    <t>16.49</t>
  </si>
  <si>
    <t>1870.</t>
  </si>
  <si>
    <t>Mold-Tek Technol</t>
  </si>
  <si>
    <t>-86.87</t>
  </si>
  <si>
    <t>-15.27</t>
  </si>
  <si>
    <t>1871.</t>
  </si>
  <si>
    <t>Avishkar Infra</t>
  </si>
  <si>
    <t>1872.</t>
  </si>
  <si>
    <t>Edelweiss.Fin.</t>
  </si>
  <si>
    <t>25.46</t>
  </si>
  <si>
    <t>102.69</t>
  </si>
  <si>
    <t>2245.65</t>
  </si>
  <si>
    <t>-2.08</t>
  </si>
  <si>
    <t>1873.</t>
  </si>
  <si>
    <t>Moksh Ornaments</t>
  </si>
  <si>
    <t>10.12</t>
  </si>
  <si>
    <t>1874.</t>
  </si>
  <si>
    <t>Sula Vineyards</t>
  </si>
  <si>
    <t>-86.74</t>
  </si>
  <si>
    <t>109.64</t>
  </si>
  <si>
    <t>-9.34</t>
  </si>
  <si>
    <t>1875.</t>
  </si>
  <si>
    <t>BCL Industries</t>
  </si>
  <si>
    <t>11.72</t>
  </si>
  <si>
    <t>35.41</t>
  </si>
  <si>
    <t>791.95</t>
  </si>
  <si>
    <t>1876.</t>
  </si>
  <si>
    <t>HCP Plastene</t>
  </si>
  <si>
    <t>176.55</t>
  </si>
  <si>
    <t>125.75</t>
  </si>
  <si>
    <t>1877.</t>
  </si>
  <si>
    <t>Sizemasters Tech</t>
  </si>
  <si>
    <t>139.22</t>
  </si>
  <si>
    <t>107.26</t>
  </si>
  <si>
    <t>1878.</t>
  </si>
  <si>
    <t>Samrat Pharma</t>
  </si>
  <si>
    <t>-111.11</t>
  </si>
  <si>
    <t>75.65</t>
  </si>
  <si>
    <t>13.21</t>
  </si>
  <si>
    <t>1879.</t>
  </si>
  <si>
    <t>Shree TirupatiBa</t>
  </si>
  <si>
    <t>-20.92</t>
  </si>
  <si>
    <t>125.41</t>
  </si>
  <si>
    <t>1880.</t>
  </si>
  <si>
    <t>Choksi Asia</t>
  </si>
  <si>
    <t>197.22</t>
  </si>
  <si>
    <t>768.61</t>
  </si>
  <si>
    <t>1881.</t>
  </si>
  <si>
    <t>Aegis Logistics</t>
  </si>
  <si>
    <t>175.36</t>
  </si>
  <si>
    <t>1719.41</t>
  </si>
  <si>
    <t>1882.</t>
  </si>
  <si>
    <t>Worth Peripheral</t>
  </si>
  <si>
    <t>76.23</t>
  </si>
  <si>
    <t>1883.</t>
  </si>
  <si>
    <t>Nitin Spinners</t>
  </si>
  <si>
    <t>40.99</t>
  </si>
  <si>
    <t>-2.68</t>
  </si>
  <si>
    <t>793.31</t>
  </si>
  <si>
    <t>13.19</t>
  </si>
  <si>
    <t>1884.</t>
  </si>
  <si>
    <t>IST</t>
  </si>
  <si>
    <t>72.35</t>
  </si>
  <si>
    <t>37.18</t>
  </si>
  <si>
    <t>1885.</t>
  </si>
  <si>
    <t>1974.25</t>
  </si>
  <si>
    <t>6450.13</t>
  </si>
  <si>
    <t>44.17</t>
  </si>
  <si>
    <t>1886.</t>
  </si>
  <si>
    <t>Duncan Engg.</t>
  </si>
  <si>
    <t>56.96</t>
  </si>
  <si>
    <t>13.18</t>
  </si>
  <si>
    <t>1887.</t>
  </si>
  <si>
    <t>GMR Urban</t>
  </si>
  <si>
    <t>-7.18</t>
  </si>
  <si>
    <t>-391.68</t>
  </si>
  <si>
    <t>1648.45</t>
  </si>
  <si>
    <t>1888.</t>
  </si>
  <si>
    <t>Knowledge Realty</t>
  </si>
  <si>
    <t>-0.91</t>
  </si>
  <si>
    <t>13.17</t>
  </si>
  <si>
    <t>1889.</t>
  </si>
  <si>
    <t>Western Carriers</t>
  </si>
  <si>
    <t>23.50</t>
  </si>
  <si>
    <t>-42.91</t>
  </si>
  <si>
    <t>415.82</t>
  </si>
  <si>
    <t>1890.</t>
  </si>
  <si>
    <t>CCL Products</t>
  </si>
  <si>
    <t>38.18</t>
  </si>
  <si>
    <t>1055.64</t>
  </si>
  <si>
    <t>1891.</t>
  </si>
  <si>
    <t>Paisalo Digital</t>
  </si>
  <si>
    <t>47.17</t>
  </si>
  <si>
    <t>218.71</t>
  </si>
  <si>
    <t>1892.</t>
  </si>
  <si>
    <t>Hatsun Agro</t>
  </si>
  <si>
    <t>2534.91</t>
  </si>
  <si>
    <t>1893.</t>
  </si>
  <si>
    <t>320.00</t>
  </si>
  <si>
    <t>40.44</t>
  </si>
  <si>
    <t>185.91</t>
  </si>
  <si>
    <t>20.31</t>
  </si>
  <si>
    <t>13.11</t>
  </si>
  <si>
    <t>1894.</t>
  </si>
  <si>
    <t>Prima Plastics</t>
  </si>
  <si>
    <t>3.48</t>
  </si>
  <si>
    <t>-15.43</t>
  </si>
  <si>
    <t>47.14</t>
  </si>
  <si>
    <t>13.10</t>
  </si>
  <si>
    <t>1895.</t>
  </si>
  <si>
    <t>Lead Reclaim</t>
  </si>
  <si>
    <t>321.74</t>
  </si>
  <si>
    <t>124.82</t>
  </si>
  <si>
    <t>1896.</t>
  </si>
  <si>
    <t>Subam Papers</t>
  </si>
  <si>
    <t>9.22</t>
  </si>
  <si>
    <t>269.29</t>
  </si>
  <si>
    <t>1897.</t>
  </si>
  <si>
    <t>Vishal Mega Mart</t>
  </si>
  <si>
    <t>206.07</t>
  </si>
  <si>
    <t>37.24</t>
  </si>
  <si>
    <t>3140.32</t>
  </si>
  <si>
    <t>1898.</t>
  </si>
  <si>
    <t>Aarti Drugs</t>
  </si>
  <si>
    <t>62.18</t>
  </si>
  <si>
    <t>590.51</t>
  </si>
  <si>
    <t>13.09</t>
  </si>
  <si>
    <t>1899.</t>
  </si>
  <si>
    <t>GMM Pfaudler</t>
  </si>
  <si>
    <t>-51.98</t>
  </si>
  <si>
    <t>794.55</t>
  </si>
  <si>
    <t>1900.</t>
  </si>
  <si>
    <t>Jubilant Food.</t>
  </si>
  <si>
    <t>94.34</t>
  </si>
  <si>
    <t>2260.86</t>
  </si>
  <si>
    <t>1901.</t>
  </si>
  <si>
    <t>SKM Egg Prod.</t>
  </si>
  <si>
    <t>34.66</t>
  </si>
  <si>
    <t>175.70</t>
  </si>
  <si>
    <t>49.10</t>
  </si>
  <si>
    <t>1902.</t>
  </si>
  <si>
    <t>Manba Finance</t>
  </si>
  <si>
    <t>88.22</t>
  </si>
  <si>
    <t>36.71</t>
  </si>
  <si>
    <t>1903.</t>
  </si>
  <si>
    <t>Adit.Birla Money</t>
  </si>
  <si>
    <t>-5.99</t>
  </si>
  <si>
    <t>112.71</t>
  </si>
  <si>
    <t>1904.</t>
  </si>
  <si>
    <t>Sharp Chucks and</t>
  </si>
  <si>
    <t>-8.13</t>
  </si>
  <si>
    <t>109.71</t>
  </si>
  <si>
    <t>1905.</t>
  </si>
  <si>
    <t>Sadhav Shipping</t>
  </si>
  <si>
    <t>59.28</t>
  </si>
  <si>
    <t>1906.</t>
  </si>
  <si>
    <t>Alembic Pharma</t>
  </si>
  <si>
    <t>30.19</t>
  </si>
  <si>
    <t>1710.72</t>
  </si>
  <si>
    <t>13.05</t>
  </si>
  <si>
    <t>1907.</t>
  </si>
  <si>
    <t>Narmada Agrobase</t>
  </si>
  <si>
    <t>1908.</t>
  </si>
  <si>
    <t>Jainam Ferro</t>
  </si>
  <si>
    <t>375.51</t>
  </si>
  <si>
    <t>107.18</t>
  </si>
  <si>
    <t>1909.</t>
  </si>
  <si>
    <t>Gufic BioScience</t>
  </si>
  <si>
    <t>12.07</t>
  </si>
  <si>
    <t>-42.14</t>
  </si>
  <si>
    <t>226.91</t>
  </si>
  <si>
    <t>1910.</t>
  </si>
  <si>
    <t>Arvind Ltd</t>
  </si>
  <si>
    <t>35.44</t>
  </si>
  <si>
    <t>2006.32</t>
  </si>
  <si>
    <t>9.60</t>
  </si>
  <si>
    <t>1911.</t>
  </si>
  <si>
    <t>Kansai Nerolac</t>
  </si>
  <si>
    <t>215.59</t>
  </si>
  <si>
    <t>2162.03</t>
  </si>
  <si>
    <t>1912.</t>
  </si>
  <si>
    <t>AastamangalamFin</t>
  </si>
  <si>
    <t>79.04</t>
  </si>
  <si>
    <t>13.02</t>
  </si>
  <si>
    <t>1913.</t>
  </si>
  <si>
    <t>One Point One</t>
  </si>
  <si>
    <t>69.01</t>
  </si>
  <si>
    <t>1914.</t>
  </si>
  <si>
    <t>Goodyear India</t>
  </si>
  <si>
    <t>51.16</t>
  </si>
  <si>
    <t>-43.63</t>
  </si>
  <si>
    <t>656.22</t>
  </si>
  <si>
    <t>-5.09</t>
  </si>
  <si>
    <t>1915.</t>
  </si>
  <si>
    <t>JTL Industries</t>
  </si>
  <si>
    <t>70.93</t>
  </si>
  <si>
    <t>32.27</t>
  </si>
  <si>
    <t>15.87</t>
  </si>
  <si>
    <t>504.16</t>
  </si>
  <si>
    <t>1916.</t>
  </si>
  <si>
    <t>Gennex Lab.</t>
  </si>
  <si>
    <t>34.18</t>
  </si>
  <si>
    <t>1917.</t>
  </si>
  <si>
    <t>Balurghat Tech</t>
  </si>
  <si>
    <t>31.80</t>
  </si>
  <si>
    <t>-259.52</t>
  </si>
  <si>
    <t>65.11</t>
  </si>
  <si>
    <t>1918.</t>
  </si>
  <si>
    <t>K C P</t>
  </si>
  <si>
    <t>88.68</t>
  </si>
  <si>
    <t>92.28</t>
  </si>
  <si>
    <t>676.51</t>
  </si>
  <si>
    <t>1919.</t>
  </si>
  <si>
    <t>Zaggle Prepaid</t>
  </si>
  <si>
    <t>25.88</t>
  </si>
  <si>
    <t>54.78</t>
  </si>
  <si>
    <t>331.49</t>
  </si>
  <si>
    <t>1920.</t>
  </si>
  <si>
    <t>Lemon Tree Hotel</t>
  </si>
  <si>
    <t>48.10</t>
  </si>
  <si>
    <t>93.49</t>
  </si>
  <si>
    <t>315.77</t>
  </si>
  <si>
    <t>1921.</t>
  </si>
  <si>
    <t>Upsurge Seeds</t>
  </si>
  <si>
    <t>86.02</t>
  </si>
  <si>
    <t>43.25</t>
  </si>
  <si>
    <t>1922.</t>
  </si>
  <si>
    <t>Techera Enginee.</t>
  </si>
  <si>
    <t>-13.92</t>
  </si>
  <si>
    <t>1923.</t>
  </si>
  <si>
    <t>Kandarp Digi</t>
  </si>
  <si>
    <t>104.00</t>
  </si>
  <si>
    <t>91.43</t>
  </si>
  <si>
    <t>63.58</t>
  </si>
  <si>
    <t>12.96</t>
  </si>
  <si>
    <t>1924.</t>
  </si>
  <si>
    <t>Balaxi Pharma</t>
  </si>
  <si>
    <t>12.62</t>
  </si>
  <si>
    <t>-95.52</t>
  </si>
  <si>
    <t>70.74</t>
  </si>
  <si>
    <t>7.80</t>
  </si>
  <si>
    <t>1925.</t>
  </si>
  <si>
    <t>Panache Digilife</t>
  </si>
  <si>
    <t>772.73</t>
  </si>
  <si>
    <t>151.62</t>
  </si>
  <si>
    <t>1926.</t>
  </si>
  <si>
    <t>Unison Metals</t>
  </si>
  <si>
    <t>137.47</t>
  </si>
  <si>
    <t>152.89</t>
  </si>
  <si>
    <t>1927.</t>
  </si>
  <si>
    <t>Adtech Systems</t>
  </si>
  <si>
    <t>-35.29</t>
  </si>
  <si>
    <t>1928.</t>
  </si>
  <si>
    <t>PVV Infra Ltd</t>
  </si>
  <si>
    <t>12.91</t>
  </si>
  <si>
    <t>1929.</t>
  </si>
  <si>
    <t>Latteys Industri</t>
  </si>
  <si>
    <t>73.68</t>
  </si>
  <si>
    <t>1930.</t>
  </si>
  <si>
    <t>Rex Sealing</t>
  </si>
  <si>
    <t>1931.</t>
  </si>
  <si>
    <t>Zenith Drugs</t>
  </si>
  <si>
    <t>65.63</t>
  </si>
  <si>
    <t>1932.</t>
  </si>
  <si>
    <t>AWFIS Space</t>
  </si>
  <si>
    <t>257.71</t>
  </si>
  <si>
    <t>334.70</t>
  </si>
  <si>
    <t>1933.</t>
  </si>
  <si>
    <t>Manglam Infra</t>
  </si>
  <si>
    <t>1934.</t>
  </si>
  <si>
    <t>Rajputana Invest</t>
  </si>
  <si>
    <t>-114.29</t>
  </si>
  <si>
    <t>157.14</t>
  </si>
  <si>
    <t>1935.</t>
  </si>
  <si>
    <t>Oil India</t>
  </si>
  <si>
    <t>2046.51</t>
  </si>
  <si>
    <t>7928.66</t>
  </si>
  <si>
    <t>1936.</t>
  </si>
  <si>
    <t>Kretto Syscon</t>
  </si>
  <si>
    <t>207.35</t>
  </si>
  <si>
    <t>167.96</t>
  </si>
  <si>
    <t>12.88</t>
  </si>
  <si>
    <t>1937.</t>
  </si>
  <si>
    <t>Modi's Navnirman</t>
  </si>
  <si>
    <t>80.04</t>
  </si>
  <si>
    <t>532.71</t>
  </si>
  <si>
    <t>119.68</t>
  </si>
  <si>
    <t>1938.</t>
  </si>
  <si>
    <t>Lactose (India)</t>
  </si>
  <si>
    <t>125.90</t>
  </si>
  <si>
    <t>-33.92</t>
  </si>
  <si>
    <t>1939.</t>
  </si>
  <si>
    <t>M K Proteins</t>
  </si>
  <si>
    <t>41.53</t>
  </si>
  <si>
    <t>114.95</t>
  </si>
  <si>
    <t>100.51</t>
  </si>
  <si>
    <t>1940.</t>
  </si>
  <si>
    <t>Best Agrolife</t>
  </si>
  <si>
    <t>364.00</t>
  </si>
  <si>
    <t>381.24</t>
  </si>
  <si>
    <t>-26.58</t>
  </si>
  <si>
    <t>12.86</t>
  </si>
  <si>
    <t>1941.</t>
  </si>
  <si>
    <t>Bajel Projects</t>
  </si>
  <si>
    <t>-39.86</t>
  </si>
  <si>
    <t>607.64</t>
  </si>
  <si>
    <t>1942.</t>
  </si>
  <si>
    <t>Kapston Services</t>
  </si>
  <si>
    <t>83.73</t>
  </si>
  <si>
    <t>190.19</t>
  </si>
  <si>
    <t>1943.</t>
  </si>
  <si>
    <t>Salzer Electron.</t>
  </si>
  <si>
    <t>432.41</t>
  </si>
  <si>
    <t>1944.</t>
  </si>
  <si>
    <t>Expo Engineering</t>
  </si>
  <si>
    <t>258.62</t>
  </si>
  <si>
    <t>1945.</t>
  </si>
  <si>
    <t>AVT Natural Prod</t>
  </si>
  <si>
    <t>103.36</t>
  </si>
  <si>
    <t>132.42</t>
  </si>
  <si>
    <t>1946.</t>
  </si>
  <si>
    <t>Annapurna Swadi.</t>
  </si>
  <si>
    <t>204.21</t>
  </si>
  <si>
    <t>52.58</t>
  </si>
  <si>
    <t>1947.</t>
  </si>
  <si>
    <t>EMA Partners</t>
  </si>
  <si>
    <t>34.77</t>
  </si>
  <si>
    <t>1948.</t>
  </si>
  <si>
    <t>Jindal Poly Inve</t>
  </si>
  <si>
    <t>62.76</t>
  </si>
  <si>
    <t>1949.</t>
  </si>
  <si>
    <t>LWS Knitwear</t>
  </si>
  <si>
    <t>-15.62</t>
  </si>
  <si>
    <t>-24.80</t>
  </si>
  <si>
    <t>1950.</t>
  </si>
  <si>
    <t>India Pesticides</t>
  </si>
  <si>
    <t>79.21</t>
  </si>
  <si>
    <t>275.18</t>
  </si>
  <si>
    <t>1951.</t>
  </si>
  <si>
    <t>Quest Flow</t>
  </si>
  <si>
    <t>-56.06</t>
  </si>
  <si>
    <t>37.59</t>
  </si>
  <si>
    <t>-13.03</t>
  </si>
  <si>
    <t>1952.</t>
  </si>
  <si>
    <t>Honda India</t>
  </si>
  <si>
    <t>154.91</t>
  </si>
  <si>
    <t>7.45</t>
  </si>
  <si>
    <t>1953.</t>
  </si>
  <si>
    <t>Apcotex Industri</t>
  </si>
  <si>
    <t>29.46</t>
  </si>
  <si>
    <t>375.76</t>
  </si>
  <si>
    <t>1954.</t>
  </si>
  <si>
    <t>Atul</t>
  </si>
  <si>
    <t>132.36</t>
  </si>
  <si>
    <t>1478.00</t>
  </si>
  <si>
    <t>11.80</t>
  </si>
  <si>
    <t>1955.</t>
  </si>
  <si>
    <t>Archean Chemical</t>
  </si>
  <si>
    <t>44.71</t>
  </si>
  <si>
    <t>40.14</t>
  </si>
  <si>
    <t>-10.41</t>
  </si>
  <si>
    <t>292.36</t>
  </si>
  <si>
    <t>1956.</t>
  </si>
  <si>
    <t>BF Utilities</t>
  </si>
  <si>
    <t>-63.31</t>
  </si>
  <si>
    <t>1957.</t>
  </si>
  <si>
    <t>Vinny Overseas</t>
  </si>
  <si>
    <t>-30.95</t>
  </si>
  <si>
    <t>-13.80</t>
  </si>
  <si>
    <t>12.79</t>
  </si>
  <si>
    <t>1958.</t>
  </si>
  <si>
    <t>JK Tyre &amp; Indust</t>
  </si>
  <si>
    <t>163.35</t>
  </si>
  <si>
    <t>-26.16</t>
  </si>
  <si>
    <t>3868.94</t>
  </si>
  <si>
    <t>12.78</t>
  </si>
  <si>
    <t>1959.</t>
  </si>
  <si>
    <t>Power Grid Corpn</t>
  </si>
  <si>
    <t>3630.58</t>
  </si>
  <si>
    <t>11196.22</t>
  </si>
  <si>
    <t>1960.</t>
  </si>
  <si>
    <t>Alkosign</t>
  </si>
  <si>
    <t>22.57</t>
  </si>
  <si>
    <t>109.16</t>
  </si>
  <si>
    <t>63.76</t>
  </si>
  <si>
    <t>1961.</t>
  </si>
  <si>
    <t>Monte Carlo Fas.</t>
  </si>
  <si>
    <t>-22.98</t>
  </si>
  <si>
    <t>138.53</t>
  </si>
  <si>
    <t>1962.</t>
  </si>
  <si>
    <t>Jay Ushin</t>
  </si>
  <si>
    <t>76.83</t>
  </si>
  <si>
    <t>214.13</t>
  </si>
  <si>
    <t>9.38</t>
  </si>
  <si>
    <t>1963.</t>
  </si>
  <si>
    <t>Metal Coatings</t>
  </si>
  <si>
    <t>68.76</t>
  </si>
  <si>
    <t>50.38</t>
  </si>
  <si>
    <t>-19.74</t>
  </si>
  <si>
    <t>-11.59</t>
  </si>
  <si>
    <t>1964.</t>
  </si>
  <si>
    <t>Avalon Tech</t>
  </si>
  <si>
    <t>83.14</t>
  </si>
  <si>
    <t>715.15</t>
  </si>
  <si>
    <t>323.31</t>
  </si>
  <si>
    <t>62.08</t>
  </si>
  <si>
    <t>1965.</t>
  </si>
  <si>
    <t>Manomay Tex Indi</t>
  </si>
  <si>
    <t>-12.92</t>
  </si>
  <si>
    <t>163.94</t>
  </si>
  <si>
    <t>1966.</t>
  </si>
  <si>
    <t>Suraj</t>
  </si>
  <si>
    <t>-51.93</t>
  </si>
  <si>
    <t>50.34</t>
  </si>
  <si>
    <t>-8.04</t>
  </si>
  <si>
    <t>1967.</t>
  </si>
  <si>
    <t>Comfort Comtrade</t>
  </si>
  <si>
    <t>30.07</t>
  </si>
  <si>
    <t>-8.97</t>
  </si>
  <si>
    <t>1968.</t>
  </si>
  <si>
    <t>Whirlpool India</t>
  </si>
  <si>
    <t>50.54</t>
  </si>
  <si>
    <t>135.07</t>
  </si>
  <si>
    <t>2317.47</t>
  </si>
  <si>
    <t>1969.</t>
  </si>
  <si>
    <t>Enbee Trade</t>
  </si>
  <si>
    <t>95.44</t>
  </si>
  <si>
    <t>1970.</t>
  </si>
  <si>
    <t>Zuari Agro Chem.</t>
  </si>
  <si>
    <t>127.38</t>
  </si>
  <si>
    <t>980.68</t>
  </si>
  <si>
    <t>1246.05</t>
  </si>
  <si>
    <t>1971.</t>
  </si>
  <si>
    <t>Grob Tea Co</t>
  </si>
  <si>
    <t>-73.63</t>
  </si>
  <si>
    <t>-25.50</t>
  </si>
  <si>
    <t>1972.</t>
  </si>
  <si>
    <t>Tejnaksh Health.</t>
  </si>
  <si>
    <t>-15.38</t>
  </si>
  <si>
    <t>1973.</t>
  </si>
  <si>
    <t>Magadh Sugar</t>
  </si>
  <si>
    <t>-98.08</t>
  </si>
  <si>
    <t>333.04</t>
  </si>
  <si>
    <t>-7.33</t>
  </si>
  <si>
    <t>1974.</t>
  </si>
  <si>
    <t>Gilada Finance</t>
  </si>
  <si>
    <t>1975.</t>
  </si>
  <si>
    <t>RattanIndia Ent</t>
  </si>
  <si>
    <t>502.32</t>
  </si>
  <si>
    <t>-40.98</t>
  </si>
  <si>
    <t>2313.18</t>
  </si>
  <si>
    <t>1976.</t>
  </si>
  <si>
    <t>Tyche Industries</t>
  </si>
  <si>
    <t>12.67</t>
  </si>
  <si>
    <t>1977.</t>
  </si>
  <si>
    <t>Team Lease Serv.</t>
  </si>
  <si>
    <t>26.27</t>
  </si>
  <si>
    <t>2891.40</t>
  </si>
  <si>
    <t>1978.</t>
  </si>
  <si>
    <t>Neelam Linens</t>
  </si>
  <si>
    <t>73.19</t>
  </si>
  <si>
    <t>1979.</t>
  </si>
  <si>
    <t>Ajmera Realty</t>
  </si>
  <si>
    <t>258.51</t>
  </si>
  <si>
    <t>1980.</t>
  </si>
  <si>
    <t>Minda Corp</t>
  </si>
  <si>
    <t>1385.88</t>
  </si>
  <si>
    <t>1981.</t>
  </si>
  <si>
    <t>Kirl. Ferrous</t>
  </si>
  <si>
    <t>95.77</t>
  </si>
  <si>
    <t>1685.05</t>
  </si>
  <si>
    <t>1982.</t>
  </si>
  <si>
    <t>Virtuoso Optoel.</t>
  </si>
  <si>
    <t>6.58</t>
  </si>
  <si>
    <t>201.89</t>
  </si>
  <si>
    <t>1983.</t>
  </si>
  <si>
    <t>Rubfila Intl.</t>
  </si>
  <si>
    <t>81.31</t>
  </si>
  <si>
    <t>123.39</t>
  </si>
  <si>
    <t>12.63</t>
  </si>
  <si>
    <t>1984.</t>
  </si>
  <si>
    <t>Dollar Industrie</t>
  </si>
  <si>
    <t>44.80</t>
  </si>
  <si>
    <t>383.85</t>
  </si>
  <si>
    <t>1985.</t>
  </si>
  <si>
    <t>Cont. Securities</t>
  </si>
  <si>
    <t>41.63</t>
  </si>
  <si>
    <t>37.14</t>
  </si>
  <si>
    <t>1986.</t>
  </si>
  <si>
    <t>Maheshwari Logi.</t>
  </si>
  <si>
    <t>57.67</t>
  </si>
  <si>
    <t>256.31</t>
  </si>
  <si>
    <t>1987.</t>
  </si>
  <si>
    <t>Le Travenues</t>
  </si>
  <si>
    <t>62.47</t>
  </si>
  <si>
    <t>314.47</t>
  </si>
  <si>
    <t>72.90</t>
  </si>
  <si>
    <t>1988.</t>
  </si>
  <si>
    <t>Emmessar Biotech</t>
  </si>
  <si>
    <t>88.89</t>
  </si>
  <si>
    <t>1989.</t>
  </si>
  <si>
    <t>INDIA SHELTE FIN</t>
  </si>
  <si>
    <t>119.23</t>
  </si>
  <si>
    <t>43.08</t>
  </si>
  <si>
    <t>360.93</t>
  </si>
  <si>
    <t>1990.</t>
  </si>
  <si>
    <t>Precot</t>
  </si>
  <si>
    <t>10.77</t>
  </si>
  <si>
    <t>206.38</t>
  </si>
  <si>
    <t>-0.69</t>
  </si>
  <si>
    <t>12.60</t>
  </si>
  <si>
    <t>1991.</t>
  </si>
  <si>
    <t>Retaggio Indust.</t>
  </si>
  <si>
    <t>119.42</t>
  </si>
  <si>
    <t>1992.</t>
  </si>
  <si>
    <t>Jayaswal Neco</t>
  </si>
  <si>
    <t>393.62</t>
  </si>
  <si>
    <t>1649.35</t>
  </si>
  <si>
    <t>1993.</t>
  </si>
  <si>
    <t>Jayant Agro Org.</t>
  </si>
  <si>
    <t>672.17</t>
  </si>
  <si>
    <t>-6.16</t>
  </si>
  <si>
    <t>1994.</t>
  </si>
  <si>
    <t>Saroja Pharma In</t>
  </si>
  <si>
    <t>84.21</t>
  </si>
  <si>
    <t>81.35</t>
  </si>
  <si>
    <t>1995.</t>
  </si>
  <si>
    <t>Kanishk Steel</t>
  </si>
  <si>
    <t>590.48</t>
  </si>
  <si>
    <t>101.21</t>
  </si>
  <si>
    <t>1996.</t>
  </si>
  <si>
    <t>Vivo Bio Tech</t>
  </si>
  <si>
    <t>74.48</t>
  </si>
  <si>
    <t>688.24</t>
  </si>
  <si>
    <t>1997.</t>
  </si>
  <si>
    <t>South West Pinn.</t>
  </si>
  <si>
    <t>36.57</t>
  </si>
  <si>
    <t>1998.</t>
  </si>
  <si>
    <t>RACL Geartech</t>
  </si>
  <si>
    <t>99.91</t>
  </si>
  <si>
    <t>1999.</t>
  </si>
  <si>
    <t>Lux Industries</t>
  </si>
  <si>
    <t>25.30</t>
  </si>
  <si>
    <t>-30.79</t>
  </si>
  <si>
    <t>604.49</t>
  </si>
  <si>
    <t>2000.</t>
  </si>
  <si>
    <t>DB Intl.Stock</t>
  </si>
  <si>
    <t>25.56</t>
  </si>
  <si>
    <t>-48.47</t>
  </si>
  <si>
    <t>-45.45</t>
  </si>
  <si>
    <t>2001.</t>
  </si>
  <si>
    <t>HLE Glascoat</t>
  </si>
  <si>
    <t>57.47</t>
  </si>
  <si>
    <t>334.12</t>
  </si>
  <si>
    <t>283.95</t>
  </si>
  <si>
    <t>2002.</t>
  </si>
  <si>
    <t>VST Till. Tract.</t>
  </si>
  <si>
    <t>282.45</t>
  </si>
  <si>
    <t>48.20</t>
  </si>
  <si>
    <t>2003.</t>
  </si>
  <si>
    <t>Krsnaa Diagnost.</t>
  </si>
  <si>
    <t>30.51</t>
  </si>
  <si>
    <t>175.62</t>
  </si>
  <si>
    <t>2004.</t>
  </si>
  <si>
    <t>Dar Credit &amp; Cap</t>
  </si>
  <si>
    <t>10.72</t>
  </si>
  <si>
    <t>2005.</t>
  </si>
  <si>
    <t>Gujarat Poly</t>
  </si>
  <si>
    <t>92.36</t>
  </si>
  <si>
    <t>454.90</t>
  </si>
  <si>
    <t>-3.91</t>
  </si>
  <si>
    <t>2006.</t>
  </si>
  <si>
    <t>M M Forgings</t>
  </si>
  <si>
    <t>-31.11</t>
  </si>
  <si>
    <t>348.81</t>
  </si>
  <si>
    <t>-5.35</t>
  </si>
  <si>
    <t>2007.</t>
  </si>
  <si>
    <t>Paramount Specia</t>
  </si>
  <si>
    <t>72.82</t>
  </si>
  <si>
    <t>62.59</t>
  </si>
  <si>
    <t>2008.</t>
  </si>
  <si>
    <t>D P Wires</t>
  </si>
  <si>
    <t>-49.93</t>
  </si>
  <si>
    <t>126.14</t>
  </si>
  <si>
    <t>-31.24</t>
  </si>
  <si>
    <t>2009.</t>
  </si>
  <si>
    <t>Borosil</t>
  </si>
  <si>
    <t>232.69</t>
  </si>
  <si>
    <t>2010.</t>
  </si>
  <si>
    <t>Wardwizard Inno.</t>
  </si>
  <si>
    <t>-53.72</t>
  </si>
  <si>
    <t>2011.</t>
  </si>
  <si>
    <t>Dhruva Cap.Serv.</t>
  </si>
  <si>
    <t>-0.54</t>
  </si>
  <si>
    <t>-268.75</t>
  </si>
  <si>
    <t>71.74</t>
  </si>
  <si>
    <t>2012.</t>
  </si>
  <si>
    <t>Asahi India Glas</t>
  </si>
  <si>
    <t>54.79</t>
  </si>
  <si>
    <t>-27.98</t>
  </si>
  <si>
    <t>1228.74</t>
  </si>
  <si>
    <t>8.48</t>
  </si>
  <si>
    <t>2013.</t>
  </si>
  <si>
    <t>T.V. Today Netw.</t>
  </si>
  <si>
    <t>26.38</t>
  </si>
  <si>
    <t>-86.39</t>
  </si>
  <si>
    <t>197.19</t>
  </si>
  <si>
    <t>-36.23</t>
  </si>
  <si>
    <t>2014.</t>
  </si>
  <si>
    <t>Lehar Footwears</t>
  </si>
  <si>
    <t>205.46</t>
  </si>
  <si>
    <t>142.20</t>
  </si>
  <si>
    <t>2015.</t>
  </si>
  <si>
    <t>AVG Logistics</t>
  </si>
  <si>
    <t>4.93</t>
  </si>
  <si>
    <t>124.48</t>
  </si>
  <si>
    <t>2016.</t>
  </si>
  <si>
    <t>V R Infraspace</t>
  </si>
  <si>
    <t>-19.12</t>
  </si>
  <si>
    <t>2017.</t>
  </si>
  <si>
    <t>ABans Enterprise</t>
  </si>
  <si>
    <t>1356.72</t>
  </si>
  <si>
    <t>427.46</t>
  </si>
  <si>
    <t>2018.</t>
  </si>
  <si>
    <t>Aristo Bio-Tech</t>
  </si>
  <si>
    <t>-0.49</t>
  </si>
  <si>
    <t>-137.12</t>
  </si>
  <si>
    <t>-7.45</t>
  </si>
  <si>
    <t>2019.</t>
  </si>
  <si>
    <t>Mold-Tek Pack.</t>
  </si>
  <si>
    <t>37.10</t>
  </si>
  <si>
    <t>240.56</t>
  </si>
  <si>
    <t>2020.</t>
  </si>
  <si>
    <t>SBEC Sugar</t>
  </si>
  <si>
    <t>-26.05</t>
  </si>
  <si>
    <t>-111.27</t>
  </si>
  <si>
    <t>119.88</t>
  </si>
  <si>
    <t>-15.08</t>
  </si>
  <si>
    <t>2021.</t>
  </si>
  <si>
    <t>Usha Financial</t>
  </si>
  <si>
    <t>8.76</t>
  </si>
  <si>
    <t>33.12</t>
  </si>
  <si>
    <t>2022.</t>
  </si>
  <si>
    <t>Tirupati Forge</t>
  </si>
  <si>
    <t>-45.77</t>
  </si>
  <si>
    <t>2023.</t>
  </si>
  <si>
    <t>Sai Silks</t>
  </si>
  <si>
    <t>1337.80</t>
  </si>
  <si>
    <t>379.02</t>
  </si>
  <si>
    <t>2024.</t>
  </si>
  <si>
    <t>Greenply Industr</t>
  </si>
  <si>
    <t>-24.60</t>
  </si>
  <si>
    <t>600.81</t>
  </si>
  <si>
    <t>2025.</t>
  </si>
  <si>
    <t>Mufin Green</t>
  </si>
  <si>
    <t>-22.15</t>
  </si>
  <si>
    <t>2026.</t>
  </si>
  <si>
    <t>India Glycols</t>
  </si>
  <si>
    <t>1040.46</t>
  </si>
  <si>
    <t>2027.</t>
  </si>
  <si>
    <t>Uniparts India</t>
  </si>
  <si>
    <t>3.52</t>
  </si>
  <si>
    <t>273.65</t>
  </si>
  <si>
    <t>2028.</t>
  </si>
  <si>
    <t>Rama Vision</t>
  </si>
  <si>
    <t>-12.61</t>
  </si>
  <si>
    <t>33.99</t>
  </si>
  <si>
    <t>2029.</t>
  </si>
  <si>
    <t>Kalyani Forge</t>
  </si>
  <si>
    <t>25.54</t>
  </si>
  <si>
    <t>302.86</t>
  </si>
  <si>
    <t>64.13</t>
  </si>
  <si>
    <t>2030.</t>
  </si>
  <si>
    <t>Hind.Oil Explor.</t>
  </si>
  <si>
    <t>43.87</t>
  </si>
  <si>
    <t>-71.42</t>
  </si>
  <si>
    <t>78.65</t>
  </si>
  <si>
    <t>2031.</t>
  </si>
  <si>
    <t>Brightcom Group</t>
  </si>
  <si>
    <t>210.87</t>
  </si>
  <si>
    <t>1455.49</t>
  </si>
  <si>
    <t>2032.</t>
  </si>
  <si>
    <t>Sandhar Tech</t>
  </si>
  <si>
    <t>1090.09</t>
  </si>
  <si>
    <t>2033.</t>
  </si>
  <si>
    <t>SRG Housing</t>
  </si>
  <si>
    <t>41.71</t>
  </si>
  <si>
    <t>2034.</t>
  </si>
  <si>
    <t>432.32</t>
  </si>
  <si>
    <t>71.41</t>
  </si>
  <si>
    <t>3818.62</t>
  </si>
  <si>
    <t>2035.</t>
  </si>
  <si>
    <t>Nukleus Office</t>
  </si>
  <si>
    <t>2036.</t>
  </si>
  <si>
    <t>Dutron Polymers</t>
  </si>
  <si>
    <t>36.04</t>
  </si>
  <si>
    <t>-42.67</t>
  </si>
  <si>
    <t>2037.</t>
  </si>
  <si>
    <t>Simran Farms</t>
  </si>
  <si>
    <t>-91.40</t>
  </si>
  <si>
    <t>204.94</t>
  </si>
  <si>
    <t>2038.</t>
  </si>
  <si>
    <t>Arisinfra Solu.</t>
  </si>
  <si>
    <t>-20.52</t>
  </si>
  <si>
    <t>212.08</t>
  </si>
  <si>
    <t>2039.</t>
  </si>
  <si>
    <t>Rudra Global</t>
  </si>
  <si>
    <t>149.54</t>
  </si>
  <si>
    <t>2040.</t>
  </si>
  <si>
    <t>Ducon Tech</t>
  </si>
  <si>
    <t>3.13</t>
  </si>
  <si>
    <t>2041.</t>
  </si>
  <si>
    <t>Rulka</t>
  </si>
  <si>
    <t>-62.29</t>
  </si>
  <si>
    <t>44.08</t>
  </si>
  <si>
    <t>2042.</t>
  </si>
  <si>
    <t>Capital Trust</t>
  </si>
  <si>
    <t>-8.32</t>
  </si>
  <si>
    <t>-1239.73</t>
  </si>
  <si>
    <t>-49.39</t>
  </si>
  <si>
    <t>2043.</t>
  </si>
  <si>
    <t>Excellent Wires</t>
  </si>
  <si>
    <t>87.80</t>
  </si>
  <si>
    <t>11.70</t>
  </si>
  <si>
    <t>2044.</t>
  </si>
  <si>
    <t>Azad Engineering</t>
  </si>
  <si>
    <t>134.51</t>
  </si>
  <si>
    <t>2045.</t>
  </si>
  <si>
    <t>G S Auto Intl.</t>
  </si>
  <si>
    <t>49.32</t>
  </si>
  <si>
    <t>2046.</t>
  </si>
  <si>
    <t>ERIS Lifescience</t>
  </si>
  <si>
    <t>125.10</t>
  </si>
  <si>
    <t>773.00</t>
  </si>
  <si>
    <t>2047.</t>
  </si>
  <si>
    <t>S D Retail</t>
  </si>
  <si>
    <t>101.36</t>
  </si>
  <si>
    <t>-4.34</t>
  </si>
  <si>
    <t>2048.</t>
  </si>
  <si>
    <t>Conart Engineers</t>
  </si>
  <si>
    <t>48.99</t>
  </si>
  <si>
    <t>2049.</t>
  </si>
  <si>
    <t>SMS Pharma.</t>
  </si>
  <si>
    <t>196.05</t>
  </si>
  <si>
    <t>2050.</t>
  </si>
  <si>
    <t>MANGALAM SEEDS</t>
  </si>
  <si>
    <t>49.15</t>
  </si>
  <si>
    <t>2051.</t>
  </si>
  <si>
    <t>BEW Engg</t>
  </si>
  <si>
    <t>-34.65</t>
  </si>
  <si>
    <t>2052.</t>
  </si>
  <si>
    <t>Bharat Forge</t>
  </si>
  <si>
    <t>55.07</t>
  </si>
  <si>
    <t>283.87</t>
  </si>
  <si>
    <t>-2.40</t>
  </si>
  <si>
    <t>3908.75</t>
  </si>
  <si>
    <t>-4.81</t>
  </si>
  <si>
    <t>12.18</t>
  </si>
  <si>
    <t>2053.</t>
  </si>
  <si>
    <t>Three M Paper</t>
  </si>
  <si>
    <t>69.54</t>
  </si>
  <si>
    <t>-17.56</t>
  </si>
  <si>
    <t>2054.</t>
  </si>
  <si>
    <t>Mangal Credit</t>
  </si>
  <si>
    <t>29.05</t>
  </si>
  <si>
    <t>14.47</t>
  </si>
  <si>
    <t>21.90</t>
  </si>
  <si>
    <t>2055.</t>
  </si>
  <si>
    <t>Organic Recyclin</t>
  </si>
  <si>
    <t>55.65</t>
  </si>
  <si>
    <t>75.72</t>
  </si>
  <si>
    <t>2056.</t>
  </si>
  <si>
    <t>Solitaire Mach.</t>
  </si>
  <si>
    <t>-90.70</t>
  </si>
  <si>
    <t>-57.20</t>
  </si>
  <si>
    <t>2057.</t>
  </si>
  <si>
    <t>Niks Technology</t>
  </si>
  <si>
    <t>482.00</t>
  </si>
  <si>
    <t>4.06</t>
  </si>
  <si>
    <t>2058.</t>
  </si>
  <si>
    <t>Onyx Biotec</t>
  </si>
  <si>
    <t>2059.</t>
  </si>
  <si>
    <t>36.67</t>
  </si>
  <si>
    <t>-29.51</t>
  </si>
  <si>
    <t>39.64</t>
  </si>
  <si>
    <t>-62.40</t>
  </si>
  <si>
    <t>12.14</t>
  </si>
  <si>
    <t>2060.</t>
  </si>
  <si>
    <t>Harsha Engg Intl</t>
  </si>
  <si>
    <t>365.29</t>
  </si>
  <si>
    <t>2061.</t>
  </si>
  <si>
    <t>Maan Aluminium</t>
  </si>
  <si>
    <t>-19.47</t>
  </si>
  <si>
    <t>211.19</t>
  </si>
  <si>
    <t>12.13</t>
  </si>
  <si>
    <t>2062.</t>
  </si>
  <si>
    <t>Kizi Apparels</t>
  </si>
  <si>
    <t>2063.</t>
  </si>
  <si>
    <t>Shalimar Wires</t>
  </si>
  <si>
    <t>24.69</t>
  </si>
  <si>
    <t>-3.24</t>
  </si>
  <si>
    <t>2064.</t>
  </si>
  <si>
    <t>Star Housing Fin</t>
  </si>
  <si>
    <t>-54.30</t>
  </si>
  <si>
    <t>2065.</t>
  </si>
  <si>
    <t>Antony Waste han</t>
  </si>
  <si>
    <t>247.34</t>
  </si>
  <si>
    <t>2066.</t>
  </si>
  <si>
    <t>Richa Info</t>
  </si>
  <si>
    <t>968.89</t>
  </si>
  <si>
    <t>2067.</t>
  </si>
  <si>
    <t>Moongipa Capital</t>
  </si>
  <si>
    <t>-5.94</t>
  </si>
  <si>
    <t>-6.34</t>
  </si>
  <si>
    <t>2068.</t>
  </si>
  <si>
    <t>Jay Kailash</t>
  </si>
  <si>
    <t>-4.69</t>
  </si>
  <si>
    <t>-18.90</t>
  </si>
  <si>
    <t>2069.</t>
  </si>
  <si>
    <t>JITF Infra Logis</t>
  </si>
  <si>
    <t>-4.71</t>
  </si>
  <si>
    <t>-7114.47</t>
  </si>
  <si>
    <t>550.16</t>
  </si>
  <si>
    <t>2070.</t>
  </si>
  <si>
    <t>Deep Industries</t>
  </si>
  <si>
    <t>199.50</t>
  </si>
  <si>
    <t>61.59</t>
  </si>
  <si>
    <t>2071.</t>
  </si>
  <si>
    <t>Crop Life Scienc</t>
  </si>
  <si>
    <t>56.20</t>
  </si>
  <si>
    <t>-6.82</t>
  </si>
  <si>
    <t>2072.</t>
  </si>
  <si>
    <t>Shyam Metalics</t>
  </si>
  <si>
    <t>290.67</t>
  </si>
  <si>
    <t>4418.84</t>
  </si>
  <si>
    <t>2073.</t>
  </si>
  <si>
    <t>Jagan Lamps</t>
  </si>
  <si>
    <t>8.98</t>
  </si>
  <si>
    <t>-14.64</t>
  </si>
  <si>
    <t>2074.</t>
  </si>
  <si>
    <t>Sportking India</t>
  </si>
  <si>
    <t>585.80</t>
  </si>
  <si>
    <t>-7.61</t>
  </si>
  <si>
    <t>2075.</t>
  </si>
  <si>
    <t>O N G C</t>
  </si>
  <si>
    <t>11554.21</t>
  </si>
  <si>
    <t>163108.12</t>
  </si>
  <si>
    <t>-3.47</t>
  </si>
  <si>
    <t>2076.</t>
  </si>
  <si>
    <t>7Seas Enter.</t>
  </si>
  <si>
    <t>2077.</t>
  </si>
  <si>
    <t>Centum Electron</t>
  </si>
  <si>
    <t>4.48</t>
  </si>
  <si>
    <t>196.61</t>
  </si>
  <si>
    <t>273.40</t>
  </si>
  <si>
    <t>2078.</t>
  </si>
  <si>
    <t>-18.44</t>
  </si>
  <si>
    <t>-54.41</t>
  </si>
  <si>
    <t>112.24</t>
  </si>
  <si>
    <t>2079.</t>
  </si>
  <si>
    <t>T B Z</t>
  </si>
  <si>
    <t>624.01</t>
  </si>
  <si>
    <t>12.01</t>
  </si>
  <si>
    <t>2080.</t>
  </si>
  <si>
    <t>RIR Power Electr</t>
  </si>
  <si>
    <t>-38.52</t>
  </si>
  <si>
    <t>2081.</t>
  </si>
  <si>
    <t>Kanpur Plastipa.</t>
  </si>
  <si>
    <t>690.60</t>
  </si>
  <si>
    <t>179.50</t>
  </si>
  <si>
    <t>2082.</t>
  </si>
  <si>
    <t>NIS Management</t>
  </si>
  <si>
    <t>71.10</t>
  </si>
  <si>
    <t>2083.</t>
  </si>
  <si>
    <t>Star Health Insu</t>
  </si>
  <si>
    <t>262.52</t>
  </si>
  <si>
    <t>4232.86</t>
  </si>
  <si>
    <t>2084.</t>
  </si>
  <si>
    <t>Apeejay Surrend.</t>
  </si>
  <si>
    <t>828.93</t>
  </si>
  <si>
    <t>2085.</t>
  </si>
  <si>
    <t>Schloss Bangal.</t>
  </si>
  <si>
    <t>274.79</t>
  </si>
  <si>
    <t>2086.</t>
  </si>
  <si>
    <t>Mohit Paper Mill</t>
  </si>
  <si>
    <t>-11.39</t>
  </si>
  <si>
    <t>53.46</t>
  </si>
  <si>
    <t>9.37</t>
  </si>
  <si>
    <t>2087.</t>
  </si>
  <si>
    <t>Roopa Industries</t>
  </si>
  <si>
    <t>2088.</t>
  </si>
  <si>
    <t>Fortis Health.</t>
  </si>
  <si>
    <t>76.58</t>
  </si>
  <si>
    <t>266.78</t>
  </si>
  <si>
    <t>2166.72</t>
  </si>
  <si>
    <t>2089.</t>
  </si>
  <si>
    <t>SKP Bearing</t>
  </si>
  <si>
    <t>22.12</t>
  </si>
  <si>
    <t>2090.</t>
  </si>
  <si>
    <t>Marathon Nextgen</t>
  </si>
  <si>
    <t>61.57</t>
  </si>
  <si>
    <t>62.06</t>
  </si>
  <si>
    <t>140.81</t>
  </si>
  <si>
    <t>-13.19</t>
  </si>
  <si>
    <t>2091.</t>
  </si>
  <si>
    <t>Viaz Tyres</t>
  </si>
  <si>
    <t>64.52</t>
  </si>
  <si>
    <t>2092.</t>
  </si>
  <si>
    <t>Bambino Agro Ind</t>
  </si>
  <si>
    <t>22.02</t>
  </si>
  <si>
    <t>88.26</t>
  </si>
  <si>
    <t>2093.</t>
  </si>
  <si>
    <t>Perfectpac</t>
  </si>
  <si>
    <t>2094.</t>
  </si>
  <si>
    <t>Moschip Tech.</t>
  </si>
  <si>
    <t>173.87</t>
  </si>
  <si>
    <t>135.59</t>
  </si>
  <si>
    <t>2095.</t>
  </si>
  <si>
    <t>Foods &amp; Inns</t>
  </si>
  <si>
    <t>89.78</t>
  </si>
  <si>
    <t>236.15</t>
  </si>
  <si>
    <t>2096.</t>
  </si>
  <si>
    <t>Chatha Foods</t>
  </si>
  <si>
    <t>32.23</t>
  </si>
  <si>
    <t>2097.</t>
  </si>
  <si>
    <t>Indian Hume Pipe</t>
  </si>
  <si>
    <t>-29.65</t>
  </si>
  <si>
    <t>307.43</t>
  </si>
  <si>
    <t>-15.57</t>
  </si>
  <si>
    <t>11.91</t>
  </si>
  <si>
    <t>2098.</t>
  </si>
  <si>
    <t>Dev Accele.</t>
  </si>
  <si>
    <t>2099.</t>
  </si>
  <si>
    <t>Pasupati Acrylon</t>
  </si>
  <si>
    <t>-84.44</t>
  </si>
  <si>
    <t>216.05</t>
  </si>
  <si>
    <t>2100.</t>
  </si>
  <si>
    <t>Parmeshwari Silk</t>
  </si>
  <si>
    <t>39.88</t>
  </si>
  <si>
    <t>60.60</t>
  </si>
  <si>
    <t>2101.</t>
  </si>
  <si>
    <t>Gland Pharma</t>
  </si>
  <si>
    <t>215.48</t>
  </si>
  <si>
    <t>1505.62</t>
  </si>
  <si>
    <t>2102.</t>
  </si>
  <si>
    <t>TCC Concept</t>
  </si>
  <si>
    <t>73.48</t>
  </si>
  <si>
    <t>87.21</t>
  </si>
  <si>
    <t>2103.</t>
  </si>
  <si>
    <t>Sharat Industrie</t>
  </si>
  <si>
    <t>75.49</t>
  </si>
  <si>
    <t>115.20</t>
  </si>
  <si>
    <t>2104.</t>
  </si>
  <si>
    <t>Samrat Forgings</t>
  </si>
  <si>
    <t>280.00</t>
  </si>
  <si>
    <t>2105.</t>
  </si>
  <si>
    <t>Hi-Green Carbon</t>
  </si>
  <si>
    <t>60.69</t>
  </si>
  <si>
    <t>2106.</t>
  </si>
  <si>
    <t>India Gelatine</t>
  </si>
  <si>
    <t>-21.94</t>
  </si>
  <si>
    <t>2107.</t>
  </si>
  <si>
    <t>ICDS</t>
  </si>
  <si>
    <t>59.36</t>
  </si>
  <si>
    <t>48.08</t>
  </si>
  <si>
    <t>11.85</t>
  </si>
  <si>
    <t>2108.</t>
  </si>
  <si>
    <t>Machino Plastics</t>
  </si>
  <si>
    <t>113.27</t>
  </si>
  <si>
    <t>2109.</t>
  </si>
  <si>
    <t>Flomic Global</t>
  </si>
  <si>
    <t>-422.81</t>
  </si>
  <si>
    <t>101.38</t>
  </si>
  <si>
    <t>2110.</t>
  </si>
  <si>
    <t>KRBL</t>
  </si>
  <si>
    <t>150.58</t>
  </si>
  <si>
    <t>73.96</t>
  </si>
  <si>
    <t>1584.35</t>
  </si>
  <si>
    <t>32.12</t>
  </si>
  <si>
    <t>2111.</t>
  </si>
  <si>
    <t>Genomic Valley</t>
  </si>
  <si>
    <t>36.00</t>
  </si>
  <si>
    <t>11.00</t>
  </si>
  <si>
    <t>-84.62</t>
  </si>
  <si>
    <t>-43.75</t>
  </si>
  <si>
    <t>2112.</t>
  </si>
  <si>
    <t>ICICI Pru Life</t>
  </si>
  <si>
    <t>300.99</t>
  </si>
  <si>
    <t>25401.34</t>
  </si>
  <si>
    <t>2113.</t>
  </si>
  <si>
    <t>Uttam Sug.Mills</t>
  </si>
  <si>
    <t>9.28</t>
  </si>
  <si>
    <t>15.96</t>
  </si>
  <si>
    <t>148.21</t>
  </si>
  <si>
    <t>604.76</t>
  </si>
  <si>
    <t>2114.</t>
  </si>
  <si>
    <t>Deco-Mica</t>
  </si>
  <si>
    <t>340.00</t>
  </si>
  <si>
    <t>-3.22</t>
  </si>
  <si>
    <t>2115.</t>
  </si>
  <si>
    <t>Faze Three</t>
  </si>
  <si>
    <t>84.13</t>
  </si>
  <si>
    <t>204.72</t>
  </si>
  <si>
    <t>2116.</t>
  </si>
  <si>
    <t>Manaksia</t>
  </si>
  <si>
    <t>-22.45</t>
  </si>
  <si>
    <t>173.39</t>
  </si>
  <si>
    <t>64.93</t>
  </si>
  <si>
    <t>2117.</t>
  </si>
  <si>
    <t>PCBL Chemical</t>
  </si>
  <si>
    <t>94.10</t>
  </si>
  <si>
    <t>2114.05</t>
  </si>
  <si>
    <t>2118.</t>
  </si>
  <si>
    <t>Pashupati Cotsp.</t>
  </si>
  <si>
    <t>-31.88</t>
  </si>
  <si>
    <t>2119.</t>
  </si>
  <si>
    <t>HMA Agro Inds.</t>
  </si>
  <si>
    <t>31.48</t>
  </si>
  <si>
    <t>1122.61</t>
  </si>
  <si>
    <t>57.53</t>
  </si>
  <si>
    <t>2120.</t>
  </si>
  <si>
    <t>Swiss Military</t>
  </si>
  <si>
    <t>-21.20</t>
  </si>
  <si>
    <t>19.79</t>
  </si>
  <si>
    <t>2121.</t>
  </si>
  <si>
    <t>SDC Techmedia</t>
  </si>
  <si>
    <t>36.91</t>
  </si>
  <si>
    <t>133.78</t>
  </si>
  <si>
    <t>5.29</t>
  </si>
  <si>
    <t>2122.</t>
  </si>
  <si>
    <t>Droneacharya Aer</t>
  </si>
  <si>
    <t>2123.</t>
  </si>
  <si>
    <t>Everest Kanto</t>
  </si>
  <si>
    <t>48.41</t>
  </si>
  <si>
    <t>386.88</t>
  </si>
  <si>
    <t>11.79</t>
  </si>
  <si>
    <t>2124.</t>
  </si>
  <si>
    <t>Amiable Logistic</t>
  </si>
  <si>
    <t>-85.29</t>
  </si>
  <si>
    <t>-25.35</t>
  </si>
  <si>
    <t>2125.</t>
  </si>
  <si>
    <t>Sakthi Sugars</t>
  </si>
  <si>
    <t>-1.10</t>
  </si>
  <si>
    <t>-103.89</t>
  </si>
  <si>
    <t>302.42</t>
  </si>
  <si>
    <t>-23.16</t>
  </si>
  <si>
    <t>11.78</t>
  </si>
  <si>
    <t>2126.</t>
  </si>
  <si>
    <t>Dhanashree Elect</t>
  </si>
  <si>
    <t>176.32</t>
  </si>
  <si>
    <t>82.12</t>
  </si>
  <si>
    <t>2127.</t>
  </si>
  <si>
    <t>SMS Lifesciences</t>
  </si>
  <si>
    <t>-40.57</t>
  </si>
  <si>
    <t>-10.86</t>
  </si>
  <si>
    <t>2128.</t>
  </si>
  <si>
    <t>Sainik Finance</t>
  </si>
  <si>
    <t>11.76</t>
  </si>
  <si>
    <t>2129.</t>
  </si>
  <si>
    <t>Arex Industries</t>
  </si>
  <si>
    <t>-69.88</t>
  </si>
  <si>
    <t>-13.11</t>
  </si>
  <si>
    <t>2130.</t>
  </si>
  <si>
    <t>Asian Hotels (E)</t>
  </si>
  <si>
    <t>-1574.36</t>
  </si>
  <si>
    <t>2131.</t>
  </si>
  <si>
    <t>Aurangabad Dist.</t>
  </si>
  <si>
    <t>-75.58</t>
  </si>
  <si>
    <t>58.94</t>
  </si>
  <si>
    <t>-12.41</t>
  </si>
  <si>
    <t>2132.</t>
  </si>
  <si>
    <t>Munjal Auto Inds</t>
  </si>
  <si>
    <t>-53.19</t>
  </si>
  <si>
    <t>491.02</t>
  </si>
  <si>
    <t>2133.</t>
  </si>
  <si>
    <t>Sanstar</t>
  </si>
  <si>
    <t>-102.00</t>
  </si>
  <si>
    <t>168.85</t>
  </si>
  <si>
    <t>-44.21</t>
  </si>
  <si>
    <t>2134.</t>
  </si>
  <si>
    <t>Kama Holdings</t>
  </si>
  <si>
    <t>436.30</t>
  </si>
  <si>
    <t>75.96</t>
  </si>
  <si>
    <t>3856.72</t>
  </si>
  <si>
    <t>2135.</t>
  </si>
  <si>
    <t>Active Clothing</t>
  </si>
  <si>
    <t>127.90</t>
  </si>
  <si>
    <t>76.03</t>
  </si>
  <si>
    <t>2136.</t>
  </si>
  <si>
    <t>Craftsman Auto</t>
  </si>
  <si>
    <t>69.60</t>
  </si>
  <si>
    <t>42.08</t>
  </si>
  <si>
    <t>54.97</t>
  </si>
  <si>
    <t>2137.</t>
  </si>
  <si>
    <t>Shreenath Paper</t>
  </si>
  <si>
    <t>45.21</t>
  </si>
  <si>
    <t>2138.</t>
  </si>
  <si>
    <t>Ventive Hospital</t>
  </si>
  <si>
    <t>37.92</t>
  </si>
  <si>
    <t>507.45</t>
  </si>
  <si>
    <t>341.68</t>
  </si>
  <si>
    <t>2139.</t>
  </si>
  <si>
    <t>Bliss GVS Pharma</t>
  </si>
  <si>
    <t>107.92</t>
  </si>
  <si>
    <t>207.47</t>
  </si>
  <si>
    <t>2140.</t>
  </si>
  <si>
    <t>Protean eGov</t>
  </si>
  <si>
    <t>210.84</t>
  </si>
  <si>
    <t>2141.</t>
  </si>
  <si>
    <t>Ceejay Finance</t>
  </si>
  <si>
    <t>6.40</t>
  </si>
  <si>
    <t>19.18</t>
  </si>
  <si>
    <t>2142.</t>
  </si>
  <si>
    <t>Sarveshwar Foods</t>
  </si>
  <si>
    <t>127.18</t>
  </si>
  <si>
    <t>301.35</t>
  </si>
  <si>
    <t>2143.</t>
  </si>
  <si>
    <t>DRA Consultants</t>
  </si>
  <si>
    <t>-3.14</t>
  </si>
  <si>
    <t>11.69</t>
  </si>
  <si>
    <t>2144.</t>
  </si>
  <si>
    <t>Navin Fluo.Intl.</t>
  </si>
  <si>
    <t>117.16</t>
  </si>
  <si>
    <t>128.83</t>
  </si>
  <si>
    <t>38.52</t>
  </si>
  <si>
    <t>2145.</t>
  </si>
  <si>
    <t>Artemis Electri.</t>
  </si>
  <si>
    <t>242.50</t>
  </si>
  <si>
    <t>19.75</t>
  </si>
  <si>
    <t>59.53</t>
  </si>
  <si>
    <t>2146.</t>
  </si>
  <si>
    <t>Pritika Engineer</t>
  </si>
  <si>
    <t>115.96</t>
  </si>
  <si>
    <t>37.17</t>
  </si>
  <si>
    <t>62.53</t>
  </si>
  <si>
    <t>2147.</t>
  </si>
  <si>
    <t>Swasti Vin. Art</t>
  </si>
  <si>
    <t>1218.18</t>
  </si>
  <si>
    <t>9.96</t>
  </si>
  <si>
    <t>91.91</t>
  </si>
  <si>
    <t>2148.</t>
  </si>
  <si>
    <t>Parin Enterpris.</t>
  </si>
  <si>
    <t>130.55</t>
  </si>
  <si>
    <t>286.93</t>
  </si>
  <si>
    <t>2149.</t>
  </si>
  <si>
    <t>Syrma SGS Tech.</t>
  </si>
  <si>
    <t>49.92</t>
  </si>
  <si>
    <t>157.72</t>
  </si>
  <si>
    <t>943.98</t>
  </si>
  <si>
    <t>-18.62</t>
  </si>
  <si>
    <t>2150.</t>
  </si>
  <si>
    <t>Intl. Combustion</t>
  </si>
  <si>
    <t>-152.54</t>
  </si>
  <si>
    <t>2151.</t>
  </si>
  <si>
    <t>United Van Der</t>
  </si>
  <si>
    <t>1100.00</t>
  </si>
  <si>
    <t>2152.</t>
  </si>
  <si>
    <t>Sh.Pushkar Chem.</t>
  </si>
  <si>
    <t>20.96</t>
  </si>
  <si>
    <t>254.51</t>
  </si>
  <si>
    <t>31.06</t>
  </si>
  <si>
    <t>2153.</t>
  </si>
  <si>
    <t>Bajaj Electrical</t>
  </si>
  <si>
    <t>-75.74</t>
  </si>
  <si>
    <t>1064.59</t>
  </si>
  <si>
    <t>-7.82</t>
  </si>
  <si>
    <t>2154.</t>
  </si>
  <si>
    <t>Dhampur.Spl.Sug.</t>
  </si>
  <si>
    <t>42.02</t>
  </si>
  <si>
    <t>2155.</t>
  </si>
  <si>
    <t>Hi-Tech Pipes</t>
  </si>
  <si>
    <t>30.89</t>
  </si>
  <si>
    <t>791.36</t>
  </si>
  <si>
    <t>2156.</t>
  </si>
  <si>
    <t>Ircon Intl.</t>
  </si>
  <si>
    <t>164.10</t>
  </si>
  <si>
    <t>-26.54</t>
  </si>
  <si>
    <t>1786.28</t>
  </si>
  <si>
    <t>-21.90</t>
  </si>
  <si>
    <t>2157.</t>
  </si>
  <si>
    <t>Technopack Poly.</t>
  </si>
  <si>
    <t>569.23</t>
  </si>
  <si>
    <t>2158.</t>
  </si>
  <si>
    <t>Allcargo Termi</t>
  </si>
  <si>
    <t>37.02</t>
  </si>
  <si>
    <t>9.11</t>
  </si>
  <si>
    <t>-1.01</t>
  </si>
  <si>
    <t>187.25</t>
  </si>
  <si>
    <t>2159.</t>
  </si>
  <si>
    <t>Mukka Proteins</t>
  </si>
  <si>
    <t>-64.07</t>
  </si>
  <si>
    <t>170.77</t>
  </si>
  <si>
    <t>2160.</t>
  </si>
  <si>
    <t>GDL Leasing</t>
  </si>
  <si>
    <t>26.28</t>
  </si>
  <si>
    <t>113.33</t>
  </si>
  <si>
    <t>102.94</t>
  </si>
  <si>
    <t>2161.</t>
  </si>
  <si>
    <t>Riddhi Steel</t>
  </si>
  <si>
    <t>70.47</t>
  </si>
  <si>
    <t>80.34</t>
  </si>
  <si>
    <t>236.54</t>
  </si>
  <si>
    <t>35.98</t>
  </si>
  <si>
    <t>2162.</t>
  </si>
  <si>
    <t>Alicon Cast.</t>
  </si>
  <si>
    <t>-42.59</t>
  </si>
  <si>
    <t>417.95</t>
  </si>
  <si>
    <t>2163.</t>
  </si>
  <si>
    <t>Citichem India</t>
  </si>
  <si>
    <t>52.70</t>
  </si>
  <si>
    <t>2164.</t>
  </si>
  <si>
    <t>TTK Prestige</t>
  </si>
  <si>
    <t>-36.22</t>
  </si>
  <si>
    <t>609.30</t>
  </si>
  <si>
    <t>3.63</t>
  </si>
  <si>
    <t>2165.</t>
  </si>
  <si>
    <t>Goldstar Power</t>
  </si>
  <si>
    <t>888.89</t>
  </si>
  <si>
    <t>9.84</t>
  </si>
  <si>
    <t>2166.</t>
  </si>
  <si>
    <t>SBFC Finance</t>
  </si>
  <si>
    <t>31.65</t>
  </si>
  <si>
    <t>388.43</t>
  </si>
  <si>
    <t>30.57</t>
  </si>
  <si>
    <t>2167.</t>
  </si>
  <si>
    <t>Shivam Chemicals</t>
  </si>
  <si>
    <t>62.58</t>
  </si>
  <si>
    <t>109.72</t>
  </si>
  <si>
    <t>57.62</t>
  </si>
  <si>
    <t>2168.</t>
  </si>
  <si>
    <t>Chembond Materi.</t>
  </si>
  <si>
    <t>-14.74</t>
  </si>
  <si>
    <t>57.68</t>
  </si>
  <si>
    <t>2169.</t>
  </si>
  <si>
    <t>Haldyn Glass</t>
  </si>
  <si>
    <t>115.02</t>
  </si>
  <si>
    <t>2170.</t>
  </si>
  <si>
    <t>Alfa Transformer</t>
  </si>
  <si>
    <t>-0.40</t>
  </si>
  <si>
    <t>-40.02</t>
  </si>
  <si>
    <t>2171.</t>
  </si>
  <si>
    <t>Satin Creditcare</t>
  </si>
  <si>
    <t>-58.48</t>
  </si>
  <si>
    <t>641.43</t>
  </si>
  <si>
    <t>2172.</t>
  </si>
  <si>
    <t>97.34</t>
  </si>
  <si>
    <t>1015.10</t>
  </si>
  <si>
    <t>826.25</t>
  </si>
  <si>
    <t>2173.</t>
  </si>
  <si>
    <t>The Hi-Tech Gear</t>
  </si>
  <si>
    <t>-57.87</t>
  </si>
  <si>
    <t>215.55</t>
  </si>
  <si>
    <t>2174.</t>
  </si>
  <si>
    <t>PTC India</t>
  </si>
  <si>
    <t>8.00</t>
  </si>
  <si>
    <t>242.88</t>
  </si>
  <si>
    <t>4009.17</t>
  </si>
  <si>
    <t>-11.98</t>
  </si>
  <si>
    <t>2175.</t>
  </si>
  <si>
    <t>Somany Ceramics</t>
  </si>
  <si>
    <t>-15.55</t>
  </si>
  <si>
    <t>604.44</t>
  </si>
  <si>
    <t>2176.</t>
  </si>
  <si>
    <t>Orient Beverages</t>
  </si>
  <si>
    <t>2177.</t>
  </si>
  <si>
    <t>Essen Speciality</t>
  </si>
  <si>
    <t>-33.58</t>
  </si>
  <si>
    <t>2178.</t>
  </si>
  <si>
    <t>PropshareTitania</t>
  </si>
  <si>
    <t>1050000.00</t>
  </si>
  <si>
    <t>52.23</t>
  </si>
  <si>
    <t>468.51</t>
  </si>
  <si>
    <t>2179.</t>
  </si>
  <si>
    <t>Shetron</t>
  </si>
  <si>
    <t>68.79</t>
  </si>
  <si>
    <t>2180.</t>
  </si>
  <si>
    <t>Ambika Cotton</t>
  </si>
  <si>
    <t>191.98</t>
  </si>
  <si>
    <t>-8.18</t>
  </si>
  <si>
    <t>2181.</t>
  </si>
  <si>
    <t>West Coast Paper</t>
  </si>
  <si>
    <t>60.26</t>
  </si>
  <si>
    <t>-52.23</t>
  </si>
  <si>
    <t>954.65</t>
  </si>
  <si>
    <t>2182.</t>
  </si>
  <si>
    <t>Guj. Ambuja Exp</t>
  </si>
  <si>
    <t>65.02</t>
  </si>
  <si>
    <t>1291.23</t>
  </si>
  <si>
    <t>18.41</t>
  </si>
  <si>
    <t>2183.</t>
  </si>
  <si>
    <t>Sylvan Plyboard</t>
  </si>
  <si>
    <t>134.63</t>
  </si>
  <si>
    <t>2184.</t>
  </si>
  <si>
    <t>Apollo Tyres</t>
  </si>
  <si>
    <t>6560.76</t>
  </si>
  <si>
    <t>2185.</t>
  </si>
  <si>
    <t>Bajaj Healthcare</t>
  </si>
  <si>
    <t>51.75</t>
  </si>
  <si>
    <t>148.84</t>
  </si>
  <si>
    <t>2186.</t>
  </si>
  <si>
    <t>Akanksha Power</t>
  </si>
  <si>
    <t>40.79</t>
  </si>
  <si>
    <t>47.67</t>
  </si>
  <si>
    <t>2187.</t>
  </si>
  <si>
    <t>Italian Edibles</t>
  </si>
  <si>
    <t>38.10</t>
  </si>
  <si>
    <t>-31.85</t>
  </si>
  <si>
    <t>2188.</t>
  </si>
  <si>
    <t>Sterling Powerg.</t>
  </si>
  <si>
    <t>-0.18</t>
  </si>
  <si>
    <t>-1000.00</t>
  </si>
  <si>
    <t>-92.60</t>
  </si>
  <si>
    <t>11.42</t>
  </si>
  <si>
    <t>2189.</t>
  </si>
  <si>
    <t>Aadhar Hsg. Fin.</t>
  </si>
  <si>
    <t>237.28</t>
  </si>
  <si>
    <t>848.18</t>
  </si>
  <si>
    <t>2190.</t>
  </si>
  <si>
    <t>Heidelberg Cem.</t>
  </si>
  <si>
    <t>48.23</t>
  </si>
  <si>
    <t>20.88</t>
  </si>
  <si>
    <t>597.54</t>
  </si>
  <si>
    <t>2191.</t>
  </si>
  <si>
    <t>Vishnu Prakash R</t>
  </si>
  <si>
    <t>-52.51</t>
  </si>
  <si>
    <t>7.74</t>
  </si>
  <si>
    <t>2192.</t>
  </si>
  <si>
    <t>Narbada Gems</t>
  </si>
  <si>
    <t>-8.98</t>
  </si>
  <si>
    <t>-11.37</t>
  </si>
  <si>
    <t>2193.</t>
  </si>
  <si>
    <t>Senores Pharma.</t>
  </si>
  <si>
    <t>21.18</t>
  </si>
  <si>
    <t>83.88</t>
  </si>
  <si>
    <t>137.99</t>
  </si>
  <si>
    <t>71.65</t>
  </si>
  <si>
    <t>2194.</t>
  </si>
  <si>
    <t>Bihar Sponge</t>
  </si>
  <si>
    <t>113.93</t>
  </si>
  <si>
    <t>-42.55</t>
  </si>
  <si>
    <t>-25.37</t>
  </si>
  <si>
    <t>2195.</t>
  </si>
  <si>
    <t>DCM Shriram</t>
  </si>
  <si>
    <t>113.82</t>
  </si>
  <si>
    <t>3261.91</t>
  </si>
  <si>
    <t>2196.</t>
  </si>
  <si>
    <t>Commerl. Synbags</t>
  </si>
  <si>
    <t>34.31</t>
  </si>
  <si>
    <t>406.00</t>
  </si>
  <si>
    <t>89.38</t>
  </si>
  <si>
    <t>2197.</t>
  </si>
  <si>
    <t>Kuantum Papers</t>
  </si>
  <si>
    <t>110.87</t>
  </si>
  <si>
    <t>-68.42</t>
  </si>
  <si>
    <t>222.92</t>
  </si>
  <si>
    <t>-20.60</t>
  </si>
  <si>
    <t>2198.</t>
  </si>
  <si>
    <t>Bizotic Commer.</t>
  </si>
  <si>
    <t>101.93</t>
  </si>
  <si>
    <t>57.94</t>
  </si>
  <si>
    <t>2199.</t>
  </si>
  <si>
    <t>Phoenix Overseas</t>
  </si>
  <si>
    <t>-22.95</t>
  </si>
  <si>
    <t>286.81</t>
  </si>
  <si>
    <t>2200.</t>
  </si>
  <si>
    <t>Bajaj Finance</t>
  </si>
  <si>
    <t>4765.29</t>
  </si>
  <si>
    <t>19523.88</t>
  </si>
  <si>
    <t>11.35</t>
  </si>
  <si>
    <t>2201.</t>
  </si>
  <si>
    <t>Home First Finan</t>
  </si>
  <si>
    <t>453.61</t>
  </si>
  <si>
    <t>34.83</t>
  </si>
  <si>
    <t>2202.</t>
  </si>
  <si>
    <t>Maiden Forgings</t>
  </si>
  <si>
    <t>-63.90</t>
  </si>
  <si>
    <t>103.82</t>
  </si>
  <si>
    <t>-13.91</t>
  </si>
  <si>
    <t>2203.</t>
  </si>
  <si>
    <t>Globe Intl. Car.</t>
  </si>
  <si>
    <t>86.52</t>
  </si>
  <si>
    <t>2204.</t>
  </si>
  <si>
    <t>RPSG Ventures</t>
  </si>
  <si>
    <t>839.85</t>
  </si>
  <si>
    <t>251.09</t>
  </si>
  <si>
    <t>-18.46</t>
  </si>
  <si>
    <t>2971.41</t>
  </si>
  <si>
    <t>2205.</t>
  </si>
  <si>
    <t>PMC Fincorp</t>
  </si>
  <si>
    <t>-30.20</t>
  </si>
  <si>
    <t>-15.65</t>
  </si>
  <si>
    <t>2206.</t>
  </si>
  <si>
    <t>MAS FINANC SER</t>
  </si>
  <si>
    <t>86.59</t>
  </si>
  <si>
    <t>465.98</t>
  </si>
  <si>
    <t>2207.</t>
  </si>
  <si>
    <t>Dhruv Consultanc</t>
  </si>
  <si>
    <t>81.82</t>
  </si>
  <si>
    <t>2208.</t>
  </si>
  <si>
    <t>Frontier Capital</t>
  </si>
  <si>
    <t>2209.</t>
  </si>
  <si>
    <t>Bharat Global</t>
  </si>
  <si>
    <t>-43.70</t>
  </si>
  <si>
    <t>-63.11</t>
  </si>
  <si>
    <t>2210.</t>
  </si>
  <si>
    <t>Alankit</t>
  </si>
  <si>
    <t>-30.41</t>
  </si>
  <si>
    <t>90.78</t>
  </si>
  <si>
    <t>46.58</t>
  </si>
  <si>
    <t>2211.</t>
  </si>
  <si>
    <t>Total Transport</t>
  </si>
  <si>
    <t>2.93</t>
  </si>
  <si>
    <t>1112.50</t>
  </si>
  <si>
    <t>147.44</t>
  </si>
  <si>
    <t>2212.</t>
  </si>
  <si>
    <t>Purv Flexi</t>
  </si>
  <si>
    <t>28.65</t>
  </si>
  <si>
    <t>221.46</t>
  </si>
  <si>
    <t>2213.</t>
  </si>
  <si>
    <t>Tera Software</t>
  </si>
  <si>
    <t>50.06</t>
  </si>
  <si>
    <t>32.74</t>
  </si>
  <si>
    <t>2214.</t>
  </si>
  <si>
    <t>SagarSoft (India</t>
  </si>
  <si>
    <t>-217.07</t>
  </si>
  <si>
    <t>2215.</t>
  </si>
  <si>
    <t>Technvision Ven.</t>
  </si>
  <si>
    <t>-98.61</t>
  </si>
  <si>
    <t>2216.</t>
  </si>
  <si>
    <t>Ratnabhumi Dev.</t>
  </si>
  <si>
    <t>-1.99</t>
  </si>
  <si>
    <t>-46.88</t>
  </si>
  <si>
    <t>2217.</t>
  </si>
  <si>
    <t>BMW Industries</t>
  </si>
  <si>
    <t>44.05</t>
  </si>
  <si>
    <t>-38.46</t>
  </si>
  <si>
    <t>130.37</t>
  </si>
  <si>
    <t>-14.05</t>
  </si>
  <si>
    <t>2218.</t>
  </si>
  <si>
    <t>Nephro Care</t>
  </si>
  <si>
    <t>80.71</t>
  </si>
  <si>
    <t>90.79</t>
  </si>
  <si>
    <t>100.57</t>
  </si>
  <si>
    <t>2219.</t>
  </si>
  <si>
    <t>Baid Finserv</t>
  </si>
  <si>
    <t>23.78</t>
  </si>
  <si>
    <t>25.89</t>
  </si>
  <si>
    <t>2220.</t>
  </si>
  <si>
    <t>Venky's (India)</t>
  </si>
  <si>
    <t>-78.94</t>
  </si>
  <si>
    <t>865.83</t>
  </si>
  <si>
    <t>7.15</t>
  </si>
  <si>
    <t>2221.</t>
  </si>
  <si>
    <t>Shrem InvIT</t>
  </si>
  <si>
    <t>235.23</t>
  </si>
  <si>
    <t>-25.36</t>
  </si>
  <si>
    <t>535.90</t>
  </si>
  <si>
    <t>2222.</t>
  </si>
  <si>
    <t>Prakash Industri</t>
  </si>
  <si>
    <t>91.40</t>
  </si>
  <si>
    <t>1037.08</t>
  </si>
  <si>
    <t>-11.12</t>
  </si>
  <si>
    <t>2223.</t>
  </si>
  <si>
    <t>Finkurve Fin.</t>
  </si>
  <si>
    <t>2224.</t>
  </si>
  <si>
    <t>Take Solutions</t>
  </si>
  <si>
    <t>67.27</t>
  </si>
  <si>
    <t>2225.</t>
  </si>
  <si>
    <t>Destiny Logistic</t>
  </si>
  <si>
    <t>68.27</t>
  </si>
  <si>
    <t>-39.66</t>
  </si>
  <si>
    <t>48.78</t>
  </si>
  <si>
    <t>2226.</t>
  </si>
  <si>
    <t>404.00</t>
  </si>
  <si>
    <t>5202.00</t>
  </si>
  <si>
    <t>2227.</t>
  </si>
  <si>
    <t>JTEKT India</t>
  </si>
  <si>
    <t>-27.28</t>
  </si>
  <si>
    <t>566.02</t>
  </si>
  <si>
    <t>2228.</t>
  </si>
  <si>
    <t>Relaxo Footwear</t>
  </si>
  <si>
    <t>61.38</t>
  </si>
  <si>
    <t>48.90</t>
  </si>
  <si>
    <t>10.21</t>
  </si>
  <si>
    <t>654.49</t>
  </si>
  <si>
    <t>2229.</t>
  </si>
  <si>
    <t>Paushak</t>
  </si>
  <si>
    <t>55.88</t>
  </si>
  <si>
    <t>2230.</t>
  </si>
  <si>
    <t>Pakka</t>
  </si>
  <si>
    <t>-1.53</t>
  </si>
  <si>
    <t>-117.87</t>
  </si>
  <si>
    <t>81.97</t>
  </si>
  <si>
    <t>-15.31</t>
  </si>
  <si>
    <t>2231.</t>
  </si>
  <si>
    <t>Dev Information</t>
  </si>
  <si>
    <t>-40.23</t>
  </si>
  <si>
    <t>42.99</t>
  </si>
  <si>
    <t>2232.</t>
  </si>
  <si>
    <t>QVC Exports</t>
  </si>
  <si>
    <t>-15.07</t>
  </si>
  <si>
    <t>197.53</t>
  </si>
  <si>
    <t>-31.44</t>
  </si>
  <si>
    <t>2233.</t>
  </si>
  <si>
    <t>Baweja Studios L</t>
  </si>
  <si>
    <t>36.18</t>
  </si>
  <si>
    <t>69.29</t>
  </si>
  <si>
    <t>2234.</t>
  </si>
  <si>
    <t>Capri Global</t>
  </si>
  <si>
    <t>174.90</t>
  </si>
  <si>
    <t>130.98</t>
  </si>
  <si>
    <t>1003.78</t>
  </si>
  <si>
    <t>2235.</t>
  </si>
  <si>
    <t>Nandani Creation</t>
  </si>
  <si>
    <t>36.50</t>
  </si>
  <si>
    <t>23.70</t>
  </si>
  <si>
    <t>-47.76</t>
  </si>
  <si>
    <t>27.16</t>
  </si>
  <si>
    <t>2236.</t>
  </si>
  <si>
    <t>EL Forge</t>
  </si>
  <si>
    <t>-15.22</t>
  </si>
  <si>
    <t>2237.</t>
  </si>
  <si>
    <t>Anant Raj</t>
  </si>
  <si>
    <t>592.41</t>
  </si>
  <si>
    <t>2238.</t>
  </si>
  <si>
    <t>Hybrid Financial</t>
  </si>
  <si>
    <t>-44.78</t>
  </si>
  <si>
    <t>2239.</t>
  </si>
  <si>
    <t>KM Sugar Mills</t>
  </si>
  <si>
    <t>27.67</t>
  </si>
  <si>
    <t>87.30</t>
  </si>
  <si>
    <t>208.23</t>
  </si>
  <si>
    <t>2240.</t>
  </si>
  <si>
    <t>RSD Finance</t>
  </si>
  <si>
    <t>-64.76</t>
  </si>
  <si>
    <t>2241.</t>
  </si>
  <si>
    <t>Jubilant Ingrev.</t>
  </si>
  <si>
    <t>650.00</t>
  </si>
  <si>
    <t>37.36</t>
  </si>
  <si>
    <t>54.08</t>
  </si>
  <si>
    <t>1037.95</t>
  </si>
  <si>
    <t>2242.</t>
  </si>
  <si>
    <t>203.13</t>
  </si>
  <si>
    <t>234.84</t>
  </si>
  <si>
    <t>894.55</t>
  </si>
  <si>
    <t>147.79</t>
  </si>
  <si>
    <t>11.13</t>
  </si>
  <si>
    <t>2243.</t>
  </si>
  <si>
    <t>Veto Switchgears</t>
  </si>
  <si>
    <t>113.37</t>
  </si>
  <si>
    <t>10.38</t>
  </si>
  <si>
    <t>-23.92</t>
  </si>
  <si>
    <t>2244.</t>
  </si>
  <si>
    <t>Rasi Electrodes</t>
  </si>
  <si>
    <t>2245.</t>
  </si>
  <si>
    <t>Oriental Rail</t>
  </si>
  <si>
    <t>117.90</t>
  </si>
  <si>
    <t>2246.</t>
  </si>
  <si>
    <t>MCON Rasayan</t>
  </si>
  <si>
    <t>29.18</t>
  </si>
  <si>
    <t>2247.</t>
  </si>
  <si>
    <t>Rajas. Tube Mfg</t>
  </si>
  <si>
    <t>-1311.11</t>
  </si>
  <si>
    <t>-45.06</t>
  </si>
  <si>
    <t>2248.</t>
  </si>
  <si>
    <t>Arihant Super.</t>
  </si>
  <si>
    <t>15.91</t>
  </si>
  <si>
    <t>699.50</t>
  </si>
  <si>
    <t>120.96</t>
  </si>
  <si>
    <t>2249.</t>
  </si>
  <si>
    <t>Yuken India</t>
  </si>
  <si>
    <t>-23.00</t>
  </si>
  <si>
    <t>-5.13</t>
  </si>
  <si>
    <t>2250.</t>
  </si>
  <si>
    <t>BN Agrochem</t>
  </si>
  <si>
    <t>1145.83</t>
  </si>
  <si>
    <t>203.31</t>
  </si>
  <si>
    <t>2251.</t>
  </si>
  <si>
    <t>TIL</t>
  </si>
  <si>
    <t>-486.79</t>
  </si>
  <si>
    <t>62.91</t>
  </si>
  <si>
    <t>-6.08</t>
  </si>
  <si>
    <t>2252.</t>
  </si>
  <si>
    <t>Vaswani Industri</t>
  </si>
  <si>
    <t>117.06</t>
  </si>
  <si>
    <t>114.28</t>
  </si>
  <si>
    <t>2253.</t>
  </si>
  <si>
    <t>Venus Remedies</t>
  </si>
  <si>
    <t>686.89</t>
  </si>
  <si>
    <t>131.90</t>
  </si>
  <si>
    <t>2254.</t>
  </si>
  <si>
    <t>Ugro Capital</t>
  </si>
  <si>
    <t>414.00</t>
  </si>
  <si>
    <t>42.05</t>
  </si>
  <si>
    <t>2255.</t>
  </si>
  <si>
    <t>Riba Textiles</t>
  </si>
  <si>
    <t>-36.28</t>
  </si>
  <si>
    <t>2256.</t>
  </si>
  <si>
    <t>Sarthak Industri</t>
  </si>
  <si>
    <t>356.00</t>
  </si>
  <si>
    <t>58.93</t>
  </si>
  <si>
    <t>673.36</t>
  </si>
  <si>
    <t>2257.</t>
  </si>
  <si>
    <t>Bajaj Finserv</t>
  </si>
  <si>
    <t>5329.17</t>
  </si>
  <si>
    <t>35439.08</t>
  </si>
  <si>
    <t>2258.</t>
  </si>
  <si>
    <t>Camlin Fine</t>
  </si>
  <si>
    <t>-10.68</t>
  </si>
  <si>
    <t>77.80</t>
  </si>
  <si>
    <t>423.55</t>
  </si>
  <si>
    <t>2259.</t>
  </si>
  <si>
    <t>Manappuram Fin.</t>
  </si>
  <si>
    <t>29.34</t>
  </si>
  <si>
    <t>-75.05</t>
  </si>
  <si>
    <t>2262.39</t>
  </si>
  <si>
    <t>-9.08</t>
  </si>
  <si>
    <t>2260.</t>
  </si>
  <si>
    <t>Brahmaputra Inf.</t>
  </si>
  <si>
    <t>121.83</t>
  </si>
  <si>
    <t>92.14</t>
  </si>
  <si>
    <t>16.07</t>
  </si>
  <si>
    <t>2261.</t>
  </si>
  <si>
    <t>Vinyoflex</t>
  </si>
  <si>
    <t>-13.89</t>
  </si>
  <si>
    <t>2262.</t>
  </si>
  <si>
    <t>Promax Power</t>
  </si>
  <si>
    <t>32.05</t>
  </si>
  <si>
    <t>37.08</t>
  </si>
  <si>
    <t>2263.</t>
  </si>
  <si>
    <t>Muthoot Cap.Serv</t>
  </si>
  <si>
    <t>-4.67</t>
  </si>
  <si>
    <t>-143.24</t>
  </si>
  <si>
    <t>145.31</t>
  </si>
  <si>
    <t>45.31</t>
  </si>
  <si>
    <t>2264.</t>
  </si>
  <si>
    <t>Balaji Amines</t>
  </si>
  <si>
    <t>30.02</t>
  </si>
  <si>
    <t>-12.22</t>
  </si>
  <si>
    <t>358.34</t>
  </si>
  <si>
    <t>2265.</t>
  </si>
  <si>
    <t>Ganesha Ecosphe.</t>
  </si>
  <si>
    <t>-52.33</t>
  </si>
  <si>
    <t>337.12</t>
  </si>
  <si>
    <t>2266.</t>
  </si>
  <si>
    <t>Mono Pharmacare</t>
  </si>
  <si>
    <t>81.18</t>
  </si>
  <si>
    <t>45.46</t>
  </si>
  <si>
    <t>2267.</t>
  </si>
  <si>
    <t>Cyient DLM</t>
  </si>
  <si>
    <t>-29.62</t>
  </si>
  <si>
    <t>278.43</t>
  </si>
  <si>
    <t>7.96</t>
  </si>
  <si>
    <t>2268.</t>
  </si>
  <si>
    <t>Suprajit Engg.</t>
  </si>
  <si>
    <t>48.09</t>
  </si>
  <si>
    <t>26.09</t>
  </si>
  <si>
    <t>862.92</t>
  </si>
  <si>
    <t>2269.</t>
  </si>
  <si>
    <t>Repco Home Fin</t>
  </si>
  <si>
    <t>115.14</t>
  </si>
  <si>
    <t>435.51</t>
  </si>
  <si>
    <t>2270.</t>
  </si>
  <si>
    <t>Polylink Poly.</t>
  </si>
  <si>
    <t>24.03</t>
  </si>
  <si>
    <t>-78.41</t>
  </si>
  <si>
    <t>-12.94</t>
  </si>
  <si>
    <t>2271.</t>
  </si>
  <si>
    <t>Equippp Social</t>
  </si>
  <si>
    <t>262.50</t>
  </si>
  <si>
    <t>2013.33</t>
  </si>
  <si>
    <t>2272.</t>
  </si>
  <si>
    <t>-18.88</t>
  </si>
  <si>
    <t>300.17</t>
  </si>
  <si>
    <t>2273.</t>
  </si>
  <si>
    <t>Stove Kraft</t>
  </si>
  <si>
    <t>340.11</t>
  </si>
  <si>
    <t>8.16</t>
  </si>
  <si>
    <t>2274.</t>
  </si>
  <si>
    <t>Harri. Malayalam</t>
  </si>
  <si>
    <t>206.24</t>
  </si>
  <si>
    <t>116.46</t>
  </si>
  <si>
    <t>19.25</t>
  </si>
  <si>
    <t>2275.</t>
  </si>
  <si>
    <t>Shriram Finance</t>
  </si>
  <si>
    <t>2159.39</t>
  </si>
  <si>
    <t>11536.32</t>
  </si>
  <si>
    <t>2276.</t>
  </si>
  <si>
    <t>Rupa &amp; Co</t>
  </si>
  <si>
    <t>183.90</t>
  </si>
  <si>
    <t>2277.</t>
  </si>
  <si>
    <t>Cubex Tubings</t>
  </si>
  <si>
    <t>96.96</t>
  </si>
  <si>
    <t>-8.28</t>
  </si>
  <si>
    <t>2278.</t>
  </si>
  <si>
    <t>Airan</t>
  </si>
  <si>
    <t>-85.51</t>
  </si>
  <si>
    <t>2279.</t>
  </si>
  <si>
    <t>Sumit Woods</t>
  </si>
  <si>
    <t>29.47</t>
  </si>
  <si>
    <t>2280.</t>
  </si>
  <si>
    <t>Rishiroop</t>
  </si>
  <si>
    <t>8.67</t>
  </si>
  <si>
    <t>2281.</t>
  </si>
  <si>
    <t>Lahoti Overseas</t>
  </si>
  <si>
    <t>-64.49</t>
  </si>
  <si>
    <t>85.90</t>
  </si>
  <si>
    <t>2282.</t>
  </si>
  <si>
    <t>UltraTech Cem.</t>
  </si>
  <si>
    <t>2220.91</t>
  </si>
  <si>
    <t>21275.45</t>
  </si>
  <si>
    <t>2283.</t>
  </si>
  <si>
    <t>I G Petrochems</t>
  </si>
  <si>
    <t>-12.99</t>
  </si>
  <si>
    <t>-137.09</t>
  </si>
  <si>
    <t>470.05</t>
  </si>
  <si>
    <t>-19.67</t>
  </si>
  <si>
    <t>2284.</t>
  </si>
  <si>
    <t>Poojawes. Metal.</t>
  </si>
  <si>
    <t>62.07</t>
  </si>
  <si>
    <t>73.73</t>
  </si>
  <si>
    <t>10.88</t>
  </si>
  <si>
    <t>2285.</t>
  </si>
  <si>
    <t>Mega Fin (India)</t>
  </si>
  <si>
    <t>2286.</t>
  </si>
  <si>
    <t>Allied Digital</t>
  </si>
  <si>
    <t>38.71</t>
  </si>
  <si>
    <t>219.02</t>
  </si>
  <si>
    <t>22.27</t>
  </si>
  <si>
    <t>2287.</t>
  </si>
  <si>
    <t>Kolte Patil Dev.</t>
  </si>
  <si>
    <t>-16.88</t>
  </si>
  <si>
    <t>-372.71</t>
  </si>
  <si>
    <t>82.36</t>
  </si>
  <si>
    <t>-75.83</t>
  </si>
  <si>
    <t>2288.</t>
  </si>
  <si>
    <t>Swashthik Plas.</t>
  </si>
  <si>
    <t>72.06</t>
  </si>
  <si>
    <t>2289.</t>
  </si>
  <si>
    <t>KKV Agro Powers</t>
  </si>
  <si>
    <t>539.09</t>
  </si>
  <si>
    <t>300.00</t>
  </si>
  <si>
    <t>523.09</t>
  </si>
  <si>
    <t>-1.22</t>
  </si>
  <si>
    <t>2290.</t>
  </si>
  <si>
    <t>KHFM Hospitality</t>
  </si>
  <si>
    <t>-8.86</t>
  </si>
  <si>
    <t>2291.</t>
  </si>
  <si>
    <t>Archit Organosys</t>
  </si>
  <si>
    <t>101.98</t>
  </si>
  <si>
    <t>33.20</t>
  </si>
  <si>
    <t>2292.</t>
  </si>
  <si>
    <t>Vardhman Textile</t>
  </si>
  <si>
    <t>207.68</t>
  </si>
  <si>
    <t>2385.66</t>
  </si>
  <si>
    <t>2293.</t>
  </si>
  <si>
    <t>Aarvi Encon</t>
  </si>
  <si>
    <t>61.69</t>
  </si>
  <si>
    <t>151.30</t>
  </si>
  <si>
    <t>2294.</t>
  </si>
  <si>
    <t>GP Petroleums</t>
  </si>
  <si>
    <t>158.19</t>
  </si>
  <si>
    <t>-4.65</t>
  </si>
  <si>
    <t>2295.</t>
  </si>
  <si>
    <t>Tata Power Co.</t>
  </si>
  <si>
    <t>1262.32</t>
  </si>
  <si>
    <t>9.16</t>
  </si>
  <si>
    <t>18035.07</t>
  </si>
  <si>
    <t>2296.</t>
  </si>
  <si>
    <t>Atal Realtech</t>
  </si>
  <si>
    <t>203.72</t>
  </si>
  <si>
    <t>2297.</t>
  </si>
  <si>
    <t>Go Digit General</t>
  </si>
  <si>
    <t>138.33</t>
  </si>
  <si>
    <t>2235.97</t>
  </si>
  <si>
    <t>2298.</t>
  </si>
  <si>
    <t>Acknit Indus.</t>
  </si>
  <si>
    <t>-13.64</t>
  </si>
  <si>
    <t>55.25</t>
  </si>
  <si>
    <t>-3.46</t>
  </si>
  <si>
    <t>2299.</t>
  </si>
  <si>
    <t>SG Mart</t>
  </si>
  <si>
    <t>47.54</t>
  </si>
  <si>
    <t>29.32</t>
  </si>
  <si>
    <t>1036.94</t>
  </si>
  <si>
    <t>2300.</t>
  </si>
  <si>
    <t>Madras Fertilize</t>
  </si>
  <si>
    <t>8.84</t>
  </si>
  <si>
    <t>672.37</t>
  </si>
  <si>
    <t>2301.</t>
  </si>
  <si>
    <t>Associated Cera.</t>
  </si>
  <si>
    <t>70.56</t>
  </si>
  <si>
    <t>-37.61</t>
  </si>
  <si>
    <t>43.13</t>
  </si>
  <si>
    <t>2302.</t>
  </si>
  <si>
    <t>Classic Leasing</t>
  </si>
  <si>
    <t>35.35</t>
  </si>
  <si>
    <t>183.33</t>
  </si>
  <si>
    <t>144.44</t>
  </si>
  <si>
    <t>2303.</t>
  </si>
  <si>
    <t>Maitreya Medica.</t>
  </si>
  <si>
    <t>122.22</t>
  </si>
  <si>
    <t>-3.09</t>
  </si>
  <si>
    <t>2304.</t>
  </si>
  <si>
    <t>Phoenix Mills</t>
  </si>
  <si>
    <t>320.86</t>
  </si>
  <si>
    <t>952.99</t>
  </si>
  <si>
    <t>2305.</t>
  </si>
  <si>
    <t>Niraj Ispat Ind.</t>
  </si>
  <si>
    <t>2306.</t>
  </si>
  <si>
    <t>Brand Concepts</t>
  </si>
  <si>
    <t>-254.55</t>
  </si>
  <si>
    <t>71.69</t>
  </si>
  <si>
    <t>2307.</t>
  </si>
  <si>
    <t>Tasty Bite Eat.</t>
  </si>
  <si>
    <t>321.95</t>
  </si>
  <si>
    <t>121.11</t>
  </si>
  <si>
    <t>2308.</t>
  </si>
  <si>
    <t>Cont. Chemicals</t>
  </si>
  <si>
    <t>2309.</t>
  </si>
  <si>
    <t>We Win Ltd</t>
  </si>
  <si>
    <t>49.69</t>
  </si>
  <si>
    <t>49.55</t>
  </si>
  <si>
    <t>2310.</t>
  </si>
  <si>
    <t>Sikko Industries</t>
  </si>
  <si>
    <t>2311.</t>
  </si>
  <si>
    <t>Aspire &amp; Innovat</t>
  </si>
  <si>
    <t>-67.84</t>
  </si>
  <si>
    <t>66.87</t>
  </si>
  <si>
    <t>-67.76</t>
  </si>
  <si>
    <t>2312.</t>
  </si>
  <si>
    <t>Anjani Foods</t>
  </si>
  <si>
    <t>2313.</t>
  </si>
  <si>
    <t>Jet Freight</t>
  </si>
  <si>
    <t>119.37</t>
  </si>
  <si>
    <t>2314.</t>
  </si>
  <si>
    <t>Shiv Aum Steels</t>
  </si>
  <si>
    <t>41.77</t>
  </si>
  <si>
    <t>-31.31</t>
  </si>
  <si>
    <t>299.60</t>
  </si>
  <si>
    <t>2315.</t>
  </si>
  <si>
    <t>Goyal Aluminiums</t>
  </si>
  <si>
    <t>47.95</t>
  </si>
  <si>
    <t>-7.02</t>
  </si>
  <si>
    <t>2316.</t>
  </si>
  <si>
    <t>Plada Infotech S</t>
  </si>
  <si>
    <t>-36.54</t>
  </si>
  <si>
    <t>34.53</t>
  </si>
  <si>
    <t>2317.</t>
  </si>
  <si>
    <t>Chiraharit</t>
  </si>
  <si>
    <t>2318.</t>
  </si>
  <si>
    <t>Jumbo Bag</t>
  </si>
  <si>
    <t>380.85</t>
  </si>
  <si>
    <t>30.64</t>
  </si>
  <si>
    <t>2319.</t>
  </si>
  <si>
    <t>Aster DM Health.</t>
  </si>
  <si>
    <t>93.56</t>
  </si>
  <si>
    <t>1077.87</t>
  </si>
  <si>
    <t>2320.</t>
  </si>
  <si>
    <t>Tour. Fin. Corp.</t>
  </si>
  <si>
    <t>30.56</t>
  </si>
  <si>
    <t>63.71</t>
  </si>
  <si>
    <t>10.67</t>
  </si>
  <si>
    <t>2321.</t>
  </si>
  <si>
    <t>Jindal Steel</t>
  </si>
  <si>
    <t>1495.97</t>
  </si>
  <si>
    <t>12294.48</t>
  </si>
  <si>
    <t>2322.</t>
  </si>
  <si>
    <t>Royal India Corp</t>
  </si>
  <si>
    <t>79.15</t>
  </si>
  <si>
    <t>947.37</t>
  </si>
  <si>
    <t>267.14</t>
  </si>
  <si>
    <t>2323.</t>
  </si>
  <si>
    <t>Gateway Distri</t>
  </si>
  <si>
    <t>550.43</t>
  </si>
  <si>
    <t>10.65</t>
  </si>
  <si>
    <t>2324.</t>
  </si>
  <si>
    <t>Gagan Gases</t>
  </si>
  <si>
    <t>-600.00</t>
  </si>
  <si>
    <t>-35.82</t>
  </si>
  <si>
    <t>2325.</t>
  </si>
  <si>
    <t>Sh.Renuka Sugar</t>
  </si>
  <si>
    <t>-263.60</t>
  </si>
  <si>
    <t>-58.91</t>
  </si>
  <si>
    <t>2010.20</t>
  </si>
  <si>
    <t>-34.17</t>
  </si>
  <si>
    <t>2326.</t>
  </si>
  <si>
    <t>Odyssey Tech.</t>
  </si>
  <si>
    <t>78.22</t>
  </si>
  <si>
    <t>-49.53</t>
  </si>
  <si>
    <t>6.01</t>
  </si>
  <si>
    <t>2327.</t>
  </si>
  <si>
    <t>A-1</t>
  </si>
  <si>
    <t>-8.51</t>
  </si>
  <si>
    <t>2328.</t>
  </si>
  <si>
    <t>Auro Impex</t>
  </si>
  <si>
    <t>-21.79</t>
  </si>
  <si>
    <t>138.75</t>
  </si>
  <si>
    <t>-4.49</t>
  </si>
  <si>
    <t>2329.</t>
  </si>
  <si>
    <t>Kenrik Indust.</t>
  </si>
  <si>
    <t>1160.00</t>
  </si>
  <si>
    <t>52.94</t>
  </si>
  <si>
    <t>2330.</t>
  </si>
  <si>
    <t>Gokaldas Exports</t>
  </si>
  <si>
    <t>955.79</t>
  </si>
  <si>
    <t>2331.</t>
  </si>
  <si>
    <t>Citadel Realty</t>
  </si>
  <si>
    <t>2332.</t>
  </si>
  <si>
    <t>Goldkart Jewels</t>
  </si>
  <si>
    <t>78.31</t>
  </si>
  <si>
    <t>47.85</t>
  </si>
  <si>
    <t>2333.</t>
  </si>
  <si>
    <t>Shree Bhavya</t>
  </si>
  <si>
    <t>-7.42</t>
  </si>
  <si>
    <t>2334.</t>
  </si>
  <si>
    <t>Picturehouse</t>
  </si>
  <si>
    <t>19.78</t>
  </si>
  <si>
    <t>2335.</t>
  </si>
  <si>
    <t>Niraj Cement</t>
  </si>
  <si>
    <t>-1.79</t>
  </si>
  <si>
    <t>2336.</t>
  </si>
  <si>
    <t>Sunil Industries</t>
  </si>
  <si>
    <t>161.29</t>
  </si>
  <si>
    <t>95.09</t>
  </si>
  <si>
    <t>2337.</t>
  </si>
  <si>
    <t>Gandhar Oil Ref.</t>
  </si>
  <si>
    <t>-14.92</t>
  </si>
  <si>
    <t>-9.23</t>
  </si>
  <si>
    <t>2338.</t>
  </si>
  <si>
    <t>Falcon</t>
  </si>
  <si>
    <t>2339.</t>
  </si>
  <si>
    <t>L.K.Mehta Poly.</t>
  </si>
  <si>
    <t>48.80</t>
  </si>
  <si>
    <t>11.86</t>
  </si>
  <si>
    <t>2340.</t>
  </si>
  <si>
    <t>Chola Financial</t>
  </si>
  <si>
    <t>1259.54</t>
  </si>
  <si>
    <t>9296.32</t>
  </si>
  <si>
    <t>2341.</t>
  </si>
  <si>
    <t>Avonmore Capital</t>
  </si>
  <si>
    <t>18.70</t>
  </si>
  <si>
    <t>10.55</t>
  </si>
  <si>
    <t>2342.</t>
  </si>
  <si>
    <t>GVK Power Infra.</t>
  </si>
  <si>
    <t>-1377.36</t>
  </si>
  <si>
    <t>-1718.66</t>
  </si>
  <si>
    <t>80.53</t>
  </si>
  <si>
    <t>-64.04</t>
  </si>
  <si>
    <t>2343.</t>
  </si>
  <si>
    <t>Mishra Dhatu Nig</t>
  </si>
  <si>
    <t>61.05</t>
  </si>
  <si>
    <t>150.49</t>
  </si>
  <si>
    <t>2344.</t>
  </si>
  <si>
    <t>Blackbuck</t>
  </si>
  <si>
    <t>395.59</t>
  </si>
  <si>
    <t>143.65</t>
  </si>
  <si>
    <t>2345.</t>
  </si>
  <si>
    <t>Manaksia Alumi.</t>
  </si>
  <si>
    <t>119.72</t>
  </si>
  <si>
    <t>134.41</t>
  </si>
  <si>
    <t>64.48</t>
  </si>
  <si>
    <t>2346.</t>
  </si>
  <si>
    <t>Uniroyal Marine</t>
  </si>
  <si>
    <t>102.99</t>
  </si>
  <si>
    <t>2347.</t>
  </si>
  <si>
    <t>H P C L</t>
  </si>
  <si>
    <t>4110.93</t>
  </si>
  <si>
    <t>548.47</t>
  </si>
  <si>
    <t>110825.33</t>
  </si>
  <si>
    <t>-2.69</t>
  </si>
  <si>
    <t>2348.</t>
  </si>
  <si>
    <t>Kiri Industries</t>
  </si>
  <si>
    <t>-89.00</t>
  </si>
  <si>
    <t>202.12</t>
  </si>
  <si>
    <t>10.22</t>
  </si>
  <si>
    <t>2349.</t>
  </si>
  <si>
    <t>NLC India</t>
  </si>
  <si>
    <t>839.21</t>
  </si>
  <si>
    <t>3825.61</t>
  </si>
  <si>
    <t>2350.</t>
  </si>
  <si>
    <t>MTAR Technologie</t>
  </si>
  <si>
    <t>147.36</t>
  </si>
  <si>
    <t>156.58</t>
  </si>
  <si>
    <t>2351.</t>
  </si>
  <si>
    <t>Ambuja Cements</t>
  </si>
  <si>
    <t>969.66</t>
  </si>
  <si>
    <t>10289.07</t>
  </si>
  <si>
    <t>2352.</t>
  </si>
  <si>
    <t>Sakthi Finance</t>
  </si>
  <si>
    <t>2353.</t>
  </si>
  <si>
    <t>JK Lakshmi Cem.</t>
  </si>
  <si>
    <t>28.41</t>
  </si>
  <si>
    <t>149.88</t>
  </si>
  <si>
    <t>1740.93</t>
  </si>
  <si>
    <t>2354.</t>
  </si>
  <si>
    <t>Lancor Holdings</t>
  </si>
  <si>
    <t>-95.86</t>
  </si>
  <si>
    <t>16.52</t>
  </si>
  <si>
    <t>2355.</t>
  </si>
  <si>
    <t>Silgo Retail</t>
  </si>
  <si>
    <t>64.05</t>
  </si>
  <si>
    <t>2356.</t>
  </si>
  <si>
    <t>Rossell India</t>
  </si>
  <si>
    <t>43.58</t>
  </si>
  <si>
    <t>45.12</t>
  </si>
  <si>
    <t>2357.</t>
  </si>
  <si>
    <t>Coral India Fin.</t>
  </si>
  <si>
    <t>-32.73</t>
  </si>
  <si>
    <t>-42.10</t>
  </si>
  <si>
    <t>2358.</t>
  </si>
  <si>
    <t>Kalyan Capitals</t>
  </si>
  <si>
    <t>114.58</t>
  </si>
  <si>
    <t>8.83</t>
  </si>
  <si>
    <t>22.47</t>
  </si>
  <si>
    <t>2359.</t>
  </si>
  <si>
    <t>Globe Textiles</t>
  </si>
  <si>
    <t>-18.52</t>
  </si>
  <si>
    <t>148.28</t>
  </si>
  <si>
    <t>2360.</t>
  </si>
  <si>
    <t>TGV Sraac</t>
  </si>
  <si>
    <t>38.75</t>
  </si>
  <si>
    <t>490.94</t>
  </si>
  <si>
    <t>2361.</t>
  </si>
  <si>
    <t>Rishi Techtex</t>
  </si>
  <si>
    <t>10.42</t>
  </si>
  <si>
    <t>2362.</t>
  </si>
  <si>
    <t>Ultramarine Pig.</t>
  </si>
  <si>
    <t>184.38</t>
  </si>
  <si>
    <t>2363.</t>
  </si>
  <si>
    <t>Mitsu Chem Plast</t>
  </si>
  <si>
    <t>1.31</t>
  </si>
  <si>
    <t>85.28</t>
  </si>
  <si>
    <t>2364.</t>
  </si>
  <si>
    <t>SBI Cards</t>
  </si>
  <si>
    <t>555.96</t>
  </si>
  <si>
    <t>4876.92</t>
  </si>
  <si>
    <t>2365.</t>
  </si>
  <si>
    <t>Satia Industries</t>
  </si>
  <si>
    <t>-38.11</t>
  </si>
  <si>
    <t>370.92</t>
  </si>
  <si>
    <t>2366.</t>
  </si>
  <si>
    <t>Senco Gold</t>
  </si>
  <si>
    <t>103.52</t>
  </si>
  <si>
    <t>94.08</t>
  </si>
  <si>
    <t>1824.57</t>
  </si>
  <si>
    <t>2367.</t>
  </si>
  <si>
    <t>Sanathan Textile</t>
  </si>
  <si>
    <t>500.00</t>
  </si>
  <si>
    <t>27.96</t>
  </si>
  <si>
    <t>-19.25</t>
  </si>
  <si>
    <t>745.34</t>
  </si>
  <si>
    <t>-4.58</t>
  </si>
  <si>
    <t>2368.</t>
  </si>
  <si>
    <t>Century Plyboard</t>
  </si>
  <si>
    <t>52.93</t>
  </si>
  <si>
    <t>1169.36</t>
  </si>
  <si>
    <t>2369.</t>
  </si>
  <si>
    <t>Vrundavan Planta</t>
  </si>
  <si>
    <t>52.10</t>
  </si>
  <si>
    <t>-22.54</t>
  </si>
  <si>
    <t>2370.</t>
  </si>
  <si>
    <t>Deccan Transcon</t>
  </si>
  <si>
    <t>89.72</t>
  </si>
  <si>
    <t>2371.</t>
  </si>
  <si>
    <t>Chennai Ferrous</t>
  </si>
  <si>
    <t>33.91</t>
  </si>
  <si>
    <t>69.21</t>
  </si>
  <si>
    <t>-6.24</t>
  </si>
  <si>
    <t>10.37</t>
  </si>
  <si>
    <t>2372.</t>
  </si>
  <si>
    <t>Themis Medicare</t>
  </si>
  <si>
    <t>-14.22</t>
  </si>
  <si>
    <t>-157.62</t>
  </si>
  <si>
    <t>97.58</t>
  </si>
  <si>
    <t>2373.</t>
  </si>
  <si>
    <t>Tirupati Starch</t>
  </si>
  <si>
    <t>169.71</t>
  </si>
  <si>
    <t>92.23</t>
  </si>
  <si>
    <t>2374.</t>
  </si>
  <si>
    <t>Somi Conv.Belt.</t>
  </si>
  <si>
    <t>62.16</t>
  </si>
  <si>
    <t>72.29</t>
  </si>
  <si>
    <t>2375.</t>
  </si>
  <si>
    <t>Electronics Mart</t>
  </si>
  <si>
    <t>-65.25</t>
  </si>
  <si>
    <t>1739.39</t>
  </si>
  <si>
    <t>2376.</t>
  </si>
  <si>
    <t>Cholaman.Inv.&amp;Fn</t>
  </si>
  <si>
    <t>1137.83</t>
  </si>
  <si>
    <t>7266.80</t>
  </si>
  <si>
    <t>2377.</t>
  </si>
  <si>
    <t>Mawana Sugars</t>
  </si>
  <si>
    <t>-13.54</t>
  </si>
  <si>
    <t>-196.28</t>
  </si>
  <si>
    <t>400.53</t>
  </si>
  <si>
    <t>2378.</t>
  </si>
  <si>
    <t>Plastiblends (I)</t>
  </si>
  <si>
    <t>8.92</t>
  </si>
  <si>
    <t>199.63</t>
  </si>
  <si>
    <t>-5.65</t>
  </si>
  <si>
    <t>2379.</t>
  </si>
  <si>
    <t>Beekay Steel Ind</t>
  </si>
  <si>
    <t>282.84</t>
  </si>
  <si>
    <t>2380.</t>
  </si>
  <si>
    <t>Borosil Scienti.</t>
  </si>
  <si>
    <t>-4.21</t>
  </si>
  <si>
    <t>-55.30</t>
  </si>
  <si>
    <t>95.98</t>
  </si>
  <si>
    <t>2381.</t>
  </si>
  <si>
    <t>Mafatlal Inds.</t>
  </si>
  <si>
    <t>45.56</t>
  </si>
  <si>
    <t>50.46</t>
  </si>
  <si>
    <t>1240.28</t>
  </si>
  <si>
    <t>174.47</t>
  </si>
  <si>
    <t>10.30</t>
  </si>
  <si>
    <t>2382.</t>
  </si>
  <si>
    <t>S H Kelkar &amp; Co.</t>
  </si>
  <si>
    <t>25.55</t>
  </si>
  <si>
    <t>580.63</t>
  </si>
  <si>
    <t>2383.</t>
  </si>
  <si>
    <t>Medplus Health</t>
  </si>
  <si>
    <t>194.99</t>
  </si>
  <si>
    <t>1542.63</t>
  </si>
  <si>
    <t>10.28</t>
  </si>
  <si>
    <t>2384.</t>
  </si>
  <si>
    <t>Duropack</t>
  </si>
  <si>
    <t>-27.27</t>
  </si>
  <si>
    <t>10.26</t>
  </si>
  <si>
    <t>2385.</t>
  </si>
  <si>
    <t>Adhata Global</t>
  </si>
  <si>
    <t>43.00</t>
  </si>
  <si>
    <t>-375.00</t>
  </si>
  <si>
    <t>86.61</t>
  </si>
  <si>
    <t>2386.</t>
  </si>
  <si>
    <t>JP Power Ven.</t>
  </si>
  <si>
    <t>1583.16</t>
  </si>
  <si>
    <t>2387.</t>
  </si>
  <si>
    <t>Fairchem Organic</t>
  </si>
  <si>
    <t>-91.55</t>
  </si>
  <si>
    <t>131.06</t>
  </si>
  <si>
    <t>-20.54</t>
  </si>
  <si>
    <t>2388.</t>
  </si>
  <si>
    <t>Suyog Gurbaxani</t>
  </si>
  <si>
    <t>8.66</t>
  </si>
  <si>
    <t>30.20</t>
  </si>
  <si>
    <t>-41.95</t>
  </si>
  <si>
    <t>2389.</t>
  </si>
  <si>
    <t>Jindal Worldwide</t>
  </si>
  <si>
    <t>2390.</t>
  </si>
  <si>
    <t>Adani Energy Sol</t>
  </si>
  <si>
    <t>538.94</t>
  </si>
  <si>
    <t>317.47</t>
  </si>
  <si>
    <t>6819.28</t>
  </si>
  <si>
    <t>26.79</t>
  </si>
  <si>
    <t>2391.</t>
  </si>
  <si>
    <t>AB Cotspin</t>
  </si>
  <si>
    <t>80.81</t>
  </si>
  <si>
    <t>66.69</t>
  </si>
  <si>
    <t>-8.03</t>
  </si>
  <si>
    <t>2392.</t>
  </si>
  <si>
    <t>Cranex</t>
  </si>
  <si>
    <t>56.14</t>
  </si>
  <si>
    <t>2393.</t>
  </si>
  <si>
    <t>Super Bakers (I)</t>
  </si>
  <si>
    <t>2394.</t>
  </si>
  <si>
    <t>Caspian Corporat</t>
  </si>
  <si>
    <t>-98.38</t>
  </si>
  <si>
    <t>2395.</t>
  </si>
  <si>
    <t>Unick Fix-A-Form</t>
  </si>
  <si>
    <t>66.50</t>
  </si>
  <si>
    <t>2396.</t>
  </si>
  <si>
    <t>NSB BPO</t>
  </si>
  <si>
    <t>26.57</t>
  </si>
  <si>
    <t>2397.</t>
  </si>
  <si>
    <t>Real Touch Fin</t>
  </si>
  <si>
    <t>10.16</t>
  </si>
  <si>
    <t>2398.</t>
  </si>
  <si>
    <t>Balrampur Chini</t>
  </si>
  <si>
    <t>51.57</t>
  </si>
  <si>
    <t>-26.49</t>
  </si>
  <si>
    <t>1542.27</t>
  </si>
  <si>
    <t>2399.</t>
  </si>
  <si>
    <t>Kitex Garments</t>
  </si>
  <si>
    <t>196.69</t>
  </si>
  <si>
    <t>2400.</t>
  </si>
  <si>
    <t>Beryl Drugs</t>
  </si>
  <si>
    <t>-94.59</t>
  </si>
  <si>
    <t>4.83</t>
  </si>
  <si>
    <t>-23.21</t>
  </si>
  <si>
    <t>2401.</t>
  </si>
  <si>
    <t>41.00</t>
  </si>
  <si>
    <t>-13.68</t>
  </si>
  <si>
    <t>-211.13</t>
  </si>
  <si>
    <t>177.29</t>
  </si>
  <si>
    <t>-20.68</t>
  </si>
  <si>
    <t>2402.</t>
  </si>
  <si>
    <t>Stanley Lifesty.</t>
  </si>
  <si>
    <t>107.89</t>
  </si>
  <si>
    <t>2403.</t>
  </si>
  <si>
    <t>Rallis India</t>
  </si>
  <si>
    <t>97.92</t>
  </si>
  <si>
    <t>957.00</t>
  </si>
  <si>
    <t>2404.</t>
  </si>
  <si>
    <t>Graphite India</t>
  </si>
  <si>
    <t>30.15</t>
  </si>
  <si>
    <t>-43.46</t>
  </si>
  <si>
    <t>665.00</t>
  </si>
  <si>
    <t>2405.</t>
  </si>
  <si>
    <t>Alfa Ica (I)</t>
  </si>
  <si>
    <t>84.65</t>
  </si>
  <si>
    <t>2406.</t>
  </si>
  <si>
    <t>Godavari Drugs</t>
  </si>
  <si>
    <t>-36.20</t>
  </si>
  <si>
    <t>-26.08</t>
  </si>
  <si>
    <t>2407.</t>
  </si>
  <si>
    <t>Bal Pharma</t>
  </si>
  <si>
    <t>-19.23</t>
  </si>
  <si>
    <t>65.87</t>
  </si>
  <si>
    <t>-11.42</t>
  </si>
  <si>
    <t>2408.</t>
  </si>
  <si>
    <t>Eighty Jewellers</t>
  </si>
  <si>
    <t>-34.44</t>
  </si>
  <si>
    <t>59.74</t>
  </si>
  <si>
    <t>2409.</t>
  </si>
  <si>
    <t>AAVAS Financiers</t>
  </si>
  <si>
    <t>627.56</t>
  </si>
  <si>
    <t>2410.</t>
  </si>
  <si>
    <t>Cil Securities</t>
  </si>
  <si>
    <t>-18.00</t>
  </si>
  <si>
    <t>-7.84</t>
  </si>
  <si>
    <t>2411.</t>
  </si>
  <si>
    <t>Polyspin Exports</t>
  </si>
  <si>
    <t>-43.78</t>
  </si>
  <si>
    <t>57.36</t>
  </si>
  <si>
    <t>2412.</t>
  </si>
  <si>
    <t>Lykis</t>
  </si>
  <si>
    <t>33.10</t>
  </si>
  <si>
    <t>-0.46</t>
  </si>
  <si>
    <t>-156.10</t>
  </si>
  <si>
    <t>67.15</t>
  </si>
  <si>
    <t>2413.</t>
  </si>
  <si>
    <t>Premco Global</t>
  </si>
  <si>
    <t>2414.</t>
  </si>
  <si>
    <t>United Nilgiri</t>
  </si>
  <si>
    <t>115.59</t>
  </si>
  <si>
    <t>22.15</t>
  </si>
  <si>
    <t>-3.53</t>
  </si>
  <si>
    <t>10.06</t>
  </si>
  <si>
    <t>2415.</t>
  </si>
  <si>
    <t>Trident Texofab</t>
  </si>
  <si>
    <t>28.08</t>
  </si>
  <si>
    <t>2416.</t>
  </si>
  <si>
    <t>K&amp;R Rail Engine.</t>
  </si>
  <si>
    <t>-82.08</t>
  </si>
  <si>
    <t>-38.09</t>
  </si>
  <si>
    <t>2417.</t>
  </si>
  <si>
    <t>Fiberweb (India)</t>
  </si>
  <si>
    <t>126.09</t>
  </si>
  <si>
    <t>2418.</t>
  </si>
  <si>
    <t>National Fitting</t>
  </si>
  <si>
    <t>555.00</t>
  </si>
  <si>
    <t>20.58</t>
  </si>
  <si>
    <t>2419.</t>
  </si>
  <si>
    <t>Bhudevi Infra</t>
  </si>
  <si>
    <t>-228.57</t>
  </si>
  <si>
    <t>2420.</t>
  </si>
  <si>
    <t>Polychem</t>
  </si>
  <si>
    <t>124.50</t>
  </si>
  <si>
    <t>2421.</t>
  </si>
  <si>
    <t>Transpek Inds.</t>
  </si>
  <si>
    <t>67.71</t>
  </si>
  <si>
    <t>154.23</t>
  </si>
  <si>
    <t>2422.</t>
  </si>
  <si>
    <t>Cheviot Company</t>
  </si>
  <si>
    <t>2423.</t>
  </si>
  <si>
    <t>Dynemic Products</t>
  </si>
  <si>
    <t>94.43</t>
  </si>
  <si>
    <t>17.96</t>
  </si>
  <si>
    <t>2424.</t>
  </si>
  <si>
    <t>Spacenet Enterpr</t>
  </si>
  <si>
    <t>47.29</t>
  </si>
  <si>
    <t>53.39</t>
  </si>
  <si>
    <t>55.02</t>
  </si>
  <si>
    <t>2425.</t>
  </si>
  <si>
    <t>Smart Finsec</t>
  </si>
  <si>
    <t>2426.</t>
  </si>
  <si>
    <t>Arvee Laborat.</t>
  </si>
  <si>
    <t>165.34</t>
  </si>
  <si>
    <t>-81.91</t>
  </si>
  <si>
    <t>-29.43</t>
  </si>
  <si>
    <t>2427.</t>
  </si>
  <si>
    <t>IVP</t>
  </si>
  <si>
    <t>-65.31</t>
  </si>
  <si>
    <t>138.19</t>
  </si>
  <si>
    <t>2428.</t>
  </si>
  <si>
    <t>Liberty Shoes</t>
  </si>
  <si>
    <t>-28.73</t>
  </si>
  <si>
    <t>172.79</t>
  </si>
  <si>
    <t>2429.</t>
  </si>
  <si>
    <t>Dr Agarwal's Hea</t>
  </si>
  <si>
    <t>150.83</t>
  </si>
  <si>
    <t>487.42</t>
  </si>
  <si>
    <t>2430.</t>
  </si>
  <si>
    <t>2431.</t>
  </si>
  <si>
    <t>Sadbhav Engg.</t>
  </si>
  <si>
    <t>31.19</t>
  </si>
  <si>
    <t>129.67</t>
  </si>
  <si>
    <t>221.98</t>
  </si>
  <si>
    <t>-26.19</t>
  </si>
  <si>
    <t>2432.</t>
  </si>
  <si>
    <t>Ace Soft. Exp.</t>
  </si>
  <si>
    <t>149.53</t>
  </si>
  <si>
    <t>2433.</t>
  </si>
  <si>
    <t>Hindcon Chemical</t>
  </si>
  <si>
    <t>31.69</t>
  </si>
  <si>
    <t>2434.</t>
  </si>
  <si>
    <t>Ambey Laborator.</t>
  </si>
  <si>
    <t>2435.</t>
  </si>
  <si>
    <t>Garnet Construct</t>
  </si>
  <si>
    <t>47.10</t>
  </si>
  <si>
    <t>151.17</t>
  </si>
  <si>
    <t>40.39</t>
  </si>
  <si>
    <t>166.07</t>
  </si>
  <si>
    <t>2436.</t>
  </si>
  <si>
    <t>REC Ltd</t>
  </si>
  <si>
    <t>4465.71</t>
  </si>
  <si>
    <t>14737.45</t>
  </si>
  <si>
    <t>2437.</t>
  </si>
  <si>
    <t>Rungta Irrigatn.</t>
  </si>
  <si>
    <t>36.45</t>
  </si>
  <si>
    <t>2438.</t>
  </si>
  <si>
    <t>6108.46</t>
  </si>
  <si>
    <t>47065.36</t>
  </si>
  <si>
    <t>-3.02</t>
  </si>
  <si>
    <t>2439.</t>
  </si>
  <si>
    <t>Indo Rama Synth.</t>
  </si>
  <si>
    <t>375.03</t>
  </si>
  <si>
    <t>1305.71</t>
  </si>
  <si>
    <t>2440.</t>
  </si>
  <si>
    <t>136.63</t>
  </si>
  <si>
    <t>207.73</t>
  </si>
  <si>
    <t>141.91</t>
  </si>
  <si>
    <t>-11.97</t>
  </si>
  <si>
    <t>2441.</t>
  </si>
  <si>
    <t>Aether Industri.</t>
  </si>
  <si>
    <t>214.33</t>
  </si>
  <si>
    <t>2442.</t>
  </si>
  <si>
    <t>Ishita Drugs</t>
  </si>
  <si>
    <t>81.60</t>
  </si>
  <si>
    <t>2443.</t>
  </si>
  <si>
    <t>Comfort Fincap</t>
  </si>
  <si>
    <t>39.06</t>
  </si>
  <si>
    <t>2444.</t>
  </si>
  <si>
    <t>Lyka Labs</t>
  </si>
  <si>
    <t>-35.42</t>
  </si>
  <si>
    <t>2445.</t>
  </si>
  <si>
    <t>Mukand</t>
  </si>
  <si>
    <t>29.03</t>
  </si>
  <si>
    <t>1128.71</t>
  </si>
  <si>
    <t>2446.</t>
  </si>
  <si>
    <t>Sangani Hospital</t>
  </si>
  <si>
    <t>-46.39</t>
  </si>
  <si>
    <t>45.76</t>
  </si>
  <si>
    <t>2447.</t>
  </si>
  <si>
    <t>Epack Durable</t>
  </si>
  <si>
    <t>662.39</t>
  </si>
  <si>
    <t>2448.</t>
  </si>
  <si>
    <t>R K Swamy</t>
  </si>
  <si>
    <t>77.57</t>
  </si>
  <si>
    <t>2449.</t>
  </si>
  <si>
    <t>United Cotfab</t>
  </si>
  <si>
    <t>44.26</t>
  </si>
  <si>
    <t>-66.78</t>
  </si>
  <si>
    <t>2450.</t>
  </si>
  <si>
    <t>Rathi Steel</t>
  </si>
  <si>
    <t>-29.74</t>
  </si>
  <si>
    <t>2451.</t>
  </si>
  <si>
    <t>Euro India Fresh</t>
  </si>
  <si>
    <t>-32.65</t>
  </si>
  <si>
    <t>2452.</t>
  </si>
  <si>
    <t>DAPS Advertising</t>
  </si>
  <si>
    <t>2453.</t>
  </si>
  <si>
    <t>Gujarat Fluoroch</t>
  </si>
  <si>
    <t>70.37</t>
  </si>
  <si>
    <t>1281.00</t>
  </si>
  <si>
    <t>2454.</t>
  </si>
  <si>
    <t>Asi Industries</t>
  </si>
  <si>
    <t>-14.27</t>
  </si>
  <si>
    <t>2455.</t>
  </si>
  <si>
    <t>Shreeoswal Seeds</t>
  </si>
  <si>
    <t>367.65</t>
  </si>
  <si>
    <t>2456.</t>
  </si>
  <si>
    <t>Shish Industries</t>
  </si>
  <si>
    <t>2457.</t>
  </si>
  <si>
    <t>Mangalam Cement</t>
  </si>
  <si>
    <t>89.10</t>
  </si>
  <si>
    <t>451.74</t>
  </si>
  <si>
    <t>2458.</t>
  </si>
  <si>
    <t>Northern ARC</t>
  </si>
  <si>
    <t>78.25</t>
  </si>
  <si>
    <t>-13.31</t>
  </si>
  <si>
    <t>605.43</t>
  </si>
  <si>
    <t>2459.</t>
  </si>
  <si>
    <t>Pritika Auto</t>
  </si>
  <si>
    <t>16.95</t>
  </si>
  <si>
    <t>114.61</t>
  </si>
  <si>
    <t>2460.</t>
  </si>
  <si>
    <t>Mahickra Chem.</t>
  </si>
  <si>
    <t>158.00</t>
  </si>
  <si>
    <t>105.17</t>
  </si>
  <si>
    <t>43.36</t>
  </si>
  <si>
    <t>2461.</t>
  </si>
  <si>
    <t>Sangal Papers</t>
  </si>
  <si>
    <t>47.57</t>
  </si>
  <si>
    <t>2462.</t>
  </si>
  <si>
    <t>Ansal Buildwell</t>
  </si>
  <si>
    <t>-83.42</t>
  </si>
  <si>
    <t>-49.17</t>
  </si>
  <si>
    <t>2463.</t>
  </si>
  <si>
    <t>Hikal</t>
  </si>
  <si>
    <t>-539.22</t>
  </si>
  <si>
    <t>380.40</t>
  </si>
  <si>
    <t>-6.49</t>
  </si>
  <si>
    <t>2464.</t>
  </si>
  <si>
    <t>Lagnam Spintex</t>
  </si>
  <si>
    <t>140.10</t>
  </si>
  <si>
    <t>-12.42</t>
  </si>
  <si>
    <t>2465.</t>
  </si>
  <si>
    <t>M.V.K. Agro</t>
  </si>
  <si>
    <t>93.43</t>
  </si>
  <si>
    <t>2466.</t>
  </si>
  <si>
    <t>Savita Oil Tech</t>
  </si>
  <si>
    <t>58.97</t>
  </si>
  <si>
    <t>39.41</t>
  </si>
  <si>
    <t>989.12</t>
  </si>
  <si>
    <t>2467.</t>
  </si>
  <si>
    <t>Steel Exchange</t>
  </si>
  <si>
    <t>296.51</t>
  </si>
  <si>
    <t>2468.</t>
  </si>
  <si>
    <t>Aruna Hotels</t>
  </si>
  <si>
    <t>231.73</t>
  </si>
  <si>
    <t>2469.</t>
  </si>
  <si>
    <t>Amarjothi Spg.</t>
  </si>
  <si>
    <t>-20.97</t>
  </si>
  <si>
    <t>52.54</t>
  </si>
  <si>
    <t>-33.27</t>
  </si>
  <si>
    <t>2470.</t>
  </si>
  <si>
    <t>Transwind Infra.</t>
  </si>
  <si>
    <t>-39.47</t>
  </si>
  <si>
    <t>65.29</t>
  </si>
  <si>
    <t>2471.</t>
  </si>
  <si>
    <t>Visaman Global</t>
  </si>
  <si>
    <t>128.28</t>
  </si>
  <si>
    <t>2472.</t>
  </si>
  <si>
    <t>Bajaj Holdings</t>
  </si>
  <si>
    <t>3503.84</t>
  </si>
  <si>
    <t>324.66</t>
  </si>
  <si>
    <t>142.72</t>
  </si>
  <si>
    <t>2473.</t>
  </si>
  <si>
    <t>3651.42</t>
  </si>
  <si>
    <t>2474.</t>
  </si>
  <si>
    <t>Fedbank Financi.</t>
  </si>
  <si>
    <t>24.12</t>
  </si>
  <si>
    <t>75.01</t>
  </si>
  <si>
    <t>519.71</t>
  </si>
  <si>
    <t>2475.</t>
  </si>
  <si>
    <t>Royal Cush. Vin.</t>
  </si>
  <si>
    <t>23.55</t>
  </si>
  <si>
    <t>42.03</t>
  </si>
  <si>
    <t>-0.42</t>
  </si>
  <si>
    <t>-133.33</t>
  </si>
  <si>
    <t>2476.</t>
  </si>
  <si>
    <t>Welspun Special.</t>
  </si>
  <si>
    <t>-138.46</t>
  </si>
  <si>
    <t>201.32</t>
  </si>
  <si>
    <t>2477.</t>
  </si>
  <si>
    <t>S C I</t>
  </si>
  <si>
    <t>354.17</t>
  </si>
  <si>
    <t>1316.04</t>
  </si>
  <si>
    <t>-13.09</t>
  </si>
  <si>
    <t>2478.</t>
  </si>
  <si>
    <t>Anmol India</t>
  </si>
  <si>
    <t>577.36</t>
  </si>
  <si>
    <t>2479.</t>
  </si>
  <si>
    <t>DSJ Keep Learn</t>
  </si>
  <si>
    <t>172.73</t>
  </si>
  <si>
    <t>2480.</t>
  </si>
  <si>
    <t>HDB FINANC SER</t>
  </si>
  <si>
    <t>567.70</t>
  </si>
  <si>
    <t>4465.40</t>
  </si>
  <si>
    <t>9.79</t>
  </si>
  <si>
    <t>2481.</t>
  </si>
  <si>
    <t>Dhanlaxmi Cotex</t>
  </si>
  <si>
    <t>-156.39</t>
  </si>
  <si>
    <t>-62.47</t>
  </si>
  <si>
    <t>2482.</t>
  </si>
  <si>
    <t>Crest Ventures</t>
  </si>
  <si>
    <t>25.95</t>
  </si>
  <si>
    <t>-48.44</t>
  </si>
  <si>
    <t>63.11</t>
  </si>
  <si>
    <t>-18.42</t>
  </si>
  <si>
    <t>2483.</t>
  </si>
  <si>
    <t>Aeonx Digital</t>
  </si>
  <si>
    <t>-18.33</t>
  </si>
  <si>
    <t>150.54</t>
  </si>
  <si>
    <t>2484.</t>
  </si>
  <si>
    <t>Cosmo First</t>
  </si>
  <si>
    <t>42.87</t>
  </si>
  <si>
    <t>800.03</t>
  </si>
  <si>
    <t>2485.</t>
  </si>
  <si>
    <t>Jindal Hotels</t>
  </si>
  <si>
    <t>-26.09</t>
  </si>
  <si>
    <t>2486.</t>
  </si>
  <si>
    <t>Kopran</t>
  </si>
  <si>
    <t>-32.88</t>
  </si>
  <si>
    <t>135.22</t>
  </si>
  <si>
    <t>-3.03</t>
  </si>
  <si>
    <t>2487.</t>
  </si>
  <si>
    <t>Softsol India</t>
  </si>
  <si>
    <t>72.76</t>
  </si>
  <si>
    <t>2488.</t>
  </si>
  <si>
    <t>Incredible Indus</t>
  </si>
  <si>
    <t>45.79</t>
  </si>
  <si>
    <t>129.63</t>
  </si>
  <si>
    <t>219.76</t>
  </si>
  <si>
    <t>2489.</t>
  </si>
  <si>
    <t>Mahindra Holiday</t>
  </si>
  <si>
    <t>701.40</t>
  </si>
  <si>
    <t>2490.</t>
  </si>
  <si>
    <t>Power Fin.Corpn.</t>
  </si>
  <si>
    <t>8981.45</t>
  </si>
  <si>
    <t>28539.04</t>
  </si>
  <si>
    <t>2491.</t>
  </si>
  <si>
    <t>Shriram Properti</t>
  </si>
  <si>
    <t>242.32</t>
  </si>
  <si>
    <t>57.39</t>
  </si>
  <si>
    <t>2492.</t>
  </si>
  <si>
    <t>S Chand &amp; Compan</t>
  </si>
  <si>
    <t>184.17</t>
  </si>
  <si>
    <t>-14.07</t>
  </si>
  <si>
    <t>-545.15</t>
  </si>
  <si>
    <t>102.62</t>
  </si>
  <si>
    <t>9.72</t>
  </si>
  <si>
    <t>2493.</t>
  </si>
  <si>
    <t>Hester Bios</t>
  </si>
  <si>
    <t>159.31</t>
  </si>
  <si>
    <t>84.11</t>
  </si>
  <si>
    <t>2494.</t>
  </si>
  <si>
    <t>Abans Financial</t>
  </si>
  <si>
    <t>1893.81</t>
  </si>
  <si>
    <t>539.56</t>
  </si>
  <si>
    <t>2495.</t>
  </si>
  <si>
    <t>Gorani Industrie</t>
  </si>
  <si>
    <t>63.64</t>
  </si>
  <si>
    <t>-50.98</t>
  </si>
  <si>
    <t>2496.</t>
  </si>
  <si>
    <t>CP Capital</t>
  </si>
  <si>
    <t>-13.06</t>
  </si>
  <si>
    <t>-12.26</t>
  </si>
  <si>
    <t>2497.</t>
  </si>
  <si>
    <t>Reliance Industr</t>
  </si>
  <si>
    <t>30783.00</t>
  </si>
  <si>
    <t>35.62</t>
  </si>
  <si>
    <t>243632.00</t>
  </si>
  <si>
    <t>2498.</t>
  </si>
  <si>
    <t>Neo Infracon</t>
  </si>
  <si>
    <t>26.62</t>
  </si>
  <si>
    <t>139.13</t>
  </si>
  <si>
    <t>2499.</t>
  </si>
  <si>
    <t>Wallfort Fin.</t>
  </si>
  <si>
    <t>-22.27</t>
  </si>
  <si>
    <t>9.67</t>
  </si>
  <si>
    <t>2500.</t>
  </si>
  <si>
    <t>Pattech Fitwell</t>
  </si>
  <si>
    <t>-74.26</t>
  </si>
  <si>
    <t>2501.</t>
  </si>
  <si>
    <t>Bharat Bijlee</t>
  </si>
  <si>
    <t>464.90</t>
  </si>
  <si>
    <t>2502.</t>
  </si>
  <si>
    <t>Vama Industries</t>
  </si>
  <si>
    <t>-928.00</t>
  </si>
  <si>
    <t>2503.</t>
  </si>
  <si>
    <t>Rane Holdings</t>
  </si>
  <si>
    <t>57.49</t>
  </si>
  <si>
    <t>194.11</t>
  </si>
  <si>
    <t>1340.82</t>
  </si>
  <si>
    <t>2504.</t>
  </si>
  <si>
    <t>Sundaram Finance</t>
  </si>
  <si>
    <t>26.01</t>
  </si>
  <si>
    <t>475.21</t>
  </si>
  <si>
    <t>2348.93</t>
  </si>
  <si>
    <t>2505.</t>
  </si>
  <si>
    <t>Race Eco</t>
  </si>
  <si>
    <t>218.18</t>
  </si>
  <si>
    <t>156.73</t>
  </si>
  <si>
    <t>81.32</t>
  </si>
  <si>
    <t>2506.</t>
  </si>
  <si>
    <t>Newmalayalam St.</t>
  </si>
  <si>
    <t>-265.96</t>
  </si>
  <si>
    <t>149.95</t>
  </si>
  <si>
    <t>2507.</t>
  </si>
  <si>
    <t>ITC Hotels</t>
  </si>
  <si>
    <t>73.30</t>
  </si>
  <si>
    <t>133.71</t>
  </si>
  <si>
    <t>53.82</t>
  </si>
  <si>
    <t>815.54</t>
  </si>
  <si>
    <t>2508.</t>
  </si>
  <si>
    <t>H U D C O</t>
  </si>
  <si>
    <t>630.23</t>
  </si>
  <si>
    <t>2937.31</t>
  </si>
  <si>
    <t>34.22</t>
  </si>
  <si>
    <t>2509.</t>
  </si>
  <si>
    <t>Inv.&amp; Prec.Cast.</t>
  </si>
  <si>
    <t>2510.</t>
  </si>
  <si>
    <t>FSN E-Commerce</t>
  </si>
  <si>
    <t>2154.94</t>
  </si>
  <si>
    <t>2511.</t>
  </si>
  <si>
    <t>Umiya Buildcon</t>
  </si>
  <si>
    <t>-27.08</t>
  </si>
  <si>
    <t>2512.</t>
  </si>
  <si>
    <t>Sagility</t>
  </si>
  <si>
    <t>148.56</t>
  </si>
  <si>
    <t>566.49</t>
  </si>
  <si>
    <t>1538.94</t>
  </si>
  <si>
    <t>2513.</t>
  </si>
  <si>
    <t>WEP Solutions</t>
  </si>
  <si>
    <t>-53.04</t>
  </si>
  <si>
    <t>2514.</t>
  </si>
  <si>
    <t>G N F C</t>
  </si>
  <si>
    <t>83.00</t>
  </si>
  <si>
    <t>1601.00</t>
  </si>
  <si>
    <t>-20.78</t>
  </si>
  <si>
    <t>2515.</t>
  </si>
  <si>
    <t>Nilkamal Ltd</t>
  </si>
  <si>
    <t>-16.63</t>
  </si>
  <si>
    <t>883.14</t>
  </si>
  <si>
    <t>2516.</t>
  </si>
  <si>
    <t>Shahlon Silk</t>
  </si>
  <si>
    <t>2517.</t>
  </si>
  <si>
    <t>Betex India</t>
  </si>
  <si>
    <t>-97.50</t>
  </si>
  <si>
    <t>21.14</t>
  </si>
  <si>
    <t>-7.65</t>
  </si>
  <si>
    <t>2518.</t>
  </si>
  <si>
    <t>Advance Petroch.</t>
  </si>
  <si>
    <t>172.55</t>
  </si>
  <si>
    <t>51.77</t>
  </si>
  <si>
    <t>-11.94</t>
  </si>
  <si>
    <t>2519.</t>
  </si>
  <si>
    <t>800.00</t>
  </si>
  <si>
    <t>341.67</t>
  </si>
  <si>
    <t>2520.</t>
  </si>
  <si>
    <t>Harish Textile</t>
  </si>
  <si>
    <t>1350.00</t>
  </si>
  <si>
    <t>2521.</t>
  </si>
  <si>
    <t>Nelcast</t>
  </si>
  <si>
    <t>96.54</t>
  </si>
  <si>
    <t>2522.</t>
  </si>
  <si>
    <t>CreditAcc. Gram.</t>
  </si>
  <si>
    <t>60.19</t>
  </si>
  <si>
    <t>-84.86</t>
  </si>
  <si>
    <t>1462.89</t>
  </si>
  <si>
    <t>-3.25</t>
  </si>
  <si>
    <t>2523.</t>
  </si>
  <si>
    <t>Universus Photo</t>
  </si>
  <si>
    <t>-17.02</t>
  </si>
  <si>
    <t>-42.19</t>
  </si>
  <si>
    <t>-46.10</t>
  </si>
  <si>
    <t>2524.</t>
  </si>
  <si>
    <t>Bajaj Housing</t>
  </si>
  <si>
    <t>583.30</t>
  </si>
  <si>
    <t>2615.71</t>
  </si>
  <si>
    <t>2525.</t>
  </si>
  <si>
    <t>Tirupati Foam</t>
  </si>
  <si>
    <t>-10.64</t>
  </si>
  <si>
    <t>-6.97</t>
  </si>
  <si>
    <t>2526.</t>
  </si>
  <si>
    <t>Jubilant Pharmo</t>
  </si>
  <si>
    <t>1900.70</t>
  </si>
  <si>
    <t>2527.</t>
  </si>
  <si>
    <t>Tamboli Industri</t>
  </si>
  <si>
    <t>-8.63</t>
  </si>
  <si>
    <t>2528.</t>
  </si>
  <si>
    <t>Shradha Infrapr.</t>
  </si>
  <si>
    <t>-24.70</t>
  </si>
  <si>
    <t>-9.88</t>
  </si>
  <si>
    <t>2529.</t>
  </si>
  <si>
    <t>Ravindra Energy</t>
  </si>
  <si>
    <t>20454.55</t>
  </si>
  <si>
    <t>162.64</t>
  </si>
  <si>
    <t>616.16</t>
  </si>
  <si>
    <t>9.53</t>
  </si>
  <si>
    <t>2530.</t>
  </si>
  <si>
    <t>CWD</t>
  </si>
  <si>
    <t>18.31</t>
  </si>
  <si>
    <t>26.34</t>
  </si>
  <si>
    <t>2531.</t>
  </si>
  <si>
    <t>Vertis Infra.</t>
  </si>
  <si>
    <t>102.00</t>
  </si>
  <si>
    <t>841.54</t>
  </si>
  <si>
    <t>2532.</t>
  </si>
  <si>
    <t>Maks Energy</t>
  </si>
  <si>
    <t>-8.34</t>
  </si>
  <si>
    <t>2533.</t>
  </si>
  <si>
    <t>Dalmia Bharat</t>
  </si>
  <si>
    <t>-29.89</t>
  </si>
  <si>
    <t>942.87</t>
  </si>
  <si>
    <t>-1.81</t>
  </si>
  <si>
    <t>2534.</t>
  </si>
  <si>
    <t>Trident</t>
  </si>
  <si>
    <t>28.69</t>
  </si>
  <si>
    <t>139.96</t>
  </si>
  <si>
    <t>89.83</t>
  </si>
  <si>
    <t>1706.89</t>
  </si>
  <si>
    <t>-2.06</t>
  </si>
  <si>
    <t>2535.</t>
  </si>
  <si>
    <t>Glance Finance</t>
  </si>
  <si>
    <t>-78.02</t>
  </si>
  <si>
    <t>2536.</t>
  </si>
  <si>
    <t>Oasis Securities</t>
  </si>
  <si>
    <t>-30.53</t>
  </si>
  <si>
    <t>-5.21</t>
  </si>
  <si>
    <t>2537.</t>
  </si>
  <si>
    <t>PNB Housing</t>
  </si>
  <si>
    <t>531.73</t>
  </si>
  <si>
    <t>2063.88</t>
  </si>
  <si>
    <t>2538.</t>
  </si>
  <si>
    <t>Tyroon Tea Co.</t>
  </si>
  <si>
    <t>100.50</t>
  </si>
  <si>
    <t>-96.60</t>
  </si>
  <si>
    <t>-34.52</t>
  </si>
  <si>
    <t>2539.</t>
  </si>
  <si>
    <t>Adani Enterp.</t>
  </si>
  <si>
    <t>976.48</t>
  </si>
  <si>
    <t>-49.61</t>
  </si>
  <si>
    <t>21961.20</t>
  </si>
  <si>
    <t>2540.</t>
  </si>
  <si>
    <t>Oriental Hotels</t>
  </si>
  <si>
    <t>6.63</t>
  </si>
  <si>
    <t>591.11</t>
  </si>
  <si>
    <t>107.65</t>
  </si>
  <si>
    <t>31.33</t>
  </si>
  <si>
    <t>2541.</t>
  </si>
  <si>
    <t>Broach Lifecare</t>
  </si>
  <si>
    <t>21.98</t>
  </si>
  <si>
    <t>-80.85</t>
  </si>
  <si>
    <t>-19.41</t>
  </si>
  <si>
    <t>2542.</t>
  </si>
  <si>
    <t>Kanchi Karpooram</t>
  </si>
  <si>
    <t>-60.96</t>
  </si>
  <si>
    <t>2543.</t>
  </si>
  <si>
    <t>The Invest.Trust</t>
  </si>
  <si>
    <t>-26.15</t>
  </si>
  <si>
    <t>70.10</t>
  </si>
  <si>
    <t>2544.</t>
  </si>
  <si>
    <t>NGL Fine Chem</t>
  </si>
  <si>
    <t>104.19</t>
  </si>
  <si>
    <t>2545.</t>
  </si>
  <si>
    <t>Universal Starch</t>
  </si>
  <si>
    <t>-271.92</t>
  </si>
  <si>
    <t>121.44</t>
  </si>
  <si>
    <t>-8.88</t>
  </si>
  <si>
    <t>2546.</t>
  </si>
  <si>
    <t>Natl. Plastic</t>
  </si>
  <si>
    <t>40.98</t>
  </si>
  <si>
    <t>21.97</t>
  </si>
  <si>
    <t>-9.66</t>
  </si>
  <si>
    <t>2547.</t>
  </si>
  <si>
    <t>Sukhjit Starch</t>
  </si>
  <si>
    <t>-63.75</t>
  </si>
  <si>
    <t>369.13</t>
  </si>
  <si>
    <t>2548.</t>
  </si>
  <si>
    <t>Samhi Hotels</t>
  </si>
  <si>
    <t>37.09</t>
  </si>
  <si>
    <t>272.21</t>
  </si>
  <si>
    <t>2549.</t>
  </si>
  <si>
    <t>Mansi Fin.(Chen)</t>
  </si>
  <si>
    <t>25.23</t>
  </si>
  <si>
    <t>99.42</t>
  </si>
  <si>
    <t>2550.</t>
  </si>
  <si>
    <t>Bangalore Fort</t>
  </si>
  <si>
    <t>56.56</t>
  </si>
  <si>
    <t>725.00</t>
  </si>
  <si>
    <t>-33.67</t>
  </si>
  <si>
    <t>2551.</t>
  </si>
  <si>
    <t>Jyoti</t>
  </si>
  <si>
    <t>132.43</t>
  </si>
  <si>
    <t>59.68</t>
  </si>
  <si>
    <t>2552.</t>
  </si>
  <si>
    <t>Dharani Finance</t>
  </si>
  <si>
    <t>8.87</t>
  </si>
  <si>
    <t>2553.</t>
  </si>
  <si>
    <t>PG Foils</t>
  </si>
  <si>
    <t>81.80</t>
  </si>
  <si>
    <t>-36.05</t>
  </si>
  <si>
    <t>2554.</t>
  </si>
  <si>
    <t>Zenotech Lab.</t>
  </si>
  <si>
    <t>-23.26</t>
  </si>
  <si>
    <t>2555.</t>
  </si>
  <si>
    <t>BFL Asset Finves</t>
  </si>
  <si>
    <t>6.15</t>
  </si>
  <si>
    <t>2556.</t>
  </si>
  <si>
    <t>JM Financial</t>
  </si>
  <si>
    <t>163.30</t>
  </si>
  <si>
    <t>458.77</t>
  </si>
  <si>
    <t>165.85</t>
  </si>
  <si>
    <t>1111.34</t>
  </si>
  <si>
    <t>2557.</t>
  </si>
  <si>
    <t>63.97</t>
  </si>
  <si>
    <t>-7.80</t>
  </si>
  <si>
    <t>2558.</t>
  </si>
  <si>
    <t>Yamuna Syndicate</t>
  </si>
  <si>
    <t>-19.39</t>
  </si>
  <si>
    <t>2559.</t>
  </si>
  <si>
    <t>DEE Development</t>
  </si>
  <si>
    <t>313.79</t>
  </si>
  <si>
    <t>223.76</t>
  </si>
  <si>
    <t>2560.</t>
  </si>
  <si>
    <t>Pavna Industries</t>
  </si>
  <si>
    <t>-1.72</t>
  </si>
  <si>
    <t>-91.48</t>
  </si>
  <si>
    <t>60.40</t>
  </si>
  <si>
    <t>2561.</t>
  </si>
  <si>
    <t>Konndor Indust.</t>
  </si>
  <si>
    <t>16.09</t>
  </si>
  <si>
    <t>-1500.00</t>
  </si>
  <si>
    <t>2562.</t>
  </si>
  <si>
    <t>Hisar Met.Inds.</t>
  </si>
  <si>
    <t>62.10</t>
  </si>
  <si>
    <t>2563.</t>
  </si>
  <si>
    <t>KIFS Financial</t>
  </si>
  <si>
    <t>11.26</t>
  </si>
  <si>
    <t>2564.</t>
  </si>
  <si>
    <t>Indian Renewable</t>
  </si>
  <si>
    <t>246.68</t>
  </si>
  <si>
    <t>-35.71</t>
  </si>
  <si>
    <t>1947.29</t>
  </si>
  <si>
    <t>2565.</t>
  </si>
  <si>
    <t>Can Fin Homes</t>
  </si>
  <si>
    <t>223.87</t>
  </si>
  <si>
    <t>1020.33</t>
  </si>
  <si>
    <t>2566.</t>
  </si>
  <si>
    <t>-81.74</t>
  </si>
  <si>
    <t>-8.07</t>
  </si>
  <si>
    <t>2567.</t>
  </si>
  <si>
    <t>Him Teknoforg.</t>
  </si>
  <si>
    <t>100.71</t>
  </si>
  <si>
    <t>2568.</t>
  </si>
  <si>
    <t>Confidence Petro</t>
  </si>
  <si>
    <t>1111.99</t>
  </si>
  <si>
    <t>42.94</t>
  </si>
  <si>
    <t>2569.</t>
  </si>
  <si>
    <t>Aditya Birla Cap</t>
  </si>
  <si>
    <t>850.77</t>
  </si>
  <si>
    <t>9502.69</t>
  </si>
  <si>
    <t>2570.</t>
  </si>
  <si>
    <t>Keystone Realtor</t>
  </si>
  <si>
    <t>-43.80</t>
  </si>
  <si>
    <t>273.12</t>
  </si>
  <si>
    <t>-35.30</t>
  </si>
  <si>
    <t>2571.</t>
  </si>
  <si>
    <t>Rexnord Electr.</t>
  </si>
  <si>
    <t>-15.76</t>
  </si>
  <si>
    <t>9.32</t>
  </si>
  <si>
    <t>2572.</t>
  </si>
  <si>
    <t>Raja Bahadur Int</t>
  </si>
  <si>
    <t>-3.34</t>
  </si>
  <si>
    <t>2573.</t>
  </si>
  <si>
    <t>Indus Inf. Trust</t>
  </si>
  <si>
    <t>120.55</t>
  </si>
  <si>
    <t>186.40</t>
  </si>
  <si>
    <t>46.60</t>
  </si>
  <si>
    <t>2574.</t>
  </si>
  <si>
    <t>Shiva Texyarn</t>
  </si>
  <si>
    <t>78.74</t>
  </si>
  <si>
    <t>76.18</t>
  </si>
  <si>
    <t>2575.</t>
  </si>
  <si>
    <t>Virat Crane Inds</t>
  </si>
  <si>
    <t>43.74</t>
  </si>
  <si>
    <t>-1.08</t>
  </si>
  <si>
    <t>-148.87</t>
  </si>
  <si>
    <t>30.73</t>
  </si>
  <si>
    <t>2576.</t>
  </si>
  <si>
    <t>Mac Hotels</t>
  </si>
  <si>
    <t>-97.60</t>
  </si>
  <si>
    <t>-27.49</t>
  </si>
  <si>
    <t>9.29</t>
  </si>
  <si>
    <t>2577.</t>
  </si>
  <si>
    <t>NTC Industries</t>
  </si>
  <si>
    <t>273.03</t>
  </si>
  <si>
    <t>268.41</t>
  </si>
  <si>
    <t>2578.</t>
  </si>
  <si>
    <t>Sulabh Engineers</t>
  </si>
  <si>
    <t>-39.51</t>
  </si>
  <si>
    <t>2579.</t>
  </si>
  <si>
    <t>Sar Televenture</t>
  </si>
  <si>
    <t>112.04</t>
  </si>
  <si>
    <t>138.99</t>
  </si>
  <si>
    <t>2580.</t>
  </si>
  <si>
    <t>Nandan Denim</t>
  </si>
  <si>
    <t>1047.68</t>
  </si>
  <si>
    <t>2581.</t>
  </si>
  <si>
    <t>Texel Industries</t>
  </si>
  <si>
    <t>2582.</t>
  </si>
  <si>
    <t>Keynote Finan.</t>
  </si>
  <si>
    <t>-7.69</t>
  </si>
  <si>
    <t>-276.78</t>
  </si>
  <si>
    <t>-1.80</t>
  </si>
  <si>
    <t>-113.27</t>
  </si>
  <si>
    <t>2583.</t>
  </si>
  <si>
    <t>Raghuvansh Agro.</t>
  </si>
  <si>
    <t>-36.45</t>
  </si>
  <si>
    <t>-39.77</t>
  </si>
  <si>
    <t>2584.</t>
  </si>
  <si>
    <t>TTK Healthcare</t>
  </si>
  <si>
    <t>-20.44</t>
  </si>
  <si>
    <t>226.43</t>
  </si>
  <si>
    <t>2585.</t>
  </si>
  <si>
    <t>Coastal Roadways</t>
  </si>
  <si>
    <t>38.00</t>
  </si>
  <si>
    <t>2586.</t>
  </si>
  <si>
    <t>Containe Tech.</t>
  </si>
  <si>
    <t>54.92</t>
  </si>
  <si>
    <t>2587.</t>
  </si>
  <si>
    <t>Sabrimala Indus.</t>
  </si>
  <si>
    <t>11.49</t>
  </si>
  <si>
    <t>2588.</t>
  </si>
  <si>
    <t>Anand Rayons</t>
  </si>
  <si>
    <t>126.92</t>
  </si>
  <si>
    <t>75.95</t>
  </si>
  <si>
    <t>2589.</t>
  </si>
  <si>
    <t>Konstelec Engg.</t>
  </si>
  <si>
    <t>-82.75</t>
  </si>
  <si>
    <t>109.26</t>
  </si>
  <si>
    <t>2590.</t>
  </si>
  <si>
    <t>IRB InvIT Fund</t>
  </si>
  <si>
    <t>99.60</t>
  </si>
  <si>
    <t>290.74</t>
  </si>
  <si>
    <t>6.21</t>
  </si>
  <si>
    <t>2591.</t>
  </si>
  <si>
    <t>Arnold Holdings</t>
  </si>
  <si>
    <t>-32.28</t>
  </si>
  <si>
    <t>-31.58</t>
  </si>
  <si>
    <t>2592.</t>
  </si>
  <si>
    <t>Zee Entertainmen</t>
  </si>
  <si>
    <t>1824.80</t>
  </si>
  <si>
    <t>-14.35</t>
  </si>
  <si>
    <t>2593.</t>
  </si>
  <si>
    <t>Choksi Laborator</t>
  </si>
  <si>
    <t>9.20</t>
  </si>
  <si>
    <t>2594.</t>
  </si>
  <si>
    <t>Veer Global Inf.</t>
  </si>
  <si>
    <t>-66.67</t>
  </si>
  <si>
    <t>-41.38</t>
  </si>
  <si>
    <t>2595.</t>
  </si>
  <si>
    <t>Avadh Sugar</t>
  </si>
  <si>
    <t>-8.41</t>
  </si>
  <si>
    <t>-196.78</t>
  </si>
  <si>
    <t>716.61</t>
  </si>
  <si>
    <t>2596.</t>
  </si>
  <si>
    <t>Asahi Songwon</t>
  </si>
  <si>
    <t>18.93</t>
  </si>
  <si>
    <t>-38.88</t>
  </si>
  <si>
    <t>9.17</t>
  </si>
  <si>
    <t>2597.</t>
  </si>
  <si>
    <t>Paragon Fine</t>
  </si>
  <si>
    <t>105.65</t>
  </si>
  <si>
    <t>-49.40</t>
  </si>
  <si>
    <t>2598.</t>
  </si>
  <si>
    <t>Tata Consumer</t>
  </si>
  <si>
    <t>4778.91</t>
  </si>
  <si>
    <t>2599.</t>
  </si>
  <si>
    <t>Viceroy Hotels</t>
  </si>
  <si>
    <t>311.57</t>
  </si>
  <si>
    <t>-14.23</t>
  </si>
  <si>
    <t>2600.</t>
  </si>
  <si>
    <t>161.68</t>
  </si>
  <si>
    <t>1203.12</t>
  </si>
  <si>
    <t>1569.57</t>
  </si>
  <si>
    <t>2601.</t>
  </si>
  <si>
    <t>Ginni Filaments</t>
  </si>
  <si>
    <t>439.94</t>
  </si>
  <si>
    <t>101.54</t>
  </si>
  <si>
    <t>62.31</t>
  </si>
  <si>
    <t>2602.</t>
  </si>
  <si>
    <t>Objectone Inform</t>
  </si>
  <si>
    <t>8.60</t>
  </si>
  <si>
    <t>-217.14</t>
  </si>
  <si>
    <t>2603.</t>
  </si>
  <si>
    <t>Ambalal Sarabhai</t>
  </si>
  <si>
    <t>2248.57</t>
  </si>
  <si>
    <t>2604.</t>
  </si>
  <si>
    <t>Shree Pacetronix</t>
  </si>
  <si>
    <t>78.38</t>
  </si>
  <si>
    <t>2605.</t>
  </si>
  <si>
    <t>Transchem</t>
  </si>
  <si>
    <t>-40.36</t>
  </si>
  <si>
    <t>2606.</t>
  </si>
  <si>
    <t>Bloom Industries</t>
  </si>
  <si>
    <t>5.55</t>
  </si>
  <si>
    <t>-26.59</t>
  </si>
  <si>
    <t>2607.</t>
  </si>
  <si>
    <t>Triton Corp.</t>
  </si>
  <si>
    <t>2608.</t>
  </si>
  <si>
    <t>Mish Designs</t>
  </si>
  <si>
    <t>2609.</t>
  </si>
  <si>
    <t>Lambodhara Text.</t>
  </si>
  <si>
    <t>2610.</t>
  </si>
  <si>
    <t>SpiceJet</t>
  </si>
  <si>
    <t>-235.08</t>
  </si>
  <si>
    <t>-256.76</t>
  </si>
  <si>
    <t>1106.06</t>
  </si>
  <si>
    <t>-34.77</t>
  </si>
  <si>
    <t>2611.</t>
  </si>
  <si>
    <t>Billwin Indust.</t>
  </si>
  <si>
    <t>2612.</t>
  </si>
  <si>
    <t>Tirupati Sarjan</t>
  </si>
  <si>
    <t>-12.40</t>
  </si>
  <si>
    <t>-25.19</t>
  </si>
  <si>
    <t>2613.</t>
  </si>
  <si>
    <t>Madhya Prad. Tod</t>
  </si>
  <si>
    <t>2614.</t>
  </si>
  <si>
    <t>Std. Capital Mkt</t>
  </si>
  <si>
    <t>748.57</t>
  </si>
  <si>
    <t>627.99</t>
  </si>
  <si>
    <t>2615.</t>
  </si>
  <si>
    <t>Camex</t>
  </si>
  <si>
    <t>34.37</t>
  </si>
  <si>
    <t>2616.</t>
  </si>
  <si>
    <t>Divyadhan Recy.</t>
  </si>
  <si>
    <t>42.50</t>
  </si>
  <si>
    <t>60.81</t>
  </si>
  <si>
    <t>-48.74</t>
  </si>
  <si>
    <t>2617.</t>
  </si>
  <si>
    <t>Containerway Int</t>
  </si>
  <si>
    <t>-2.05</t>
  </si>
  <si>
    <t>-330.34</t>
  </si>
  <si>
    <t>2618.</t>
  </si>
  <si>
    <t>Bhandari Hosiery</t>
  </si>
  <si>
    <t>2619.</t>
  </si>
  <si>
    <t>Himatsing. Seide</t>
  </si>
  <si>
    <t>-46.98</t>
  </si>
  <si>
    <t>656.94</t>
  </si>
  <si>
    <t>2620.</t>
  </si>
  <si>
    <t>Tuni Text. Mills</t>
  </si>
  <si>
    <t>2621.</t>
  </si>
  <si>
    <t>Omax Autos</t>
  </si>
  <si>
    <t>227.92</t>
  </si>
  <si>
    <t>99.64</t>
  </si>
  <si>
    <t>2622.</t>
  </si>
  <si>
    <t>Accel</t>
  </si>
  <si>
    <t>19.80</t>
  </si>
  <si>
    <t>-0.79</t>
  </si>
  <si>
    <t>2623.</t>
  </si>
  <si>
    <t>B &amp; A</t>
  </si>
  <si>
    <t>2624.</t>
  </si>
  <si>
    <t>Dynamatic Tech.</t>
  </si>
  <si>
    <t>370.93</t>
  </si>
  <si>
    <t>2625.</t>
  </si>
  <si>
    <t>Indus Finance</t>
  </si>
  <si>
    <t>2626.</t>
  </si>
  <si>
    <t>Hira Automobile</t>
  </si>
  <si>
    <t>-54.55</t>
  </si>
  <si>
    <t>-59.81</t>
  </si>
  <si>
    <t>2627.</t>
  </si>
  <si>
    <t>Barak Valley</t>
  </si>
  <si>
    <t>-58.04</t>
  </si>
  <si>
    <t>2628.</t>
  </si>
  <si>
    <t>Megastar Foods</t>
  </si>
  <si>
    <t>210.51</t>
  </si>
  <si>
    <t>236.17</t>
  </si>
  <si>
    <t>107.34</t>
  </si>
  <si>
    <t>88.58</t>
  </si>
  <si>
    <t>2629.</t>
  </si>
  <si>
    <t>Mercury Labs</t>
  </si>
  <si>
    <t>185.29</t>
  </si>
  <si>
    <t>8.94</t>
  </si>
  <si>
    <t>2630.</t>
  </si>
  <si>
    <t>Baazar Style</t>
  </si>
  <si>
    <t>-80.91</t>
  </si>
  <si>
    <t>377.83</t>
  </si>
  <si>
    <t>2631.</t>
  </si>
  <si>
    <t>Centrum Capital</t>
  </si>
  <si>
    <t>-106.96</t>
  </si>
  <si>
    <t>846.27</t>
  </si>
  <si>
    <t>2632.</t>
  </si>
  <si>
    <t>LIC Housing Fin.</t>
  </si>
  <si>
    <t>7250.16</t>
  </si>
  <si>
    <t>2633.</t>
  </si>
  <si>
    <t>Crayons Advertis</t>
  </si>
  <si>
    <t>-34.69</t>
  </si>
  <si>
    <t>135.47</t>
  </si>
  <si>
    <t>2634.</t>
  </si>
  <si>
    <t>Jetking Infotrai</t>
  </si>
  <si>
    <t>-77.08</t>
  </si>
  <si>
    <t>2635.</t>
  </si>
  <si>
    <t>-10.02</t>
  </si>
  <si>
    <t>105.22</t>
  </si>
  <si>
    <t>2636.</t>
  </si>
  <si>
    <t>SPML Infra</t>
  </si>
  <si>
    <t>37.32</t>
  </si>
  <si>
    <t>-6.26</t>
  </si>
  <si>
    <t>155.91</t>
  </si>
  <si>
    <t>-24.59</t>
  </si>
  <si>
    <t>2637.</t>
  </si>
  <si>
    <t>Pil Italica Life</t>
  </si>
  <si>
    <t>2638.</t>
  </si>
  <si>
    <t>Modern Insulator</t>
  </si>
  <si>
    <t>141.38</t>
  </si>
  <si>
    <t>2639.</t>
  </si>
  <si>
    <t>Zodiac Vent.</t>
  </si>
  <si>
    <t>2640.</t>
  </si>
  <si>
    <t>IOL Chemicals</t>
  </si>
  <si>
    <t>551.69</t>
  </si>
  <si>
    <t>2641.</t>
  </si>
  <si>
    <t>MIC Electronics</t>
  </si>
  <si>
    <t>-15.23</t>
  </si>
  <si>
    <t>2642.</t>
  </si>
  <si>
    <t>Aspinwall &amp; Co</t>
  </si>
  <si>
    <t>-189.10</t>
  </si>
  <si>
    <t>2643.</t>
  </si>
  <si>
    <t>Chandra Pr. Intl</t>
  </si>
  <si>
    <t>-4.06</t>
  </si>
  <si>
    <t>-278.33</t>
  </si>
  <si>
    <t>274.90</t>
  </si>
  <si>
    <t>2644.</t>
  </si>
  <si>
    <t>Orient Cement</t>
  </si>
  <si>
    <t>205.37</t>
  </si>
  <si>
    <t>459.44</t>
  </si>
  <si>
    <t>866.48</t>
  </si>
  <si>
    <t>2645.</t>
  </si>
  <si>
    <t>Tata Steel</t>
  </si>
  <si>
    <t>2007.36</t>
  </si>
  <si>
    <t>53178.12</t>
  </si>
  <si>
    <t>-2.91</t>
  </si>
  <si>
    <t>2646.</t>
  </si>
  <si>
    <t>Pioneer Invest</t>
  </si>
  <si>
    <t>77.20</t>
  </si>
  <si>
    <t>2647.</t>
  </si>
  <si>
    <t>Neogen Chemicals</t>
  </si>
  <si>
    <t>-10.55</t>
  </si>
  <si>
    <t>186.73</t>
  </si>
  <si>
    <t>2648.</t>
  </si>
  <si>
    <t>IIFL Finance</t>
  </si>
  <si>
    <t>274.17</t>
  </si>
  <si>
    <t>2952.83</t>
  </si>
  <si>
    <t>2649.</t>
  </si>
  <si>
    <t>Sumedha Fiscal</t>
  </si>
  <si>
    <t>46.23</t>
  </si>
  <si>
    <t>-42.28</t>
  </si>
  <si>
    <t>2650.</t>
  </si>
  <si>
    <t>Auto Pins (I)</t>
  </si>
  <si>
    <t>-71.43</t>
  </si>
  <si>
    <t>-24.09</t>
  </si>
  <si>
    <t>2651.</t>
  </si>
  <si>
    <t>Super Tannery</t>
  </si>
  <si>
    <t>67.79</t>
  </si>
  <si>
    <t>2652.</t>
  </si>
  <si>
    <t>Finolex Inds.</t>
  </si>
  <si>
    <t>96.93</t>
  </si>
  <si>
    <t>-45.85</t>
  </si>
  <si>
    <t>1043.15</t>
  </si>
  <si>
    <t>-8.53</t>
  </si>
  <si>
    <t>2653.</t>
  </si>
  <si>
    <t>Yaan Enterprises</t>
  </si>
  <si>
    <t>2654.</t>
  </si>
  <si>
    <t>Almondz Global</t>
  </si>
  <si>
    <t>2655.</t>
  </si>
  <si>
    <t>M &amp; M Fin. Serv.</t>
  </si>
  <si>
    <t>528.96</t>
  </si>
  <si>
    <t>6.07</t>
  </si>
  <si>
    <t>4990.61</t>
  </si>
  <si>
    <t>2656.</t>
  </si>
  <si>
    <t>Triumph Intl.</t>
  </si>
  <si>
    <t>2657.</t>
  </si>
  <si>
    <t>Triton Valves</t>
  </si>
  <si>
    <t>-3.75</t>
  </si>
  <si>
    <t>134.73</t>
  </si>
  <si>
    <t>27.25</t>
  </si>
  <si>
    <t>2658.</t>
  </si>
  <si>
    <t>Interise</t>
  </si>
  <si>
    <t>11440.46</t>
  </si>
  <si>
    <t>447.66</t>
  </si>
  <si>
    <t>895.66</t>
  </si>
  <si>
    <t>2659.</t>
  </si>
  <si>
    <t>Synoptics Techno</t>
  </si>
  <si>
    <t>-79.79</t>
  </si>
  <si>
    <t>2660.</t>
  </si>
  <si>
    <t>Megasoft</t>
  </si>
  <si>
    <t>136.23</t>
  </si>
  <si>
    <t>911.86</t>
  </si>
  <si>
    <t>2661.</t>
  </si>
  <si>
    <t>Sh. Digvijay Cem</t>
  </si>
  <si>
    <t>89.31</t>
  </si>
  <si>
    <t>195.95</t>
  </si>
  <si>
    <t>2662.</t>
  </si>
  <si>
    <t>Jaipan Industrie</t>
  </si>
  <si>
    <t>2663.</t>
  </si>
  <si>
    <t>Ganon Products</t>
  </si>
  <si>
    <t>2664.</t>
  </si>
  <si>
    <t>GIC Housing Fin</t>
  </si>
  <si>
    <t>-81.13</t>
  </si>
  <si>
    <t>265.36</t>
  </si>
  <si>
    <t>2665.</t>
  </si>
  <si>
    <t>Sh. Krishna Pap.</t>
  </si>
  <si>
    <t>482.61</t>
  </si>
  <si>
    <t>55.29</t>
  </si>
  <si>
    <t>8.72</t>
  </si>
  <si>
    <t>2666.</t>
  </si>
  <si>
    <t>L&amp;T Finance Ltd</t>
  </si>
  <si>
    <t>700.84</t>
  </si>
  <si>
    <t>4259.57</t>
  </si>
  <si>
    <t>2667.</t>
  </si>
  <si>
    <t>Entero Healthcar</t>
  </si>
  <si>
    <t>1403.82</t>
  </si>
  <si>
    <t>2668.</t>
  </si>
  <si>
    <t>G-Tech Info.</t>
  </si>
  <si>
    <t>2669.</t>
  </si>
  <si>
    <t>Adani Green</t>
  </si>
  <si>
    <t>824.00</t>
  </si>
  <si>
    <t>54.12</t>
  </si>
  <si>
    <t>2670.</t>
  </si>
  <si>
    <t>Rajshree Polypac</t>
  </si>
  <si>
    <t>82.52</t>
  </si>
  <si>
    <t>2671.</t>
  </si>
  <si>
    <t>RattanIndia Pow.</t>
  </si>
  <si>
    <t>-114.10</t>
  </si>
  <si>
    <t>821.96</t>
  </si>
  <si>
    <t>-11.79</t>
  </si>
  <si>
    <t>8.69</t>
  </si>
  <si>
    <t>2672.</t>
  </si>
  <si>
    <t>Apollo Sindoori</t>
  </si>
  <si>
    <t>165.10</t>
  </si>
  <si>
    <t>138.28</t>
  </si>
  <si>
    <t>2673.</t>
  </si>
  <si>
    <t>-98.79</t>
  </si>
  <si>
    <t>517.76</t>
  </si>
  <si>
    <t>-16.90</t>
  </si>
  <si>
    <t>2674.</t>
  </si>
  <si>
    <t>Vedavaag Systems</t>
  </si>
  <si>
    <t>2675.</t>
  </si>
  <si>
    <t>Bannari Amm.Sug.</t>
  </si>
  <si>
    <t>137.17</t>
  </si>
  <si>
    <t>418.62</t>
  </si>
  <si>
    <t>2676.</t>
  </si>
  <si>
    <t>Indo Thai Sec.</t>
  </si>
  <si>
    <t>48.73</t>
  </si>
  <si>
    <t>2677.</t>
  </si>
  <si>
    <t>Coromandel Engg.</t>
  </si>
  <si>
    <t>76.90</t>
  </si>
  <si>
    <t>2678.</t>
  </si>
  <si>
    <t>Moneyboxx Fin.</t>
  </si>
  <si>
    <t>-94.42</t>
  </si>
  <si>
    <t>59.02</t>
  </si>
  <si>
    <t>2679.</t>
  </si>
  <si>
    <t>Exide Inds.</t>
  </si>
  <si>
    <t>274.58</t>
  </si>
  <si>
    <t>4695.12</t>
  </si>
  <si>
    <t>5.85</t>
  </si>
  <si>
    <t>2680.</t>
  </si>
  <si>
    <t>Triven.Engg.Ind.</t>
  </si>
  <si>
    <t>-85.90</t>
  </si>
  <si>
    <t>1598.22</t>
  </si>
  <si>
    <t>2681.</t>
  </si>
  <si>
    <t>Infibeam Avenues</t>
  </si>
  <si>
    <t>23.88</t>
  </si>
  <si>
    <t>-12.31</t>
  </si>
  <si>
    <t>1280.21</t>
  </si>
  <si>
    <t>71.83</t>
  </si>
  <si>
    <t>2682.</t>
  </si>
  <si>
    <t>F A C T</t>
  </si>
  <si>
    <t>4.28</t>
  </si>
  <si>
    <t>107.52</t>
  </si>
  <si>
    <t>1042.77</t>
  </si>
  <si>
    <t>73.92</t>
  </si>
  <si>
    <t>2683.</t>
  </si>
  <si>
    <t>Market Creators</t>
  </si>
  <si>
    <t>14.70</t>
  </si>
  <si>
    <t>-220.00</t>
  </si>
  <si>
    <t>8.64</t>
  </si>
  <si>
    <t>2684.</t>
  </si>
  <si>
    <t>Pradhin</t>
  </si>
  <si>
    <t>31.46</t>
  </si>
  <si>
    <t>1948.57</t>
  </si>
  <si>
    <t>2685.</t>
  </si>
  <si>
    <t>Vipul Organics</t>
  </si>
  <si>
    <t>2686.</t>
  </si>
  <si>
    <t>Le Merite Export</t>
  </si>
  <si>
    <t>1638.89</t>
  </si>
  <si>
    <t>217.86</t>
  </si>
  <si>
    <t>2687.</t>
  </si>
  <si>
    <t>JK Paper</t>
  </si>
  <si>
    <t>85.44</t>
  </si>
  <si>
    <t>-41.86</t>
  </si>
  <si>
    <t>1674.16</t>
  </si>
  <si>
    <t>-2.30</t>
  </si>
  <si>
    <t>2688.</t>
  </si>
  <si>
    <t>Ambo Agritec</t>
  </si>
  <si>
    <t>47.50</t>
  </si>
  <si>
    <t>67.99</t>
  </si>
  <si>
    <t>2689.</t>
  </si>
  <si>
    <t>ABM Knowledge</t>
  </si>
  <si>
    <t>2690.</t>
  </si>
  <si>
    <t>Aik Pipes &amp; Poly</t>
  </si>
  <si>
    <t>-95.62</t>
  </si>
  <si>
    <t>2691.</t>
  </si>
  <si>
    <t>RRIL</t>
  </si>
  <si>
    <t>34.30</t>
  </si>
  <si>
    <t>70.59</t>
  </si>
  <si>
    <t>8.61</t>
  </si>
  <si>
    <t>2692.</t>
  </si>
  <si>
    <t>Graphisads</t>
  </si>
  <si>
    <t>79.22</t>
  </si>
  <si>
    <t>76.04</t>
  </si>
  <si>
    <t>2693.</t>
  </si>
  <si>
    <t>Real Eco-Energy</t>
  </si>
  <si>
    <t>-0.77</t>
  </si>
  <si>
    <t>-1440.00</t>
  </si>
  <si>
    <t>2694.</t>
  </si>
  <si>
    <t>Poddar Pigments</t>
  </si>
  <si>
    <t>-45.20</t>
  </si>
  <si>
    <t>91.26</t>
  </si>
  <si>
    <t>-7.68</t>
  </si>
  <si>
    <t>2695.</t>
  </si>
  <si>
    <t>SEAMEC Ltd</t>
  </si>
  <si>
    <t>75.79</t>
  </si>
  <si>
    <t>81.67</t>
  </si>
  <si>
    <t>210.92</t>
  </si>
  <si>
    <t>2696.</t>
  </si>
  <si>
    <t>Maris Spinners</t>
  </si>
  <si>
    <t>2697.</t>
  </si>
  <si>
    <t>Universal Cables</t>
  </si>
  <si>
    <t>32.91</t>
  </si>
  <si>
    <t>488.73</t>
  </si>
  <si>
    <t>600.19</t>
  </si>
  <si>
    <t>2698.</t>
  </si>
  <si>
    <t>Priti Internati.</t>
  </si>
  <si>
    <t>-82.55</t>
  </si>
  <si>
    <t>-64.78</t>
  </si>
  <si>
    <t>2699.</t>
  </si>
  <si>
    <t>Alpine Housing</t>
  </si>
  <si>
    <t>49.57</t>
  </si>
  <si>
    <t>2700.</t>
  </si>
  <si>
    <t>Health.Global</t>
  </si>
  <si>
    <t>-60.68</t>
  </si>
  <si>
    <t>613.16</t>
  </si>
  <si>
    <t>16.66</t>
  </si>
  <si>
    <t>2701.</t>
  </si>
  <si>
    <t>Laxmi Organic</t>
  </si>
  <si>
    <t>-37.73</t>
  </si>
  <si>
    <t>692.93</t>
  </si>
  <si>
    <t>-3.51</t>
  </si>
  <si>
    <t>2702.</t>
  </si>
  <si>
    <t>Competent Auto</t>
  </si>
  <si>
    <t>-53.39</t>
  </si>
  <si>
    <t>444.56</t>
  </si>
  <si>
    <t>2703.</t>
  </si>
  <si>
    <t>Inflame Applian.</t>
  </si>
  <si>
    <t>2704.</t>
  </si>
  <si>
    <t>3B Films</t>
  </si>
  <si>
    <t>-37.23</t>
  </si>
  <si>
    <t>-13.13</t>
  </si>
  <si>
    <t>2705.</t>
  </si>
  <si>
    <t>Sakar Healthcare</t>
  </si>
  <si>
    <t>52.74</t>
  </si>
  <si>
    <t>2706.</t>
  </si>
  <si>
    <t>Supra Pacific</t>
  </si>
  <si>
    <t>1437.50</t>
  </si>
  <si>
    <t>18.26</t>
  </si>
  <si>
    <t>91.81</t>
  </si>
  <si>
    <t>2707.</t>
  </si>
  <si>
    <t>103.22</t>
  </si>
  <si>
    <t>-65.72</t>
  </si>
  <si>
    <t>1618.84</t>
  </si>
  <si>
    <t>2708.</t>
  </si>
  <si>
    <t>W I Plywoods</t>
  </si>
  <si>
    <t>126.67</t>
  </si>
  <si>
    <t>2709.</t>
  </si>
  <si>
    <t>Indian Phosphate</t>
  </si>
  <si>
    <t>6.51</t>
  </si>
  <si>
    <t>68.21</t>
  </si>
  <si>
    <t>455.68</t>
  </si>
  <si>
    <t>2710.</t>
  </si>
  <si>
    <t>Innomet Advanced</t>
  </si>
  <si>
    <t>-91.44</t>
  </si>
  <si>
    <t>2711.</t>
  </si>
  <si>
    <t>V-Mart Retail</t>
  </si>
  <si>
    <t>176.77</t>
  </si>
  <si>
    <t>885.22</t>
  </si>
  <si>
    <t>2712.</t>
  </si>
  <si>
    <t>Madhav Copper</t>
  </si>
  <si>
    <t>46.20</t>
  </si>
  <si>
    <t>88.65</t>
  </si>
  <si>
    <t>2713.</t>
  </si>
  <si>
    <t>Aarti Surfactant</t>
  </si>
  <si>
    <t>2.94</t>
  </si>
  <si>
    <t>215.90</t>
  </si>
  <si>
    <t>50.55</t>
  </si>
  <si>
    <t>2714.</t>
  </si>
  <si>
    <t>Kamadgiri Fash.</t>
  </si>
  <si>
    <t>2715.</t>
  </si>
  <si>
    <t>Photoquip India</t>
  </si>
  <si>
    <t>181.82</t>
  </si>
  <si>
    <t>-31.01</t>
  </si>
  <si>
    <t>2716.</t>
  </si>
  <si>
    <t>A.K.Capital Serv</t>
  </si>
  <si>
    <t>740.26</t>
  </si>
  <si>
    <t>134.45</t>
  </si>
  <si>
    <t>2717.</t>
  </si>
  <si>
    <t>Sequent Scien.</t>
  </si>
  <si>
    <t>127.07</t>
  </si>
  <si>
    <t>441.42</t>
  </si>
  <si>
    <t>2718.</t>
  </si>
  <si>
    <t>Ducol Organics</t>
  </si>
  <si>
    <t>55.52</t>
  </si>
  <si>
    <t>-77.26</t>
  </si>
  <si>
    <t>2719.</t>
  </si>
  <si>
    <t>City Crops Agro</t>
  </si>
  <si>
    <t>34.06</t>
  </si>
  <si>
    <t>24.94</t>
  </si>
  <si>
    <t>2720.</t>
  </si>
  <si>
    <t>Kavveri Defence</t>
  </si>
  <si>
    <t>3500.00</t>
  </si>
  <si>
    <t>530.65</t>
  </si>
  <si>
    <t>2721.</t>
  </si>
  <si>
    <t>India Home Loans</t>
  </si>
  <si>
    <t>2722.</t>
  </si>
  <si>
    <t>Advik Capital</t>
  </si>
  <si>
    <t>-80.57</t>
  </si>
  <si>
    <t>-96.75</t>
  </si>
  <si>
    <t>2723.</t>
  </si>
  <si>
    <t>ACME Solar Hold.</t>
  </si>
  <si>
    <t>130.82</t>
  </si>
  <si>
    <t>10171.22</t>
  </si>
  <si>
    <t>510.98</t>
  </si>
  <si>
    <t>2724.</t>
  </si>
  <si>
    <t>GeeCee Vent.</t>
  </si>
  <si>
    <t>-69.10</t>
  </si>
  <si>
    <t>-75.59</t>
  </si>
  <si>
    <t>2725.</t>
  </si>
  <si>
    <t>Gokul Refoils</t>
  </si>
  <si>
    <t>41.13</t>
  </si>
  <si>
    <t>25.06</t>
  </si>
  <si>
    <t>926.43</t>
  </si>
  <si>
    <t>2726.</t>
  </si>
  <si>
    <t>AU Small Finance</t>
  </si>
  <si>
    <t>580.86</t>
  </si>
  <si>
    <t>4378.44</t>
  </si>
  <si>
    <t>2727.</t>
  </si>
  <si>
    <t>Religare Enterp.</t>
  </si>
  <si>
    <t>-42.94</t>
  </si>
  <si>
    <t>1861.38</t>
  </si>
  <si>
    <t>2728.</t>
  </si>
  <si>
    <t>Star Cement</t>
  </si>
  <si>
    <t>98.16</t>
  </si>
  <si>
    <t>217.17</t>
  </si>
  <si>
    <t>911.99</t>
  </si>
  <si>
    <t>2729.</t>
  </si>
  <si>
    <t>Trans India</t>
  </si>
  <si>
    <t>290.56</t>
  </si>
  <si>
    <t>2730.</t>
  </si>
  <si>
    <t>AYM Syntex</t>
  </si>
  <si>
    <t>-3.55</t>
  </si>
  <si>
    <t>-256.39</t>
  </si>
  <si>
    <t>-5.97</t>
  </si>
  <si>
    <t>2731.</t>
  </si>
  <si>
    <t>Krypton Industri</t>
  </si>
  <si>
    <t>2732.</t>
  </si>
  <si>
    <t>Kirl. Electric</t>
  </si>
  <si>
    <t>-78.24</t>
  </si>
  <si>
    <t>132.24</t>
  </si>
  <si>
    <t>2733.</t>
  </si>
  <si>
    <t>Bafna Pharma.</t>
  </si>
  <si>
    <t>1016.22</t>
  </si>
  <si>
    <t>4.00</t>
  </si>
  <si>
    <t>2734.</t>
  </si>
  <si>
    <t>Bhavik Enterpris</t>
  </si>
  <si>
    <t>2735.</t>
  </si>
  <si>
    <t>Saraswati Commer</t>
  </si>
  <si>
    <t>-55.04</t>
  </si>
  <si>
    <t>31.47</t>
  </si>
  <si>
    <t>-53.86</t>
  </si>
  <si>
    <t>2736.</t>
  </si>
  <si>
    <t>Sita Enterprises</t>
  </si>
  <si>
    <t>76.79</t>
  </si>
  <si>
    <t>2737.</t>
  </si>
  <si>
    <t>Adcon Capital</t>
  </si>
  <si>
    <t>182.35</t>
  </si>
  <si>
    <t>97.87</t>
  </si>
  <si>
    <t>2738.</t>
  </si>
  <si>
    <t>Nimbus Projects</t>
  </si>
  <si>
    <t>-35.57</t>
  </si>
  <si>
    <t>-212.28</t>
  </si>
  <si>
    <t>-97.70</t>
  </si>
  <si>
    <t>2739.</t>
  </si>
  <si>
    <t>Prime Capital Ma</t>
  </si>
  <si>
    <t>-87.50</t>
  </si>
  <si>
    <t>2740.</t>
  </si>
  <si>
    <t>Bhagyanagar Ind</t>
  </si>
  <si>
    <t>337.57</t>
  </si>
  <si>
    <t>485.60</t>
  </si>
  <si>
    <t>31.52</t>
  </si>
  <si>
    <t>2741.</t>
  </si>
  <si>
    <t>Batliboi</t>
  </si>
  <si>
    <t>-188.36</t>
  </si>
  <si>
    <t>2742.</t>
  </si>
  <si>
    <t>Adeshwar Meditex</t>
  </si>
  <si>
    <t>2743.</t>
  </si>
  <si>
    <t>Sahaj Fashions</t>
  </si>
  <si>
    <t>53.36</t>
  </si>
  <si>
    <t>2744.</t>
  </si>
  <si>
    <t>S I Cap. &amp; Fin.</t>
  </si>
  <si>
    <t>168.97</t>
  </si>
  <si>
    <t>57.41</t>
  </si>
  <si>
    <t>2745.</t>
  </si>
  <si>
    <t>Neelamalai Agro</t>
  </si>
  <si>
    <t>7.70</t>
  </si>
  <si>
    <t>53.69</t>
  </si>
  <si>
    <t>2746.</t>
  </si>
  <si>
    <t>KMS Medisurgi</t>
  </si>
  <si>
    <t>126.50</t>
  </si>
  <si>
    <t>94.89</t>
  </si>
  <si>
    <t>41.75</t>
  </si>
  <si>
    <t>-9.06</t>
  </si>
  <si>
    <t>2747.</t>
  </si>
  <si>
    <t>Kenvi Jewels</t>
  </si>
  <si>
    <t>2748.</t>
  </si>
  <si>
    <t>IRM Energy</t>
  </si>
  <si>
    <t>-25.56</t>
  </si>
  <si>
    <t>2749.</t>
  </si>
  <si>
    <t>Sellwin Traders</t>
  </si>
  <si>
    <t>348.57</t>
  </si>
  <si>
    <t>2750.</t>
  </si>
  <si>
    <t>Vamshi Rubber</t>
  </si>
  <si>
    <t>2751.</t>
  </si>
  <si>
    <t>Altius Telecom</t>
  </si>
  <si>
    <t>226.70</t>
  </si>
  <si>
    <t>-6.63</t>
  </si>
  <si>
    <t>6030.00</t>
  </si>
  <si>
    <t>2752.</t>
  </si>
  <si>
    <t>Deep Polymers</t>
  </si>
  <si>
    <t>-8.24</t>
  </si>
  <si>
    <t>2753.</t>
  </si>
  <si>
    <t>IKIO Tech</t>
  </si>
  <si>
    <t>-82.89</t>
  </si>
  <si>
    <t>120.14</t>
  </si>
  <si>
    <t>2754.</t>
  </si>
  <si>
    <t>Maruti Infra.</t>
  </si>
  <si>
    <t>-51.72</t>
  </si>
  <si>
    <t>214.92</t>
  </si>
  <si>
    <t>2755.</t>
  </si>
  <si>
    <t>Vishvprabha Ven.</t>
  </si>
  <si>
    <t>-0.71</t>
  </si>
  <si>
    <t>-688.89</t>
  </si>
  <si>
    <t>2756.</t>
  </si>
  <si>
    <t>HB Estate Devel.</t>
  </si>
  <si>
    <t>-58.24</t>
  </si>
  <si>
    <t>2757.</t>
  </si>
  <si>
    <t>Crystal Business</t>
  </si>
  <si>
    <t>-44.25</t>
  </si>
  <si>
    <t>2758.</t>
  </si>
  <si>
    <t>Ladderup Finance</t>
  </si>
  <si>
    <t>394.44</t>
  </si>
  <si>
    <t>2759.</t>
  </si>
  <si>
    <t>Rossell Techsys</t>
  </si>
  <si>
    <t>182.50</t>
  </si>
  <si>
    <t>87.22</t>
  </si>
  <si>
    <t>2760.</t>
  </si>
  <si>
    <t>Kotak Mah. Bank</t>
  </si>
  <si>
    <t>4472.18</t>
  </si>
  <si>
    <t>17248.31</t>
  </si>
  <si>
    <t>2761.</t>
  </si>
  <si>
    <t>Marg Techno-Proj</t>
  </si>
  <si>
    <t>2762.</t>
  </si>
  <si>
    <t>Mitcon Consult.</t>
  </si>
  <si>
    <t>66.52</t>
  </si>
  <si>
    <t>-59.63</t>
  </si>
  <si>
    <t>24.43</t>
  </si>
  <si>
    <t>2763.</t>
  </si>
  <si>
    <t>Zim Laboratories</t>
  </si>
  <si>
    <t>-307.78</t>
  </si>
  <si>
    <t>71.76</t>
  </si>
  <si>
    <t>2764.</t>
  </si>
  <si>
    <t>Accuracy Shippi.</t>
  </si>
  <si>
    <t>-85.38</t>
  </si>
  <si>
    <t>160.72</t>
  </si>
  <si>
    <t>-20.49</t>
  </si>
  <si>
    <t>2765.</t>
  </si>
  <si>
    <t>Walchand People</t>
  </si>
  <si>
    <t>37.57</t>
  </si>
  <si>
    <t>8.15</t>
  </si>
  <si>
    <t>2766.</t>
  </si>
  <si>
    <t>Kanoria Energy</t>
  </si>
  <si>
    <t>-95.60</t>
  </si>
  <si>
    <t>-14.94</t>
  </si>
  <si>
    <t>2767.</t>
  </si>
  <si>
    <t>Regency Fincorp</t>
  </si>
  <si>
    <t>485.19</t>
  </si>
  <si>
    <t>122.35</t>
  </si>
  <si>
    <t>2768.</t>
  </si>
  <si>
    <t>Marvel Decor</t>
  </si>
  <si>
    <t>2769.</t>
  </si>
  <si>
    <t>Jana Small Finan</t>
  </si>
  <si>
    <t>-40.24</t>
  </si>
  <si>
    <t>1250.16</t>
  </si>
  <si>
    <t>2770.</t>
  </si>
  <si>
    <t>Clinitech Lab</t>
  </si>
  <si>
    <t>2771.</t>
  </si>
  <si>
    <t>Danube Industrie</t>
  </si>
  <si>
    <t>4.88</t>
  </si>
  <si>
    <t>30.96</t>
  </si>
  <si>
    <t>8.14</t>
  </si>
  <si>
    <t>2772.</t>
  </si>
  <si>
    <t>Vibhor Steel</t>
  </si>
  <si>
    <t>230.96</t>
  </si>
  <si>
    <t>2773.</t>
  </si>
  <si>
    <t>Hubtown</t>
  </si>
  <si>
    <t>82.21</t>
  </si>
  <si>
    <t>1349.36</t>
  </si>
  <si>
    <t>187.41</t>
  </si>
  <si>
    <t>8.13</t>
  </si>
  <si>
    <t>2774.</t>
  </si>
  <si>
    <t>Max Financial</t>
  </si>
  <si>
    <t>86.45</t>
  </si>
  <si>
    <t>12821.65</t>
  </si>
  <si>
    <t>2775.</t>
  </si>
  <si>
    <t>Yash Chemex</t>
  </si>
  <si>
    <t>92.10</t>
  </si>
  <si>
    <t>-38.54</t>
  </si>
  <si>
    <t>30.10</t>
  </si>
  <si>
    <t>122.30</t>
  </si>
  <si>
    <t>2776.</t>
  </si>
  <si>
    <t>Crimson Metal</t>
  </si>
  <si>
    <t>8.11</t>
  </si>
  <si>
    <t>2777.</t>
  </si>
  <si>
    <t>JSW Steel</t>
  </si>
  <si>
    <t>2209.00</t>
  </si>
  <si>
    <t>158.46</t>
  </si>
  <si>
    <t>43147.00</t>
  </si>
  <si>
    <t>2778.</t>
  </si>
  <si>
    <t>Rajnandini Metal</t>
  </si>
  <si>
    <t>-60.48</t>
  </si>
  <si>
    <t>73.88</t>
  </si>
  <si>
    <t>-76.52</t>
  </si>
  <si>
    <t>2779.</t>
  </si>
  <si>
    <t>Benchmark Comp.</t>
  </si>
  <si>
    <t>29.00</t>
  </si>
  <si>
    <t>-46.83</t>
  </si>
  <si>
    <t>2780.</t>
  </si>
  <si>
    <t>B.L.Kashyap</t>
  </si>
  <si>
    <t>-31.63</t>
  </si>
  <si>
    <t>336.42</t>
  </si>
  <si>
    <t>-3.97</t>
  </si>
  <si>
    <t>2781.</t>
  </si>
  <si>
    <t>62.43</t>
  </si>
  <si>
    <t>137.51</t>
  </si>
  <si>
    <t>407.18</t>
  </si>
  <si>
    <t>2782.</t>
  </si>
  <si>
    <t>Prime Focus</t>
  </si>
  <si>
    <t>110.46</t>
  </si>
  <si>
    <t>151.82</t>
  </si>
  <si>
    <t>1023.15</t>
  </si>
  <si>
    <t>2783.</t>
  </si>
  <si>
    <t>E2E Networks</t>
  </si>
  <si>
    <t>201.00</t>
  </si>
  <si>
    <t>-2.84</t>
  </si>
  <si>
    <t>-128.01</t>
  </si>
  <si>
    <t>36.11</t>
  </si>
  <si>
    <t>-12.63</t>
  </si>
  <si>
    <t>2784.</t>
  </si>
  <si>
    <t>Presstonic Engi.</t>
  </si>
  <si>
    <t>368.14</t>
  </si>
  <si>
    <t>50.42</t>
  </si>
  <si>
    <t>2785.</t>
  </si>
  <si>
    <t>Kabsons Industri</t>
  </si>
  <si>
    <t>46.55</t>
  </si>
  <si>
    <t>2786.</t>
  </si>
  <si>
    <t>Flexituff Vent.</t>
  </si>
  <si>
    <t>-141.45</t>
  </si>
  <si>
    <t>-86.10</t>
  </si>
  <si>
    <t>2787.</t>
  </si>
  <si>
    <t>Orchid Pharma</t>
  </si>
  <si>
    <t>-49.20</t>
  </si>
  <si>
    <t>172.93</t>
  </si>
  <si>
    <t>-29.25</t>
  </si>
  <si>
    <t>2788.</t>
  </si>
  <si>
    <t>Bhageria Indust.</t>
  </si>
  <si>
    <t>177.22</t>
  </si>
  <si>
    <t>89.41</t>
  </si>
  <si>
    <t>2789.</t>
  </si>
  <si>
    <t>Retina Paints</t>
  </si>
  <si>
    <t>82.40</t>
  </si>
  <si>
    <t>116.28</t>
  </si>
  <si>
    <t>5.83</t>
  </si>
  <si>
    <t>8.06</t>
  </si>
  <si>
    <t>2790.</t>
  </si>
  <si>
    <t>Bombay Cycle</t>
  </si>
  <si>
    <t>70.53</t>
  </si>
  <si>
    <t>2791.</t>
  </si>
  <si>
    <t>Inter State Oil</t>
  </si>
  <si>
    <t>25.91</t>
  </si>
  <si>
    <t>2792.</t>
  </si>
  <si>
    <t>Austin Engg Co</t>
  </si>
  <si>
    <t>36.14</t>
  </si>
  <si>
    <t>2793.</t>
  </si>
  <si>
    <t>Emmbi Industries</t>
  </si>
  <si>
    <t>104.16</t>
  </si>
  <si>
    <t>2794.</t>
  </si>
  <si>
    <t>Mangalam Drugs</t>
  </si>
  <si>
    <t>72.22</t>
  </si>
  <si>
    <t>-612.31</t>
  </si>
  <si>
    <t>57.35</t>
  </si>
  <si>
    <t>-25.06</t>
  </si>
  <si>
    <t>2795.</t>
  </si>
  <si>
    <t>A G Universal</t>
  </si>
  <si>
    <t>-57.50</t>
  </si>
  <si>
    <t>2796.</t>
  </si>
  <si>
    <t>Haryana Leather</t>
  </si>
  <si>
    <t>2797.</t>
  </si>
  <si>
    <t>Last Mile Enter.</t>
  </si>
  <si>
    <t>6.83</t>
  </si>
  <si>
    <t>178.58</t>
  </si>
  <si>
    <t>1240.31</t>
  </si>
  <si>
    <t>16349.73</t>
  </si>
  <si>
    <t>2798.</t>
  </si>
  <si>
    <t>Covance Softsol</t>
  </si>
  <si>
    <t>-17.58</t>
  </si>
  <si>
    <t>2799.</t>
  </si>
  <si>
    <t>Mohite Industrie</t>
  </si>
  <si>
    <t>-148.10</t>
  </si>
  <si>
    <t>-45.88</t>
  </si>
  <si>
    <t>2800.</t>
  </si>
  <si>
    <t>Landmark Cars</t>
  </si>
  <si>
    <t>1061.72</t>
  </si>
  <si>
    <t>2801.</t>
  </si>
  <si>
    <t>Smruthi Organic</t>
  </si>
  <si>
    <t>-19.57</t>
  </si>
  <si>
    <t>-30.36</t>
  </si>
  <si>
    <t>2802.</t>
  </si>
  <si>
    <t>IZMO</t>
  </si>
  <si>
    <t>56.51</t>
  </si>
  <si>
    <t>2803.</t>
  </si>
  <si>
    <t>Vardhman Hold.</t>
  </si>
  <si>
    <t>-14.43</t>
  </si>
  <si>
    <t>-48.33</t>
  </si>
  <si>
    <t>2804.</t>
  </si>
  <si>
    <t>Shubhlaxmi Jewel</t>
  </si>
  <si>
    <t>-106.90</t>
  </si>
  <si>
    <t>-25.29</t>
  </si>
  <si>
    <t>2805.</t>
  </si>
  <si>
    <t>Teesta Agro Ind.</t>
  </si>
  <si>
    <t>89.80</t>
  </si>
  <si>
    <t>37.23</t>
  </si>
  <si>
    <t>2806.</t>
  </si>
  <si>
    <t>Speciality Rest.</t>
  </si>
  <si>
    <t>-20.56</t>
  </si>
  <si>
    <t>103.06</t>
  </si>
  <si>
    <t>2807.</t>
  </si>
  <si>
    <t>Shoppers Stop</t>
  </si>
  <si>
    <t>-15.74</t>
  </si>
  <si>
    <t>1161.08</t>
  </si>
  <si>
    <t>2808.</t>
  </si>
  <si>
    <t>Nitiraj Engineer</t>
  </si>
  <si>
    <t>33.74</t>
  </si>
  <si>
    <t>146.84</t>
  </si>
  <si>
    <t>2809.</t>
  </si>
  <si>
    <t>Hind.Tin Works</t>
  </si>
  <si>
    <t>2810.</t>
  </si>
  <si>
    <t>Panabyte Tech</t>
  </si>
  <si>
    <t>32.79</t>
  </si>
  <si>
    <t>-750.00</t>
  </si>
  <si>
    <t>2811.</t>
  </si>
  <si>
    <t>Diligent Media</t>
  </si>
  <si>
    <t>-177.14</t>
  </si>
  <si>
    <t>-73.31</t>
  </si>
  <si>
    <t>2812.</t>
  </si>
  <si>
    <t>Godha Cabcon</t>
  </si>
  <si>
    <t>-39.94</t>
  </si>
  <si>
    <t>2813.</t>
  </si>
  <si>
    <t>DCW</t>
  </si>
  <si>
    <t>69.24</t>
  </si>
  <si>
    <t>2814.</t>
  </si>
  <si>
    <t>XPRO India</t>
  </si>
  <si>
    <t>-5.48</t>
  </si>
  <si>
    <t>-139.09</t>
  </si>
  <si>
    <t>2815.</t>
  </si>
  <si>
    <t>Amanaya Ventures</t>
  </si>
  <si>
    <t>-33.33</t>
  </si>
  <si>
    <t>52.47</t>
  </si>
  <si>
    <t>2816.</t>
  </si>
  <si>
    <t>Hilton Met.Forg.</t>
  </si>
  <si>
    <t>-73.68</t>
  </si>
  <si>
    <t>-35.20</t>
  </si>
  <si>
    <t>2817.</t>
  </si>
  <si>
    <t>Kabra Extrusion</t>
  </si>
  <si>
    <t>-367.19</t>
  </si>
  <si>
    <t>85.97</t>
  </si>
  <si>
    <t>-2.53</t>
  </si>
  <si>
    <t>2818.</t>
  </si>
  <si>
    <t>Tracxn Technolo.</t>
  </si>
  <si>
    <t>-11.81</t>
  </si>
  <si>
    <t>2819.</t>
  </si>
  <si>
    <t>Ramdevbaba Sol.</t>
  </si>
  <si>
    <t>526.97</t>
  </si>
  <si>
    <t>2820.</t>
  </si>
  <si>
    <t>Oriental Aromat.</t>
  </si>
  <si>
    <t>-95.45</t>
  </si>
  <si>
    <t>225.52</t>
  </si>
  <si>
    <t>2821.</t>
  </si>
  <si>
    <t>Axel Polymers</t>
  </si>
  <si>
    <t>107.55</t>
  </si>
  <si>
    <t>-72.30</t>
  </si>
  <si>
    <t>7.88</t>
  </si>
  <si>
    <t>2822.</t>
  </si>
  <si>
    <t>Jay Bharat Maru.</t>
  </si>
  <si>
    <t>330.41</t>
  </si>
  <si>
    <t>556.83</t>
  </si>
  <si>
    <t>7.87</t>
  </si>
  <si>
    <t>2823.</t>
  </si>
  <si>
    <t>ICICI Bank</t>
  </si>
  <si>
    <t>14456.33</t>
  </si>
  <si>
    <t>49079.96</t>
  </si>
  <si>
    <t>2824.</t>
  </si>
  <si>
    <t>On Door Concepts</t>
  </si>
  <si>
    <t>151.67</t>
  </si>
  <si>
    <t>2825.</t>
  </si>
  <si>
    <t>BPL</t>
  </si>
  <si>
    <t>-79.60</t>
  </si>
  <si>
    <t>2826.</t>
  </si>
  <si>
    <t>Pasupati Spinng.</t>
  </si>
  <si>
    <t>2827.</t>
  </si>
  <si>
    <t>Godrej Industrie</t>
  </si>
  <si>
    <t>725.35</t>
  </si>
  <si>
    <t>4459.80</t>
  </si>
  <si>
    <t>2828.</t>
  </si>
  <si>
    <t>Wonderla Holiday</t>
  </si>
  <si>
    <t>-16.87</t>
  </si>
  <si>
    <t>168.24</t>
  </si>
  <si>
    <t>-2.70</t>
  </si>
  <si>
    <t>7.82</t>
  </si>
  <si>
    <t>2829.</t>
  </si>
  <si>
    <t>IRB Infra.Devl.</t>
  </si>
  <si>
    <t>202.48</t>
  </si>
  <si>
    <t>44.65</t>
  </si>
  <si>
    <t>2098.97</t>
  </si>
  <si>
    <t>2830.</t>
  </si>
  <si>
    <t>Shilpa Medicare</t>
  </si>
  <si>
    <t>46.89</t>
  </si>
  <si>
    <t>233.50</t>
  </si>
  <si>
    <t>321.46</t>
  </si>
  <si>
    <t>2831.</t>
  </si>
  <si>
    <t>Leading Lea. Fin</t>
  </si>
  <si>
    <t>28450.00</t>
  </si>
  <si>
    <t>336.22</t>
  </si>
  <si>
    <t>2832.</t>
  </si>
  <si>
    <t>371.96</t>
  </si>
  <si>
    <t>-65.02</t>
  </si>
  <si>
    <t>5475.61</t>
  </si>
  <si>
    <t>2833.</t>
  </si>
  <si>
    <t>Mysore Petro</t>
  </si>
  <si>
    <t>5.97</t>
  </si>
  <si>
    <t>-122.35</t>
  </si>
  <si>
    <t>-47.73</t>
  </si>
  <si>
    <t>2834.</t>
  </si>
  <si>
    <t>Rama Phosphates</t>
  </si>
  <si>
    <t>153.85</t>
  </si>
  <si>
    <t>854.17</t>
  </si>
  <si>
    <t>190.31</t>
  </si>
  <si>
    <t>2835.</t>
  </si>
  <si>
    <t>East WestFreight</t>
  </si>
  <si>
    <t>-151.61</t>
  </si>
  <si>
    <t>-39.01</t>
  </si>
  <si>
    <t>2836.</t>
  </si>
  <si>
    <t>Star Paper Mills</t>
  </si>
  <si>
    <t>-7.91</t>
  </si>
  <si>
    <t>101.16</t>
  </si>
  <si>
    <t>-11.15</t>
  </si>
  <si>
    <t>2837.</t>
  </si>
  <si>
    <t>Banaras Beads</t>
  </si>
  <si>
    <t>-12.29</t>
  </si>
  <si>
    <t>2838.</t>
  </si>
  <si>
    <t>Informed Techn.</t>
  </si>
  <si>
    <t>-75.93</t>
  </si>
  <si>
    <t>-40.00</t>
  </si>
  <si>
    <t>2839.</t>
  </si>
  <si>
    <t>Vascon Engineers</t>
  </si>
  <si>
    <t>221.18</t>
  </si>
  <si>
    <t>2840.</t>
  </si>
  <si>
    <t>Sundaram Brake</t>
  </si>
  <si>
    <t>-135.57</t>
  </si>
  <si>
    <t>92.01</t>
  </si>
  <si>
    <t>2841.</t>
  </si>
  <si>
    <t>Uflex</t>
  </si>
  <si>
    <t>3900.56</t>
  </si>
  <si>
    <t>2842.</t>
  </si>
  <si>
    <t>PTC Industries</t>
  </si>
  <si>
    <t>97.15</t>
  </si>
  <si>
    <t>107.28</t>
  </si>
  <si>
    <t>2843.</t>
  </si>
  <si>
    <t>Suryalata Spg.</t>
  </si>
  <si>
    <t>189.11</t>
  </si>
  <si>
    <t>2844.</t>
  </si>
  <si>
    <t>Indo Farm Equip.</t>
  </si>
  <si>
    <t>228.13</t>
  </si>
  <si>
    <t>121.63</t>
  </si>
  <si>
    <t>96.26</t>
  </si>
  <si>
    <t>2845.</t>
  </si>
  <si>
    <t>Igarashi Motors</t>
  </si>
  <si>
    <t>-69.24</t>
  </si>
  <si>
    <t>204.71</t>
  </si>
  <si>
    <t>2846.</t>
  </si>
  <si>
    <t>BSL</t>
  </si>
  <si>
    <t>-79.65</t>
  </si>
  <si>
    <t>158.01</t>
  </si>
  <si>
    <t>-3.49</t>
  </si>
  <si>
    <t>2847.</t>
  </si>
  <si>
    <t>Goblin India</t>
  </si>
  <si>
    <t>-164.00</t>
  </si>
  <si>
    <t>2848.</t>
  </si>
  <si>
    <t>Bhatia Colour</t>
  </si>
  <si>
    <t>-15.58</t>
  </si>
  <si>
    <t>2849.</t>
  </si>
  <si>
    <t>Rite Zone</t>
  </si>
  <si>
    <t>-61.64</t>
  </si>
  <si>
    <t>2850.</t>
  </si>
  <si>
    <t>Cons. Finvest</t>
  </si>
  <si>
    <t>-44.86</t>
  </si>
  <si>
    <t>14.84</t>
  </si>
  <si>
    <t>7.72</t>
  </si>
  <si>
    <t>2851.</t>
  </si>
  <si>
    <t>Annvrridhhi Ven</t>
  </si>
  <si>
    <t>-325.00</t>
  </si>
  <si>
    <t>2852.</t>
  </si>
  <si>
    <t>Aarnav Fashions</t>
  </si>
  <si>
    <t>97.16</t>
  </si>
  <si>
    <t>2853.</t>
  </si>
  <si>
    <t>United Drilling</t>
  </si>
  <si>
    <t>31.67</t>
  </si>
  <si>
    <t>-41.76</t>
  </si>
  <si>
    <t>2854.</t>
  </si>
  <si>
    <t>Econo Trade Indi</t>
  </si>
  <si>
    <t>2855.</t>
  </si>
  <si>
    <t>-33.17</t>
  </si>
  <si>
    <t>2856.</t>
  </si>
  <si>
    <t>Sona Machinery</t>
  </si>
  <si>
    <t>-84.37</t>
  </si>
  <si>
    <t>2857.</t>
  </si>
  <si>
    <t>Saumya Cons</t>
  </si>
  <si>
    <t>-37.03</t>
  </si>
  <si>
    <t>2858.</t>
  </si>
  <si>
    <t>Solid Stone Co</t>
  </si>
  <si>
    <t>2859.</t>
  </si>
  <si>
    <t>Rana Sugars</t>
  </si>
  <si>
    <t>-233.16</t>
  </si>
  <si>
    <t>530.90</t>
  </si>
  <si>
    <t>2860.</t>
  </si>
  <si>
    <t>DCB Bank</t>
  </si>
  <si>
    <t>157.26</t>
  </si>
  <si>
    <t>1813.57</t>
  </si>
  <si>
    <t>2861.</t>
  </si>
  <si>
    <t>Bhartiya Intl.</t>
  </si>
  <si>
    <t>202.95</t>
  </si>
  <si>
    <t>279.96</t>
  </si>
  <si>
    <t>2862.</t>
  </si>
  <si>
    <t>BCPL Railway</t>
  </si>
  <si>
    <t>-36.92</t>
  </si>
  <si>
    <t>66.79</t>
  </si>
  <si>
    <t>265.57</t>
  </si>
  <si>
    <t>2863.</t>
  </si>
  <si>
    <t>Bandaram Pharma</t>
  </si>
  <si>
    <t>-88.89</t>
  </si>
  <si>
    <t>-28.76</t>
  </si>
  <si>
    <t>2864.</t>
  </si>
  <si>
    <t>Prestige Estates</t>
  </si>
  <si>
    <t>311.50</t>
  </si>
  <si>
    <t>2307.30</t>
  </si>
  <si>
    <t>2865.</t>
  </si>
  <si>
    <t>-176.00</t>
  </si>
  <si>
    <t>75.67</t>
  </si>
  <si>
    <t>9216.00</t>
  </si>
  <si>
    <t>2866.</t>
  </si>
  <si>
    <t>Pruden. Sugar</t>
  </si>
  <si>
    <t>-84.69</t>
  </si>
  <si>
    <t>2867.</t>
  </si>
  <si>
    <t>Omega Interactiv</t>
  </si>
  <si>
    <t>2868.</t>
  </si>
  <si>
    <t>Delta Corp</t>
  </si>
  <si>
    <t>3.46</t>
  </si>
  <si>
    <t>2869.</t>
  </si>
  <si>
    <t>Amco India</t>
  </si>
  <si>
    <t>-129.79</t>
  </si>
  <si>
    <t>2870.</t>
  </si>
  <si>
    <t>Galada Finance</t>
  </si>
  <si>
    <t>43.24</t>
  </si>
  <si>
    <t>2871.</t>
  </si>
  <si>
    <t>Vindhya Telelink</t>
  </si>
  <si>
    <t>907.52</t>
  </si>
  <si>
    <t>2872.</t>
  </si>
  <si>
    <t>Remi Edelstahl</t>
  </si>
  <si>
    <t>2873.</t>
  </si>
  <si>
    <t>Shah Metacorp</t>
  </si>
  <si>
    <t>-37.57</t>
  </si>
  <si>
    <t>2874.</t>
  </si>
  <si>
    <t>R R Fin. Cons.</t>
  </si>
  <si>
    <t>861.54</t>
  </si>
  <si>
    <t>66.04</t>
  </si>
  <si>
    <t>2875.</t>
  </si>
  <si>
    <t>Grovy India</t>
  </si>
  <si>
    <t>554.76</t>
  </si>
  <si>
    <t>2876.</t>
  </si>
  <si>
    <t>Indo Cotspin</t>
  </si>
  <si>
    <t>2877.</t>
  </si>
  <si>
    <t>Gabriel Pet</t>
  </si>
  <si>
    <t>136.84</t>
  </si>
  <si>
    <t>158.25</t>
  </si>
  <si>
    <t>2878.</t>
  </si>
  <si>
    <t>Incap</t>
  </si>
  <si>
    <t>131.25</t>
  </si>
  <si>
    <t>113.95</t>
  </si>
  <si>
    <t>2879.</t>
  </si>
  <si>
    <t>Cartrade Tech</t>
  </si>
  <si>
    <t>92.59</t>
  </si>
  <si>
    <t>173.04</t>
  </si>
  <si>
    <t>2880.</t>
  </si>
  <si>
    <t>Mafia Trends</t>
  </si>
  <si>
    <t>2881.</t>
  </si>
  <si>
    <t>Avro India</t>
  </si>
  <si>
    <t>59.09</t>
  </si>
  <si>
    <t>2882.</t>
  </si>
  <si>
    <t>Sandesh</t>
  </si>
  <si>
    <t>58.34</t>
  </si>
  <si>
    <t>2883.</t>
  </si>
  <si>
    <t>Indl.&amp; Prud.Inv.</t>
  </si>
  <si>
    <t>30.06</t>
  </si>
  <si>
    <t>124.43</t>
  </si>
  <si>
    <t>2884.</t>
  </si>
  <si>
    <t>Natl.Fertilizer</t>
  </si>
  <si>
    <t>-39.44</t>
  </si>
  <si>
    <t>-353.86</t>
  </si>
  <si>
    <t>3534.17</t>
  </si>
  <si>
    <t>-30.59</t>
  </si>
  <si>
    <t>2885.</t>
  </si>
  <si>
    <t>Sanmit Infra</t>
  </si>
  <si>
    <t>1780.00</t>
  </si>
  <si>
    <t>40.19</t>
  </si>
  <si>
    <t>2886.</t>
  </si>
  <si>
    <t>Sagardeep Alloys</t>
  </si>
  <si>
    <t>2887.</t>
  </si>
  <si>
    <t>Aelea Commoditi.</t>
  </si>
  <si>
    <t>-131.37</t>
  </si>
  <si>
    <t>94.40</t>
  </si>
  <si>
    <t>2888.</t>
  </si>
  <si>
    <t>-29.30</t>
  </si>
  <si>
    <t>-128.97</t>
  </si>
  <si>
    <t>871.02</t>
  </si>
  <si>
    <t>7.55</t>
  </si>
  <si>
    <t>2889.</t>
  </si>
  <si>
    <t>Generic Engineer</t>
  </si>
  <si>
    <t>51.96</t>
  </si>
  <si>
    <t>2890.</t>
  </si>
  <si>
    <t>XT Global Infot.</t>
  </si>
  <si>
    <t>35.02</t>
  </si>
  <si>
    <t>92.31</t>
  </si>
  <si>
    <t>87.20</t>
  </si>
  <si>
    <t>2891.</t>
  </si>
  <si>
    <t>Daulat Securitie</t>
  </si>
  <si>
    <t>-65.07</t>
  </si>
  <si>
    <t>-61.35</t>
  </si>
  <si>
    <t>2892.</t>
  </si>
  <si>
    <t>IBL Finance</t>
  </si>
  <si>
    <t>5.26</t>
  </si>
  <si>
    <t>2893.</t>
  </si>
  <si>
    <t>HDFC Bank</t>
  </si>
  <si>
    <t>17090.43</t>
  </si>
  <si>
    <t>87371.87</t>
  </si>
  <si>
    <t>2894.</t>
  </si>
  <si>
    <t>IndiGrid Trust</t>
  </si>
  <si>
    <t>75.29</t>
  </si>
  <si>
    <t>-46.06</t>
  </si>
  <si>
    <t>2895.</t>
  </si>
  <si>
    <t>Grasim Inds</t>
  </si>
  <si>
    <t>2767.08</t>
  </si>
  <si>
    <t>40118.08</t>
  </si>
  <si>
    <t>2896.</t>
  </si>
  <si>
    <t>R C F</t>
  </si>
  <si>
    <t>403.98</t>
  </si>
  <si>
    <t>3370.58</t>
  </si>
  <si>
    <t>-23.33</t>
  </si>
  <si>
    <t>2897.</t>
  </si>
  <si>
    <t>Rico Auto Inds</t>
  </si>
  <si>
    <t>16.72</t>
  </si>
  <si>
    <t>193.01</t>
  </si>
  <si>
    <t>543.46</t>
  </si>
  <si>
    <t>2898.</t>
  </si>
  <si>
    <t>Royale Manor</t>
  </si>
  <si>
    <t>-95.65</t>
  </si>
  <si>
    <t>-6.28</t>
  </si>
  <si>
    <t>2899.</t>
  </si>
  <si>
    <t>Ambica Agarbat.</t>
  </si>
  <si>
    <t>30.14</t>
  </si>
  <si>
    <t>30.99</t>
  </si>
  <si>
    <t>2900.</t>
  </si>
  <si>
    <t>T N Merc. Bank</t>
  </si>
  <si>
    <t>304.89</t>
  </si>
  <si>
    <t>1386.24</t>
  </si>
  <si>
    <t>2901.</t>
  </si>
  <si>
    <t>Ambassador Intra</t>
  </si>
  <si>
    <t>49.33</t>
  </si>
  <si>
    <t>64.44</t>
  </si>
  <si>
    <t>2902.</t>
  </si>
  <si>
    <t>Mangalam Organic</t>
  </si>
  <si>
    <t>632.34</t>
  </si>
  <si>
    <t>146.55</t>
  </si>
  <si>
    <t>2903.</t>
  </si>
  <si>
    <t>Fervent Synerg.</t>
  </si>
  <si>
    <t>35.92</t>
  </si>
  <si>
    <t>442.86</t>
  </si>
  <si>
    <t>2904.</t>
  </si>
  <si>
    <t>Smiths &amp; Founder</t>
  </si>
  <si>
    <t>2905.</t>
  </si>
  <si>
    <t>Rodium Realty</t>
  </si>
  <si>
    <t>180.21</t>
  </si>
  <si>
    <t>2906.</t>
  </si>
  <si>
    <t>Ranjeet Mechatr.</t>
  </si>
  <si>
    <t>-32.72</t>
  </si>
  <si>
    <t>2907.</t>
  </si>
  <si>
    <t>Tilak Ventures</t>
  </si>
  <si>
    <t>-35.19</t>
  </si>
  <si>
    <t>131.45</t>
  </si>
  <si>
    <t>2908.</t>
  </si>
  <si>
    <t>Niva Bupa Health</t>
  </si>
  <si>
    <t>-385.87</t>
  </si>
  <si>
    <t>1371.08</t>
  </si>
  <si>
    <t>2909.</t>
  </si>
  <si>
    <t>Baba Arts</t>
  </si>
  <si>
    <t>35.31</t>
  </si>
  <si>
    <t>-61.54</t>
  </si>
  <si>
    <t>291.30</t>
  </si>
  <si>
    <t>2910.</t>
  </si>
  <si>
    <t>Imagica. Enter.</t>
  </si>
  <si>
    <t>44.31</t>
  </si>
  <si>
    <t>-33.46</t>
  </si>
  <si>
    <t>148.10</t>
  </si>
  <si>
    <t>-19.50</t>
  </si>
  <si>
    <t>2911.</t>
  </si>
  <si>
    <t>ARC Finance</t>
  </si>
  <si>
    <t>-95.75</t>
  </si>
  <si>
    <t>35.00</t>
  </si>
  <si>
    <t>2912.</t>
  </si>
  <si>
    <t>Honasa Consumer</t>
  </si>
  <si>
    <t>39.90</t>
  </si>
  <si>
    <t>583.63</t>
  </si>
  <si>
    <t>2913.</t>
  </si>
  <si>
    <t>Sh. Ajit Pulp</t>
  </si>
  <si>
    <t>177.09</t>
  </si>
  <si>
    <t>2914.</t>
  </si>
  <si>
    <t>Capital Trade Lk</t>
  </si>
  <si>
    <t>2915.</t>
  </si>
  <si>
    <t>Orient Tradelink</t>
  </si>
  <si>
    <t>-17.86</t>
  </si>
  <si>
    <t>2916.</t>
  </si>
  <si>
    <t>NHPC Ltd</t>
  </si>
  <si>
    <t>1131.16</t>
  </si>
  <si>
    <t>3213.77</t>
  </si>
  <si>
    <t>2917.</t>
  </si>
  <si>
    <t>Garment Mantra</t>
  </si>
  <si>
    <t>37.16</t>
  </si>
  <si>
    <t>-8.68</t>
  </si>
  <si>
    <t>2918.</t>
  </si>
  <si>
    <t>Ashiana Ispat</t>
  </si>
  <si>
    <t>-629.23</t>
  </si>
  <si>
    <t>-99.99</t>
  </si>
  <si>
    <t>2919.</t>
  </si>
  <si>
    <t>Salona Cotspin</t>
  </si>
  <si>
    <t>-32.60</t>
  </si>
  <si>
    <t>157.10</t>
  </si>
  <si>
    <t>-17.32</t>
  </si>
  <si>
    <t>2920.</t>
  </si>
  <si>
    <t>Sasken Technol.</t>
  </si>
  <si>
    <t>-47.99</t>
  </si>
  <si>
    <t>273.53</t>
  </si>
  <si>
    <t>121.73</t>
  </si>
  <si>
    <t>2921.</t>
  </si>
  <si>
    <t>Greenlam Industr</t>
  </si>
  <si>
    <t>-15.71</t>
  </si>
  <si>
    <t>-175.78</t>
  </si>
  <si>
    <t>673.79</t>
  </si>
  <si>
    <t>2922.</t>
  </si>
  <si>
    <t>Vinayak Polycon</t>
  </si>
  <si>
    <t>2923.</t>
  </si>
  <si>
    <t>Sangam Finserv</t>
  </si>
  <si>
    <t>94.52</t>
  </si>
  <si>
    <t>61.54</t>
  </si>
  <si>
    <t>2924.</t>
  </si>
  <si>
    <t>SwarnsaritaJewel</t>
  </si>
  <si>
    <t>-3.04</t>
  </si>
  <si>
    <t>151.94</t>
  </si>
  <si>
    <t>-2.04</t>
  </si>
  <si>
    <t>2925.</t>
  </si>
  <si>
    <t>Banswara Syntex</t>
  </si>
  <si>
    <t>-222.32</t>
  </si>
  <si>
    <t>305.97</t>
  </si>
  <si>
    <t>2926.</t>
  </si>
  <si>
    <t>Renaiss. Global</t>
  </si>
  <si>
    <t>6.60</t>
  </si>
  <si>
    <t>-1.91</t>
  </si>
  <si>
    <t>530.32</t>
  </si>
  <si>
    <t>2927.</t>
  </si>
  <si>
    <t>106.63</t>
  </si>
  <si>
    <t>2928.</t>
  </si>
  <si>
    <t>Karur Vysya Bank</t>
  </si>
  <si>
    <t>2568.55</t>
  </si>
  <si>
    <t>2929.</t>
  </si>
  <si>
    <t>Indokem</t>
  </si>
  <si>
    <t>150.72</t>
  </si>
  <si>
    <t>41.57</t>
  </si>
  <si>
    <t>2930.</t>
  </si>
  <si>
    <t>Mega Flex Plast.</t>
  </si>
  <si>
    <t>117.57</t>
  </si>
  <si>
    <t>2931.</t>
  </si>
  <si>
    <t>Pentagon Rubber</t>
  </si>
  <si>
    <t>72.00</t>
  </si>
  <si>
    <t>-11.56</t>
  </si>
  <si>
    <t>2932.</t>
  </si>
  <si>
    <t>Starteck Fin.</t>
  </si>
  <si>
    <t>107.02</t>
  </si>
  <si>
    <t>2933.</t>
  </si>
  <si>
    <t>Yasons Chemex</t>
  </si>
  <si>
    <t>47.15</t>
  </si>
  <si>
    <t>2934.</t>
  </si>
  <si>
    <t>I O C L</t>
  </si>
  <si>
    <t>6808.12</t>
  </si>
  <si>
    <t>93.11</t>
  </si>
  <si>
    <t>192340.65</t>
  </si>
  <si>
    <t>2935.</t>
  </si>
  <si>
    <t>Airo Lam</t>
  </si>
  <si>
    <t>-39.15</t>
  </si>
  <si>
    <t>53.68</t>
  </si>
  <si>
    <t>2936.</t>
  </si>
  <si>
    <t>Nath Bio-Genes</t>
  </si>
  <si>
    <t>38.21</t>
  </si>
  <si>
    <t>280.17</t>
  </si>
  <si>
    <t>2937.</t>
  </si>
  <si>
    <t>Fedders Holding</t>
  </si>
  <si>
    <t>16.46</t>
  </si>
  <si>
    <t>-39.33</t>
  </si>
  <si>
    <t>77.40</t>
  </si>
  <si>
    <t>-45.50</t>
  </si>
  <si>
    <t>2938.</t>
  </si>
  <si>
    <t>Anupam Rasayan</t>
  </si>
  <si>
    <t>48.46</t>
  </si>
  <si>
    <t>768.37</t>
  </si>
  <si>
    <t>485.83</t>
  </si>
  <si>
    <t>91.12</t>
  </si>
  <si>
    <t>2939.</t>
  </si>
  <si>
    <t>Suryaamba Spinni</t>
  </si>
  <si>
    <t>221.05</t>
  </si>
  <si>
    <t>2940.</t>
  </si>
  <si>
    <t>Vijay Solvex</t>
  </si>
  <si>
    <t>-45.08</t>
  </si>
  <si>
    <t>460.42</t>
  </si>
  <si>
    <t>2941.</t>
  </si>
  <si>
    <t>Phosphate Co</t>
  </si>
  <si>
    <t>260.00</t>
  </si>
  <si>
    <t>76.41</t>
  </si>
  <si>
    <t>2942.</t>
  </si>
  <si>
    <t>Guj. Craft Inds</t>
  </si>
  <si>
    <t>-28.81</t>
  </si>
  <si>
    <t>2943.</t>
  </si>
  <si>
    <t>Sreeleathers</t>
  </si>
  <si>
    <t>2944.</t>
  </si>
  <si>
    <t>PTL Enterprises</t>
  </si>
  <si>
    <t>76.29</t>
  </si>
  <si>
    <t>2945.</t>
  </si>
  <si>
    <t>Eldeco Housing</t>
  </si>
  <si>
    <t>-60.83</t>
  </si>
  <si>
    <t>-1.68</t>
  </si>
  <si>
    <t>2946.</t>
  </si>
  <si>
    <t>Suryoday Small</t>
  </si>
  <si>
    <t>35.28</t>
  </si>
  <si>
    <t>-49.64</t>
  </si>
  <si>
    <t>495.17</t>
  </si>
  <si>
    <t>2947.</t>
  </si>
  <si>
    <t>IFL Enterprises</t>
  </si>
  <si>
    <t>4645.45</t>
  </si>
  <si>
    <t>118.37</t>
  </si>
  <si>
    <t>2948.</t>
  </si>
  <si>
    <t>Delphi World</t>
  </si>
  <si>
    <t>4.51</t>
  </si>
  <si>
    <t>-21.86</t>
  </si>
  <si>
    <t>2949.</t>
  </si>
  <si>
    <t>Duroply Indust.</t>
  </si>
  <si>
    <t>-53.31</t>
  </si>
  <si>
    <t>93.54</t>
  </si>
  <si>
    <t>2950.</t>
  </si>
  <si>
    <t>Yasho Industries</t>
  </si>
  <si>
    <t>247.97</t>
  </si>
  <si>
    <t>198.64</t>
  </si>
  <si>
    <t>2951.</t>
  </si>
  <si>
    <t>Calcom Vision</t>
  </si>
  <si>
    <t>146.74</t>
  </si>
  <si>
    <t>2952.</t>
  </si>
  <si>
    <t>Samkrg Pistons</t>
  </si>
  <si>
    <t>2.88</t>
  </si>
  <si>
    <t>53.19</t>
  </si>
  <si>
    <t>2953.</t>
  </si>
  <si>
    <t>East Buildtech</t>
  </si>
  <si>
    <t>-152.00</t>
  </si>
  <si>
    <t>-91.11</t>
  </si>
  <si>
    <t>2954.</t>
  </si>
  <si>
    <t>Agribio Spirits</t>
  </si>
  <si>
    <t>55.56</t>
  </si>
  <si>
    <t>1214.29</t>
  </si>
  <si>
    <t>2955.</t>
  </si>
  <si>
    <t>Utkarsh Small F.</t>
  </si>
  <si>
    <t>-239.48</t>
  </si>
  <si>
    <t>-274.29</t>
  </si>
  <si>
    <t>880.91</t>
  </si>
  <si>
    <t>2956.</t>
  </si>
  <si>
    <t>Polyplex Corpn</t>
  </si>
  <si>
    <t>-136.08</t>
  </si>
  <si>
    <t>1738.67</t>
  </si>
  <si>
    <t>2957.</t>
  </si>
  <si>
    <t>Stratmont Indus.</t>
  </si>
  <si>
    <t>141.46</t>
  </si>
  <si>
    <t>608.66</t>
  </si>
  <si>
    <t>2958.</t>
  </si>
  <si>
    <t>Salguti Industri</t>
  </si>
  <si>
    <t>22.58</t>
  </si>
  <si>
    <t>2959.</t>
  </si>
  <si>
    <t>Uniroyal Ind</t>
  </si>
  <si>
    <t>-0.81</t>
  </si>
  <si>
    <t>-678.57</t>
  </si>
  <si>
    <t>25.43</t>
  </si>
  <si>
    <t>-17.25</t>
  </si>
  <si>
    <t>2960.</t>
  </si>
  <si>
    <t>Rachana Infra.</t>
  </si>
  <si>
    <t>63.44</t>
  </si>
  <si>
    <t>31.03</t>
  </si>
  <si>
    <t>2961.</t>
  </si>
  <si>
    <t>Huhtamaki India</t>
  </si>
  <si>
    <t>52.84</t>
  </si>
  <si>
    <t>612.23</t>
  </si>
  <si>
    <t>-4.26</t>
  </si>
  <si>
    <t>2962.</t>
  </si>
  <si>
    <t>Shri Krishna</t>
  </si>
  <si>
    <t>-27.44</t>
  </si>
  <si>
    <t>2963.</t>
  </si>
  <si>
    <t>Sahyadri Industr</t>
  </si>
  <si>
    <t>214.58</t>
  </si>
  <si>
    <t>2964.</t>
  </si>
  <si>
    <t>Ambani Orgochem</t>
  </si>
  <si>
    <t>138.90</t>
  </si>
  <si>
    <t>124.44</t>
  </si>
  <si>
    <t>111.96</t>
  </si>
  <si>
    <t>50.95</t>
  </si>
  <si>
    <t>2965.</t>
  </si>
  <si>
    <t>Rapid Invest.</t>
  </si>
  <si>
    <t>128.58</t>
  </si>
  <si>
    <t>2966.</t>
  </si>
  <si>
    <t>159.65</t>
  </si>
  <si>
    <t>131.51</t>
  </si>
  <si>
    <t>297.86</t>
  </si>
  <si>
    <t>2967.</t>
  </si>
  <si>
    <t>Kesar Petroprod.</t>
  </si>
  <si>
    <t>177.83</t>
  </si>
  <si>
    <t>2968.</t>
  </si>
  <si>
    <t>Axis Bank</t>
  </si>
  <si>
    <t>6279.49</t>
  </si>
  <si>
    <t>32348.31</t>
  </si>
  <si>
    <t>2969.</t>
  </si>
  <si>
    <t>Excel Industries</t>
  </si>
  <si>
    <t>309.52</t>
  </si>
  <si>
    <t>2970.</t>
  </si>
  <si>
    <t>1040.94</t>
  </si>
  <si>
    <t>2971.</t>
  </si>
  <si>
    <t>Prime Industries</t>
  </si>
  <si>
    <t>2972.</t>
  </si>
  <si>
    <t>Worth Investment</t>
  </si>
  <si>
    <t>2973.</t>
  </si>
  <si>
    <t>Uma Converter</t>
  </si>
  <si>
    <t>-86.36</t>
  </si>
  <si>
    <t>28.02</t>
  </si>
  <si>
    <t>2974.</t>
  </si>
  <si>
    <t>Innovative Tech</t>
  </si>
  <si>
    <t>-4.51</t>
  </si>
  <si>
    <t>2975.</t>
  </si>
  <si>
    <t>Birla Corpn.</t>
  </si>
  <si>
    <t>266.55</t>
  </si>
  <si>
    <t>2454.22</t>
  </si>
  <si>
    <t>2976.</t>
  </si>
  <si>
    <t>Westlife Food</t>
  </si>
  <si>
    <t>-62.15</t>
  </si>
  <si>
    <t>657.63</t>
  </si>
  <si>
    <t>2977.</t>
  </si>
  <si>
    <t>Amrapali Inds.</t>
  </si>
  <si>
    <t>4701.49</t>
  </si>
  <si>
    <t>2978.</t>
  </si>
  <si>
    <t>Sancode Tech.</t>
  </si>
  <si>
    <t>219.05</t>
  </si>
  <si>
    <t>105.88</t>
  </si>
  <si>
    <t>2979.</t>
  </si>
  <si>
    <t>Diligent Indust.</t>
  </si>
  <si>
    <t>27.65</t>
  </si>
  <si>
    <t>41.51</t>
  </si>
  <si>
    <t>37.27</t>
  </si>
  <si>
    <t>2980.</t>
  </si>
  <si>
    <t>Spenta Intl.</t>
  </si>
  <si>
    <t>-2.62</t>
  </si>
  <si>
    <t>2981.</t>
  </si>
  <si>
    <t>RHI Magnesita</t>
  </si>
  <si>
    <t>35.27</t>
  </si>
  <si>
    <t>-51.61</t>
  </si>
  <si>
    <t>960.32</t>
  </si>
  <si>
    <t>2982.</t>
  </si>
  <si>
    <t>S.A.L Steel</t>
  </si>
  <si>
    <t>-9.67</t>
  </si>
  <si>
    <t>-6143.75</t>
  </si>
  <si>
    <t>127.68</t>
  </si>
  <si>
    <t>7.05</t>
  </si>
  <si>
    <t>2983.</t>
  </si>
  <si>
    <t>Indo Euro Indch.</t>
  </si>
  <si>
    <t>-31.82</t>
  </si>
  <si>
    <t>-68.76</t>
  </si>
  <si>
    <t>2984.</t>
  </si>
  <si>
    <t>Confidence Fut.</t>
  </si>
  <si>
    <t>-23.22</t>
  </si>
  <si>
    <t>2985.</t>
  </si>
  <si>
    <t>H. S. India</t>
  </si>
  <si>
    <t>-4.20</t>
  </si>
  <si>
    <t>2986.</t>
  </si>
  <si>
    <t>Indian CardCloth</t>
  </si>
  <si>
    <t>-55.01</t>
  </si>
  <si>
    <t>-3.69</t>
  </si>
  <si>
    <t>2987.</t>
  </si>
  <si>
    <t>Seshasayee Paper</t>
  </si>
  <si>
    <t>-58.30</t>
  </si>
  <si>
    <t>385.40</t>
  </si>
  <si>
    <t>2988.</t>
  </si>
  <si>
    <t>Southern Infocon</t>
  </si>
  <si>
    <t>-725.00</t>
  </si>
  <si>
    <t>-49.43</t>
  </si>
  <si>
    <t>2989.</t>
  </si>
  <si>
    <t>Capital Small</t>
  </si>
  <si>
    <t>247.08</t>
  </si>
  <si>
    <t>2990.</t>
  </si>
  <si>
    <t>Mega Corp.</t>
  </si>
  <si>
    <t>833.33</t>
  </si>
  <si>
    <t>2991.</t>
  </si>
  <si>
    <t>Federal Bank</t>
  </si>
  <si>
    <t>950.59</t>
  </si>
  <si>
    <t>7150.84</t>
  </si>
  <si>
    <t>2992.</t>
  </si>
  <si>
    <t>Super Iron</t>
  </si>
  <si>
    <t>2993.</t>
  </si>
  <si>
    <t>GOCL Corpn.</t>
  </si>
  <si>
    <t>18.65</t>
  </si>
  <si>
    <t>1222.55</t>
  </si>
  <si>
    <t>-11.72</t>
  </si>
  <si>
    <t>2994.</t>
  </si>
  <si>
    <t>SPP Polymer</t>
  </si>
  <si>
    <t>26.40</t>
  </si>
  <si>
    <t>-85.12</t>
  </si>
  <si>
    <t>53.52</t>
  </si>
  <si>
    <t>2995.</t>
  </si>
  <si>
    <t>Chemcon Special.</t>
  </si>
  <si>
    <t>2996.</t>
  </si>
  <si>
    <t>Cargosol Logist.</t>
  </si>
  <si>
    <t>-15.00</t>
  </si>
  <si>
    <t>2997.</t>
  </si>
  <si>
    <t>Aegis Vopak Term</t>
  </si>
  <si>
    <t>47.72</t>
  </si>
  <si>
    <t>85.10</t>
  </si>
  <si>
    <t>164.01</t>
  </si>
  <si>
    <t>2998.</t>
  </si>
  <si>
    <t>Stanpacks(India)</t>
  </si>
  <si>
    <t>2999.</t>
  </si>
  <si>
    <t>Suryalak. Cott.</t>
  </si>
  <si>
    <t>239.53</t>
  </si>
  <si>
    <t>178.35</t>
  </si>
  <si>
    <t>3000.</t>
  </si>
  <si>
    <t>Sharpline Broadc</t>
  </si>
  <si>
    <t>387.03</t>
  </si>
  <si>
    <t>3001.</t>
  </si>
  <si>
    <t>Kovil. Lak. Rol.</t>
  </si>
  <si>
    <t>165.65</t>
  </si>
  <si>
    <t>-1.23</t>
  </si>
  <si>
    <t>3002.</t>
  </si>
  <si>
    <t>Gamco Ltd</t>
  </si>
  <si>
    <t>-21.10</t>
  </si>
  <si>
    <t>55.04</t>
  </si>
  <si>
    <t>48.96</t>
  </si>
  <si>
    <t>3003.</t>
  </si>
  <si>
    <t>Mandeep Auto</t>
  </si>
  <si>
    <t>85.91</t>
  </si>
  <si>
    <t>-2.28</t>
  </si>
  <si>
    <t>3004.</t>
  </si>
  <si>
    <t>Kalana Ispat</t>
  </si>
  <si>
    <t>-67.32</t>
  </si>
  <si>
    <t>27.57</t>
  </si>
  <si>
    <t>-35.81</t>
  </si>
  <si>
    <t>3005.</t>
  </si>
  <si>
    <t>Mangalam Industr</t>
  </si>
  <si>
    <t>3006.</t>
  </si>
  <si>
    <t>T N Petro Prod.</t>
  </si>
  <si>
    <t>311.73</t>
  </si>
  <si>
    <t>463.01</t>
  </si>
  <si>
    <t>3007.</t>
  </si>
  <si>
    <t>Elin Electronics</t>
  </si>
  <si>
    <t>58.61</t>
  </si>
  <si>
    <t>295.48</t>
  </si>
  <si>
    <t>3008.</t>
  </si>
  <si>
    <t>Smartworks Cowor</t>
  </si>
  <si>
    <t>81.76</t>
  </si>
  <si>
    <t>379.21</t>
  </si>
  <si>
    <t>3009.</t>
  </si>
  <si>
    <t>Lords Ishwar</t>
  </si>
  <si>
    <t>-0.08</t>
  </si>
  <si>
    <t>-500.00</t>
  </si>
  <si>
    <t>-0.60</t>
  </si>
  <si>
    <t>3010.</t>
  </si>
  <si>
    <t>Evantra Ventures</t>
  </si>
  <si>
    <t>-310.98</t>
  </si>
  <si>
    <t>3011.</t>
  </si>
  <si>
    <t>Galactico Corpo.</t>
  </si>
  <si>
    <t>-20.29</t>
  </si>
  <si>
    <t>3012.</t>
  </si>
  <si>
    <t>Agni Green</t>
  </si>
  <si>
    <t>3013.</t>
  </si>
  <si>
    <t>HCKK Ventures</t>
  </si>
  <si>
    <t>114.29</t>
  </si>
  <si>
    <t>6.93</t>
  </si>
  <si>
    <t>3014.</t>
  </si>
  <si>
    <t>Birla Precision</t>
  </si>
  <si>
    <t>281.69</t>
  </si>
  <si>
    <t>58.18</t>
  </si>
  <si>
    <t>3015.</t>
  </si>
  <si>
    <t>GMR Airports</t>
  </si>
  <si>
    <t>-137.11</t>
  </si>
  <si>
    <t>-45.87</t>
  </si>
  <si>
    <t>3205.23</t>
  </si>
  <si>
    <t>33.43</t>
  </si>
  <si>
    <t>3016.</t>
  </si>
  <si>
    <t>Clara Industries</t>
  </si>
  <si>
    <t>100.12</t>
  </si>
  <si>
    <t>-52.02</t>
  </si>
  <si>
    <t>-9.68</t>
  </si>
  <si>
    <t>3017.</t>
  </si>
  <si>
    <t>Ajooni Biotech</t>
  </si>
  <si>
    <t>65.96</t>
  </si>
  <si>
    <t>3018.</t>
  </si>
  <si>
    <t>Tarsons Products</t>
  </si>
  <si>
    <t>59.37</t>
  </si>
  <si>
    <t>-55.72</t>
  </si>
  <si>
    <t>91.36</t>
  </si>
  <si>
    <t>3019.</t>
  </si>
  <si>
    <t>Alembic</t>
  </si>
  <si>
    <t>61.64</t>
  </si>
  <si>
    <t>3020.</t>
  </si>
  <si>
    <t>Supershakti Met.</t>
  </si>
  <si>
    <t>262.00</t>
  </si>
  <si>
    <t>3021.</t>
  </si>
  <si>
    <t>Dollex Agrotech</t>
  </si>
  <si>
    <t>-64.65</t>
  </si>
  <si>
    <t>3022.</t>
  </si>
  <si>
    <t>Singer India</t>
  </si>
  <si>
    <t>-521.43</t>
  </si>
  <si>
    <t>-6.68</t>
  </si>
  <si>
    <t>3023.</t>
  </si>
  <si>
    <t>Shyamkamal Inv</t>
  </si>
  <si>
    <t>71.43</t>
  </si>
  <si>
    <t>3024.</t>
  </si>
  <si>
    <t>National Standar</t>
  </si>
  <si>
    <t>-62.50</t>
  </si>
  <si>
    <t>3025.</t>
  </si>
  <si>
    <t>Vedant Asset</t>
  </si>
  <si>
    <t>50.48</t>
  </si>
  <si>
    <t>-75.00</t>
  </si>
  <si>
    <t>3026.</t>
  </si>
  <si>
    <t>City Union Bank</t>
  </si>
  <si>
    <t>305.92</t>
  </si>
  <si>
    <t>1605.33</t>
  </si>
  <si>
    <t>3027.</t>
  </si>
  <si>
    <t>Swadeshi Inds</t>
  </si>
  <si>
    <t>61.00</t>
  </si>
  <si>
    <t>600.00</t>
  </si>
  <si>
    <t>305.68</t>
  </si>
  <si>
    <t>3028.</t>
  </si>
  <si>
    <t>Mahindra EPC</t>
  </si>
  <si>
    <t>137.26</t>
  </si>
  <si>
    <t>62.04</t>
  </si>
  <si>
    <t>36.92</t>
  </si>
  <si>
    <t>3029.</t>
  </si>
  <si>
    <t>Equitas Sma. Fin</t>
  </si>
  <si>
    <t>-223.76</t>
  </si>
  <si>
    <t>-968.63</t>
  </si>
  <si>
    <t>1648.86</t>
  </si>
  <si>
    <t>3030.</t>
  </si>
  <si>
    <t>Comrade Applian.</t>
  </si>
  <si>
    <t>-24.03</t>
  </si>
  <si>
    <t>112.60</t>
  </si>
  <si>
    <t>3031.</t>
  </si>
  <si>
    <t>Avi Ansh</t>
  </si>
  <si>
    <t>-68.15</t>
  </si>
  <si>
    <t>67.95</t>
  </si>
  <si>
    <t>3032.</t>
  </si>
  <si>
    <t>Ramkrishna Forg.</t>
  </si>
  <si>
    <t>-77.69</t>
  </si>
  <si>
    <t>1015.26</t>
  </si>
  <si>
    <t>3033.</t>
  </si>
  <si>
    <t>SG Finserve</t>
  </si>
  <si>
    <t>67.59</t>
  </si>
  <si>
    <t>55.24</t>
  </si>
  <si>
    <t>3034.</t>
  </si>
  <si>
    <t>Transworld Shipp</t>
  </si>
  <si>
    <t>-496.45</t>
  </si>
  <si>
    <t>3035.</t>
  </si>
  <si>
    <t>CIAN Agro</t>
  </si>
  <si>
    <t>57.82</t>
  </si>
  <si>
    <t>52.21</t>
  </si>
  <si>
    <t>52110.00</t>
  </si>
  <si>
    <t>510.80</t>
  </si>
  <si>
    <t>2823.87</t>
  </si>
  <si>
    <t>3036.</t>
  </si>
  <si>
    <t>Desh Rakshak</t>
  </si>
  <si>
    <t>62.68</t>
  </si>
  <si>
    <t>3037.</t>
  </si>
  <si>
    <t>Rel. Chemotex</t>
  </si>
  <si>
    <t>79.66</t>
  </si>
  <si>
    <t>3038.</t>
  </si>
  <si>
    <t>Veefin Solutions</t>
  </si>
  <si>
    <t>53.58</t>
  </si>
  <si>
    <t>59.51</t>
  </si>
  <si>
    <t>273.81</t>
  </si>
  <si>
    <t>3039.</t>
  </si>
  <si>
    <t>PNB Gilts</t>
  </si>
  <si>
    <t>96.27</t>
  </si>
  <si>
    <t>160.07</t>
  </si>
  <si>
    <t>199.48</t>
  </si>
  <si>
    <t>563.27</t>
  </si>
  <si>
    <t>3040.</t>
  </si>
  <si>
    <t>Gillanders Arbut</t>
  </si>
  <si>
    <t>107.46</t>
  </si>
  <si>
    <t>228.92</t>
  </si>
  <si>
    <t>-5.46</t>
  </si>
  <si>
    <t>88.37</t>
  </si>
  <si>
    <t>3041.</t>
  </si>
  <si>
    <t>Sangam India</t>
  </si>
  <si>
    <t>-77.21</t>
  </si>
  <si>
    <t>789.77</t>
  </si>
  <si>
    <t>13.96</t>
  </si>
  <si>
    <t>3042.</t>
  </si>
  <si>
    <t>Davangere Sugar</t>
  </si>
  <si>
    <t>38.30</t>
  </si>
  <si>
    <t>-47.18</t>
  </si>
  <si>
    <t>3043.</t>
  </si>
  <si>
    <t>3232.65</t>
  </si>
  <si>
    <t>31522.98</t>
  </si>
  <si>
    <t>3044.</t>
  </si>
  <si>
    <t>Indostar Capital</t>
  </si>
  <si>
    <t>545.58</t>
  </si>
  <si>
    <t>-4510.20</t>
  </si>
  <si>
    <t>343.51</t>
  </si>
  <si>
    <t>3045.</t>
  </si>
  <si>
    <t>ACS Tech</t>
  </si>
  <si>
    <t>3046.</t>
  </si>
  <si>
    <t>Apollo Pipes</t>
  </si>
  <si>
    <t>-25.46</t>
  </si>
  <si>
    <t>220.01</t>
  </si>
  <si>
    <t>-8.42</t>
  </si>
  <si>
    <t>3047.</t>
  </si>
  <si>
    <t>Raj Rayon Inds.</t>
  </si>
  <si>
    <t>274.43</t>
  </si>
  <si>
    <t>260.19</t>
  </si>
  <si>
    <t>3048.</t>
  </si>
  <si>
    <t>IDBI Bank</t>
  </si>
  <si>
    <t>2023.87</t>
  </si>
  <si>
    <t>7026.62</t>
  </si>
  <si>
    <t>3049.</t>
  </si>
  <si>
    <t>Piramal Enterp.</t>
  </si>
  <si>
    <t>25483.11</t>
  </si>
  <si>
    <t>276.37</t>
  </si>
  <si>
    <t>52.29</t>
  </si>
  <si>
    <t>2642.67</t>
  </si>
  <si>
    <t>3050.</t>
  </si>
  <si>
    <t>Shubham Polyspin</t>
  </si>
  <si>
    <t>3051.</t>
  </si>
  <si>
    <t>Variman Global</t>
  </si>
  <si>
    <t>875.00</t>
  </si>
  <si>
    <t>3052.</t>
  </si>
  <si>
    <t>S A I L</t>
  </si>
  <si>
    <t>744.58</t>
  </si>
  <si>
    <t>97.38</t>
  </si>
  <si>
    <t>25921.76</t>
  </si>
  <si>
    <t>3053.</t>
  </si>
  <si>
    <t>Proventus Agro.</t>
  </si>
  <si>
    <t>-47.62</t>
  </si>
  <si>
    <t>288.14</t>
  </si>
  <si>
    <t>3054.</t>
  </si>
  <si>
    <t>Baba Food</t>
  </si>
  <si>
    <t>-32.87</t>
  </si>
  <si>
    <t>121.36</t>
  </si>
  <si>
    <t>3055.</t>
  </si>
  <si>
    <t>RDB Infrastruc.</t>
  </si>
  <si>
    <t>186.32</t>
  </si>
  <si>
    <t>67.56</t>
  </si>
  <si>
    <t>3056.</t>
  </si>
  <si>
    <t>IFB Agro Inds.</t>
  </si>
  <si>
    <t>101.44</t>
  </si>
  <si>
    <t>3057.</t>
  </si>
  <si>
    <t>Rama Steel Tubes</t>
  </si>
  <si>
    <t>-16.35</t>
  </si>
  <si>
    <t>268.13</t>
  </si>
  <si>
    <t>23.77</t>
  </si>
  <si>
    <t>3058.</t>
  </si>
  <si>
    <t>Mahamaya Steel</t>
  </si>
  <si>
    <t>3059.</t>
  </si>
  <si>
    <t>Colinz Labs</t>
  </si>
  <si>
    <t>-10.29</t>
  </si>
  <si>
    <t>6.72</t>
  </si>
  <si>
    <t>3060.</t>
  </si>
  <si>
    <t>Kirloskar Indus.</t>
  </si>
  <si>
    <t>26.10</t>
  </si>
  <si>
    <t>95.48</t>
  </si>
  <si>
    <t>50.30</t>
  </si>
  <si>
    <t>1705.48</t>
  </si>
  <si>
    <t>3061.</t>
  </si>
  <si>
    <t>Union Bank (I)</t>
  </si>
  <si>
    <t>5.45</t>
  </si>
  <si>
    <t>4427.94</t>
  </si>
  <si>
    <t>27474.93</t>
  </si>
  <si>
    <t>3062.</t>
  </si>
  <si>
    <t>NCL Industries</t>
  </si>
  <si>
    <t>56.18</t>
  </si>
  <si>
    <t>338.47</t>
  </si>
  <si>
    <t>3063.</t>
  </si>
  <si>
    <t>Shree Cement</t>
  </si>
  <si>
    <t>643.66</t>
  </si>
  <si>
    <t>5280.88</t>
  </si>
  <si>
    <t>3064.</t>
  </si>
  <si>
    <t>Olympia Industri</t>
  </si>
  <si>
    <t>15.86</t>
  </si>
  <si>
    <t>3065.</t>
  </si>
  <si>
    <t>Abhinav Leasing</t>
  </si>
  <si>
    <t>-98.09</t>
  </si>
  <si>
    <t>3066.</t>
  </si>
  <si>
    <t>Chemcrux Enterp.</t>
  </si>
  <si>
    <t>-92.74</t>
  </si>
  <si>
    <t>3067.</t>
  </si>
  <si>
    <t>Vardhman Acrylic</t>
  </si>
  <si>
    <t>-59.68</t>
  </si>
  <si>
    <t>69.39</t>
  </si>
  <si>
    <t>3068.</t>
  </si>
  <si>
    <t>Synthiko Foils</t>
  </si>
  <si>
    <t>-154.55</t>
  </si>
  <si>
    <t>-18.91</t>
  </si>
  <si>
    <t>3069.</t>
  </si>
  <si>
    <t>Vital Chemtech</t>
  </si>
  <si>
    <t>155.06</t>
  </si>
  <si>
    <t>3070.</t>
  </si>
  <si>
    <t>Hamps Bio</t>
  </si>
  <si>
    <t>-86.96</t>
  </si>
  <si>
    <t>-6.01</t>
  </si>
  <si>
    <t>3071.</t>
  </si>
  <si>
    <t>North Eastn.Car.</t>
  </si>
  <si>
    <t>-51.50</t>
  </si>
  <si>
    <t>69.10</t>
  </si>
  <si>
    <t>3072.</t>
  </si>
  <si>
    <t>Asian Hotels (N)</t>
  </si>
  <si>
    <t>-13.55</t>
  </si>
  <si>
    <t>70.29</t>
  </si>
  <si>
    <t>3073.</t>
  </si>
  <si>
    <t>Global Vectra</t>
  </si>
  <si>
    <t>-9.43</t>
  </si>
  <si>
    <t>-53.83</t>
  </si>
  <si>
    <t>129.35</t>
  </si>
  <si>
    <t>-7.86</t>
  </si>
  <si>
    <t>3074.</t>
  </si>
  <si>
    <t>Richfield Fin</t>
  </si>
  <si>
    <t>80.00</t>
  </si>
  <si>
    <t>3075.</t>
  </si>
  <si>
    <t>NOCIL</t>
  </si>
  <si>
    <t>3076.</t>
  </si>
  <si>
    <t>324.53</t>
  </si>
  <si>
    <t>87.38</t>
  </si>
  <si>
    <t>37.74</t>
  </si>
  <si>
    <t>3077.</t>
  </si>
  <si>
    <t>Primo Chemicals</t>
  </si>
  <si>
    <t>30.95</t>
  </si>
  <si>
    <t>141.94</t>
  </si>
  <si>
    <t>3078.</t>
  </si>
  <si>
    <t>Rainbow Foundat.</t>
  </si>
  <si>
    <t>3079.</t>
  </si>
  <si>
    <t>Soni Medicare</t>
  </si>
  <si>
    <t>3080.</t>
  </si>
  <si>
    <t>Fino Payments</t>
  </si>
  <si>
    <t>-26.82</t>
  </si>
  <si>
    <t>3081.</t>
  </si>
  <si>
    <t>Dipna Pharmachem</t>
  </si>
  <si>
    <t>-61.96</t>
  </si>
  <si>
    <t>3082.</t>
  </si>
  <si>
    <t>N D Metal Inds.</t>
  </si>
  <si>
    <t>3083.</t>
  </si>
  <si>
    <t>Naksh Precious</t>
  </si>
  <si>
    <t>-39.62</t>
  </si>
  <si>
    <t>3084.</t>
  </si>
  <si>
    <t>Art Nirman Ltd</t>
  </si>
  <si>
    <t>-117.07</t>
  </si>
  <si>
    <t>-72.73</t>
  </si>
  <si>
    <t>3085.</t>
  </si>
  <si>
    <t>BIGBLOC Const.</t>
  </si>
  <si>
    <t>54.93</t>
  </si>
  <si>
    <t>-4.96</t>
  </si>
  <si>
    <t>-172.67</t>
  </si>
  <si>
    <t>56.36</t>
  </si>
  <si>
    <t>3086.</t>
  </si>
  <si>
    <t>Titan Intech</t>
  </si>
  <si>
    <t>6.62</t>
  </si>
  <si>
    <t>3087.</t>
  </si>
  <si>
    <t>Anupam Finserv</t>
  </si>
  <si>
    <t>3088.</t>
  </si>
  <si>
    <t>Triliance Poly</t>
  </si>
  <si>
    <t>3089.</t>
  </si>
  <si>
    <t>Shardul Sec.</t>
  </si>
  <si>
    <t>-38.20</t>
  </si>
  <si>
    <t>94.15</t>
  </si>
  <si>
    <t>3090.</t>
  </si>
  <si>
    <t>-43.04</t>
  </si>
  <si>
    <t>296.43</t>
  </si>
  <si>
    <t>3091.</t>
  </si>
  <si>
    <t>Varyaa Creations</t>
  </si>
  <si>
    <t>61.82</t>
  </si>
  <si>
    <t>3092.</t>
  </si>
  <si>
    <t>VJTF Eduservices</t>
  </si>
  <si>
    <t>-73.23</t>
  </si>
  <si>
    <t>3093.</t>
  </si>
  <si>
    <t>Praveg</t>
  </si>
  <si>
    <t>-5.75</t>
  </si>
  <si>
    <t>-907.89</t>
  </si>
  <si>
    <t>39.39</t>
  </si>
  <si>
    <t>3094.</t>
  </si>
  <si>
    <t>BLB</t>
  </si>
  <si>
    <t>-76.10</t>
  </si>
  <si>
    <t>3095.</t>
  </si>
  <si>
    <t>Emami Paper</t>
  </si>
  <si>
    <t>-50.70</t>
  </si>
  <si>
    <t>459.76</t>
  </si>
  <si>
    <t>3096.</t>
  </si>
  <si>
    <t>HDFC Life Insur.</t>
  </si>
  <si>
    <t>548.35</t>
  </si>
  <si>
    <t>29463.18</t>
  </si>
  <si>
    <t>3097.</t>
  </si>
  <si>
    <t>ABC India</t>
  </si>
  <si>
    <t>-97.83</t>
  </si>
  <si>
    <t>37.88</t>
  </si>
  <si>
    <t>3098.</t>
  </si>
  <si>
    <t>Cravatex</t>
  </si>
  <si>
    <t>-385.42</t>
  </si>
  <si>
    <t>3099.</t>
  </si>
  <si>
    <t>Godrej Propert.</t>
  </si>
  <si>
    <t>598.40</t>
  </si>
  <si>
    <t>434.56</t>
  </si>
  <si>
    <t>-41.20</t>
  </si>
  <si>
    <t>3100.</t>
  </si>
  <si>
    <t>Kamdhenu Venture</t>
  </si>
  <si>
    <t>-45.28</t>
  </si>
  <si>
    <t>-7.75</t>
  </si>
  <si>
    <t>3101.</t>
  </si>
  <si>
    <t>Superior Indus.</t>
  </si>
  <si>
    <t>6.56</t>
  </si>
  <si>
    <t>3102.</t>
  </si>
  <si>
    <t>Dhunseri Vent.</t>
  </si>
  <si>
    <t>70.81</t>
  </si>
  <si>
    <t>173.48</t>
  </si>
  <si>
    <t>3103.</t>
  </si>
  <si>
    <t>161.93</t>
  </si>
  <si>
    <t>724.91</t>
  </si>
  <si>
    <t>3104.</t>
  </si>
  <si>
    <t>V B Desai Fin.</t>
  </si>
  <si>
    <t>3105.</t>
  </si>
  <si>
    <t>Key Corp</t>
  </si>
  <si>
    <t>-6.09</t>
  </si>
  <si>
    <t>3106.</t>
  </si>
  <si>
    <t>Amforge Inds.</t>
  </si>
  <si>
    <t>3107.</t>
  </si>
  <si>
    <t>Candour Techtex</t>
  </si>
  <si>
    <t>-253.33</t>
  </si>
  <si>
    <t>33.67</t>
  </si>
  <si>
    <t>-30.00</t>
  </si>
  <si>
    <t>3108.</t>
  </si>
  <si>
    <t>Mindspace Busine</t>
  </si>
  <si>
    <t>22.17</t>
  </si>
  <si>
    <t>3109.</t>
  </si>
  <si>
    <t>Pace E-Commerce</t>
  </si>
  <si>
    <t>54.28</t>
  </si>
  <si>
    <t>3110.</t>
  </si>
  <si>
    <t>Basant Agro Tech</t>
  </si>
  <si>
    <t>176.41</t>
  </si>
  <si>
    <t>3111.</t>
  </si>
  <si>
    <t>762.67</t>
  </si>
  <si>
    <t>2716.70</t>
  </si>
  <si>
    <t>99.41</t>
  </si>
  <si>
    <t>3112.</t>
  </si>
  <si>
    <t>Ester Industries</t>
  </si>
  <si>
    <t>-7.16</t>
  </si>
  <si>
    <t>55.53</t>
  </si>
  <si>
    <t>338.20</t>
  </si>
  <si>
    <t>3113.</t>
  </si>
  <si>
    <t>IL&amp;FS Inv.Manag.</t>
  </si>
  <si>
    <t>152.67</t>
  </si>
  <si>
    <t>-42.49</t>
  </si>
  <si>
    <t>3114.</t>
  </si>
  <si>
    <t>South Ind.Bank</t>
  </si>
  <si>
    <t>2362.44</t>
  </si>
  <si>
    <t>3115.</t>
  </si>
  <si>
    <t>IndusInd Bank</t>
  </si>
  <si>
    <t>684.25</t>
  </si>
  <si>
    <t>-68.21</t>
  </si>
  <si>
    <t>12263.88</t>
  </si>
  <si>
    <t>3116.</t>
  </si>
  <si>
    <t>Nath Industries</t>
  </si>
  <si>
    <t>924.32</t>
  </si>
  <si>
    <t>117.26</t>
  </si>
  <si>
    <t>33.84</t>
  </si>
  <si>
    <t>3117.</t>
  </si>
  <si>
    <t>JSW Energy</t>
  </si>
  <si>
    <t>835.86</t>
  </si>
  <si>
    <t>42.43</t>
  </si>
  <si>
    <t>5143.37</t>
  </si>
  <si>
    <t>3118.</t>
  </si>
  <si>
    <t>Atul Auto</t>
  </si>
  <si>
    <t>123.48</t>
  </si>
  <si>
    <t>152.78</t>
  </si>
  <si>
    <t>3119.</t>
  </si>
  <si>
    <t>BAG Films</t>
  </si>
  <si>
    <t>35.59</t>
  </si>
  <si>
    <t>3120.</t>
  </si>
  <si>
    <t>SBI</t>
  </si>
  <si>
    <t>22121.38</t>
  </si>
  <si>
    <t>125728.68</t>
  </si>
  <si>
    <t>3121.</t>
  </si>
  <si>
    <t>Nahar Poly</t>
  </si>
  <si>
    <t>196.75</t>
  </si>
  <si>
    <t>3122.</t>
  </si>
  <si>
    <t>Albert David</t>
  </si>
  <si>
    <t>-57.86</t>
  </si>
  <si>
    <t>3123.</t>
  </si>
  <si>
    <t>Kuwer Industries</t>
  </si>
  <si>
    <t>-1.61</t>
  </si>
  <si>
    <t>-98.77</t>
  </si>
  <si>
    <t>3124.</t>
  </si>
  <si>
    <t>Piramal Pharma</t>
  </si>
  <si>
    <t>-81.70</t>
  </si>
  <si>
    <t>1933.71</t>
  </si>
  <si>
    <t>3125.</t>
  </si>
  <si>
    <t>Guj Inds. Power</t>
  </si>
  <si>
    <t>2.23</t>
  </si>
  <si>
    <t>-15.21</t>
  </si>
  <si>
    <t>371.52</t>
  </si>
  <si>
    <t>3126.</t>
  </si>
  <si>
    <t>Ganga Papers</t>
  </si>
  <si>
    <t>3127.</t>
  </si>
  <si>
    <t>Sobha</t>
  </si>
  <si>
    <t>124.75</t>
  </si>
  <si>
    <t>851.93</t>
  </si>
  <si>
    <t>3128.</t>
  </si>
  <si>
    <t>Sarthak Global</t>
  </si>
  <si>
    <t>3129.</t>
  </si>
  <si>
    <t>DIC India</t>
  </si>
  <si>
    <t>226.48</t>
  </si>
  <si>
    <t>3130.</t>
  </si>
  <si>
    <t>MSP Steel &amp; Pow.</t>
  </si>
  <si>
    <t>36.30</t>
  </si>
  <si>
    <t>163.13</t>
  </si>
  <si>
    <t>710.86</t>
  </si>
  <si>
    <t>-7.92</t>
  </si>
  <si>
    <t>3131.</t>
  </si>
  <si>
    <t>Gconnect Logitec</t>
  </si>
  <si>
    <t>28.35</t>
  </si>
  <si>
    <t>1000.00</t>
  </si>
  <si>
    <t>3132.</t>
  </si>
  <si>
    <t>GSB Finance</t>
  </si>
  <si>
    <t>3133.</t>
  </si>
  <si>
    <t>Devyani Intl.</t>
  </si>
  <si>
    <t>-87.11</t>
  </si>
  <si>
    <t>1356.97</t>
  </si>
  <si>
    <t>3134.</t>
  </si>
  <si>
    <t>Nouveau Global</t>
  </si>
  <si>
    <t>227.25</t>
  </si>
  <si>
    <t>-94.64</t>
  </si>
  <si>
    <t>3135.</t>
  </si>
  <si>
    <t>Scan Steels</t>
  </si>
  <si>
    <t>-31.09</t>
  </si>
  <si>
    <t>232.00</t>
  </si>
  <si>
    <t>-0.66</t>
  </si>
  <si>
    <t>3136.</t>
  </si>
  <si>
    <t>Assam Entrade</t>
  </si>
  <si>
    <t>3137.</t>
  </si>
  <si>
    <t>Aarey Drugs</t>
  </si>
  <si>
    <t>102.21</t>
  </si>
  <si>
    <t>-19.46</t>
  </si>
  <si>
    <t>3138.</t>
  </si>
  <si>
    <t>2277.08</t>
  </si>
  <si>
    <t>16285.10</t>
  </si>
  <si>
    <t>3139.</t>
  </si>
  <si>
    <t>Pansari Develop.</t>
  </si>
  <si>
    <t>340.43</t>
  </si>
  <si>
    <t>132.50</t>
  </si>
  <si>
    <t>3140.</t>
  </si>
  <si>
    <t>Yes Bank</t>
  </si>
  <si>
    <t>7604.62</t>
  </si>
  <si>
    <t>3141.</t>
  </si>
  <si>
    <t>Capital India</t>
  </si>
  <si>
    <t>-5.64</t>
  </si>
  <si>
    <t>-77.02</t>
  </si>
  <si>
    <t>139.79</t>
  </si>
  <si>
    <t>-11.68</t>
  </si>
  <si>
    <t>3142.</t>
  </si>
  <si>
    <t>Karnataka Bank</t>
  </si>
  <si>
    <t>292.40</t>
  </si>
  <si>
    <t>2261.28</t>
  </si>
  <si>
    <t>3143.</t>
  </si>
  <si>
    <t>Kaushalya Infra.</t>
  </si>
  <si>
    <t>286.36</t>
  </si>
  <si>
    <t>3144.</t>
  </si>
  <si>
    <t>Aarti Industries</t>
  </si>
  <si>
    <t>-68.61</t>
  </si>
  <si>
    <t>1675.00</t>
  </si>
  <si>
    <t>-9.51</t>
  </si>
  <si>
    <t>3145.</t>
  </si>
  <si>
    <t>Punjab Natl.Bank</t>
  </si>
  <si>
    <t>107.79</t>
  </si>
  <si>
    <t>2167.10</t>
  </si>
  <si>
    <t>-46.68</t>
  </si>
  <si>
    <t>32572.33</t>
  </si>
  <si>
    <t>3146.</t>
  </si>
  <si>
    <t>TCM</t>
  </si>
  <si>
    <t>-128.57</t>
  </si>
  <si>
    <t>-39.20</t>
  </si>
  <si>
    <t>3147.</t>
  </si>
  <si>
    <t>Gulshan Polyols</t>
  </si>
  <si>
    <t>593.23</t>
  </si>
  <si>
    <t>3148.</t>
  </si>
  <si>
    <t>Juniper Hotels</t>
  </si>
  <si>
    <t>3149.</t>
  </si>
  <si>
    <t>Bank of Baroda</t>
  </si>
  <si>
    <t>3517.18</t>
  </si>
  <si>
    <t>-26.62</t>
  </si>
  <si>
    <t>32866.31</t>
  </si>
  <si>
    <t>3150.</t>
  </si>
  <si>
    <t>Sunteck Realty</t>
  </si>
  <si>
    <t>188.32</t>
  </si>
  <si>
    <t>-40.46</t>
  </si>
  <si>
    <t>3151.</t>
  </si>
  <si>
    <t>Biocon</t>
  </si>
  <si>
    <t>89.20</t>
  </si>
  <si>
    <t>-95.10</t>
  </si>
  <si>
    <t>3941.90</t>
  </si>
  <si>
    <t>3152.</t>
  </si>
  <si>
    <t>Quicktouch Tech</t>
  </si>
  <si>
    <t>-3.11</t>
  </si>
  <si>
    <t>-363.40</t>
  </si>
  <si>
    <t>-76.47</t>
  </si>
  <si>
    <t>3153.</t>
  </si>
  <si>
    <t>Milkfood</t>
  </si>
  <si>
    <t>-216.95</t>
  </si>
  <si>
    <t>73.66</t>
  </si>
  <si>
    <t>-23.31</t>
  </si>
  <si>
    <t>3154.</t>
  </si>
  <si>
    <t>Unichem Labs.</t>
  </si>
  <si>
    <t>-10.47</t>
  </si>
  <si>
    <t>-605.80</t>
  </si>
  <si>
    <t>526.60</t>
  </si>
  <si>
    <t>3155.</t>
  </si>
  <si>
    <t>Rotographics (I)</t>
  </si>
  <si>
    <t>3156.</t>
  </si>
  <si>
    <t>IDFC First Bank</t>
  </si>
  <si>
    <t>453.47</t>
  </si>
  <si>
    <t>-29.44</t>
  </si>
  <si>
    <t>9642.15</t>
  </si>
  <si>
    <t>3157.</t>
  </si>
  <si>
    <t>VIP Clothing</t>
  </si>
  <si>
    <t>865.22</t>
  </si>
  <si>
    <t>65.45</t>
  </si>
  <si>
    <t>3158.</t>
  </si>
  <si>
    <t>Intrasoft Tech.</t>
  </si>
  <si>
    <t>128.99</t>
  </si>
  <si>
    <t>3159.</t>
  </si>
  <si>
    <t>Aayush Art</t>
  </si>
  <si>
    <t>766.67</t>
  </si>
  <si>
    <t>47.19</t>
  </si>
  <si>
    <t>27658.82</t>
  </si>
  <si>
    <t>3160.</t>
  </si>
  <si>
    <t>Hardcast.&amp; Waud</t>
  </si>
  <si>
    <t>3161.</t>
  </si>
  <si>
    <t>Kanungo Financi.</t>
  </si>
  <si>
    <t>3162.</t>
  </si>
  <si>
    <t>Neeraj Paper Mkt</t>
  </si>
  <si>
    <t>6.19</t>
  </si>
  <si>
    <t>3163.</t>
  </si>
  <si>
    <t>Precision Camshf</t>
  </si>
  <si>
    <t>-23.63</t>
  </si>
  <si>
    <t>3164.</t>
  </si>
  <si>
    <t>Wires &amp; Fabriks</t>
  </si>
  <si>
    <t>-85.71</t>
  </si>
  <si>
    <t>3165.</t>
  </si>
  <si>
    <t>G S F C</t>
  </si>
  <si>
    <t>138.60</t>
  </si>
  <si>
    <t>58.69</t>
  </si>
  <si>
    <t>2184.41</t>
  </si>
  <si>
    <t>3166.</t>
  </si>
  <si>
    <t>Bank of India</t>
  </si>
  <si>
    <t>1830.51</t>
  </si>
  <si>
    <t>18466.61</t>
  </si>
  <si>
    <t>3167.</t>
  </si>
  <si>
    <t>Media Matrix</t>
  </si>
  <si>
    <t>233.65</t>
  </si>
  <si>
    <t>3168.</t>
  </si>
  <si>
    <t>Orient Ceratech</t>
  </si>
  <si>
    <t>98.45</t>
  </si>
  <si>
    <t>3169.</t>
  </si>
  <si>
    <t>Prime Property</t>
  </si>
  <si>
    <t>-56.25</t>
  </si>
  <si>
    <t>3170.</t>
  </si>
  <si>
    <t>Nidan Laborator.</t>
  </si>
  <si>
    <t>3171.</t>
  </si>
  <si>
    <t>Arrowhead Sepera</t>
  </si>
  <si>
    <t>-129.41</t>
  </si>
  <si>
    <t>3172.</t>
  </si>
  <si>
    <t>Polson</t>
  </si>
  <si>
    <t>-13.99</t>
  </si>
  <si>
    <t>3173.</t>
  </si>
  <si>
    <t>Zydus Wellness</t>
  </si>
  <si>
    <t>3174.</t>
  </si>
  <si>
    <t>Saakshi Medtech</t>
  </si>
  <si>
    <t>-79.00</t>
  </si>
  <si>
    <t>47.97</t>
  </si>
  <si>
    <t>-20.80</t>
  </si>
  <si>
    <t>3175.</t>
  </si>
  <si>
    <t>J &amp; K Bank</t>
  </si>
  <si>
    <t>484.53</t>
  </si>
  <si>
    <t>3269.45</t>
  </si>
  <si>
    <t>3176.</t>
  </si>
  <si>
    <t>Reliance Power</t>
  </si>
  <si>
    <t>145.46</t>
  </si>
  <si>
    <t>1885.58</t>
  </si>
  <si>
    <t>3177.</t>
  </si>
  <si>
    <t>Anna Infrastruct</t>
  </si>
  <si>
    <t>24.33</t>
  </si>
  <si>
    <t>3178.</t>
  </si>
  <si>
    <t>Greenchef Appli.</t>
  </si>
  <si>
    <t>202.10</t>
  </si>
  <si>
    <t>3179.</t>
  </si>
  <si>
    <t>Lyons Corporate</t>
  </si>
  <si>
    <t>3180.</t>
  </si>
  <si>
    <t>Howard Hotels</t>
  </si>
  <si>
    <t>3181.</t>
  </si>
  <si>
    <t>GE Power</t>
  </si>
  <si>
    <t>245.70</t>
  </si>
  <si>
    <t>286.85</t>
  </si>
  <si>
    <t>3182.</t>
  </si>
  <si>
    <t>SEPC</t>
  </si>
  <si>
    <t>104.83</t>
  </si>
  <si>
    <t>202.28</t>
  </si>
  <si>
    <t>3183.</t>
  </si>
  <si>
    <t>Hampton Sky</t>
  </si>
  <si>
    <t>-118.92</t>
  </si>
  <si>
    <t>-93.70</t>
  </si>
  <si>
    <t>3184.</t>
  </si>
  <si>
    <t>KCK Industries</t>
  </si>
  <si>
    <t>37.05</t>
  </si>
  <si>
    <t>-66.00</t>
  </si>
  <si>
    <t>-51.64</t>
  </si>
  <si>
    <t>3185.</t>
  </si>
  <si>
    <t>Team India Guar.</t>
  </si>
  <si>
    <t>48.24</t>
  </si>
  <si>
    <t>6.05</t>
  </si>
  <si>
    <t>3186.</t>
  </si>
  <si>
    <t>Anjani Synth.</t>
  </si>
  <si>
    <t>73.58</t>
  </si>
  <si>
    <t>3187.</t>
  </si>
  <si>
    <t>Puravankara</t>
  </si>
  <si>
    <t>-547.32</t>
  </si>
  <si>
    <t>524.40</t>
  </si>
  <si>
    <t>3188.</t>
  </si>
  <si>
    <t>200.33</t>
  </si>
  <si>
    <t>3441.09</t>
  </si>
  <si>
    <t>-1.58</t>
  </si>
  <si>
    <t>3189.</t>
  </si>
  <si>
    <t>Sacheta Metals</t>
  </si>
  <si>
    <t>3190.</t>
  </si>
  <si>
    <t>Sudarshan Chem.</t>
  </si>
  <si>
    <t>60.38</t>
  </si>
  <si>
    <t>2506.90</t>
  </si>
  <si>
    <t>295.65</t>
  </si>
  <si>
    <t>3191.</t>
  </si>
  <si>
    <t>Ahlada Engineers</t>
  </si>
  <si>
    <t>-68.98</t>
  </si>
  <si>
    <t>-34.07</t>
  </si>
  <si>
    <t>3192.</t>
  </si>
  <si>
    <t>Kriti Industries</t>
  </si>
  <si>
    <t>-47.54</t>
  </si>
  <si>
    <t>224.06</t>
  </si>
  <si>
    <t>3193.</t>
  </si>
  <si>
    <t>Comfort Intech</t>
  </si>
  <si>
    <t>-38.26</t>
  </si>
  <si>
    <t>-47.84</t>
  </si>
  <si>
    <t>3194.</t>
  </si>
  <si>
    <t>Solara Active</t>
  </si>
  <si>
    <t>178.16</t>
  </si>
  <si>
    <t>319.15</t>
  </si>
  <si>
    <t>-12.20</t>
  </si>
  <si>
    <t>3195.</t>
  </si>
  <si>
    <t>Tai Industries</t>
  </si>
  <si>
    <t>-70.92</t>
  </si>
  <si>
    <t>3196.</t>
  </si>
  <si>
    <t>Chandra Bhagat</t>
  </si>
  <si>
    <t>45.69</t>
  </si>
  <si>
    <t>32.44</t>
  </si>
  <si>
    <t>-81.11</t>
  </si>
  <si>
    <t>-78.65</t>
  </si>
  <si>
    <t>3197.</t>
  </si>
  <si>
    <t>Cella Space</t>
  </si>
  <si>
    <t>938.46</t>
  </si>
  <si>
    <t>-6.19</t>
  </si>
  <si>
    <t>3198.</t>
  </si>
  <si>
    <t>-30.02</t>
  </si>
  <si>
    <t>-48.03</t>
  </si>
  <si>
    <t>3199.</t>
  </si>
  <si>
    <t>Century Enka</t>
  </si>
  <si>
    <t>-36.81</t>
  </si>
  <si>
    <t>401.53</t>
  </si>
  <si>
    <t>-23.96</t>
  </si>
  <si>
    <t>3200.</t>
  </si>
  <si>
    <t>Pun. &amp; Sind Bank</t>
  </si>
  <si>
    <t>269.16</t>
  </si>
  <si>
    <t>2910.66</t>
  </si>
  <si>
    <t>3201.</t>
  </si>
  <si>
    <t>Shree Securities</t>
  </si>
  <si>
    <t>102.13</t>
  </si>
  <si>
    <t>3202.</t>
  </si>
  <si>
    <t>Yug Decor</t>
  </si>
  <si>
    <t>3203.</t>
  </si>
  <si>
    <t>Shanthala FMCG</t>
  </si>
  <si>
    <t>223.53</t>
  </si>
  <si>
    <t>26.89</t>
  </si>
  <si>
    <t>3204.</t>
  </si>
  <si>
    <t>Minal Industries</t>
  </si>
  <si>
    <t>3205.</t>
  </si>
  <si>
    <t>Lloyds Enterpris</t>
  </si>
  <si>
    <t>63.19</t>
  </si>
  <si>
    <t>248.67</t>
  </si>
  <si>
    <t>3641.53</t>
  </si>
  <si>
    <t>330.90</t>
  </si>
  <si>
    <t>3206.</t>
  </si>
  <si>
    <t>Mercury Trade Li</t>
  </si>
  <si>
    <t>-118.31</t>
  </si>
  <si>
    <t>3207.</t>
  </si>
  <si>
    <t>Pion. Embroider.</t>
  </si>
  <si>
    <t>-1528.57</t>
  </si>
  <si>
    <t>86.12</t>
  </si>
  <si>
    <t>-10.66</t>
  </si>
  <si>
    <t>3208.</t>
  </si>
  <si>
    <t>Dhunseri Invest.</t>
  </si>
  <si>
    <t>77.30</t>
  </si>
  <si>
    <t>185.20</t>
  </si>
  <si>
    <t>3209.</t>
  </si>
  <si>
    <t>ECS Biztech</t>
  </si>
  <si>
    <t>-42.86</t>
  </si>
  <si>
    <t>-77.06</t>
  </si>
  <si>
    <t>3210.</t>
  </si>
  <si>
    <t>I O B</t>
  </si>
  <si>
    <t>1111.04</t>
  </si>
  <si>
    <t>75.57</t>
  </si>
  <si>
    <t>7385.55</t>
  </si>
  <si>
    <t>3211.</t>
  </si>
  <si>
    <t>Jagran Prakashan</t>
  </si>
  <si>
    <t>66.77</t>
  </si>
  <si>
    <t>63.32</t>
  </si>
  <si>
    <t>460.05</t>
  </si>
  <si>
    <t>3212.</t>
  </si>
  <si>
    <t>Kaira Can</t>
  </si>
  <si>
    <t>72.98</t>
  </si>
  <si>
    <t>3213.</t>
  </si>
  <si>
    <t>Sabar Flex India</t>
  </si>
  <si>
    <t>-105.51</t>
  </si>
  <si>
    <t>3214.</t>
  </si>
  <si>
    <t>Bharat Textiles</t>
  </si>
  <si>
    <t>-36.21</t>
  </si>
  <si>
    <t>3215.</t>
  </si>
  <si>
    <t>Rathi Bars</t>
  </si>
  <si>
    <t>-13.40</t>
  </si>
  <si>
    <t>132.84</t>
  </si>
  <si>
    <t>3216.</t>
  </si>
  <si>
    <t>Patel Integrated</t>
  </si>
  <si>
    <t>77.98</t>
  </si>
  <si>
    <t>3217.</t>
  </si>
  <si>
    <t>Sayaji Hotels</t>
  </si>
  <si>
    <t>-503.94</t>
  </si>
  <si>
    <t>3218.</t>
  </si>
  <si>
    <t>3219.</t>
  </si>
  <si>
    <t>-26.10</t>
  </si>
  <si>
    <t>903.70</t>
  </si>
  <si>
    <t>3220.</t>
  </si>
  <si>
    <t>PB Fintech.</t>
  </si>
  <si>
    <t>233.03</t>
  </si>
  <si>
    <t>1347.99</t>
  </si>
  <si>
    <t>3221.</t>
  </si>
  <si>
    <t>3C IT Solutions</t>
  </si>
  <si>
    <t>-85.33</t>
  </si>
  <si>
    <t>3222.</t>
  </si>
  <si>
    <t>MRC Agrotech</t>
  </si>
  <si>
    <t>76.01</t>
  </si>
  <si>
    <t>3223.</t>
  </si>
  <si>
    <t>Sadhana Nitro</t>
  </si>
  <si>
    <t>-2.12</t>
  </si>
  <si>
    <t>-441.94</t>
  </si>
  <si>
    <t>3224.</t>
  </si>
  <si>
    <t>Om Infra</t>
  </si>
  <si>
    <t>-0.98</t>
  </si>
  <si>
    <t>-107.82</t>
  </si>
  <si>
    <t>104.34</t>
  </si>
  <si>
    <t>-38.44</t>
  </si>
  <si>
    <t>3225.</t>
  </si>
  <si>
    <t>Sh. Dinesh Mills</t>
  </si>
  <si>
    <t>-32.63</t>
  </si>
  <si>
    <t>3226.</t>
  </si>
  <si>
    <t>C J Gelatine</t>
  </si>
  <si>
    <t>-300.00</t>
  </si>
  <si>
    <t>3227.</t>
  </si>
  <si>
    <t>Apt Packaging</t>
  </si>
  <si>
    <t>56.58</t>
  </si>
  <si>
    <t>3228.</t>
  </si>
  <si>
    <t>Dhampur Sugar</t>
  </si>
  <si>
    <t>-45.51</t>
  </si>
  <si>
    <t>521.42</t>
  </si>
  <si>
    <t>3229.</t>
  </si>
  <si>
    <t>Vakrangee</t>
  </si>
  <si>
    <t>42.41</t>
  </si>
  <si>
    <t>68.84</t>
  </si>
  <si>
    <t>3230.</t>
  </si>
  <si>
    <t>Alfred Herbert</t>
  </si>
  <si>
    <t>424.76</t>
  </si>
  <si>
    <t>1269.70</t>
  </si>
  <si>
    <t>1264.29</t>
  </si>
  <si>
    <t>3231.</t>
  </si>
  <si>
    <t>Elegant Floricul</t>
  </si>
  <si>
    <t>1038.89</t>
  </si>
  <si>
    <t>150.13</t>
  </si>
  <si>
    <t>214371.43</t>
  </si>
  <si>
    <t>3232.</t>
  </si>
  <si>
    <t>Valencia Nutrit.</t>
  </si>
  <si>
    <t>372.62</t>
  </si>
  <si>
    <t>904.35</t>
  </si>
  <si>
    <t>3233.</t>
  </si>
  <si>
    <t>Vertexplus Tech.</t>
  </si>
  <si>
    <t>68.60</t>
  </si>
  <si>
    <t>1252.63</t>
  </si>
  <si>
    <t>36.12</t>
  </si>
  <si>
    <t>3234.</t>
  </si>
  <si>
    <t>Lakshmi Engg.</t>
  </si>
  <si>
    <t>-17.24</t>
  </si>
  <si>
    <t>3235.</t>
  </si>
  <si>
    <t>Sarthak Metals</t>
  </si>
  <si>
    <t>46.22</t>
  </si>
  <si>
    <t>3236.</t>
  </si>
  <si>
    <t>Santosh Fin Fab</t>
  </si>
  <si>
    <t>83.75</t>
  </si>
  <si>
    <t>24.26</t>
  </si>
  <si>
    <t>3237.</t>
  </si>
  <si>
    <t>I R F C</t>
  </si>
  <si>
    <t>1745.69</t>
  </si>
  <si>
    <t>6915.38</t>
  </si>
  <si>
    <t>3238.</t>
  </si>
  <si>
    <t>Dhanvantri Jeev.</t>
  </si>
  <si>
    <t>-3.33</t>
  </si>
  <si>
    <t>3239.</t>
  </si>
  <si>
    <t>Shivagrico Impl.</t>
  </si>
  <si>
    <t>3240.</t>
  </si>
  <si>
    <t>Globus Spirits</t>
  </si>
  <si>
    <t>699.02</t>
  </si>
  <si>
    <t>3241.</t>
  </si>
  <si>
    <t>Muthoot Microfin</t>
  </si>
  <si>
    <t>-94.54</t>
  </si>
  <si>
    <t>558.62</t>
  </si>
  <si>
    <t>3242.</t>
  </si>
  <si>
    <t>Kiduja India</t>
  </si>
  <si>
    <t>116.53</t>
  </si>
  <si>
    <t>3243.</t>
  </si>
  <si>
    <t>Innovative Ideal</t>
  </si>
  <si>
    <t>219.90</t>
  </si>
  <si>
    <t>7950.00</t>
  </si>
  <si>
    <t>3244.</t>
  </si>
  <si>
    <t>Godavari Bioref.</t>
  </si>
  <si>
    <t>-16.02</t>
  </si>
  <si>
    <t>533.24</t>
  </si>
  <si>
    <t>3245.</t>
  </si>
  <si>
    <t>Amarnath Sec.</t>
  </si>
  <si>
    <t>3246.</t>
  </si>
  <si>
    <t>607.44</t>
  </si>
  <si>
    <t>6436.01</t>
  </si>
  <si>
    <t>3247.</t>
  </si>
  <si>
    <t>Nagreeka Exports</t>
  </si>
  <si>
    <t>90.31</t>
  </si>
  <si>
    <t>-47.33</t>
  </si>
  <si>
    <t>3248.</t>
  </si>
  <si>
    <t>Sapphire Foods</t>
  </si>
  <si>
    <t>-1.74</t>
  </si>
  <si>
    <t>-121.13</t>
  </si>
  <si>
    <t>776.83</t>
  </si>
  <si>
    <t>3249.</t>
  </si>
  <si>
    <t>S. V. J. Enterp.</t>
  </si>
  <si>
    <t>-16.28</t>
  </si>
  <si>
    <t>3250.</t>
  </si>
  <si>
    <t>Chart.Logistics</t>
  </si>
  <si>
    <t>55.38</t>
  </si>
  <si>
    <t>-13.63</t>
  </si>
  <si>
    <t>3251.</t>
  </si>
  <si>
    <t>Gretex Industrie</t>
  </si>
  <si>
    <t>192.86</t>
  </si>
  <si>
    <t>308.57</t>
  </si>
  <si>
    <t>59.54</t>
  </si>
  <si>
    <t>3252.</t>
  </si>
  <si>
    <t>Supertex Inds.</t>
  </si>
  <si>
    <t>-825.00</t>
  </si>
  <si>
    <t>-72.08</t>
  </si>
  <si>
    <t>3253.</t>
  </si>
  <si>
    <t>Bank of Maha</t>
  </si>
  <si>
    <t>1504.37</t>
  </si>
  <si>
    <t>16.16</t>
  </si>
  <si>
    <t>7053.98</t>
  </si>
  <si>
    <t>3254.</t>
  </si>
  <si>
    <t>Ramsons Projects</t>
  </si>
  <si>
    <t>2458.33</t>
  </si>
  <si>
    <t>-34.78</t>
  </si>
  <si>
    <t>3255.</t>
  </si>
  <si>
    <t>COSCO (India)</t>
  </si>
  <si>
    <t>-64.05</t>
  </si>
  <si>
    <t>3256.</t>
  </si>
  <si>
    <t>IFGL Refractori.</t>
  </si>
  <si>
    <t>63.01</t>
  </si>
  <si>
    <t>-56.15</t>
  </si>
  <si>
    <t>454.01</t>
  </si>
  <si>
    <t>3257.</t>
  </si>
  <si>
    <t>KCP Sugar &amp;Inds.</t>
  </si>
  <si>
    <t>-64.62</t>
  </si>
  <si>
    <t>-33.04</t>
  </si>
  <si>
    <t>3258.</t>
  </si>
  <si>
    <t>Dev Labtech</t>
  </si>
  <si>
    <t>2600.00</t>
  </si>
  <si>
    <t>47.53</t>
  </si>
  <si>
    <t>3259.</t>
  </si>
  <si>
    <t>Zenlabs Ethica</t>
  </si>
  <si>
    <t>3260.</t>
  </si>
  <si>
    <t>Universal Auto.</t>
  </si>
  <si>
    <t>-35.85</t>
  </si>
  <si>
    <t>3261.</t>
  </si>
  <si>
    <t>Sonal Mercantile</t>
  </si>
  <si>
    <t>3262.</t>
  </si>
  <si>
    <t>Divgi Torq</t>
  </si>
  <si>
    <t>49.83</t>
  </si>
  <si>
    <t>71.68</t>
  </si>
  <si>
    <t>3263.</t>
  </si>
  <si>
    <t>Dynamic Industri</t>
  </si>
  <si>
    <t>25.45</t>
  </si>
  <si>
    <t>3264.</t>
  </si>
  <si>
    <t>MBL Infrast</t>
  </si>
  <si>
    <t>27.69</t>
  </si>
  <si>
    <t>-17.96</t>
  </si>
  <si>
    <t>3265.</t>
  </si>
  <si>
    <t>Prec. Electronic</t>
  </si>
  <si>
    <t>84.44</t>
  </si>
  <si>
    <t>209.60</t>
  </si>
  <si>
    <t>3266.</t>
  </si>
  <si>
    <t>J A Finance</t>
  </si>
  <si>
    <t>-34.48</t>
  </si>
  <si>
    <t>3267.</t>
  </si>
  <si>
    <t>Orissa Bengal</t>
  </si>
  <si>
    <t>85.22</t>
  </si>
  <si>
    <t>3268.</t>
  </si>
  <si>
    <t>Mahindra Logis.</t>
  </si>
  <si>
    <t>-9.44</t>
  </si>
  <si>
    <t>-15.88</t>
  </si>
  <si>
    <t>1624.59</t>
  </si>
  <si>
    <t>5.64</t>
  </si>
  <si>
    <t>3269.</t>
  </si>
  <si>
    <t>Aartech Solonics</t>
  </si>
  <si>
    <t>3270.</t>
  </si>
  <si>
    <t>Lime Chemicals</t>
  </si>
  <si>
    <t>-80.00</t>
  </si>
  <si>
    <t>-39.14</t>
  </si>
  <si>
    <t>3271.</t>
  </si>
  <si>
    <t>Kinetic Trust</t>
  </si>
  <si>
    <t>32.07</t>
  </si>
  <si>
    <t>250.00</t>
  </si>
  <si>
    <t>3272.</t>
  </si>
  <si>
    <t>Suditi Industrie</t>
  </si>
  <si>
    <t>185.34</t>
  </si>
  <si>
    <t>85.57</t>
  </si>
  <si>
    <t>3273.</t>
  </si>
  <si>
    <t>N R Agarwal Inds</t>
  </si>
  <si>
    <t>386.76</t>
  </si>
  <si>
    <t>452.14</t>
  </si>
  <si>
    <t>3274.</t>
  </si>
  <si>
    <t>NIIT</t>
  </si>
  <si>
    <t>-22.66</t>
  </si>
  <si>
    <t>84.12</t>
  </si>
  <si>
    <t>3275.</t>
  </si>
  <si>
    <t>Z F Steering</t>
  </si>
  <si>
    <t>132.93</t>
  </si>
  <si>
    <t>3276.</t>
  </si>
  <si>
    <t>HLV</t>
  </si>
  <si>
    <t>-314.20</t>
  </si>
  <si>
    <t>3277.</t>
  </si>
  <si>
    <t>Chowgule Steam</t>
  </si>
  <si>
    <t>-45.10</t>
  </si>
  <si>
    <t>3278.</t>
  </si>
  <si>
    <t>Medicamen Biotec</t>
  </si>
  <si>
    <t>59.26</t>
  </si>
  <si>
    <t>3279.</t>
  </si>
  <si>
    <t>Fabino Enter</t>
  </si>
  <si>
    <t>67.64</t>
  </si>
  <si>
    <t>3280.</t>
  </si>
  <si>
    <t>Vivid Global</t>
  </si>
  <si>
    <t>-20.17</t>
  </si>
  <si>
    <t>3281.</t>
  </si>
  <si>
    <t>PPAP Automotive</t>
  </si>
  <si>
    <t>-2.27</t>
  </si>
  <si>
    <t>-2370.00</t>
  </si>
  <si>
    <t>116.63</t>
  </si>
  <si>
    <t>3282.</t>
  </si>
  <si>
    <t>Dalmia BharatLtd</t>
  </si>
  <si>
    <t>395.00</t>
  </si>
  <si>
    <t>70.69</t>
  </si>
  <si>
    <t>3636.00</t>
  </si>
  <si>
    <t>3283.</t>
  </si>
  <si>
    <t>Super Crop Safe</t>
  </si>
  <si>
    <t>-59.35</t>
  </si>
  <si>
    <t>-6.96</t>
  </si>
  <si>
    <t>3284.</t>
  </si>
  <si>
    <t>Sicagen India</t>
  </si>
  <si>
    <t>204.54</t>
  </si>
  <si>
    <t>3285.</t>
  </si>
  <si>
    <t>Polymechplast Ma</t>
  </si>
  <si>
    <t>-16.17</t>
  </si>
  <si>
    <t>3286.</t>
  </si>
  <si>
    <t>Scoobee Garments</t>
  </si>
  <si>
    <t>295.45</t>
  </si>
  <si>
    <t>114.05</t>
  </si>
  <si>
    <t>3287.</t>
  </si>
  <si>
    <t>Saj Hotels</t>
  </si>
  <si>
    <t>74.25</t>
  </si>
  <si>
    <t>32.89</t>
  </si>
  <si>
    <t>-81.82</t>
  </si>
  <si>
    <t>3288.</t>
  </si>
  <si>
    <t>Ruby Mills</t>
  </si>
  <si>
    <t>69.57</t>
  </si>
  <si>
    <t>3289.</t>
  </si>
  <si>
    <t>T N Newsprint</t>
  </si>
  <si>
    <t>-133.82</t>
  </si>
  <si>
    <t>1142.10</t>
  </si>
  <si>
    <t>3290.</t>
  </si>
  <si>
    <t>2765.71</t>
  </si>
  <si>
    <t>182.99</t>
  </si>
  <si>
    <t>3291.</t>
  </si>
  <si>
    <t>OneSource Speci.</t>
  </si>
  <si>
    <t>267.76</t>
  </si>
  <si>
    <t>327.27</t>
  </si>
  <si>
    <t>3292.</t>
  </si>
  <si>
    <t>Addi Industries</t>
  </si>
  <si>
    <t>3293.</t>
  </si>
  <si>
    <t>Bodal Chemicals</t>
  </si>
  <si>
    <t>62.80</t>
  </si>
  <si>
    <t>907.63</t>
  </si>
  <si>
    <t>454.20</t>
  </si>
  <si>
    <t>3294.</t>
  </si>
  <si>
    <t>Shivalik Rasayan</t>
  </si>
  <si>
    <t>3295.</t>
  </si>
  <si>
    <t>Thakkers Develp.</t>
  </si>
  <si>
    <t>545.45</t>
  </si>
  <si>
    <t>119.80</t>
  </si>
  <si>
    <t>3296.</t>
  </si>
  <si>
    <t>Marinetrans Indi</t>
  </si>
  <si>
    <t>78.96</t>
  </si>
  <si>
    <t>3297.</t>
  </si>
  <si>
    <t>Dwarikesh Sugar</t>
  </si>
  <si>
    <t>405.47</t>
  </si>
  <si>
    <t>3298.</t>
  </si>
  <si>
    <t>Central Bank</t>
  </si>
  <si>
    <t>1284.16</t>
  </si>
  <si>
    <t>8623.38</t>
  </si>
  <si>
    <t>3299.</t>
  </si>
  <si>
    <t>Dhanlaxmi Bank</t>
  </si>
  <si>
    <t>367.76</t>
  </si>
  <si>
    <t>3300.</t>
  </si>
  <si>
    <t>DigiSpice Tech.</t>
  </si>
  <si>
    <t>95.37</t>
  </si>
  <si>
    <t>123.76</t>
  </si>
  <si>
    <t>3301.</t>
  </si>
  <si>
    <t>92.95</t>
  </si>
  <si>
    <t>3548.49</t>
  </si>
  <si>
    <t>3302.</t>
  </si>
  <si>
    <t>Kothari Ferment.</t>
  </si>
  <si>
    <t>47.76</t>
  </si>
  <si>
    <t>-201.82</t>
  </si>
  <si>
    <t>-9.90</t>
  </si>
  <si>
    <t>3303.</t>
  </si>
  <si>
    <t>U. Y. Fincorp</t>
  </si>
  <si>
    <t>-38.47</t>
  </si>
  <si>
    <t>3304.</t>
  </si>
  <si>
    <t>Sindhu Trade</t>
  </si>
  <si>
    <t>26.99</t>
  </si>
  <si>
    <t>18.79</t>
  </si>
  <si>
    <t>-73.72</t>
  </si>
  <si>
    <t>-70.16</t>
  </si>
  <si>
    <t>3305.</t>
  </si>
  <si>
    <t>Octavius Plant.</t>
  </si>
  <si>
    <t>53.00</t>
  </si>
  <si>
    <t>3306.</t>
  </si>
  <si>
    <t>Sandu Pharma.</t>
  </si>
  <si>
    <t>-44.07</t>
  </si>
  <si>
    <t>-9.81</t>
  </si>
  <si>
    <t>3307.</t>
  </si>
  <si>
    <t>Pratik Panels</t>
  </si>
  <si>
    <t>123.38</t>
  </si>
  <si>
    <t>3308.</t>
  </si>
  <si>
    <t>Rishabh Instrum.</t>
  </si>
  <si>
    <t>441.21</t>
  </si>
  <si>
    <t>3309.</t>
  </si>
  <si>
    <t>Paras Petrofils</t>
  </si>
  <si>
    <t>-9.09</t>
  </si>
  <si>
    <t>5.42</t>
  </si>
  <si>
    <t>3310.</t>
  </si>
  <si>
    <t>Bimetal Bearings</t>
  </si>
  <si>
    <t>71.66</t>
  </si>
  <si>
    <t>3311.</t>
  </si>
  <si>
    <t>SignatureGlobal</t>
  </si>
  <si>
    <t>115.23</t>
  </si>
  <si>
    <t>34.44</t>
  </si>
  <si>
    <t>408.42</t>
  </si>
  <si>
    <t>865.67</t>
  </si>
  <si>
    <t>116.09</t>
  </si>
  <si>
    <t>3312.</t>
  </si>
  <si>
    <t>Asit C Mehta Fin</t>
  </si>
  <si>
    <t>-23.91</t>
  </si>
  <si>
    <t>-13.27</t>
  </si>
  <si>
    <t>3313.</t>
  </si>
  <si>
    <t>Jainex Aamcol</t>
  </si>
  <si>
    <t>3314.</t>
  </si>
  <si>
    <t>Brookfield India</t>
  </si>
  <si>
    <t>132.30</t>
  </si>
  <si>
    <t>641.62</t>
  </si>
  <si>
    <t>3315.</t>
  </si>
  <si>
    <t>Standard Surfact</t>
  </si>
  <si>
    <t>43.75</t>
  </si>
  <si>
    <t>53.02</t>
  </si>
  <si>
    <t>3316.</t>
  </si>
  <si>
    <t>Deep Diamond</t>
  </si>
  <si>
    <t>3317.</t>
  </si>
  <si>
    <t>Jindal Poly Film</t>
  </si>
  <si>
    <t>-62.31</t>
  </si>
  <si>
    <t>1083.41</t>
  </si>
  <si>
    <t>-12.14</t>
  </si>
  <si>
    <t>3318.</t>
  </si>
  <si>
    <t>TVS Srichakra</t>
  </si>
  <si>
    <t>-77.73</t>
  </si>
  <si>
    <t>819.41</t>
  </si>
  <si>
    <t>3319.</t>
  </si>
  <si>
    <t>MIRC Electronics</t>
  </si>
  <si>
    <t>-12.49</t>
  </si>
  <si>
    <t>-567.79</t>
  </si>
  <si>
    <t>140.85</t>
  </si>
  <si>
    <t>-38.17</t>
  </si>
  <si>
    <t>3320.</t>
  </si>
  <si>
    <t>Mahaveer Infoway</t>
  </si>
  <si>
    <t>3321.</t>
  </si>
  <si>
    <t>Veritas (India)</t>
  </si>
  <si>
    <t>-49.76</t>
  </si>
  <si>
    <t>-22.35</t>
  </si>
  <si>
    <t>3322.</t>
  </si>
  <si>
    <t>Spectrum Talent</t>
  </si>
  <si>
    <t>739.53</t>
  </si>
  <si>
    <t>3323.</t>
  </si>
  <si>
    <t>Virinchi</t>
  </si>
  <si>
    <t>-61.26</t>
  </si>
  <si>
    <t>79.74</t>
  </si>
  <si>
    <t>5.59</t>
  </si>
  <si>
    <t>3324.</t>
  </si>
  <si>
    <t>Super Fine Knit.</t>
  </si>
  <si>
    <t>3325.</t>
  </si>
  <si>
    <t>Yatra Online</t>
  </si>
  <si>
    <t>296.04</t>
  </si>
  <si>
    <t>108.12</t>
  </si>
  <si>
    <t>3326.</t>
  </si>
  <si>
    <t>Hind.Composites</t>
  </si>
  <si>
    <t>-13.96</t>
  </si>
  <si>
    <t>87.08</t>
  </si>
  <si>
    <t>3327.</t>
  </si>
  <si>
    <t>G G Engineering</t>
  </si>
  <si>
    <t>193.58</t>
  </si>
  <si>
    <t>67.63</t>
  </si>
  <si>
    <t>3328.</t>
  </si>
  <si>
    <t>W S Inds.</t>
  </si>
  <si>
    <t>-67.57</t>
  </si>
  <si>
    <t>-63.67</t>
  </si>
  <si>
    <t>3329.</t>
  </si>
  <si>
    <t>KG Petrochem</t>
  </si>
  <si>
    <t>94.04</t>
  </si>
  <si>
    <t>3330.</t>
  </si>
  <si>
    <t>Venmax Drugs</t>
  </si>
  <si>
    <t>1110.00</t>
  </si>
  <si>
    <t>3331.</t>
  </si>
  <si>
    <t>Greencrest Finan</t>
  </si>
  <si>
    <t>-66.43</t>
  </si>
  <si>
    <t>-74.90</t>
  </si>
  <si>
    <t>3332.</t>
  </si>
  <si>
    <t>Inani Securities</t>
  </si>
  <si>
    <t>3333.</t>
  </si>
  <si>
    <t>Den Networks</t>
  </si>
  <si>
    <t>53.64</t>
  </si>
  <si>
    <t>241.27</t>
  </si>
  <si>
    <t>3334.</t>
  </si>
  <si>
    <t>Vashu Bhagnani</t>
  </si>
  <si>
    <t>-83.33</t>
  </si>
  <si>
    <t>-84.42</t>
  </si>
  <si>
    <t>3335.</t>
  </si>
  <si>
    <t>Shri Keshav</t>
  </si>
  <si>
    <t>3336.</t>
  </si>
  <si>
    <t>Sarup Industries</t>
  </si>
  <si>
    <t>3337.</t>
  </si>
  <si>
    <t>Murudesh.Ceramic</t>
  </si>
  <si>
    <t>3338.</t>
  </si>
  <si>
    <t>Elpro Internatio</t>
  </si>
  <si>
    <t>74.32</t>
  </si>
  <si>
    <t>-28.42</t>
  </si>
  <si>
    <t>3339.</t>
  </si>
  <si>
    <t>Hindprakash Indu</t>
  </si>
  <si>
    <t>3340.</t>
  </si>
  <si>
    <t>Bengal Tea &amp; Fab</t>
  </si>
  <si>
    <t>88.27</t>
  </si>
  <si>
    <t>-18.12</t>
  </si>
  <si>
    <t>3341.</t>
  </si>
  <si>
    <t>Shreeji Translog</t>
  </si>
  <si>
    <t>56.94</t>
  </si>
  <si>
    <t>3342.</t>
  </si>
  <si>
    <t>Paramount Cosmet</t>
  </si>
  <si>
    <t>-700.00</t>
  </si>
  <si>
    <t>25.81</t>
  </si>
  <si>
    <t>3343.</t>
  </si>
  <si>
    <t>Bhagiradha Chem.</t>
  </si>
  <si>
    <t>-30.30</t>
  </si>
  <si>
    <t>123.78</t>
  </si>
  <si>
    <t>3344.</t>
  </si>
  <si>
    <t>Ponni Sug.Erode</t>
  </si>
  <si>
    <t>286.15</t>
  </si>
  <si>
    <t>-1037.04</t>
  </si>
  <si>
    <t>60.37</t>
  </si>
  <si>
    <t>3345.</t>
  </si>
  <si>
    <t>Hiliks Technolog</t>
  </si>
  <si>
    <t>70.48</t>
  </si>
  <si>
    <t>3346.</t>
  </si>
  <si>
    <t>DCM Nouvelle</t>
  </si>
  <si>
    <t>252.62</t>
  </si>
  <si>
    <t>-6.05</t>
  </si>
  <si>
    <t>3347.</t>
  </si>
  <si>
    <t>Chemo Pharma Lab</t>
  </si>
  <si>
    <t>-4824.00</t>
  </si>
  <si>
    <t>3348.</t>
  </si>
  <si>
    <t>Nutech Global</t>
  </si>
  <si>
    <t>-26.39</t>
  </si>
  <si>
    <t>3349.</t>
  </si>
  <si>
    <t>Nexus Select</t>
  </si>
  <si>
    <t>119.58</t>
  </si>
  <si>
    <t>-14.33</t>
  </si>
  <si>
    <t>613.58</t>
  </si>
  <si>
    <t>3350.</t>
  </si>
  <si>
    <t>Ashirwad Cap.</t>
  </si>
  <si>
    <t>-93.75</t>
  </si>
  <si>
    <t>3351.</t>
  </si>
  <si>
    <t>Aris Interna.</t>
  </si>
  <si>
    <t>3352.</t>
  </si>
  <si>
    <t>Chordia Food</t>
  </si>
  <si>
    <t>3353.</t>
  </si>
  <si>
    <t>Palm Jewels</t>
  </si>
  <si>
    <t>78.57</t>
  </si>
  <si>
    <t>3354.</t>
  </si>
  <si>
    <t>Mercury EV-Tech</t>
  </si>
  <si>
    <t>304.08</t>
  </si>
  <si>
    <t>483.20</t>
  </si>
  <si>
    <t>3355.</t>
  </si>
  <si>
    <t>Birla Cable</t>
  </si>
  <si>
    <t>4366.67</t>
  </si>
  <si>
    <t>176.44</t>
  </si>
  <si>
    <t>3356.</t>
  </si>
  <si>
    <t>Greaves Cotton</t>
  </si>
  <si>
    <t>222.97</t>
  </si>
  <si>
    <t>745.43</t>
  </si>
  <si>
    <t>3357.</t>
  </si>
  <si>
    <t>BCL Enterprises</t>
  </si>
  <si>
    <t>-65.15</t>
  </si>
  <si>
    <t>3358.</t>
  </si>
  <si>
    <t>Sawaca Enterpri.</t>
  </si>
  <si>
    <t>-85.19</t>
  </si>
  <si>
    <t>-50.32</t>
  </si>
  <si>
    <t>3359.</t>
  </si>
  <si>
    <t>Robust Hotels</t>
  </si>
  <si>
    <t>33.24</t>
  </si>
  <si>
    <t>3360.</t>
  </si>
  <si>
    <t>Service Care Ltd</t>
  </si>
  <si>
    <t>-112.03</t>
  </si>
  <si>
    <t>95.17</t>
  </si>
  <si>
    <t>3361.</t>
  </si>
  <si>
    <t>DCX Systems</t>
  </si>
  <si>
    <t>222.16</t>
  </si>
  <si>
    <t>60.89</t>
  </si>
  <si>
    <t>3362.</t>
  </si>
  <si>
    <t>Ashish Polyplast</t>
  </si>
  <si>
    <t>-14.81</t>
  </si>
  <si>
    <t>3363.</t>
  </si>
  <si>
    <t>Sintercom India</t>
  </si>
  <si>
    <t>3364.</t>
  </si>
  <si>
    <t>B-Right Real</t>
  </si>
  <si>
    <t>150.56</t>
  </si>
  <si>
    <t>-9.98</t>
  </si>
  <si>
    <t>3365.</t>
  </si>
  <si>
    <t>Swelect Energy</t>
  </si>
  <si>
    <t>227.07</t>
  </si>
  <si>
    <t>3366.</t>
  </si>
  <si>
    <t>Lords Chloro</t>
  </si>
  <si>
    <t>435.90</t>
  </si>
  <si>
    <t>100.20</t>
  </si>
  <si>
    <t>54.06</t>
  </si>
  <si>
    <t>3367.</t>
  </si>
  <si>
    <t>Baroda Rayon</t>
  </si>
  <si>
    <t>98.88</t>
  </si>
  <si>
    <t>113.16</t>
  </si>
  <si>
    <t>3368.</t>
  </si>
  <si>
    <t>Digjam</t>
  </si>
  <si>
    <t>-400.00</t>
  </si>
  <si>
    <t>180.14</t>
  </si>
  <si>
    <t>3369.</t>
  </si>
  <si>
    <t>Eureka Forbes</t>
  </si>
  <si>
    <t>607.74</t>
  </si>
  <si>
    <t>3370.</t>
  </si>
  <si>
    <t>Corporate Merch</t>
  </si>
  <si>
    <t>1550.00</t>
  </si>
  <si>
    <t>3371.</t>
  </si>
  <si>
    <t>38.95</t>
  </si>
  <si>
    <t>46.74</t>
  </si>
  <si>
    <t>3372.</t>
  </si>
  <si>
    <t>Esaar (India)</t>
  </si>
  <si>
    <t>-17.12</t>
  </si>
  <si>
    <t>-1288.89</t>
  </si>
  <si>
    <t>-67.55</t>
  </si>
  <si>
    <t>3373.</t>
  </si>
  <si>
    <t>Sover. Diamonds</t>
  </si>
  <si>
    <t>-4.85</t>
  </si>
  <si>
    <t>-7983.33</t>
  </si>
  <si>
    <t>3374.</t>
  </si>
  <si>
    <t>Panchmahal Steel</t>
  </si>
  <si>
    <t>-200.52</t>
  </si>
  <si>
    <t>-10.79</t>
  </si>
  <si>
    <t>3375.</t>
  </si>
  <si>
    <t>Bonlon Industrie</t>
  </si>
  <si>
    <t>180.30</t>
  </si>
  <si>
    <t>3376.</t>
  </si>
  <si>
    <t>Parshwanath Corp</t>
  </si>
  <si>
    <t>-51.52</t>
  </si>
  <si>
    <t>3377.</t>
  </si>
  <si>
    <t>Petro Carbon</t>
  </si>
  <si>
    <t>-96.29</t>
  </si>
  <si>
    <t>119.52</t>
  </si>
  <si>
    <t>-36.94</t>
  </si>
  <si>
    <t>3378.</t>
  </si>
  <si>
    <t>Charter. Capital</t>
  </si>
  <si>
    <t>98.02</t>
  </si>
  <si>
    <t>3379.</t>
  </si>
  <si>
    <t>Vapi Enterprise</t>
  </si>
  <si>
    <t>3380.</t>
  </si>
  <si>
    <t>Sam Industries</t>
  </si>
  <si>
    <t>57.99</t>
  </si>
  <si>
    <t>-16.24</t>
  </si>
  <si>
    <t>3381.</t>
  </si>
  <si>
    <t>3i Infotech</t>
  </si>
  <si>
    <t>186.39</t>
  </si>
  <si>
    <t>170.55</t>
  </si>
  <si>
    <t>3382.</t>
  </si>
  <si>
    <t>Jain Irrigation</t>
  </si>
  <si>
    <t>1545.65</t>
  </si>
  <si>
    <t>3383.</t>
  </si>
  <si>
    <t>Vaishali Pharma</t>
  </si>
  <si>
    <t>-24.71</t>
  </si>
  <si>
    <t>3384.</t>
  </si>
  <si>
    <t>Sailani Tours N</t>
  </si>
  <si>
    <t>35.37</t>
  </si>
  <si>
    <t>3385.</t>
  </si>
  <si>
    <t>91.05</t>
  </si>
  <si>
    <t>227.58</t>
  </si>
  <si>
    <t>917.45</t>
  </si>
  <si>
    <t>3386.</t>
  </si>
  <si>
    <t>Lake Shore</t>
  </si>
  <si>
    <t>240.00</t>
  </si>
  <si>
    <t>4.89</t>
  </si>
  <si>
    <t>3387.</t>
  </si>
  <si>
    <t>NTPC Green Ene.</t>
  </si>
  <si>
    <t>220.48</t>
  </si>
  <si>
    <t>680.21</t>
  </si>
  <si>
    <t>3388.</t>
  </si>
  <si>
    <t>Riddhi Siddhi Gl</t>
  </si>
  <si>
    <t>-62.81</t>
  </si>
  <si>
    <t>154.61</t>
  </si>
  <si>
    <t>984.22</t>
  </si>
  <si>
    <t>3389.</t>
  </si>
  <si>
    <t>Lokesh Mach.</t>
  </si>
  <si>
    <t>-55.34</t>
  </si>
  <si>
    <t>3390.</t>
  </si>
  <si>
    <t>B H E L</t>
  </si>
  <si>
    <t>-455.50</t>
  </si>
  <si>
    <t>-115.47</t>
  </si>
  <si>
    <t>5486.91</t>
  </si>
  <si>
    <t>3391.</t>
  </si>
  <si>
    <t>G K P Printing</t>
  </si>
  <si>
    <t>-55.56</t>
  </si>
  <si>
    <t>3392.</t>
  </si>
  <si>
    <t>PCS Technology</t>
  </si>
  <si>
    <t>3393.</t>
  </si>
  <si>
    <t>Popular Vehicles</t>
  </si>
  <si>
    <t>-260.73</t>
  </si>
  <si>
    <t>3394.</t>
  </si>
  <si>
    <t>TVS Supply</t>
  </si>
  <si>
    <t>71.16</t>
  </si>
  <si>
    <t>1940.88</t>
  </si>
  <si>
    <t>2592.31</t>
  </si>
  <si>
    <t>3395.</t>
  </si>
  <si>
    <t>Roadstar Infra</t>
  </si>
  <si>
    <t>-121.58</t>
  </si>
  <si>
    <t>-806.61</t>
  </si>
  <si>
    <t>303.18</t>
  </si>
  <si>
    <t>3396.</t>
  </si>
  <si>
    <t>Best Eastern Hot</t>
  </si>
  <si>
    <t>-47.37</t>
  </si>
  <si>
    <t>-3.23</t>
  </si>
  <si>
    <t>3397.</t>
  </si>
  <si>
    <t>Emerald Leisures</t>
  </si>
  <si>
    <t>3398.</t>
  </si>
  <si>
    <t>Mayur Floorings</t>
  </si>
  <si>
    <t>3399.</t>
  </si>
  <si>
    <t>Inter Globe Fin</t>
  </si>
  <si>
    <t>72.55</t>
  </si>
  <si>
    <t>81.30</t>
  </si>
  <si>
    <t>3400.</t>
  </si>
  <si>
    <t>C P S Shapers</t>
  </si>
  <si>
    <t>912.50</t>
  </si>
  <si>
    <t>-2.66</t>
  </si>
  <si>
    <t>3401.</t>
  </si>
  <si>
    <t>Virat Industries</t>
  </si>
  <si>
    <t>3402.</t>
  </si>
  <si>
    <t>The Ramco Cement</t>
  </si>
  <si>
    <t>84.56</t>
  </si>
  <si>
    <t>2074.02</t>
  </si>
  <si>
    <t>3403.</t>
  </si>
  <si>
    <t>Poonawalla Fin</t>
  </si>
  <si>
    <t>-78.54</t>
  </si>
  <si>
    <t>1313.97</t>
  </si>
  <si>
    <t>3404.</t>
  </si>
  <si>
    <t>Cell Point</t>
  </si>
  <si>
    <t>6400.00</t>
  </si>
  <si>
    <t>171.19</t>
  </si>
  <si>
    <t>3405.</t>
  </si>
  <si>
    <t>Mathew Easow Res</t>
  </si>
  <si>
    <t>3406.</t>
  </si>
  <si>
    <t>Purple Entertain</t>
  </si>
  <si>
    <t>3407.</t>
  </si>
  <si>
    <t>Indiqube Spaces</t>
  </si>
  <si>
    <t>-36.76</t>
  </si>
  <si>
    <t>309.29</t>
  </si>
  <si>
    <t>3408.</t>
  </si>
  <si>
    <t>Cineline India</t>
  </si>
  <si>
    <t>-12.47</t>
  </si>
  <si>
    <t>55.01</t>
  </si>
  <si>
    <t>48.56</t>
  </si>
  <si>
    <t>3409.</t>
  </si>
  <si>
    <t>Deem Roll-Tech</t>
  </si>
  <si>
    <t>-74.75</t>
  </si>
  <si>
    <t>46.39</t>
  </si>
  <si>
    <t>3410.</t>
  </si>
  <si>
    <t>NDR INVIT Trust</t>
  </si>
  <si>
    <t>101.56</t>
  </si>
  <si>
    <t>35.09</t>
  </si>
  <si>
    <t>3411.</t>
  </si>
  <si>
    <t>Frontline Corp.</t>
  </si>
  <si>
    <t>3412.</t>
  </si>
  <si>
    <t>Concord Drugs</t>
  </si>
  <si>
    <t>110.71</t>
  </si>
  <si>
    <t>3413.</t>
  </si>
  <si>
    <t>Genus Paper &amp; Bo</t>
  </si>
  <si>
    <t>-3.18</t>
  </si>
  <si>
    <t>255.45</t>
  </si>
  <si>
    <t>3414.</t>
  </si>
  <si>
    <t>Euro Leder Fash</t>
  </si>
  <si>
    <t>67.91</t>
  </si>
  <si>
    <t>3415.</t>
  </si>
  <si>
    <t>SBL Infratech</t>
  </si>
  <si>
    <t>33.45</t>
  </si>
  <si>
    <t>3416.</t>
  </si>
  <si>
    <t>Integra Essentia</t>
  </si>
  <si>
    <t>-77.96</t>
  </si>
  <si>
    <t>78.73</t>
  </si>
  <si>
    <t>3417.</t>
  </si>
  <si>
    <t>Ansal Housing</t>
  </si>
  <si>
    <t>-25.90</t>
  </si>
  <si>
    <t>83.80</t>
  </si>
  <si>
    <t>-22.52</t>
  </si>
  <si>
    <t>3418.</t>
  </si>
  <si>
    <t>BAMPSL Sec.</t>
  </si>
  <si>
    <t>1700.00</t>
  </si>
  <si>
    <t>3419.</t>
  </si>
  <si>
    <t>OK Play India</t>
  </si>
  <si>
    <t>3420.</t>
  </si>
  <si>
    <t>Lead Financial S</t>
  </si>
  <si>
    <t>3421.</t>
  </si>
  <si>
    <t>Manali Petrochem</t>
  </si>
  <si>
    <t>234.67</t>
  </si>
  <si>
    <t>3422.</t>
  </si>
  <si>
    <t>Mayur Leather</t>
  </si>
  <si>
    <t>3423.</t>
  </si>
  <si>
    <t>Homesfy Realty</t>
  </si>
  <si>
    <t>-100.71</t>
  </si>
  <si>
    <t>3424.</t>
  </si>
  <si>
    <t>Konark Synth</t>
  </si>
  <si>
    <t>-3.21</t>
  </si>
  <si>
    <t>-4550.00</t>
  </si>
  <si>
    <t>16.04</t>
  </si>
  <si>
    <t>101.00</t>
  </si>
  <si>
    <t>3425.</t>
  </si>
  <si>
    <t>Refex Renewables</t>
  </si>
  <si>
    <t>-7.51</t>
  </si>
  <si>
    <t>3426.</t>
  </si>
  <si>
    <t>JSW Cement</t>
  </si>
  <si>
    <t>-1366.41</t>
  </si>
  <si>
    <t>331.06</t>
  </si>
  <si>
    <t>1559.82</t>
  </si>
  <si>
    <t>3427.</t>
  </si>
  <si>
    <t>IndiaNivesh</t>
  </si>
  <si>
    <t>-147.26</t>
  </si>
  <si>
    <t>-98.91</t>
  </si>
  <si>
    <t>3428.</t>
  </si>
  <si>
    <t>Nahar Indl. Ent.</t>
  </si>
  <si>
    <t>424.36</t>
  </si>
  <si>
    <t>3429.</t>
  </si>
  <si>
    <t>Atlantaa</t>
  </si>
  <si>
    <t>-112.87</t>
  </si>
  <si>
    <t>3430.</t>
  </si>
  <si>
    <t>BF Investment</t>
  </si>
  <si>
    <t>-78.95</t>
  </si>
  <si>
    <t>3431.</t>
  </si>
  <si>
    <t>Libas Consumer</t>
  </si>
  <si>
    <t>32.24</t>
  </si>
  <si>
    <t>-54.82</t>
  </si>
  <si>
    <t>3432.</t>
  </si>
  <si>
    <t>Rita Finance and</t>
  </si>
  <si>
    <t>3433.</t>
  </si>
  <si>
    <t>Samor Reality</t>
  </si>
  <si>
    <t>-193.75</t>
  </si>
  <si>
    <t>3434.</t>
  </si>
  <si>
    <t>Coastal Corporat</t>
  </si>
  <si>
    <t>183.66</t>
  </si>
  <si>
    <t>3435.</t>
  </si>
  <si>
    <t>Aakash Explor.</t>
  </si>
  <si>
    <t>-55.00</t>
  </si>
  <si>
    <t>-8.27</t>
  </si>
  <si>
    <t>3436.</t>
  </si>
  <si>
    <t>AKI India</t>
  </si>
  <si>
    <t>-14.97</t>
  </si>
  <si>
    <t>3437.</t>
  </si>
  <si>
    <t>Sai Capital</t>
  </si>
  <si>
    <t>65.76</t>
  </si>
  <si>
    <t>87.50</t>
  </si>
  <si>
    <t>3438.</t>
  </si>
  <si>
    <t>Abhinav Capital</t>
  </si>
  <si>
    <t>-57.14</t>
  </si>
  <si>
    <t>-64.87</t>
  </si>
  <si>
    <t>3439.</t>
  </si>
  <si>
    <t>The Byke Hospi.</t>
  </si>
  <si>
    <t>3440.</t>
  </si>
  <si>
    <t>Indian Link Ch.</t>
  </si>
  <si>
    <t>3441.</t>
  </si>
  <si>
    <t>J J Finance Corp</t>
  </si>
  <si>
    <t>3442.</t>
  </si>
  <si>
    <t>AMD Industries</t>
  </si>
  <si>
    <t>-59.73</t>
  </si>
  <si>
    <t>86.67</t>
  </si>
  <si>
    <t>3443.</t>
  </si>
  <si>
    <t>Barbeque-Nation</t>
  </si>
  <si>
    <t>-16.68</t>
  </si>
  <si>
    <t>-237.65</t>
  </si>
  <si>
    <t>296.98</t>
  </si>
  <si>
    <t>-2.85</t>
  </si>
  <si>
    <t>3444.</t>
  </si>
  <si>
    <t>Cubical Finan</t>
  </si>
  <si>
    <t>3445.</t>
  </si>
  <si>
    <t>Tokyo Plast Intl</t>
  </si>
  <si>
    <t>3446.</t>
  </si>
  <si>
    <t>SPL Industries</t>
  </si>
  <si>
    <t>-64.73</t>
  </si>
  <si>
    <t>-60.82</t>
  </si>
  <si>
    <t>3447.</t>
  </si>
  <si>
    <t>United Leasing</t>
  </si>
  <si>
    <t>3448.</t>
  </si>
  <si>
    <t>T N Steel Tubes</t>
  </si>
  <si>
    <t>-50.00</t>
  </si>
  <si>
    <t>3449.</t>
  </si>
  <si>
    <t>Sharika Enterpr.</t>
  </si>
  <si>
    <t>3450.</t>
  </si>
  <si>
    <t>GHCL Textiles</t>
  </si>
  <si>
    <t>267.75</t>
  </si>
  <si>
    <t>-7.01</t>
  </si>
  <si>
    <t>3451.</t>
  </si>
  <si>
    <t>Ajcon Global</t>
  </si>
  <si>
    <t>-44.12</t>
  </si>
  <si>
    <t>-41.74</t>
  </si>
  <si>
    <t>3452.</t>
  </si>
  <si>
    <t>Cyber Media Ind</t>
  </si>
  <si>
    <t>511.11</t>
  </si>
  <si>
    <t>3453.</t>
  </si>
  <si>
    <t>Andhra Paper</t>
  </si>
  <si>
    <t>-23.01</t>
  </si>
  <si>
    <t>393.42</t>
  </si>
  <si>
    <t>3454.</t>
  </si>
  <si>
    <t>Rain Industries</t>
  </si>
  <si>
    <t>4401.38</t>
  </si>
  <si>
    <t>3455.</t>
  </si>
  <si>
    <t>Bannari Amm Spg.</t>
  </si>
  <si>
    <t>153.39</t>
  </si>
  <si>
    <t>217.39</t>
  </si>
  <si>
    <t>3456.</t>
  </si>
  <si>
    <t>Salasar Exterior</t>
  </si>
  <si>
    <t>78.61</t>
  </si>
  <si>
    <t>-121.43</t>
  </si>
  <si>
    <t>1067.86</t>
  </si>
  <si>
    <t>3457.</t>
  </si>
  <si>
    <t>Nam Securities</t>
  </si>
  <si>
    <t>-40.74</t>
  </si>
  <si>
    <t>-60.19</t>
  </si>
  <si>
    <t>3458.</t>
  </si>
  <si>
    <t>LMW</t>
  </si>
  <si>
    <t>694.14</t>
  </si>
  <si>
    <t>3459.</t>
  </si>
  <si>
    <t>Greenpanel Inds.</t>
  </si>
  <si>
    <t>-320.37</t>
  </si>
  <si>
    <t>328.19</t>
  </si>
  <si>
    <t>-10.07</t>
  </si>
  <si>
    <t>3460.</t>
  </si>
  <si>
    <t>Rhetan TMT Ltd</t>
  </si>
  <si>
    <t>-73.95</t>
  </si>
  <si>
    <t>3461.</t>
  </si>
  <si>
    <t>SMT Engineering</t>
  </si>
  <si>
    <t>2036.36</t>
  </si>
  <si>
    <t>5797.83</t>
  </si>
  <si>
    <t>3462.</t>
  </si>
  <si>
    <t>AA Plus Trade</t>
  </si>
  <si>
    <t>-31.15</t>
  </si>
  <si>
    <t>3463.</t>
  </si>
  <si>
    <t>Bharat Agri Fert</t>
  </si>
  <si>
    <t>-580.00</t>
  </si>
  <si>
    <t>3464.</t>
  </si>
  <si>
    <t>Guj. Petrosynth.</t>
  </si>
  <si>
    <t>636.36</t>
  </si>
  <si>
    <t>3465.</t>
  </si>
  <si>
    <t>Fine Line Cir.</t>
  </si>
  <si>
    <t>7.25</t>
  </si>
  <si>
    <t>3466.</t>
  </si>
  <si>
    <t>Uma Exports</t>
  </si>
  <si>
    <t>-93.36</t>
  </si>
  <si>
    <t>300.33</t>
  </si>
  <si>
    <t>-23.90</t>
  </si>
  <si>
    <t>3467.</t>
  </si>
  <si>
    <t>Advance Lifes.</t>
  </si>
  <si>
    <t>-88.24</t>
  </si>
  <si>
    <t>3468.</t>
  </si>
  <si>
    <t>Rajshree Sugars</t>
  </si>
  <si>
    <t>-14.14</t>
  </si>
  <si>
    <t>-338.05</t>
  </si>
  <si>
    <t>140.93</t>
  </si>
  <si>
    <t>-41.31</t>
  </si>
  <si>
    <t>4.42</t>
  </si>
  <si>
    <t>3469.</t>
  </si>
  <si>
    <t>Money Masters</t>
  </si>
  <si>
    <t>-36.00</t>
  </si>
  <si>
    <t>3470.</t>
  </si>
  <si>
    <t>California Soft.</t>
  </si>
  <si>
    <t>3471.</t>
  </si>
  <si>
    <t>Ekansh Concept</t>
  </si>
  <si>
    <t>-24.92</t>
  </si>
  <si>
    <t>3472.</t>
  </si>
  <si>
    <t>Plaza Wires</t>
  </si>
  <si>
    <t>56.52</t>
  </si>
  <si>
    <t>3473.</t>
  </si>
  <si>
    <t>Bhilwara Tech</t>
  </si>
  <si>
    <t>81.88</t>
  </si>
  <si>
    <t>-93.23</t>
  </si>
  <si>
    <t>318.90</t>
  </si>
  <si>
    <t>3474.</t>
  </si>
  <si>
    <t>Jiwanram Sheo</t>
  </si>
  <si>
    <t>35.13</t>
  </si>
  <si>
    <t>3475.</t>
  </si>
  <si>
    <t>Bhakti Gems</t>
  </si>
  <si>
    <t>41.43</t>
  </si>
  <si>
    <t>3476.</t>
  </si>
  <si>
    <t>Softtech Enginee</t>
  </si>
  <si>
    <t>27.01</t>
  </si>
  <si>
    <t>3477.</t>
  </si>
  <si>
    <t>Heranba Inds</t>
  </si>
  <si>
    <t>-63.63</t>
  </si>
  <si>
    <t>452.43</t>
  </si>
  <si>
    <t>3478.</t>
  </si>
  <si>
    <t>India Motor Part</t>
  </si>
  <si>
    <t>3479.</t>
  </si>
  <si>
    <t>M R P L</t>
  </si>
  <si>
    <t>-270.66</t>
  </si>
  <si>
    <t>-469.65</t>
  </si>
  <si>
    <t>17356.23</t>
  </si>
  <si>
    <t>-25.34</t>
  </si>
  <si>
    <t>3480.</t>
  </si>
  <si>
    <t>Vels Film</t>
  </si>
  <si>
    <t>31.38</t>
  </si>
  <si>
    <t>486.54</t>
  </si>
  <si>
    <t>3481.</t>
  </si>
  <si>
    <t>Roni Households</t>
  </si>
  <si>
    <t>3482.</t>
  </si>
  <si>
    <t>Chaman Metallics</t>
  </si>
  <si>
    <t>-16.50</t>
  </si>
  <si>
    <t>4.37</t>
  </si>
  <si>
    <t>3483.</t>
  </si>
  <si>
    <t>Vivaa Tradecom</t>
  </si>
  <si>
    <t>57.58</t>
  </si>
  <si>
    <t>126.75</t>
  </si>
  <si>
    <t>3484.</t>
  </si>
  <si>
    <t>United Credit</t>
  </si>
  <si>
    <t>3485.</t>
  </si>
  <si>
    <t>Pro Fin Capital</t>
  </si>
  <si>
    <t>92.42</t>
  </si>
  <si>
    <t>3486.</t>
  </si>
  <si>
    <t>Koura Fine Diamo</t>
  </si>
  <si>
    <t>-52.38</t>
  </si>
  <si>
    <t>-16.86</t>
  </si>
  <si>
    <t>3487.</t>
  </si>
  <si>
    <t>Padmanabh Alloys</t>
  </si>
  <si>
    <t>-800.00</t>
  </si>
  <si>
    <t>3488.</t>
  </si>
  <si>
    <t>Valson Industrie</t>
  </si>
  <si>
    <t>3489.</t>
  </si>
  <si>
    <t>S P Capital Fin.</t>
  </si>
  <si>
    <t>641.38</t>
  </si>
  <si>
    <t>274.74</t>
  </si>
  <si>
    <t>3490.</t>
  </si>
  <si>
    <t>Trigyn Techno.</t>
  </si>
  <si>
    <t>-4.61</t>
  </si>
  <si>
    <t>-156.69</t>
  </si>
  <si>
    <t>224.50</t>
  </si>
  <si>
    <t>-7.21</t>
  </si>
  <si>
    <t>3491.</t>
  </si>
  <si>
    <t>Gourmet Gateway</t>
  </si>
  <si>
    <t>3492.</t>
  </si>
  <si>
    <t>Ashiana Agro Ind</t>
  </si>
  <si>
    <t>-200.00</t>
  </si>
  <si>
    <t>3493.</t>
  </si>
  <si>
    <t>Vikram Kamats</t>
  </si>
  <si>
    <t>-26.67</t>
  </si>
  <si>
    <t>3494.</t>
  </si>
  <si>
    <t>Zenith Fibres</t>
  </si>
  <si>
    <t>-5.72</t>
  </si>
  <si>
    <t>3495.</t>
  </si>
  <si>
    <t>TGB Banquets</t>
  </si>
  <si>
    <t>3496.</t>
  </si>
  <si>
    <t>RTS Power Corpn.</t>
  </si>
  <si>
    <t>-18.86</t>
  </si>
  <si>
    <t>3497.</t>
  </si>
  <si>
    <t>C P C L</t>
  </si>
  <si>
    <t>-40.10</t>
  </si>
  <si>
    <t>-111.23</t>
  </si>
  <si>
    <t>14812.23</t>
  </si>
  <si>
    <t>3498.</t>
  </si>
  <si>
    <t>Munoth Capital</t>
  </si>
  <si>
    <t>169.15</t>
  </si>
  <si>
    <t>155.04</t>
  </si>
  <si>
    <t>-222.22</t>
  </si>
  <si>
    <t>3499.</t>
  </si>
  <si>
    <t>Dai-ichi Karkari</t>
  </si>
  <si>
    <t>-95.35</t>
  </si>
  <si>
    <t>3500.</t>
  </si>
  <si>
    <t>Lak. Fin. &amp; Indl</t>
  </si>
  <si>
    <t>3501.</t>
  </si>
  <si>
    <t>ESAF Small Fin</t>
  </si>
  <si>
    <t>-81.22</t>
  </si>
  <si>
    <t>-229.39</t>
  </si>
  <si>
    <t>828.23</t>
  </si>
  <si>
    <t>3502.</t>
  </si>
  <si>
    <t>Garnet Intl.</t>
  </si>
  <si>
    <t>67.53</t>
  </si>
  <si>
    <t>-19.32</t>
  </si>
  <si>
    <t>4.27</t>
  </si>
  <si>
    <t>3503.</t>
  </si>
  <si>
    <t>Country Condo</t>
  </si>
  <si>
    <t>-26.32</t>
  </si>
  <si>
    <t>3504.</t>
  </si>
  <si>
    <t>Peninsula Land</t>
  </si>
  <si>
    <t>143.33</t>
  </si>
  <si>
    <t>37.47</t>
  </si>
  <si>
    <t>3505.</t>
  </si>
  <si>
    <t>Sri KPR Inds.</t>
  </si>
  <si>
    <t>3506.</t>
  </si>
  <si>
    <t>Amin Tannery</t>
  </si>
  <si>
    <t>3507.</t>
  </si>
  <si>
    <t>Add-Shop E-Reta.</t>
  </si>
  <si>
    <t>-27.13</t>
  </si>
  <si>
    <t>3508.</t>
  </si>
  <si>
    <t>Swastik Pipe</t>
  </si>
  <si>
    <t>-9.50</t>
  </si>
  <si>
    <t>-1022.33</t>
  </si>
  <si>
    <t>380.41</t>
  </si>
  <si>
    <t>3509.</t>
  </si>
  <si>
    <t>Snowman Logistic</t>
  </si>
  <si>
    <t>162.70</t>
  </si>
  <si>
    <t>4.25</t>
  </si>
  <si>
    <t>3510.</t>
  </si>
  <si>
    <t>Makers Labs.</t>
  </si>
  <si>
    <t>181.48</t>
  </si>
  <si>
    <t>18.28</t>
  </si>
  <si>
    <t>3511.</t>
  </si>
  <si>
    <t>Quadpro ITeS</t>
  </si>
  <si>
    <t>-64.18</t>
  </si>
  <si>
    <t>-24.74</t>
  </si>
  <si>
    <t>3512.</t>
  </si>
  <si>
    <t>Tainwala Chem.</t>
  </si>
  <si>
    <t>255.70</t>
  </si>
  <si>
    <t>-34.84</t>
  </si>
  <si>
    <t>3513.</t>
  </si>
  <si>
    <t>Continental Seed</t>
  </si>
  <si>
    <t>47.22</t>
  </si>
  <si>
    <t>-19.20</t>
  </si>
  <si>
    <t>3514.</t>
  </si>
  <si>
    <t>Hardwyn India</t>
  </si>
  <si>
    <t>170.90</t>
  </si>
  <si>
    <t>3515.</t>
  </si>
  <si>
    <t>Bengal &amp; Assam</t>
  </si>
  <si>
    <t>258.42</t>
  </si>
  <si>
    <t>-0.39</t>
  </si>
  <si>
    <t>573.13</t>
  </si>
  <si>
    <t>3516.</t>
  </si>
  <si>
    <t>Gajanand Inter.</t>
  </si>
  <si>
    <t>-165.00</t>
  </si>
  <si>
    <t>51.59</t>
  </si>
  <si>
    <t>3517.</t>
  </si>
  <si>
    <t>Ram Info</t>
  </si>
  <si>
    <t>-92.21</t>
  </si>
  <si>
    <t>3518.</t>
  </si>
  <si>
    <t>Southern Latex</t>
  </si>
  <si>
    <t>3519.</t>
  </si>
  <si>
    <t>Super Spinning</t>
  </si>
  <si>
    <t>3520.</t>
  </si>
  <si>
    <t>RDB Real Estate</t>
  </si>
  <si>
    <t>-87.22</t>
  </si>
  <si>
    <t>3521.</t>
  </si>
  <si>
    <t>Asian Star Co.</t>
  </si>
  <si>
    <t>716.54</t>
  </si>
  <si>
    <t>3522.</t>
  </si>
  <si>
    <t>Murae Organisor</t>
  </si>
  <si>
    <t>3200.00</t>
  </si>
  <si>
    <t>1634.78</t>
  </si>
  <si>
    <t>3523.</t>
  </si>
  <si>
    <t>Energy InfrTrust</t>
  </si>
  <si>
    <t>82.00</t>
  </si>
  <si>
    <t>31.59</t>
  </si>
  <si>
    <t>224.57</t>
  </si>
  <si>
    <t>969.72</t>
  </si>
  <si>
    <t>3524.</t>
  </si>
  <si>
    <t>Vilin Bio Med</t>
  </si>
  <si>
    <t>116.39</t>
  </si>
  <si>
    <t>3525.</t>
  </si>
  <si>
    <t>JMD Ventures</t>
  </si>
  <si>
    <t>-75.44</t>
  </si>
  <si>
    <t>-90.24</t>
  </si>
  <si>
    <t>3526.</t>
  </si>
  <si>
    <t>Ras Resorts</t>
  </si>
  <si>
    <t>-11.14</t>
  </si>
  <si>
    <t>3527.</t>
  </si>
  <si>
    <t>Sanginita Chemi.</t>
  </si>
  <si>
    <t>-64.52</t>
  </si>
  <si>
    <t>3528.</t>
  </si>
  <si>
    <t>Quality Foils</t>
  </si>
  <si>
    <t>-11.76</t>
  </si>
  <si>
    <t>73.83</t>
  </si>
  <si>
    <t>3529.</t>
  </si>
  <si>
    <t>Jai Corp</t>
  </si>
  <si>
    <t>104.27</t>
  </si>
  <si>
    <t>658.76</t>
  </si>
  <si>
    <t>3530.</t>
  </si>
  <si>
    <t>CitiPort Fin.</t>
  </si>
  <si>
    <t>111.11</t>
  </si>
  <si>
    <t>3531.</t>
  </si>
  <si>
    <t>Biofil Chemicals</t>
  </si>
  <si>
    <t>1317.65</t>
  </si>
  <si>
    <t>3532.</t>
  </si>
  <si>
    <t>Madhusudan Inds.</t>
  </si>
  <si>
    <t>3533.</t>
  </si>
  <si>
    <t>Beryl Securities</t>
  </si>
  <si>
    <t>153.12</t>
  </si>
  <si>
    <t>3534.</t>
  </si>
  <si>
    <t>White Organic</t>
  </si>
  <si>
    <t>3535.</t>
  </si>
  <si>
    <t>Gujarat Hy-Spin</t>
  </si>
  <si>
    <t>-71.11</t>
  </si>
  <si>
    <t>3536.</t>
  </si>
  <si>
    <t>Inani Marbles</t>
  </si>
  <si>
    <t>292.76</t>
  </si>
  <si>
    <t>-77.63</t>
  </si>
  <si>
    <t>3537.</t>
  </si>
  <si>
    <t>Aashka Hospitals</t>
  </si>
  <si>
    <t>-55.44</t>
  </si>
  <si>
    <t>-14.83</t>
  </si>
  <si>
    <t>3538.</t>
  </si>
  <si>
    <t>Archies</t>
  </si>
  <si>
    <t>129.41</t>
  </si>
  <si>
    <t>3539.</t>
  </si>
  <si>
    <t>Manaksia Steels</t>
  </si>
  <si>
    <t>172.53</t>
  </si>
  <si>
    <t>200.98</t>
  </si>
  <si>
    <t>3540.</t>
  </si>
  <si>
    <t>Shangar Decor</t>
  </si>
  <si>
    <t>3541.</t>
  </si>
  <si>
    <t>Abirami Fin.</t>
  </si>
  <si>
    <t>3542.</t>
  </si>
  <si>
    <t>Majestic Auto</t>
  </si>
  <si>
    <t>35.99</t>
  </si>
  <si>
    <t>3543.</t>
  </si>
  <si>
    <t>Kiran Vyapar</t>
  </si>
  <si>
    <t>-51.21</t>
  </si>
  <si>
    <t>3544.</t>
  </si>
  <si>
    <t>Sahara Housing</t>
  </si>
  <si>
    <t>-8.70</t>
  </si>
  <si>
    <t>-23.25</t>
  </si>
  <si>
    <t>3545.</t>
  </si>
  <si>
    <t>Ishan Dyes</t>
  </si>
  <si>
    <t>-65.91</t>
  </si>
  <si>
    <t>-50.59</t>
  </si>
  <si>
    <t>3546.</t>
  </si>
  <si>
    <t>Bikewo Green</t>
  </si>
  <si>
    <t>-99.15</t>
  </si>
  <si>
    <t>-14.61</t>
  </si>
  <si>
    <t>3547.</t>
  </si>
  <si>
    <t>Arunjyoti Bio</t>
  </si>
  <si>
    <t>-13.76</t>
  </si>
  <si>
    <t>3548.</t>
  </si>
  <si>
    <t>Vantage Knowledg</t>
  </si>
  <si>
    <t>3549.</t>
  </si>
  <si>
    <t>Ceeta Industries</t>
  </si>
  <si>
    <t>121.43</t>
  </si>
  <si>
    <t>3550.</t>
  </si>
  <si>
    <t>Panjon</t>
  </si>
  <si>
    <t>207.18</t>
  </si>
  <si>
    <t>3551.</t>
  </si>
  <si>
    <t>Teamo Production</t>
  </si>
  <si>
    <t>-51.70</t>
  </si>
  <si>
    <t>323.20</t>
  </si>
  <si>
    <t>3552.</t>
  </si>
  <si>
    <t>United Interacti</t>
  </si>
  <si>
    <t>3553.</t>
  </si>
  <si>
    <t>Guj. Raffia Inds</t>
  </si>
  <si>
    <t>38.61</t>
  </si>
  <si>
    <t>3554.</t>
  </si>
  <si>
    <t>Dhampur Bio</t>
  </si>
  <si>
    <t>-22.00</t>
  </si>
  <si>
    <t>-18433.33</t>
  </si>
  <si>
    <t>525.52</t>
  </si>
  <si>
    <t>3555.</t>
  </si>
  <si>
    <t>354.99</t>
  </si>
  <si>
    <t>616.93</t>
  </si>
  <si>
    <t>3556.</t>
  </si>
  <si>
    <t>Tata Chemicals</t>
  </si>
  <si>
    <t>316.00</t>
  </si>
  <si>
    <t>3719.00</t>
  </si>
  <si>
    <t>-1.85</t>
  </si>
  <si>
    <t>3557.</t>
  </si>
  <si>
    <t>Sunil Healthcare</t>
  </si>
  <si>
    <t>231.88</t>
  </si>
  <si>
    <t>3558.</t>
  </si>
  <si>
    <t>Sunflag Iron</t>
  </si>
  <si>
    <t>62.61</t>
  </si>
  <si>
    <t>1012.81</t>
  </si>
  <si>
    <t>3559.</t>
  </si>
  <si>
    <t>Enkei Wheels</t>
  </si>
  <si>
    <t>-230.53</t>
  </si>
  <si>
    <t>233.16</t>
  </si>
  <si>
    <t>3560.</t>
  </si>
  <si>
    <t>Centenial Surgic</t>
  </si>
  <si>
    <t>-113.33</t>
  </si>
  <si>
    <t>3561.</t>
  </si>
  <si>
    <t>Universal Arts</t>
  </si>
  <si>
    <t>3562.</t>
  </si>
  <si>
    <t>Nuvoco Vistas</t>
  </si>
  <si>
    <t>133.16</t>
  </si>
  <si>
    <t>4588.73</t>
  </si>
  <si>
    <t>2872.70</t>
  </si>
  <si>
    <t>3563.</t>
  </si>
  <si>
    <t>Cindrella Hotels</t>
  </si>
  <si>
    <t>3564.</t>
  </si>
  <si>
    <t>Cube Highways</t>
  </si>
  <si>
    <t>-88.08</t>
  </si>
  <si>
    <t>944.28</t>
  </si>
  <si>
    <t>3565.</t>
  </si>
  <si>
    <t>Norben Tea</t>
  </si>
  <si>
    <t>625.00</t>
  </si>
  <si>
    <t>3566.</t>
  </si>
  <si>
    <t>Shakti Press</t>
  </si>
  <si>
    <t>3567.</t>
  </si>
  <si>
    <t>B.C. Power</t>
  </si>
  <si>
    <t>-75.56</t>
  </si>
  <si>
    <t>-16.99</t>
  </si>
  <si>
    <t>3568.</t>
  </si>
  <si>
    <t>Superhouse Ltd</t>
  </si>
  <si>
    <t>-124.14</t>
  </si>
  <si>
    <t>162.68</t>
  </si>
  <si>
    <t>3569.</t>
  </si>
  <si>
    <t>Bombay Oxygen</t>
  </si>
  <si>
    <t>3570.</t>
  </si>
  <si>
    <t>Energy Devl.Co.</t>
  </si>
  <si>
    <t>458.70</t>
  </si>
  <si>
    <t>3571.</t>
  </si>
  <si>
    <t>Panth Infinity</t>
  </si>
  <si>
    <t>2117.65</t>
  </si>
  <si>
    <t>3572.</t>
  </si>
  <si>
    <t>Mystic Electron.</t>
  </si>
  <si>
    <t>-117.39</t>
  </si>
  <si>
    <t>3573.</t>
  </si>
  <si>
    <t>Saboo Sodium</t>
  </si>
  <si>
    <t>-56.50</t>
  </si>
  <si>
    <t>3574.</t>
  </si>
  <si>
    <t>Auro Labs.</t>
  </si>
  <si>
    <t>-114.67</t>
  </si>
  <si>
    <t>3575.</t>
  </si>
  <si>
    <t>Nahar Spinning</t>
  </si>
  <si>
    <t>819.28</t>
  </si>
  <si>
    <t>3576.</t>
  </si>
  <si>
    <t>Gratex Industrie</t>
  </si>
  <si>
    <t>3577.</t>
  </si>
  <si>
    <t>-80.46</t>
  </si>
  <si>
    <t>580.42</t>
  </si>
  <si>
    <t>3578.</t>
  </si>
  <si>
    <t>Exxaro Tiles</t>
  </si>
  <si>
    <t>119.10</t>
  </si>
  <si>
    <t>3579.</t>
  </si>
  <si>
    <t>Allcargo Logist.</t>
  </si>
  <si>
    <t>-2274.74</t>
  </si>
  <si>
    <t>3816.70</t>
  </si>
  <si>
    <t>3580.</t>
  </si>
  <si>
    <t>3581.</t>
  </si>
  <si>
    <t>Kuber Udyog</t>
  </si>
  <si>
    <t>56.25</t>
  </si>
  <si>
    <t>3582.</t>
  </si>
  <si>
    <t>Ashoka Metcast</t>
  </si>
  <si>
    <t>-25.66</t>
  </si>
  <si>
    <t>-51.60</t>
  </si>
  <si>
    <t>3583.</t>
  </si>
  <si>
    <t>Ashirwad Steels</t>
  </si>
  <si>
    <t>3584.</t>
  </si>
  <si>
    <t>Digidrive Dist.</t>
  </si>
  <si>
    <t>-107.35</t>
  </si>
  <si>
    <t>3585.</t>
  </si>
  <si>
    <t>Cont. Controls</t>
  </si>
  <si>
    <t>3586.</t>
  </si>
  <si>
    <t>Nahar Capital</t>
  </si>
  <si>
    <t>-13.83</t>
  </si>
  <si>
    <t>3587.</t>
  </si>
  <si>
    <t>Neelkanth Rock</t>
  </si>
  <si>
    <t>3588.</t>
  </si>
  <si>
    <t>Trans Freight</t>
  </si>
  <si>
    <t>3589.</t>
  </si>
  <si>
    <t>Odyssey Corpn.</t>
  </si>
  <si>
    <t>639.62</t>
  </si>
  <si>
    <t>3590.</t>
  </si>
  <si>
    <t>Vibrant Glo. Cap</t>
  </si>
  <si>
    <t>-61.47</t>
  </si>
  <si>
    <t>3591.</t>
  </si>
  <si>
    <t>Adinath Textiles</t>
  </si>
  <si>
    <t>3592.</t>
  </si>
  <si>
    <t>3593.</t>
  </si>
  <si>
    <t>Wockhardt</t>
  </si>
  <si>
    <t>-108.00</t>
  </si>
  <si>
    <t>738.00</t>
  </si>
  <si>
    <t>3594.</t>
  </si>
  <si>
    <t>Befound Movement</t>
  </si>
  <si>
    <t>61.11</t>
  </si>
  <si>
    <t>3595.</t>
  </si>
  <si>
    <t>Jay Shree Tea</t>
  </si>
  <si>
    <t>189.82</t>
  </si>
  <si>
    <t>3596.</t>
  </si>
  <si>
    <t>Metroglobal</t>
  </si>
  <si>
    <t>-7.55</t>
  </si>
  <si>
    <t>3597.</t>
  </si>
  <si>
    <t>Capfin India</t>
  </si>
  <si>
    <t>-2600.00</t>
  </si>
  <si>
    <t>3598.</t>
  </si>
  <si>
    <t>DRS Cargo Movers</t>
  </si>
  <si>
    <t>51.13</t>
  </si>
  <si>
    <t>3599.</t>
  </si>
  <si>
    <t>Yamini Invest</t>
  </si>
  <si>
    <t>-85.47</t>
  </si>
  <si>
    <t>38.63</t>
  </si>
  <si>
    <t>3600.</t>
  </si>
  <si>
    <t>Shantai Indust.</t>
  </si>
  <si>
    <t>-250.00</t>
  </si>
  <si>
    <t>640.35</t>
  </si>
  <si>
    <t>3601.</t>
  </si>
  <si>
    <t>Multipurpose Trd</t>
  </si>
  <si>
    <t>-3100.00</t>
  </si>
  <si>
    <t>44.44</t>
  </si>
  <si>
    <t>3602.</t>
  </si>
  <si>
    <t>Inventure Grow.</t>
  </si>
  <si>
    <t>-16.94</t>
  </si>
  <si>
    <t>17.31</t>
  </si>
  <si>
    <t>3603.</t>
  </si>
  <si>
    <t>Magnum Ventures</t>
  </si>
  <si>
    <t>-18.16</t>
  </si>
  <si>
    <t>-39.26</t>
  </si>
  <si>
    <t>115.77</t>
  </si>
  <si>
    <t>3604.</t>
  </si>
  <si>
    <t>Sh. Karthik Pap.</t>
  </si>
  <si>
    <t>3605.</t>
  </si>
  <si>
    <t>Kokuyo Camlin</t>
  </si>
  <si>
    <t>-38.05</t>
  </si>
  <si>
    <t>227.39</t>
  </si>
  <si>
    <t>3606.</t>
  </si>
  <si>
    <t>Sammaan Capital</t>
  </si>
  <si>
    <t>334.30</t>
  </si>
  <si>
    <t>2400.33</t>
  </si>
  <si>
    <t>3607.</t>
  </si>
  <si>
    <t>Embassy Off.REIT</t>
  </si>
  <si>
    <t>155.17</t>
  </si>
  <si>
    <t>-13.20</t>
  </si>
  <si>
    <t>1059.79</t>
  </si>
  <si>
    <t>3608.</t>
  </si>
  <si>
    <t>Elegant Marbles</t>
  </si>
  <si>
    <t>-5.93</t>
  </si>
  <si>
    <t>3609.</t>
  </si>
  <si>
    <t>Anjani Finance</t>
  </si>
  <si>
    <t>29.09</t>
  </si>
  <si>
    <t>-116.67</t>
  </si>
  <si>
    <t>-35.00</t>
  </si>
  <si>
    <t>3610.</t>
  </si>
  <si>
    <t>Hindware Home In</t>
  </si>
  <si>
    <t>613.75</t>
  </si>
  <si>
    <t>531.16</t>
  </si>
  <si>
    <t>-11.46</t>
  </si>
  <si>
    <t>3611.</t>
  </si>
  <si>
    <t>Visaka Industrie</t>
  </si>
  <si>
    <t>52.37</t>
  </si>
  <si>
    <t>117.92</t>
  </si>
  <si>
    <t>505.18</t>
  </si>
  <si>
    <t>3612.</t>
  </si>
  <si>
    <t>Ramco Inds.</t>
  </si>
  <si>
    <t>66.53</t>
  </si>
  <si>
    <t>526.83</t>
  </si>
  <si>
    <t>3613.</t>
  </si>
  <si>
    <t>Precision Metal.</t>
  </si>
  <si>
    <t>-107.77</t>
  </si>
  <si>
    <t>-62.35</t>
  </si>
  <si>
    <t>3614.</t>
  </si>
  <si>
    <t>Gujarat Cotex</t>
  </si>
  <si>
    <t>3615.</t>
  </si>
  <si>
    <t>New India Assura</t>
  </si>
  <si>
    <t>401.67</t>
  </si>
  <si>
    <t>67.29</t>
  </si>
  <si>
    <t>11719.01</t>
  </si>
  <si>
    <t>3616.</t>
  </si>
  <si>
    <t>Darshan Orna</t>
  </si>
  <si>
    <t>3617.</t>
  </si>
  <si>
    <t>SPA CAPT SER</t>
  </si>
  <si>
    <t>3618.</t>
  </si>
  <si>
    <t>Earthstahl &amp;All.</t>
  </si>
  <si>
    <t>-116.87</t>
  </si>
  <si>
    <t>-15.72</t>
  </si>
  <si>
    <t>3619.</t>
  </si>
  <si>
    <t>Dhatre Udyog</t>
  </si>
  <si>
    <t>-85.92</t>
  </si>
  <si>
    <t>-83.09</t>
  </si>
  <si>
    <t>3620.</t>
  </si>
  <si>
    <t>Machhar Industri</t>
  </si>
  <si>
    <t>-21.43</t>
  </si>
  <si>
    <t>-25.16</t>
  </si>
  <si>
    <t>3621.</t>
  </si>
  <si>
    <t>JHS Svend.Retail</t>
  </si>
  <si>
    <t>-140.00</t>
  </si>
  <si>
    <t>3622.</t>
  </si>
  <si>
    <t>Andhra Sugars</t>
  </si>
  <si>
    <t>78.84</t>
  </si>
  <si>
    <t>599.79</t>
  </si>
  <si>
    <t>3623.</t>
  </si>
  <si>
    <t>Kemistar Corp.</t>
  </si>
  <si>
    <t>3624.</t>
  </si>
  <si>
    <t>Archidply Inds.</t>
  </si>
  <si>
    <t>147.85</t>
  </si>
  <si>
    <t>3625.</t>
  </si>
  <si>
    <t>Compucom Soft.</t>
  </si>
  <si>
    <t>276.32</t>
  </si>
  <si>
    <t>3626.</t>
  </si>
  <si>
    <t>-63.16</t>
  </si>
  <si>
    <t>821.41</t>
  </si>
  <si>
    <t>3627.</t>
  </si>
  <si>
    <t>Sunil Agro Foods</t>
  </si>
  <si>
    <t>51.67</t>
  </si>
  <si>
    <t>3628.</t>
  </si>
  <si>
    <t>Thirani Projects</t>
  </si>
  <si>
    <t>16.73</t>
  </si>
  <si>
    <t>3629.</t>
  </si>
  <si>
    <t>Seasons Textiles</t>
  </si>
  <si>
    <t>3630.</t>
  </si>
  <si>
    <t>Ind-Swift Labs.</t>
  </si>
  <si>
    <t>832.98</t>
  </si>
  <si>
    <t>152.73</t>
  </si>
  <si>
    <t>360.45</t>
  </si>
  <si>
    <t>3631.</t>
  </si>
  <si>
    <t>Sakuma Exports</t>
  </si>
  <si>
    <t>-71.00</t>
  </si>
  <si>
    <t>375.77</t>
  </si>
  <si>
    <t>-49.27</t>
  </si>
  <si>
    <t>3632.</t>
  </si>
  <si>
    <t>AksharChem (I)</t>
  </si>
  <si>
    <t>3633.</t>
  </si>
  <si>
    <t>AKG Exim</t>
  </si>
  <si>
    <t>28.56</t>
  </si>
  <si>
    <t>-29.27</t>
  </si>
  <si>
    <t>3634.</t>
  </si>
  <si>
    <t>58.83</t>
  </si>
  <si>
    <t>3635.</t>
  </si>
  <si>
    <t>DHP India</t>
  </si>
  <si>
    <t>635.48</t>
  </si>
  <si>
    <t>58.71</t>
  </si>
  <si>
    <t>3636.</t>
  </si>
  <si>
    <t>Modi Rubber</t>
  </si>
  <si>
    <t>-28.13</t>
  </si>
  <si>
    <t>3637.</t>
  </si>
  <si>
    <t>Aeroflex Neu</t>
  </si>
  <si>
    <t>84.74</t>
  </si>
  <si>
    <t>175.86</t>
  </si>
  <si>
    <t>3638.</t>
  </si>
  <si>
    <t>Longspur Intl</t>
  </si>
  <si>
    <t>3639.</t>
  </si>
  <si>
    <t>Jai Mata Glass</t>
  </si>
  <si>
    <t>3640.</t>
  </si>
  <si>
    <t>Megri Soft</t>
  </si>
  <si>
    <t>-39.50</t>
  </si>
  <si>
    <t>3641.</t>
  </si>
  <si>
    <t>Meghmani Organi.</t>
  </si>
  <si>
    <t>175.66</t>
  </si>
  <si>
    <t>613.62</t>
  </si>
  <si>
    <t>3642.</t>
  </si>
  <si>
    <t>Aatmaj Health</t>
  </si>
  <si>
    <t>47.46</t>
  </si>
  <si>
    <t>123.40</t>
  </si>
  <si>
    <t>53.84</t>
  </si>
  <si>
    <t>3643.</t>
  </si>
  <si>
    <t>Hathway Bhawani</t>
  </si>
  <si>
    <t>3644.</t>
  </si>
  <si>
    <t>National High</t>
  </si>
  <si>
    <t>142.00</t>
  </si>
  <si>
    <t>121.47</t>
  </si>
  <si>
    <t>1022.75</t>
  </si>
  <si>
    <t>3645.</t>
  </si>
  <si>
    <t>Manbro Indust.</t>
  </si>
  <si>
    <t>3646.</t>
  </si>
  <si>
    <t>Neil Industries</t>
  </si>
  <si>
    <t>39.13</t>
  </si>
  <si>
    <t>3647.</t>
  </si>
  <si>
    <t>Nagpur Power</t>
  </si>
  <si>
    <t>-36.07</t>
  </si>
  <si>
    <t>3648.</t>
  </si>
  <si>
    <t>Flora Corporatio</t>
  </si>
  <si>
    <t>-156.25</t>
  </si>
  <si>
    <t>3649.</t>
  </si>
  <si>
    <t>Samyak Internati</t>
  </si>
  <si>
    <t>-110.96</t>
  </si>
  <si>
    <t>-27.16</t>
  </si>
  <si>
    <t>3650.</t>
  </si>
  <si>
    <t>Shivam Autotech</t>
  </si>
  <si>
    <t>-17.66</t>
  </si>
  <si>
    <t>-70.96</t>
  </si>
  <si>
    <t>3651.</t>
  </si>
  <si>
    <t>CCL Internationa</t>
  </si>
  <si>
    <t>3652.</t>
  </si>
  <si>
    <t>Smartlink Hold.</t>
  </si>
  <si>
    <t>595.45</t>
  </si>
  <si>
    <t>3653.</t>
  </si>
  <si>
    <t>Genpharmasec</t>
  </si>
  <si>
    <t>269.70</t>
  </si>
  <si>
    <t>3654.</t>
  </si>
  <si>
    <t>Ashiana Housing</t>
  </si>
  <si>
    <t>333.39</t>
  </si>
  <si>
    <t>137.84</t>
  </si>
  <si>
    <t>3655.</t>
  </si>
  <si>
    <t>Diamines &amp; Chem.</t>
  </si>
  <si>
    <t>-2.81</t>
  </si>
  <si>
    <t>-60.57</t>
  </si>
  <si>
    <t>-27.26</t>
  </si>
  <si>
    <t>3656.</t>
  </si>
  <si>
    <t>S.M. Gold</t>
  </si>
  <si>
    <t>142.86</t>
  </si>
  <si>
    <t>3657.</t>
  </si>
  <si>
    <t>Modern Shares</t>
  </si>
  <si>
    <t>3658.</t>
  </si>
  <si>
    <t>Acme Resources</t>
  </si>
  <si>
    <t>3659.</t>
  </si>
  <si>
    <t>Akash InfraProj.</t>
  </si>
  <si>
    <t>44.38</t>
  </si>
  <si>
    <t>3660.</t>
  </si>
  <si>
    <t>Indian Wood Prod</t>
  </si>
  <si>
    <t>-8.73</t>
  </si>
  <si>
    <t>51.43</t>
  </si>
  <si>
    <t>-8.71</t>
  </si>
  <si>
    <t>3661.</t>
  </si>
  <si>
    <t>Chemfab Alka.</t>
  </si>
  <si>
    <t>3662.</t>
  </si>
  <si>
    <t>Narendra Prop.</t>
  </si>
  <si>
    <t>3663.</t>
  </si>
  <si>
    <t>Prem. Synthetic</t>
  </si>
  <si>
    <t>-62.12</t>
  </si>
  <si>
    <t>3664.</t>
  </si>
  <si>
    <t>Poona Dal &amp; Oil</t>
  </si>
  <si>
    <t>-23.08</t>
  </si>
  <si>
    <t>-24.46</t>
  </si>
  <si>
    <t>3665.</t>
  </si>
  <si>
    <t>Laddu Gopal</t>
  </si>
  <si>
    <t>3666.</t>
  </si>
  <si>
    <t>Phyto Chem (I)</t>
  </si>
  <si>
    <t>-67.46</t>
  </si>
  <si>
    <t>3667.</t>
  </si>
  <si>
    <t>TTI Enterprise</t>
  </si>
  <si>
    <t>23.05</t>
  </si>
  <si>
    <t>3668.</t>
  </si>
  <si>
    <t>Abhishek Finle.</t>
  </si>
  <si>
    <t>-65.00</t>
  </si>
  <si>
    <t>3669.</t>
  </si>
  <si>
    <t>Gini Silk Mills</t>
  </si>
  <si>
    <t>-73.58</t>
  </si>
  <si>
    <t>3670.</t>
  </si>
  <si>
    <t>Simbhaoli Sugar</t>
  </si>
  <si>
    <t>57.30</t>
  </si>
  <si>
    <t>315.81</t>
  </si>
  <si>
    <t>-8.56</t>
  </si>
  <si>
    <t>3671.</t>
  </si>
  <si>
    <t>Goodricke Group</t>
  </si>
  <si>
    <t>-74.46</t>
  </si>
  <si>
    <t>174.51</t>
  </si>
  <si>
    <t>-11.61</t>
  </si>
  <si>
    <t>3672.</t>
  </si>
  <si>
    <t>Kothari Sugars</t>
  </si>
  <si>
    <t>-25.59</t>
  </si>
  <si>
    <t>3673.</t>
  </si>
  <si>
    <t>Natl. Gen. Inds.</t>
  </si>
  <si>
    <t>-247.06</t>
  </si>
  <si>
    <t>-42.35</t>
  </si>
  <si>
    <t>3674.</t>
  </si>
  <si>
    <t>Waa Solar</t>
  </si>
  <si>
    <t>274.23</t>
  </si>
  <si>
    <t>355.92</t>
  </si>
  <si>
    <t>3675.</t>
  </si>
  <si>
    <t>Hittco Tools</t>
  </si>
  <si>
    <t>3676.</t>
  </si>
  <si>
    <t>Archidply Decor</t>
  </si>
  <si>
    <t>3677.</t>
  </si>
  <si>
    <t>Hariyana Ship</t>
  </si>
  <si>
    <t>195.65</t>
  </si>
  <si>
    <t>3678.</t>
  </si>
  <si>
    <t>Jhaveri Credits</t>
  </si>
  <si>
    <t>-19.76</t>
  </si>
  <si>
    <t>3679.</t>
  </si>
  <si>
    <t>Kiran Print Pack</t>
  </si>
  <si>
    <t>3680.</t>
  </si>
  <si>
    <t>Embassy Develop</t>
  </si>
  <si>
    <t>-165.64</t>
  </si>
  <si>
    <t>-235.40</t>
  </si>
  <si>
    <t>680.92</t>
  </si>
  <si>
    <t>3681.</t>
  </si>
  <si>
    <t>3682.</t>
  </si>
  <si>
    <t>Julien Agro</t>
  </si>
  <si>
    <t>1480.00</t>
  </si>
  <si>
    <t>3683.</t>
  </si>
  <si>
    <t>India Power Corp</t>
  </si>
  <si>
    <t>163.67</t>
  </si>
  <si>
    <t>3684.</t>
  </si>
  <si>
    <t>Hindustan Motors</t>
  </si>
  <si>
    <t>-48.51</t>
  </si>
  <si>
    <t>3685.</t>
  </si>
  <si>
    <t>Suraj Industries</t>
  </si>
  <si>
    <t>-265.67</t>
  </si>
  <si>
    <t>-41.46</t>
  </si>
  <si>
    <t>3686.</t>
  </si>
  <si>
    <t>Ugar Sugar Works</t>
  </si>
  <si>
    <t>356.34</t>
  </si>
  <si>
    <t>3687.</t>
  </si>
  <si>
    <t>Veerhealth Care</t>
  </si>
  <si>
    <t>3688.</t>
  </si>
  <si>
    <t>Hemang Resources</t>
  </si>
  <si>
    <t>3689.</t>
  </si>
  <si>
    <t>Swadeshi Polytex</t>
  </si>
  <si>
    <t>60.64</t>
  </si>
  <si>
    <t>3690.</t>
  </si>
  <si>
    <t>Neopolitan Pizza</t>
  </si>
  <si>
    <t>-135.00</t>
  </si>
  <si>
    <t>3691.</t>
  </si>
  <si>
    <t>Vikas Ecotech</t>
  </si>
  <si>
    <t>-77.17</t>
  </si>
  <si>
    <t>103.56</t>
  </si>
  <si>
    <t>3692.</t>
  </si>
  <si>
    <t>Ganga Forging</t>
  </si>
  <si>
    <t>-289.66</t>
  </si>
  <si>
    <t>-8.93</t>
  </si>
  <si>
    <t>3693.</t>
  </si>
  <si>
    <t>Zenith Health</t>
  </si>
  <si>
    <t>-112.50</t>
  </si>
  <si>
    <t>3694.</t>
  </si>
  <si>
    <t>Parshva Enterpr.</t>
  </si>
  <si>
    <t>3695.</t>
  </si>
  <si>
    <t>United Textiles</t>
  </si>
  <si>
    <t>3696.</t>
  </si>
  <si>
    <t>Gautam Exim</t>
  </si>
  <si>
    <t>720.00</t>
  </si>
  <si>
    <t>-76.79</t>
  </si>
  <si>
    <t>3697.</t>
  </si>
  <si>
    <t>Nutricircle</t>
  </si>
  <si>
    <t>108.11</t>
  </si>
  <si>
    <t>3698.</t>
  </si>
  <si>
    <t>H T Media</t>
  </si>
  <si>
    <t>412.15</t>
  </si>
  <si>
    <t>3699.</t>
  </si>
  <si>
    <t>Pacific Inds</t>
  </si>
  <si>
    <t>-46.24</t>
  </si>
  <si>
    <t>49.66</t>
  </si>
  <si>
    <t>3700.</t>
  </si>
  <si>
    <t>Jamshri Realty</t>
  </si>
  <si>
    <t>3701.</t>
  </si>
  <si>
    <t>UR Sugar</t>
  </si>
  <si>
    <t>3702.</t>
  </si>
  <si>
    <t>Accedere</t>
  </si>
  <si>
    <t>-21.65</t>
  </si>
  <si>
    <t>3703.</t>
  </si>
  <si>
    <t>IP Rings</t>
  </si>
  <si>
    <t>81.52</t>
  </si>
  <si>
    <t>3704.</t>
  </si>
  <si>
    <t>KEN Fin.Serv.</t>
  </si>
  <si>
    <t>3705.</t>
  </si>
  <si>
    <t>Raw Edge Indust.</t>
  </si>
  <si>
    <t>29.63</t>
  </si>
  <si>
    <t>-107.69</t>
  </si>
  <si>
    <t>-20.71</t>
  </si>
  <si>
    <t>3706.</t>
  </si>
  <si>
    <t>Terai Tea Co</t>
  </si>
  <si>
    <t>60.43</t>
  </si>
  <si>
    <t>3707.</t>
  </si>
  <si>
    <t>Omkar Pharmachem</t>
  </si>
  <si>
    <t>3708.</t>
  </si>
  <si>
    <t>Garware Marine</t>
  </si>
  <si>
    <t>-36.59</t>
  </si>
  <si>
    <t>3709.</t>
  </si>
  <si>
    <t>La Tim Metal &amp; I</t>
  </si>
  <si>
    <t>87.58</t>
  </si>
  <si>
    <t>3710.</t>
  </si>
  <si>
    <t>Purshottam Inves</t>
  </si>
  <si>
    <t>1300.00</t>
  </si>
  <si>
    <t>-87.95</t>
  </si>
  <si>
    <t>3711.</t>
  </si>
  <si>
    <t>63.75</t>
  </si>
  <si>
    <t>530.50</t>
  </si>
  <si>
    <t>3712.</t>
  </si>
  <si>
    <t>Hinduja Global</t>
  </si>
  <si>
    <t>1056.23</t>
  </si>
  <si>
    <t>3713.</t>
  </si>
  <si>
    <t>Vaghani Techno</t>
  </si>
  <si>
    <t>72.40</t>
  </si>
  <si>
    <t>3714.</t>
  </si>
  <si>
    <t>Info Edg.(India)</t>
  </si>
  <si>
    <t>342.86</t>
  </si>
  <si>
    <t>790.86</t>
  </si>
  <si>
    <t>3715.</t>
  </si>
  <si>
    <t>Lotus Eye Hospit</t>
  </si>
  <si>
    <t>3716.</t>
  </si>
  <si>
    <t>B&amp;B Triplewall</t>
  </si>
  <si>
    <t>-27.61</t>
  </si>
  <si>
    <t>43.31</t>
  </si>
  <si>
    <t>3717.</t>
  </si>
  <si>
    <t>Valiant Organics</t>
  </si>
  <si>
    <t>1822.73</t>
  </si>
  <si>
    <t>204.41</t>
  </si>
  <si>
    <t>3718.</t>
  </si>
  <si>
    <t>Gayatri Highways</t>
  </si>
  <si>
    <t>3719.</t>
  </si>
  <si>
    <t>ATV Projects</t>
  </si>
  <si>
    <t>-23.05</t>
  </si>
  <si>
    <t>3720.</t>
  </si>
  <si>
    <t>3721.</t>
  </si>
  <si>
    <t>Hind.Bio Science</t>
  </si>
  <si>
    <t>-21.95</t>
  </si>
  <si>
    <t>3722.</t>
  </si>
  <si>
    <t>Porwal Auto Comp</t>
  </si>
  <si>
    <t>273.08</t>
  </si>
  <si>
    <t>3723.</t>
  </si>
  <si>
    <t>KJMC Corporate</t>
  </si>
  <si>
    <t>3724.</t>
  </si>
  <si>
    <t>Usha Mart. Edu.</t>
  </si>
  <si>
    <t>3725.</t>
  </si>
  <si>
    <t>Tanvi Foods</t>
  </si>
  <si>
    <t>-45.71</t>
  </si>
  <si>
    <t>40.85</t>
  </si>
  <si>
    <t>-2.92</t>
  </si>
  <si>
    <t>3726.</t>
  </si>
  <si>
    <t>Virgo Global</t>
  </si>
  <si>
    <t>3727.</t>
  </si>
  <si>
    <t>Damodar Indust.</t>
  </si>
  <si>
    <t>253.64</t>
  </si>
  <si>
    <t>103.35</t>
  </si>
  <si>
    <t>-13.38</t>
  </si>
  <si>
    <t>3728.</t>
  </si>
  <si>
    <t>-166.59</t>
  </si>
  <si>
    <t>145.68</t>
  </si>
  <si>
    <t>3729.</t>
  </si>
  <si>
    <t>Indag Rubber</t>
  </si>
  <si>
    <t>-9.46</t>
  </si>
  <si>
    <t>-19.00</t>
  </si>
  <si>
    <t>3730.</t>
  </si>
  <si>
    <t>Rel. Indl. Infra</t>
  </si>
  <si>
    <t>107.09</t>
  </si>
  <si>
    <t>3731.</t>
  </si>
  <si>
    <t>Groarc Industrie</t>
  </si>
  <si>
    <t>-318.60</t>
  </si>
  <si>
    <t>3732.</t>
  </si>
  <si>
    <t>Mena Mani Inds.</t>
  </si>
  <si>
    <t>245.45</t>
  </si>
  <si>
    <t>1151.52</t>
  </si>
  <si>
    <t>3733.</t>
  </si>
  <si>
    <t>Modern Threads</t>
  </si>
  <si>
    <t>3734.</t>
  </si>
  <si>
    <t>Tridhya Tech</t>
  </si>
  <si>
    <t>-156.14</t>
  </si>
  <si>
    <t>-20.76</t>
  </si>
  <si>
    <t>3735.</t>
  </si>
  <si>
    <t>Ruchi Infrastr.</t>
  </si>
  <si>
    <t>290.00</t>
  </si>
  <si>
    <t>3736.</t>
  </si>
  <si>
    <t>BSEL ALGO</t>
  </si>
  <si>
    <t>-99.19</t>
  </si>
  <si>
    <t>-97.63</t>
  </si>
  <si>
    <t>3737.</t>
  </si>
  <si>
    <t>Ishan Internat.</t>
  </si>
  <si>
    <t>-134.55</t>
  </si>
  <si>
    <t>102.23</t>
  </si>
  <si>
    <t>3738.</t>
  </si>
  <si>
    <t>Vasudhagama Ent.</t>
  </si>
  <si>
    <t>-86.67</t>
  </si>
  <si>
    <t>-85.99</t>
  </si>
  <si>
    <t>3739.</t>
  </si>
  <si>
    <t>Raymond Lifestyl</t>
  </si>
  <si>
    <t>-19.82</t>
  </si>
  <si>
    <t>1430.43</t>
  </si>
  <si>
    <t>3740.</t>
  </si>
  <si>
    <t>Sterlite Tech.</t>
  </si>
  <si>
    <t>120.83</t>
  </si>
  <si>
    <t>1019.00</t>
  </si>
  <si>
    <t>3741.</t>
  </si>
  <si>
    <t>Thacker &amp; Co.</t>
  </si>
  <si>
    <t>3742.</t>
  </si>
  <si>
    <t>Zinema Media</t>
  </si>
  <si>
    <t>3743.</t>
  </si>
  <si>
    <t>Crane Infra</t>
  </si>
  <si>
    <t>3744.</t>
  </si>
  <si>
    <t>Prozone Realty</t>
  </si>
  <si>
    <t>115.94</t>
  </si>
  <si>
    <t>3745.</t>
  </si>
  <si>
    <t>Zuari Industries</t>
  </si>
  <si>
    <t>100.15</t>
  </si>
  <si>
    <t>257.46</t>
  </si>
  <si>
    <t>3746.</t>
  </si>
  <si>
    <t>Diksat Transworl</t>
  </si>
  <si>
    <t>-56.94</t>
  </si>
  <si>
    <t>3747.</t>
  </si>
  <si>
    <t>Shukra Bullions</t>
  </si>
  <si>
    <t>3748.</t>
  </si>
  <si>
    <t>Dr Lalchand. Lab</t>
  </si>
  <si>
    <t>-61.97</t>
  </si>
  <si>
    <t>3749.</t>
  </si>
  <si>
    <t>Intec Capital</t>
  </si>
  <si>
    <t>62100.00</t>
  </si>
  <si>
    <t>3750.</t>
  </si>
  <si>
    <t>Jeevan Scienti.</t>
  </si>
  <si>
    <t>-384.40</t>
  </si>
  <si>
    <t>-31.68</t>
  </si>
  <si>
    <t>3751.</t>
  </si>
  <si>
    <t>Magson Retail</t>
  </si>
  <si>
    <t>-90.58</t>
  </si>
  <si>
    <t>3752.</t>
  </si>
  <si>
    <t>Kay Power &amp;Paper</t>
  </si>
  <si>
    <t>-29.78</t>
  </si>
  <si>
    <t>3753.</t>
  </si>
  <si>
    <t>Utique Enterp.</t>
  </si>
  <si>
    <t>1018.18</t>
  </si>
  <si>
    <t>-48.12</t>
  </si>
  <si>
    <t>3754.</t>
  </si>
  <si>
    <t>S &amp; S Power Swit</t>
  </si>
  <si>
    <t>173.44</t>
  </si>
  <si>
    <t>3755.</t>
  </si>
  <si>
    <t>PVR Inox</t>
  </si>
  <si>
    <t>-54.50</t>
  </si>
  <si>
    <t>69.78</t>
  </si>
  <si>
    <t>1469.10</t>
  </si>
  <si>
    <t>3756.</t>
  </si>
  <si>
    <t>Gretex Corporate</t>
  </si>
  <si>
    <t>-84.66</t>
  </si>
  <si>
    <t>-44.51</t>
  </si>
  <si>
    <t>3757.</t>
  </si>
  <si>
    <t>Asian Tea &amp; Exp</t>
  </si>
  <si>
    <t>-48.15</t>
  </si>
  <si>
    <t>3758.</t>
  </si>
  <si>
    <t>KKalpana Inds.</t>
  </si>
  <si>
    <t>-81.48</t>
  </si>
  <si>
    <t>-13.82</t>
  </si>
  <si>
    <t>3759.</t>
  </si>
  <si>
    <t>Pentokey Organy</t>
  </si>
  <si>
    <t>860.00</t>
  </si>
  <si>
    <t>3760.</t>
  </si>
  <si>
    <t>Milestone Global</t>
  </si>
  <si>
    <t>168.75</t>
  </si>
  <si>
    <t>3761.</t>
  </si>
  <si>
    <t>Natural Capsules</t>
  </si>
  <si>
    <t>-1030.00</t>
  </si>
  <si>
    <t>3762.</t>
  </si>
  <si>
    <t>321.00</t>
  </si>
  <si>
    <t>7167.00</t>
  </si>
  <si>
    <t>3763.</t>
  </si>
  <si>
    <t>Hemo Organic</t>
  </si>
  <si>
    <t>3764.</t>
  </si>
  <si>
    <t>Dalal Street Inv</t>
  </si>
  <si>
    <t>-442.86</t>
  </si>
  <si>
    <t>3765.</t>
  </si>
  <si>
    <t>Silly Monks</t>
  </si>
  <si>
    <t>3766.</t>
  </si>
  <si>
    <t>Dangee Dums</t>
  </si>
  <si>
    <t>-88.46</t>
  </si>
  <si>
    <t>3767.</t>
  </si>
  <si>
    <t>Radhe Develop.</t>
  </si>
  <si>
    <t>480.39</t>
  </si>
  <si>
    <t>2975.00</t>
  </si>
  <si>
    <t>3768.</t>
  </si>
  <si>
    <t>Longview Tea</t>
  </si>
  <si>
    <t>-56.90</t>
  </si>
  <si>
    <t>3769.</t>
  </si>
  <si>
    <t>Bombay Dyeing</t>
  </si>
  <si>
    <t>-10.49</t>
  </si>
  <si>
    <t>377.84</t>
  </si>
  <si>
    <t>-16.22</t>
  </si>
  <si>
    <t>3770.</t>
  </si>
  <si>
    <t>Cindrella Fin.</t>
  </si>
  <si>
    <t>-137.50</t>
  </si>
  <si>
    <t>-160.00</t>
  </si>
  <si>
    <t>3771.</t>
  </si>
  <si>
    <t>Magenta Life</t>
  </si>
  <si>
    <t>3772.</t>
  </si>
  <si>
    <t>MFL India</t>
  </si>
  <si>
    <t>-2.58</t>
  </si>
  <si>
    <t>-12800.00</t>
  </si>
  <si>
    <t>3773.</t>
  </si>
  <si>
    <t>Inox Green</t>
  </si>
  <si>
    <t>2487.35</t>
  </si>
  <si>
    <t>3774.</t>
  </si>
  <si>
    <t>RSWM Ltd</t>
  </si>
  <si>
    <t>156.82</t>
  </si>
  <si>
    <t>1170.31</t>
  </si>
  <si>
    <t>3775.</t>
  </si>
  <si>
    <t>Scarnose Inter.</t>
  </si>
  <si>
    <t>485.37</t>
  </si>
  <si>
    <t>3776.</t>
  </si>
  <si>
    <t>Blue Pearl Agri</t>
  </si>
  <si>
    <t>3777.</t>
  </si>
  <si>
    <t>Ent.Network</t>
  </si>
  <si>
    <t>3778.</t>
  </si>
  <si>
    <t>Times Green Ener</t>
  </si>
  <si>
    <t>3779.</t>
  </si>
  <si>
    <t>Sanco Trans</t>
  </si>
  <si>
    <t>591.67</t>
  </si>
  <si>
    <t>3780.</t>
  </si>
  <si>
    <t>Mishka Exim</t>
  </si>
  <si>
    <t>3781.</t>
  </si>
  <si>
    <t>TruCap Finance</t>
  </si>
  <si>
    <t>-8.87</t>
  </si>
  <si>
    <t>-738.13</t>
  </si>
  <si>
    <t>-42.26</t>
  </si>
  <si>
    <t>3782.</t>
  </si>
  <si>
    <t>Max Estates</t>
  </si>
  <si>
    <t>629.30</t>
  </si>
  <si>
    <t>51.47</t>
  </si>
  <si>
    <t>3783.</t>
  </si>
  <si>
    <t>Welcure Drugs</t>
  </si>
  <si>
    <t>23.30</t>
  </si>
  <si>
    <t>6952.94</t>
  </si>
  <si>
    <t>299.91</t>
  </si>
  <si>
    <t>3784.</t>
  </si>
  <si>
    <t>Vega Jewellers</t>
  </si>
  <si>
    <t>193.30</t>
  </si>
  <si>
    <t>60.34</t>
  </si>
  <si>
    <t>187.04</t>
  </si>
  <si>
    <t>7275.00</t>
  </si>
  <si>
    <t>109.98</t>
  </si>
  <si>
    <t>3785.</t>
  </si>
  <si>
    <t>Sar Auto Prod.</t>
  </si>
  <si>
    <t>-40.26</t>
  </si>
  <si>
    <t>3786.</t>
  </si>
  <si>
    <t>IEL</t>
  </si>
  <si>
    <t>-338.71</t>
  </si>
  <si>
    <t>3787.</t>
  </si>
  <si>
    <t>Shivansh Finserv</t>
  </si>
  <si>
    <t>3788.</t>
  </si>
  <si>
    <t>Modulex Const.</t>
  </si>
  <si>
    <t>-136.88</t>
  </si>
  <si>
    <t>3789.</t>
  </si>
  <si>
    <t>Mehta Securities</t>
  </si>
  <si>
    <t>53.55</t>
  </si>
  <si>
    <t>103.44</t>
  </si>
  <si>
    <t>3790.</t>
  </si>
  <si>
    <t>NCC Blue Water</t>
  </si>
  <si>
    <t>3791.</t>
  </si>
  <si>
    <t>Nazara Technolo.</t>
  </si>
  <si>
    <t>136.24</t>
  </si>
  <si>
    <t>498.77</t>
  </si>
  <si>
    <t>99.44</t>
  </si>
  <si>
    <t>3792.</t>
  </si>
  <si>
    <t>Khaitan Chemical</t>
  </si>
  <si>
    <t>234.32</t>
  </si>
  <si>
    <t>80.14</t>
  </si>
  <si>
    <t>3793.</t>
  </si>
  <si>
    <t>Electro Force</t>
  </si>
  <si>
    <t>186.76</t>
  </si>
  <si>
    <t>176.14</t>
  </si>
  <si>
    <t>3794.</t>
  </si>
  <si>
    <t>Mehta Integrat.</t>
  </si>
  <si>
    <t>3795.</t>
  </si>
  <si>
    <t>Phoenix Intl.</t>
  </si>
  <si>
    <t>3796.</t>
  </si>
  <si>
    <t>Delhivery</t>
  </si>
  <si>
    <t>2294.00</t>
  </si>
  <si>
    <t>5.60</t>
  </si>
  <si>
    <t>3797.</t>
  </si>
  <si>
    <t>Morarka Finance</t>
  </si>
  <si>
    <t>-91.46</t>
  </si>
  <si>
    <t>-64.20</t>
  </si>
  <si>
    <t>3798.</t>
  </si>
  <si>
    <t>Polo Queen Ind.</t>
  </si>
  <si>
    <t>-33.18</t>
  </si>
  <si>
    <t>3799.</t>
  </si>
  <si>
    <t>TransIndia Real</t>
  </si>
  <si>
    <t>3800.</t>
  </si>
  <si>
    <t>Shreevatsaa Fin.</t>
  </si>
  <si>
    <t>3801.</t>
  </si>
  <si>
    <t>Apex Frozen Food</t>
  </si>
  <si>
    <t>139.47</t>
  </si>
  <si>
    <t>258.16</t>
  </si>
  <si>
    <t>3802.</t>
  </si>
  <si>
    <t>Dishman Carbogen</t>
  </si>
  <si>
    <t>134.32</t>
  </si>
  <si>
    <t>708.05</t>
  </si>
  <si>
    <t>3803.</t>
  </si>
  <si>
    <t>JMG Corporation</t>
  </si>
  <si>
    <t>-89.47</t>
  </si>
  <si>
    <t>2200.00</t>
  </si>
  <si>
    <t>3804.</t>
  </si>
  <si>
    <t>Supreme Holdings</t>
  </si>
  <si>
    <t>47.86</t>
  </si>
  <si>
    <t>-98.41</t>
  </si>
  <si>
    <t>-99.31</t>
  </si>
  <si>
    <t>3805.</t>
  </si>
  <si>
    <t>Gian Lifecare</t>
  </si>
  <si>
    <t>3806.</t>
  </si>
  <si>
    <t>Bhilwara Spinner</t>
  </si>
  <si>
    <t>-291.07</t>
  </si>
  <si>
    <t>-77.92</t>
  </si>
  <si>
    <t>3807.</t>
  </si>
  <si>
    <t>Swati Projects</t>
  </si>
  <si>
    <t>-482.35</t>
  </si>
  <si>
    <t>3808.</t>
  </si>
  <si>
    <t>Orient Bell</t>
  </si>
  <si>
    <t>142.91</t>
  </si>
  <si>
    <t>3809.</t>
  </si>
  <si>
    <t>Trejhara Solutio</t>
  </si>
  <si>
    <t>-26.37</t>
  </si>
  <si>
    <t>3810.</t>
  </si>
  <si>
    <t>Yarn Syndicate</t>
  </si>
  <si>
    <t>161.43</t>
  </si>
  <si>
    <t>2553.19</t>
  </si>
  <si>
    <t>3811.</t>
  </si>
  <si>
    <t>Urban Company</t>
  </si>
  <si>
    <t>367.27</t>
  </si>
  <si>
    <t>3812.</t>
  </si>
  <si>
    <t>G V Films</t>
  </si>
  <si>
    <t>-305.71</t>
  </si>
  <si>
    <t>3813.</t>
  </si>
  <si>
    <t>Prerna Infra.</t>
  </si>
  <si>
    <t>-103.51</t>
  </si>
  <si>
    <t>3814.</t>
  </si>
  <si>
    <t>Tirupati Tyres</t>
  </si>
  <si>
    <t>518.18</t>
  </si>
  <si>
    <t>3815.</t>
  </si>
  <si>
    <t>Hilltone Softwar</t>
  </si>
  <si>
    <t>-280.00</t>
  </si>
  <si>
    <t>3816.</t>
  </si>
  <si>
    <t>FCS Software</t>
  </si>
  <si>
    <t>-68.38</t>
  </si>
  <si>
    <t>-9.48</t>
  </si>
  <si>
    <t>3817.</t>
  </si>
  <si>
    <t>Vishal Bearings</t>
  </si>
  <si>
    <t>-1.67</t>
  </si>
  <si>
    <t>3818.</t>
  </si>
  <si>
    <t>Vani Commercials</t>
  </si>
  <si>
    <t>102.56</t>
  </si>
  <si>
    <t>3819.</t>
  </si>
  <si>
    <t>DJS Stock</t>
  </si>
  <si>
    <t>266.67</t>
  </si>
  <si>
    <t>2000.00</t>
  </si>
  <si>
    <t>3820.</t>
  </si>
  <si>
    <t>Viji Finance</t>
  </si>
  <si>
    <t>-230.00</t>
  </si>
  <si>
    <t>3821.</t>
  </si>
  <si>
    <t>Simplex Realty</t>
  </si>
  <si>
    <t>56.48</t>
  </si>
  <si>
    <t>-218.75</t>
  </si>
  <si>
    <t>-37.66</t>
  </si>
  <si>
    <t>3822.</t>
  </si>
  <si>
    <t>3P Land Hold.</t>
  </si>
  <si>
    <t>-2.63</t>
  </si>
  <si>
    <t>3823.</t>
  </si>
  <si>
    <t>Jainco Projects</t>
  </si>
  <si>
    <t>3824.</t>
  </si>
  <si>
    <t>Laffans Petroch</t>
  </si>
  <si>
    <t>-74.17</t>
  </si>
  <si>
    <t>3825.</t>
  </si>
  <si>
    <t>Kisan Mouldings</t>
  </si>
  <si>
    <t>-97.68</t>
  </si>
  <si>
    <t>61.49</t>
  </si>
  <si>
    <t>-9.92</t>
  </si>
  <si>
    <t>3826.</t>
  </si>
  <si>
    <t>Lak. Electrical</t>
  </si>
  <si>
    <t>-50.43</t>
  </si>
  <si>
    <t>52.39</t>
  </si>
  <si>
    <t>3827.</t>
  </si>
  <si>
    <t>Bazel Internatio</t>
  </si>
  <si>
    <t>38.67</t>
  </si>
  <si>
    <t>3828.</t>
  </si>
  <si>
    <t>3829.</t>
  </si>
  <si>
    <t>Himalaya Food</t>
  </si>
  <si>
    <t>194.32</t>
  </si>
  <si>
    <t>-3.82</t>
  </si>
  <si>
    <t>3830.</t>
  </si>
  <si>
    <t>Triveni Enterpri</t>
  </si>
  <si>
    <t>-70.00</t>
  </si>
  <si>
    <t>3831.</t>
  </si>
  <si>
    <t>Kachchh Minerals</t>
  </si>
  <si>
    <t>3832.</t>
  </si>
  <si>
    <t>RTCL</t>
  </si>
  <si>
    <t>336.36</t>
  </si>
  <si>
    <t>3833.</t>
  </si>
  <si>
    <t>Shilp Gravures</t>
  </si>
  <si>
    <t>3834.</t>
  </si>
  <si>
    <t>Suncare Traders</t>
  </si>
  <si>
    <t>3835.</t>
  </si>
  <si>
    <t>T &amp; I Global</t>
  </si>
  <si>
    <t>352.63</t>
  </si>
  <si>
    <t>119.04</t>
  </si>
  <si>
    <t>3836.</t>
  </si>
  <si>
    <t>Atlas Cycles</t>
  </si>
  <si>
    <t>-243.48</t>
  </si>
  <si>
    <t>-17.15</t>
  </si>
  <si>
    <t>3837.</t>
  </si>
  <si>
    <t>Garbi Finvest</t>
  </si>
  <si>
    <t>-2.82</t>
  </si>
  <si>
    <t>3838.</t>
  </si>
  <si>
    <t>Sundaram Fin.Hol</t>
  </si>
  <si>
    <t>158.38</t>
  </si>
  <si>
    <t>43.54</t>
  </si>
  <si>
    <t>178.79</t>
  </si>
  <si>
    <t>317.83</t>
  </si>
  <si>
    <t>3839.</t>
  </si>
  <si>
    <t>Achyut Healthcar</t>
  </si>
  <si>
    <t>-35.48</t>
  </si>
  <si>
    <t>-80.22</t>
  </si>
  <si>
    <t>3840.</t>
  </si>
  <si>
    <t>Envair Electrody</t>
  </si>
  <si>
    <t>3841.</t>
  </si>
  <si>
    <t>Shiva Granito</t>
  </si>
  <si>
    <t>-98.67</t>
  </si>
  <si>
    <t>50.33</t>
  </si>
  <si>
    <t>3842.</t>
  </si>
  <si>
    <t>Jain Marmo Inds</t>
  </si>
  <si>
    <t>-58.88</t>
  </si>
  <si>
    <t>3843.</t>
  </si>
  <si>
    <t>Sera Investments</t>
  </si>
  <si>
    <t>3844.</t>
  </si>
  <si>
    <t>KCL Infra</t>
  </si>
  <si>
    <t>252.63</t>
  </si>
  <si>
    <t>-60.34</t>
  </si>
  <si>
    <t>3845.</t>
  </si>
  <si>
    <t>Prism Johnson</t>
  </si>
  <si>
    <t>-5.56</t>
  </si>
  <si>
    <t>128.44</t>
  </si>
  <si>
    <t>1921.75</t>
  </si>
  <si>
    <t>3846.</t>
  </si>
  <si>
    <t>NPR Finance</t>
  </si>
  <si>
    <t>-38.25</t>
  </si>
  <si>
    <t>3847.</t>
  </si>
  <si>
    <t>Quest Capital</t>
  </si>
  <si>
    <t>50.69</t>
  </si>
  <si>
    <t>3848.</t>
  </si>
  <si>
    <t>Minaxi Textiles</t>
  </si>
  <si>
    <t>290.62</t>
  </si>
  <si>
    <t>-40.13</t>
  </si>
  <si>
    <t>3849.</t>
  </si>
  <si>
    <t>Mahindra Life.</t>
  </si>
  <si>
    <t>51.26</t>
  </si>
  <si>
    <t>31.97</t>
  </si>
  <si>
    <t>-83.01</t>
  </si>
  <si>
    <t>3850.</t>
  </si>
  <si>
    <t>Anka India</t>
  </si>
  <si>
    <t>-350.00</t>
  </si>
  <si>
    <t>3851.</t>
  </si>
  <si>
    <t>Divyashakti</t>
  </si>
  <si>
    <t>38.02</t>
  </si>
  <si>
    <t>3852.</t>
  </si>
  <si>
    <t>Allcargo Gati</t>
  </si>
  <si>
    <t>-27.56</t>
  </si>
  <si>
    <t>357.23</t>
  </si>
  <si>
    <t>3853.</t>
  </si>
  <si>
    <t>Parvati Sweetner</t>
  </si>
  <si>
    <t>-11766.67</t>
  </si>
  <si>
    <t>3854.</t>
  </si>
  <si>
    <t>Asian Granito</t>
  </si>
  <si>
    <t>497.34</t>
  </si>
  <si>
    <t>388.24</t>
  </si>
  <si>
    <t>3855.</t>
  </si>
  <si>
    <t>7NR Retail Ltd</t>
  </si>
  <si>
    <t>3856.</t>
  </si>
  <si>
    <t>VLS Finance</t>
  </si>
  <si>
    <t>71.15</t>
  </si>
  <si>
    <t>-23.69</t>
  </si>
  <si>
    <t>98.57</t>
  </si>
  <si>
    <t>-24.36</t>
  </si>
  <si>
    <t>3857.</t>
  </si>
  <si>
    <t>Hit Kit Global</t>
  </si>
  <si>
    <t>185.71</t>
  </si>
  <si>
    <t>3858.</t>
  </si>
  <si>
    <t>Globalspace Tech</t>
  </si>
  <si>
    <t>-12.46</t>
  </si>
  <si>
    <t>3859.</t>
  </si>
  <si>
    <t>Woodsvilla</t>
  </si>
  <si>
    <t>-110.00</t>
  </si>
  <si>
    <t>-42.50</t>
  </si>
  <si>
    <t>3860.</t>
  </si>
  <si>
    <t>Decorous Investm</t>
  </si>
  <si>
    <t>3861.</t>
  </si>
  <si>
    <t>Acrow India</t>
  </si>
  <si>
    <t>3862.</t>
  </si>
  <si>
    <t>Shipping Land</t>
  </si>
  <si>
    <t>3863.</t>
  </si>
  <si>
    <t>Rajnish Retail</t>
  </si>
  <si>
    <t>-80.77</t>
  </si>
  <si>
    <t>63.04</t>
  </si>
  <si>
    <t>3864.</t>
  </si>
  <si>
    <t>Golden Crest</t>
  </si>
  <si>
    <t>3865.</t>
  </si>
  <si>
    <t>Tokyo Finance</t>
  </si>
  <si>
    <t>3866.</t>
  </si>
  <si>
    <t>Sungold Capital</t>
  </si>
  <si>
    <t>-33.85</t>
  </si>
  <si>
    <t>3867.</t>
  </si>
  <si>
    <t>Prismx Global</t>
  </si>
  <si>
    <t>3868.</t>
  </si>
  <si>
    <t>Indowind Energy</t>
  </si>
  <si>
    <t>3869.</t>
  </si>
  <si>
    <t>Elcid Investment</t>
  </si>
  <si>
    <t>70.62</t>
  </si>
  <si>
    <t>-48.05</t>
  </si>
  <si>
    <t>91.97</t>
  </si>
  <si>
    <t>-48.19</t>
  </si>
  <si>
    <t>3870.</t>
  </si>
  <si>
    <t>AVI Products</t>
  </si>
  <si>
    <t>3871.</t>
  </si>
  <si>
    <t>Polymac Thermof.</t>
  </si>
  <si>
    <t>-470.37</t>
  </si>
  <si>
    <t>-23.95</t>
  </si>
  <si>
    <t>3872.</t>
  </si>
  <si>
    <t>Orient Press</t>
  </si>
  <si>
    <t>26.25</t>
  </si>
  <si>
    <t>-28.67</t>
  </si>
  <si>
    <t>3873.</t>
  </si>
  <si>
    <t>Dhansafal Fin</t>
  </si>
  <si>
    <t>-75.41</t>
  </si>
  <si>
    <t>74.44</t>
  </si>
  <si>
    <t>3874.</t>
  </si>
  <si>
    <t>Dhyaani Trade</t>
  </si>
  <si>
    <t>-124.56</t>
  </si>
  <si>
    <t>-92.33</t>
  </si>
  <si>
    <t>3875.</t>
  </si>
  <si>
    <t>Natraj Proteins</t>
  </si>
  <si>
    <t>30.46</t>
  </si>
  <si>
    <t>-31.07</t>
  </si>
  <si>
    <t>3876.</t>
  </si>
  <si>
    <t>ISF</t>
  </si>
  <si>
    <t>3877.</t>
  </si>
  <si>
    <t>SSPN FINANCE</t>
  </si>
  <si>
    <t>3878.</t>
  </si>
  <si>
    <t>Gujarat Winding</t>
  </si>
  <si>
    <t>3879.</t>
  </si>
  <si>
    <t>Yogi Ltd</t>
  </si>
  <si>
    <t>172.00</t>
  </si>
  <si>
    <t>4050.00</t>
  </si>
  <si>
    <t>90.29</t>
  </si>
  <si>
    <t>3880.</t>
  </si>
  <si>
    <t>Shelter Infra</t>
  </si>
  <si>
    <t>-48.00</t>
  </si>
  <si>
    <t>3881.</t>
  </si>
  <si>
    <t>Gemstone Invest.</t>
  </si>
  <si>
    <t>-34.55</t>
  </si>
  <si>
    <t>3882.</t>
  </si>
  <si>
    <t>Surani Steel Tub</t>
  </si>
  <si>
    <t>114.21</t>
  </si>
  <si>
    <t>3883.</t>
  </si>
  <si>
    <t>Indong Tea Co</t>
  </si>
  <si>
    <t>26.59</t>
  </si>
  <si>
    <t>87.85</t>
  </si>
  <si>
    <t>3884.</t>
  </si>
  <si>
    <t>Maral Overseas</t>
  </si>
  <si>
    <t>-12.57</t>
  </si>
  <si>
    <t>-94.88</t>
  </si>
  <si>
    <t>225.50</t>
  </si>
  <si>
    <t>-10.13</t>
  </si>
  <si>
    <t>3885.</t>
  </si>
  <si>
    <t>Bharat Gears</t>
  </si>
  <si>
    <t>191.16</t>
  </si>
  <si>
    <t>179.80</t>
  </si>
  <si>
    <t>3886.</t>
  </si>
  <si>
    <t>Haryana Capfin</t>
  </si>
  <si>
    <t>-45.24</t>
  </si>
  <si>
    <t>3887.</t>
  </si>
  <si>
    <t>Country Club Hos</t>
  </si>
  <si>
    <t>186.67</t>
  </si>
  <si>
    <t>95.84</t>
  </si>
  <si>
    <t>3888.</t>
  </si>
  <si>
    <t>Anzen IYEP Trust</t>
  </si>
  <si>
    <t>76.37</t>
  </si>
  <si>
    <t>3889.</t>
  </si>
  <si>
    <t>Integ. Proteins</t>
  </si>
  <si>
    <t>3890.</t>
  </si>
  <si>
    <t>Shree Rama News.</t>
  </si>
  <si>
    <t>3891.</t>
  </si>
  <si>
    <t>Saurashtra Cem.</t>
  </si>
  <si>
    <t>70.89</t>
  </si>
  <si>
    <t>423.57</t>
  </si>
  <si>
    <t>3892.</t>
  </si>
  <si>
    <t>Misquita Engg.</t>
  </si>
  <si>
    <t>-93.94</t>
  </si>
  <si>
    <t>3893.</t>
  </si>
  <si>
    <t>Ashima</t>
  </si>
  <si>
    <t>-120.82</t>
  </si>
  <si>
    <t>-68.88</t>
  </si>
  <si>
    <t>3894.</t>
  </si>
  <si>
    <t>Chemplast Sanmar</t>
  </si>
  <si>
    <t>-64.25</t>
  </si>
  <si>
    <t>-368.94</t>
  </si>
  <si>
    <t>1099.90</t>
  </si>
  <si>
    <t>3895.</t>
  </si>
  <si>
    <t>Enterprise Intl.</t>
  </si>
  <si>
    <t>3896.</t>
  </si>
  <si>
    <t>SGL Resources</t>
  </si>
  <si>
    <t>-106.38</t>
  </si>
  <si>
    <t>-73.41</t>
  </si>
  <si>
    <t>3897.</t>
  </si>
  <si>
    <t>Rander Corpn.</t>
  </si>
  <si>
    <t>395.45</t>
  </si>
  <si>
    <t>3898.</t>
  </si>
  <si>
    <t>Avance Tech.</t>
  </si>
  <si>
    <t>-26.03</t>
  </si>
  <si>
    <t>37.42</t>
  </si>
  <si>
    <t>-20.15</t>
  </si>
  <si>
    <t>3899.</t>
  </si>
  <si>
    <t>Dynamic Portfol</t>
  </si>
  <si>
    <t>3900.</t>
  </si>
  <si>
    <t>Empower India</t>
  </si>
  <si>
    <t>-91.98</t>
  </si>
  <si>
    <t>-30.13</t>
  </si>
  <si>
    <t>3901.</t>
  </si>
  <si>
    <t>Vaxtex Cotfab</t>
  </si>
  <si>
    <t>3902.</t>
  </si>
  <si>
    <t>Deccan Cements</t>
  </si>
  <si>
    <t>446.26</t>
  </si>
  <si>
    <t>-12.54</t>
  </si>
  <si>
    <t>3903.</t>
  </si>
  <si>
    <t>Paragon Finance</t>
  </si>
  <si>
    <t>3904.</t>
  </si>
  <si>
    <t>Manraj Hsg.Fin.</t>
  </si>
  <si>
    <t>-173.91</t>
  </si>
  <si>
    <t>3905.</t>
  </si>
  <si>
    <t>Everest Organics</t>
  </si>
  <si>
    <t>123.15</t>
  </si>
  <si>
    <t>3906.</t>
  </si>
  <si>
    <t>Epuja Spiritech</t>
  </si>
  <si>
    <t>-51.22</t>
  </si>
  <si>
    <t>-13.33</t>
  </si>
  <si>
    <t>3907.</t>
  </si>
  <si>
    <t>Pilani Invest.</t>
  </si>
  <si>
    <t>-112.37</t>
  </si>
  <si>
    <t>-19.53</t>
  </si>
  <si>
    <t>3908.</t>
  </si>
  <si>
    <t>Aravali Sec</t>
  </si>
  <si>
    <t>3909.</t>
  </si>
  <si>
    <t>3910.</t>
  </si>
  <si>
    <t>Arihant's Secur.</t>
  </si>
  <si>
    <t>22.56</t>
  </si>
  <si>
    <t>-78.26</t>
  </si>
  <si>
    <t>3911.</t>
  </si>
  <si>
    <t>Novateor Resear.</t>
  </si>
  <si>
    <t>132.94</t>
  </si>
  <si>
    <t>3912.</t>
  </si>
  <si>
    <t>NDL Ventures</t>
  </si>
  <si>
    <t>3913.</t>
  </si>
  <si>
    <t>Aro Granite Inds</t>
  </si>
  <si>
    <t>-92.00</t>
  </si>
  <si>
    <t>-27.99</t>
  </si>
  <si>
    <t>3914.</t>
  </si>
  <si>
    <t>City Pulse Multi</t>
  </si>
  <si>
    <t>178.05</t>
  </si>
  <si>
    <t>3915.</t>
  </si>
  <si>
    <t>Ushakiran Fin.</t>
  </si>
  <si>
    <t>-12.50</t>
  </si>
  <si>
    <t>3916.</t>
  </si>
  <si>
    <t>Sanchay Finvest</t>
  </si>
  <si>
    <t>-150.88</t>
  </si>
  <si>
    <t>3917.</t>
  </si>
  <si>
    <t>Deccan Healthcar</t>
  </si>
  <si>
    <t>3918.</t>
  </si>
  <si>
    <t>Raymond</t>
  </si>
  <si>
    <t>5328.15</t>
  </si>
  <si>
    <t>524.29</t>
  </si>
  <si>
    <t>3919.</t>
  </si>
  <si>
    <t>Sambhaav Media</t>
  </si>
  <si>
    <t>-142.42</t>
  </si>
  <si>
    <t>3920.</t>
  </si>
  <si>
    <t>ERP Soft Systems</t>
  </si>
  <si>
    <t>3921.</t>
  </si>
  <si>
    <t>Visagar Finan.</t>
  </si>
  <si>
    <t>-1.05</t>
  </si>
  <si>
    <t>-91.66</t>
  </si>
  <si>
    <t>3922.</t>
  </si>
  <si>
    <t>Jyoti Structures</t>
  </si>
  <si>
    <t>119.25</t>
  </si>
  <si>
    <t>156.16</t>
  </si>
  <si>
    <t>76.87</t>
  </si>
  <si>
    <t>3923.</t>
  </si>
  <si>
    <t>Amit Securities</t>
  </si>
  <si>
    <t>3924.</t>
  </si>
  <si>
    <t>Asian Warehous.</t>
  </si>
  <si>
    <t>14.62</t>
  </si>
  <si>
    <t>3925.</t>
  </si>
  <si>
    <t>Equilateral Ent.</t>
  </si>
  <si>
    <t>1127.82</t>
  </si>
  <si>
    <t>3926.</t>
  </si>
  <si>
    <t>Repro India</t>
  </si>
  <si>
    <t>-2.73</t>
  </si>
  <si>
    <t>-2200.00</t>
  </si>
  <si>
    <t>3927.</t>
  </si>
  <si>
    <t>Titan Securities</t>
  </si>
  <si>
    <t>-38.06</t>
  </si>
  <si>
    <t>3928.</t>
  </si>
  <si>
    <t>Tarmat</t>
  </si>
  <si>
    <t>3929.</t>
  </si>
  <si>
    <t>Gloster Ltd</t>
  </si>
  <si>
    <t>305.63</t>
  </si>
  <si>
    <t>124.89</t>
  </si>
  <si>
    <t>3930.</t>
  </si>
  <si>
    <t>Phoenix Township</t>
  </si>
  <si>
    <t>-90.72</t>
  </si>
  <si>
    <t>-35.75</t>
  </si>
  <si>
    <t>3931.</t>
  </si>
  <si>
    <t>SIL Investments</t>
  </si>
  <si>
    <t>127.59</t>
  </si>
  <si>
    <t>75.80</t>
  </si>
  <si>
    <t>3932.</t>
  </si>
  <si>
    <t>Mercantile Vent.</t>
  </si>
  <si>
    <t>-115.48</t>
  </si>
  <si>
    <t>3933.</t>
  </si>
  <si>
    <t>Triveni Glass</t>
  </si>
  <si>
    <t>3934.</t>
  </si>
  <si>
    <t>Shervani Indl Sy</t>
  </si>
  <si>
    <t>-16.03</t>
  </si>
  <si>
    <t>3935.</t>
  </si>
  <si>
    <t>T T</t>
  </si>
  <si>
    <t>109.86</t>
  </si>
  <si>
    <t>3936.</t>
  </si>
  <si>
    <t>S V Global Mill</t>
  </si>
  <si>
    <t>-15.34</t>
  </si>
  <si>
    <t>3937.</t>
  </si>
  <si>
    <t>Syschem (India)</t>
  </si>
  <si>
    <t>1092.86</t>
  </si>
  <si>
    <t>109.32</t>
  </si>
  <si>
    <t>3938.</t>
  </si>
  <si>
    <t>Rajesh Exports</t>
  </si>
  <si>
    <t>-9.53</t>
  </si>
  <si>
    <t>-180.35</t>
  </si>
  <si>
    <t>131541.80</t>
  </si>
  <si>
    <t>3939.</t>
  </si>
  <si>
    <t>Warren Tea</t>
  </si>
  <si>
    <t>-68.06</t>
  </si>
  <si>
    <t>3940.</t>
  </si>
  <si>
    <t>Jio Financial</t>
  </si>
  <si>
    <t>612.46</t>
  </si>
  <si>
    <t>3941.</t>
  </si>
  <si>
    <t>Mid East Port.</t>
  </si>
  <si>
    <t>12100.00</t>
  </si>
  <si>
    <t>3942.</t>
  </si>
  <si>
    <t>Windsor Machines</t>
  </si>
  <si>
    <t>-10.54</t>
  </si>
  <si>
    <t>83.82</t>
  </si>
  <si>
    <t>113.34</t>
  </si>
  <si>
    <t>40.22</t>
  </si>
  <si>
    <t>3943.</t>
  </si>
  <si>
    <t>Sofcom Systems</t>
  </si>
  <si>
    <t>3944.</t>
  </si>
  <si>
    <t>Kkalpana Plastic</t>
  </si>
  <si>
    <t>31.40</t>
  </si>
  <si>
    <t>3945.</t>
  </si>
  <si>
    <t>Atvo Enterprises</t>
  </si>
  <si>
    <t>3946.</t>
  </si>
  <si>
    <t>Bartronics India</t>
  </si>
  <si>
    <t>-34.93</t>
  </si>
  <si>
    <t>3947.</t>
  </si>
  <si>
    <t>SW Investments</t>
  </si>
  <si>
    <t>96.78</t>
  </si>
  <si>
    <t>3948.</t>
  </si>
  <si>
    <t>Zodiac-JRD MKJ</t>
  </si>
  <si>
    <t>-34.98</t>
  </si>
  <si>
    <t>3949.</t>
  </si>
  <si>
    <t>S I Paper Mills</t>
  </si>
  <si>
    <t>106.89</t>
  </si>
  <si>
    <t>3950.</t>
  </si>
  <si>
    <t>Mapro Industries</t>
  </si>
  <si>
    <t>-60.71</t>
  </si>
  <si>
    <t>-36.11</t>
  </si>
  <si>
    <t>3951.</t>
  </si>
  <si>
    <t>Dhani Services</t>
  </si>
  <si>
    <t>85.93</t>
  </si>
  <si>
    <t>3952.</t>
  </si>
  <si>
    <t>Nanavati Venture</t>
  </si>
  <si>
    <t>-63.76</t>
  </si>
  <si>
    <t>3953.</t>
  </si>
  <si>
    <t>Karma Energy Ltd</t>
  </si>
  <si>
    <t>3954.</t>
  </si>
  <si>
    <t>Naga Dhunseri</t>
  </si>
  <si>
    <t>119.61</t>
  </si>
  <si>
    <t>1245.44</t>
  </si>
  <si>
    <t>3955.</t>
  </si>
  <si>
    <t>KBS India</t>
  </si>
  <si>
    <t>366.67</t>
  </si>
  <si>
    <t>3956.</t>
  </si>
  <si>
    <t>KJMC Financial</t>
  </si>
  <si>
    <t>3957.</t>
  </si>
  <si>
    <t>Nyssa Corp.</t>
  </si>
  <si>
    <t>-62.23</t>
  </si>
  <si>
    <t>-51.86</t>
  </si>
  <si>
    <t>3958.</t>
  </si>
  <si>
    <t>Urja Global</t>
  </si>
  <si>
    <t>3959.</t>
  </si>
  <si>
    <t>M P Agro Inds.</t>
  </si>
  <si>
    <t>3960.</t>
  </si>
  <si>
    <t>Jagatjit Inds.</t>
  </si>
  <si>
    <t>-130.91</t>
  </si>
  <si>
    <t>90.28</t>
  </si>
  <si>
    <t>-24.93</t>
  </si>
  <si>
    <t>3961.</t>
  </si>
  <si>
    <t>Gautam Gems</t>
  </si>
  <si>
    <t>3962.</t>
  </si>
  <si>
    <t>MILGREY FIN.&amp;INV</t>
  </si>
  <si>
    <t>190.91</t>
  </si>
  <si>
    <t>3963.</t>
  </si>
  <si>
    <t>Mukesh Babu Fin.</t>
  </si>
  <si>
    <t>-12.33</t>
  </si>
  <si>
    <t>-33.73</t>
  </si>
  <si>
    <t>3964.</t>
  </si>
  <si>
    <t>Jaykay Enter.</t>
  </si>
  <si>
    <t>343.42</t>
  </si>
  <si>
    <t>55.45</t>
  </si>
  <si>
    <t>223.51</t>
  </si>
  <si>
    <t>3965.</t>
  </si>
  <si>
    <t>Motor &amp; Gen Fin</t>
  </si>
  <si>
    <t>3966.</t>
  </si>
  <si>
    <t>Guj Apollo Inds</t>
  </si>
  <si>
    <t>29.89</t>
  </si>
  <si>
    <t>3967.</t>
  </si>
  <si>
    <t>India Cem. Cap.</t>
  </si>
  <si>
    <t>-48.57</t>
  </si>
  <si>
    <t>3968.</t>
  </si>
  <si>
    <t>Newtime Infra.</t>
  </si>
  <si>
    <t>-39.04</t>
  </si>
  <si>
    <t>3969.</t>
  </si>
  <si>
    <t>STEL Holdings</t>
  </si>
  <si>
    <t>288.89</t>
  </si>
  <si>
    <t>3970.</t>
  </si>
  <si>
    <t>Softrak Venture</t>
  </si>
  <si>
    <t>3971.</t>
  </si>
  <si>
    <t>Transwar.Fin.</t>
  </si>
  <si>
    <t>-0.86</t>
  </si>
  <si>
    <t>-120.51</t>
  </si>
  <si>
    <t>3972.</t>
  </si>
  <si>
    <t>TCFC Finance</t>
  </si>
  <si>
    <t>3973.</t>
  </si>
  <si>
    <t>Indl. Inv. Trust</t>
  </si>
  <si>
    <t>3974.</t>
  </si>
  <si>
    <t>Mindpool Tech.</t>
  </si>
  <si>
    <t>301.30</t>
  </si>
  <si>
    <t>-10.58</t>
  </si>
  <si>
    <t>3975.</t>
  </si>
  <si>
    <t>AGS Transact</t>
  </si>
  <si>
    <t>-194.26</t>
  </si>
  <si>
    <t>-1163.07</t>
  </si>
  <si>
    <t>-43.92</t>
  </si>
  <si>
    <t>3976.</t>
  </si>
  <si>
    <t>Pagaria Energy</t>
  </si>
  <si>
    <t>3977.</t>
  </si>
  <si>
    <t>Nexome Cap. Mkt.</t>
  </si>
  <si>
    <t>35.73</t>
  </si>
  <si>
    <t>95.38</t>
  </si>
  <si>
    <t>3978.</t>
  </si>
  <si>
    <t>Polysil Irrigati</t>
  </si>
  <si>
    <t>-472.41</t>
  </si>
  <si>
    <t>-84.89</t>
  </si>
  <si>
    <t>3979.</t>
  </si>
  <si>
    <t>Ashnisha Indus.</t>
  </si>
  <si>
    <t>3980.</t>
  </si>
  <si>
    <t>Atharv Enter</t>
  </si>
  <si>
    <t>-3.70</t>
  </si>
  <si>
    <t>3981.</t>
  </si>
  <si>
    <t>Kanani Industrie</t>
  </si>
  <si>
    <t>38.58</t>
  </si>
  <si>
    <t>83.69</t>
  </si>
  <si>
    <t>3982.</t>
  </si>
  <si>
    <t>Summit Securitie</t>
  </si>
  <si>
    <t>111.64</t>
  </si>
  <si>
    <t>3983.</t>
  </si>
  <si>
    <t>Tata Inv.Corpn.</t>
  </si>
  <si>
    <t>146.30</t>
  </si>
  <si>
    <t>3984.</t>
  </si>
  <si>
    <t>Peria Kara. Tea</t>
  </si>
  <si>
    <t>201.92</t>
  </si>
  <si>
    <t>3985.</t>
  </si>
  <si>
    <t>Tatva Chintan</t>
  </si>
  <si>
    <t>116.86</t>
  </si>
  <si>
    <t>3986.</t>
  </si>
  <si>
    <t>Graviss Hospital</t>
  </si>
  <si>
    <t>3987.</t>
  </si>
  <si>
    <t>Veerkrupa Jewel</t>
  </si>
  <si>
    <t>-30.43</t>
  </si>
  <si>
    <t>378.13</t>
  </si>
  <si>
    <t>3988.</t>
  </si>
  <si>
    <t>Shristi Infra</t>
  </si>
  <si>
    <t>-4.62</t>
  </si>
  <si>
    <t>63.07</t>
  </si>
  <si>
    <t>3989.</t>
  </si>
  <si>
    <t>Sumeru Industrie</t>
  </si>
  <si>
    <t>3990.</t>
  </si>
  <si>
    <t>Bajaj Hindusthan</t>
  </si>
  <si>
    <t>-174.00</t>
  </si>
  <si>
    <t>-211.68</t>
  </si>
  <si>
    <t>1248.42</t>
  </si>
  <si>
    <t>3991.</t>
  </si>
  <si>
    <t>Kalyani Invest.</t>
  </si>
  <si>
    <t>-176.26</t>
  </si>
  <si>
    <t>3992.</t>
  </si>
  <si>
    <t>Tarini Internat.</t>
  </si>
  <si>
    <t>3993.</t>
  </si>
  <si>
    <t>Moxsh Overseas</t>
  </si>
  <si>
    <t>84.92</t>
  </si>
  <si>
    <t>44.96</t>
  </si>
  <si>
    <t>3994.</t>
  </si>
  <si>
    <t>Victoria Mills</t>
  </si>
  <si>
    <t>16.25</t>
  </si>
  <si>
    <t>3995.</t>
  </si>
  <si>
    <t>GCM Capital</t>
  </si>
  <si>
    <t>-4648.57</t>
  </si>
  <si>
    <t>97.10</t>
  </si>
  <si>
    <t>3996.</t>
  </si>
  <si>
    <t>Datiware Mari.</t>
  </si>
  <si>
    <t>-46.15</t>
  </si>
  <si>
    <t>3997.</t>
  </si>
  <si>
    <t>Bilcare</t>
  </si>
  <si>
    <t>85.30</t>
  </si>
  <si>
    <t>-9.76</t>
  </si>
  <si>
    <t>186.36</t>
  </si>
  <si>
    <t>-4.01</t>
  </si>
  <si>
    <t>3998.</t>
  </si>
  <si>
    <t>SKIL Infrastr</t>
  </si>
  <si>
    <t>-195.93</t>
  </si>
  <si>
    <t>3999.</t>
  </si>
  <si>
    <t>Ganges Securitie</t>
  </si>
  <si>
    <t>-16.26</t>
  </si>
  <si>
    <t>-17.62</t>
  </si>
  <si>
    <t>4000.</t>
  </si>
  <si>
    <t>BITS</t>
  </si>
  <si>
    <t>4001.</t>
  </si>
  <si>
    <t>STL Global</t>
  </si>
  <si>
    <t>4002.</t>
  </si>
  <si>
    <t>Super Sales Ind.</t>
  </si>
  <si>
    <t>98.83</t>
  </si>
  <si>
    <t>4003.</t>
  </si>
  <si>
    <t>Fischer Medical</t>
  </si>
  <si>
    <t>2635.00</t>
  </si>
  <si>
    <t>23.44</t>
  </si>
  <si>
    <t>131.62</t>
  </si>
  <si>
    <t>4004.</t>
  </si>
  <si>
    <t>Naperol Invest.</t>
  </si>
  <si>
    <t>1053.57</t>
  </si>
  <si>
    <t>4005.</t>
  </si>
  <si>
    <t>Kalpat.</t>
  </si>
  <si>
    <t>-51.84</t>
  </si>
  <si>
    <t>-7062.32</t>
  </si>
  <si>
    <t>443.20</t>
  </si>
  <si>
    <t>-16.45</t>
  </si>
  <si>
    <t>4006.</t>
  </si>
  <si>
    <t>Trustedgecapital</t>
  </si>
  <si>
    <t>4007.</t>
  </si>
  <si>
    <t>A and M Jumbo</t>
  </si>
  <si>
    <t>343.20</t>
  </si>
  <si>
    <t>4008.</t>
  </si>
  <si>
    <t>Integra Switch</t>
  </si>
  <si>
    <t>-166.67</t>
  </si>
  <si>
    <t>4009.</t>
  </si>
  <si>
    <t>Sanathnagar Ent.</t>
  </si>
  <si>
    <t>4010.</t>
  </si>
  <si>
    <t>Vivid Mercantile</t>
  </si>
  <si>
    <t>202.50</t>
  </si>
  <si>
    <t>-82.17</t>
  </si>
  <si>
    <t>4011.</t>
  </si>
  <si>
    <t>Hind.Fluoro Carb</t>
  </si>
  <si>
    <t>4012.</t>
  </si>
  <si>
    <t>Guj. Lease Fin.</t>
  </si>
  <si>
    <t>4013.</t>
  </si>
  <si>
    <t>Coffee Day Enter</t>
  </si>
  <si>
    <t>40.61</t>
  </si>
  <si>
    <t>4014.</t>
  </si>
  <si>
    <t>Shyama Computro.</t>
  </si>
  <si>
    <t>36.93</t>
  </si>
  <si>
    <t>4015.</t>
  </si>
  <si>
    <t>Decillion Financ</t>
  </si>
  <si>
    <t>4016.</t>
  </si>
  <si>
    <t>Saianand Commer.</t>
  </si>
  <si>
    <t>-77.78</t>
  </si>
  <si>
    <t>4017.</t>
  </si>
  <si>
    <t>Sh. Bajrang All.</t>
  </si>
  <si>
    <t>89.34</t>
  </si>
  <si>
    <t>-31.53</t>
  </si>
  <si>
    <t>4018.</t>
  </si>
  <si>
    <t>Odigma Consultan</t>
  </si>
  <si>
    <t>-51.58</t>
  </si>
  <si>
    <t>4019.</t>
  </si>
  <si>
    <t>Navkar Urban.</t>
  </si>
  <si>
    <t>-86.83</t>
  </si>
  <si>
    <t>-56.93</t>
  </si>
  <si>
    <t>4020.</t>
  </si>
  <si>
    <t>Novelix Pharma.</t>
  </si>
  <si>
    <t>131.43</t>
  </si>
  <si>
    <t>3625.00</t>
  </si>
  <si>
    <t>4021.</t>
  </si>
  <si>
    <t>Parle Industries</t>
  </si>
  <si>
    <t>-31.43</t>
  </si>
  <si>
    <t>4022.</t>
  </si>
  <si>
    <t>Lee &amp; Nee Soft.</t>
  </si>
  <si>
    <t>60.00</t>
  </si>
  <si>
    <t>4023.</t>
  </si>
  <si>
    <t>Franklin Leasing</t>
  </si>
  <si>
    <t>-89.74</t>
  </si>
  <si>
    <t>4024.</t>
  </si>
  <si>
    <t>Shri Vasuprada</t>
  </si>
  <si>
    <t>28.23</t>
  </si>
  <si>
    <t>4025.</t>
  </si>
  <si>
    <t>Perfect Infraeng</t>
  </si>
  <si>
    <t>-49.29</t>
  </si>
  <si>
    <t>-41.41</t>
  </si>
  <si>
    <t>4026.</t>
  </si>
  <si>
    <t>Shreeshay Engi.</t>
  </si>
  <si>
    <t>31.87</t>
  </si>
  <si>
    <t>-95.24</t>
  </si>
  <si>
    <t>-97.62</t>
  </si>
  <si>
    <t>4027.</t>
  </si>
  <si>
    <t>Tranway21 Tech.</t>
  </si>
  <si>
    <t>4028.</t>
  </si>
  <si>
    <t>Tridev Infra.</t>
  </si>
  <si>
    <t>4029.</t>
  </si>
  <si>
    <t>Raconteur Global</t>
  </si>
  <si>
    <t>-75.68</t>
  </si>
  <si>
    <t>4030.</t>
  </si>
  <si>
    <t>R O Jewels</t>
  </si>
  <si>
    <t>638.24</t>
  </si>
  <si>
    <t>4031.</t>
  </si>
  <si>
    <t>Ucal</t>
  </si>
  <si>
    <t>-139.44</t>
  </si>
  <si>
    <t>194.52</t>
  </si>
  <si>
    <t>4032.</t>
  </si>
  <si>
    <t>Chandrima Mercan</t>
  </si>
  <si>
    <t>-34.38</t>
  </si>
  <si>
    <t>4033.</t>
  </si>
  <si>
    <t>DE Nora India</t>
  </si>
  <si>
    <t>41.97</t>
  </si>
  <si>
    <t>4034.</t>
  </si>
  <si>
    <t>AG Ventures</t>
  </si>
  <si>
    <t>609.35</t>
  </si>
  <si>
    <t>4035.</t>
  </si>
  <si>
    <t>Rajdarshan Inds</t>
  </si>
  <si>
    <t>-73.21</t>
  </si>
  <si>
    <t>4036.</t>
  </si>
  <si>
    <t>Rish.Digh.Steel</t>
  </si>
  <si>
    <t>4037.</t>
  </si>
  <si>
    <t>Citizen Infoline</t>
  </si>
  <si>
    <t>4038.</t>
  </si>
  <si>
    <t>Shiva Global</t>
  </si>
  <si>
    <t>167.41</t>
  </si>
  <si>
    <t>4039.</t>
  </si>
  <si>
    <t>U. H. Zaveri</t>
  </si>
  <si>
    <t>4040.</t>
  </si>
  <si>
    <t>Lakshmi Mills</t>
  </si>
  <si>
    <t>-22.03</t>
  </si>
  <si>
    <t>-1607.75</t>
  </si>
  <si>
    <t>-14.79</t>
  </si>
  <si>
    <t>4041.</t>
  </si>
  <si>
    <t>Likhami Consult.</t>
  </si>
  <si>
    <t>4042.</t>
  </si>
  <si>
    <t>Anik Industries</t>
  </si>
  <si>
    <t>80.74</t>
  </si>
  <si>
    <t>-77.45</t>
  </si>
  <si>
    <t>350.14</t>
  </si>
  <si>
    <t>4043.</t>
  </si>
  <si>
    <t>Sarda Proteins</t>
  </si>
  <si>
    <t>-512.50</t>
  </si>
  <si>
    <t>4044.</t>
  </si>
  <si>
    <t>Mega Nirman</t>
  </si>
  <si>
    <t>4045.</t>
  </si>
  <si>
    <t>Welspun Investme</t>
  </si>
  <si>
    <t>4046.</t>
  </si>
  <si>
    <t>Fortis Malar</t>
  </si>
  <si>
    <t>7016.67</t>
  </si>
  <si>
    <t>4047.</t>
  </si>
  <si>
    <t>Integra Capital</t>
  </si>
  <si>
    <t>4048.</t>
  </si>
  <si>
    <t>Sambandam Spg.</t>
  </si>
  <si>
    <t>132.45</t>
  </si>
  <si>
    <t>63.91</t>
  </si>
  <si>
    <t>-7.04</t>
  </si>
  <si>
    <t>4049.</t>
  </si>
  <si>
    <t>Jet Solar</t>
  </si>
  <si>
    <t>-168.42</t>
  </si>
  <si>
    <t>4050.</t>
  </si>
  <si>
    <t>Symbiox Investme</t>
  </si>
  <si>
    <t>48.39</t>
  </si>
  <si>
    <t>4051.</t>
  </si>
  <si>
    <t>JSW Holdings</t>
  </si>
  <si>
    <t>-35.70</t>
  </si>
  <si>
    <t>4052.</t>
  </si>
  <si>
    <t>Amit Internation</t>
  </si>
  <si>
    <t>4053.</t>
  </si>
  <si>
    <t>Modern Malleable</t>
  </si>
  <si>
    <t>610.42</t>
  </si>
  <si>
    <t>1109.57</t>
  </si>
  <si>
    <t>4054.</t>
  </si>
  <si>
    <t>LKP Finance</t>
  </si>
  <si>
    <t>-18.27</t>
  </si>
  <si>
    <t>-304.40</t>
  </si>
  <si>
    <t>-12.81</t>
  </si>
  <si>
    <t>-155.79</t>
  </si>
  <si>
    <t>4055.</t>
  </si>
  <si>
    <t>HB Portfolio</t>
  </si>
  <si>
    <t>-37.18</t>
  </si>
  <si>
    <t>-12.00</t>
  </si>
  <si>
    <t>4056.</t>
  </si>
  <si>
    <t>EKI Energy</t>
  </si>
  <si>
    <t>-1.29</t>
  </si>
  <si>
    <t>-154.96</t>
  </si>
  <si>
    <t>-91.62</t>
  </si>
  <si>
    <t>4057.</t>
  </si>
  <si>
    <t>Caprihans India</t>
  </si>
  <si>
    <t>181.89</t>
  </si>
  <si>
    <t>4058.</t>
  </si>
  <si>
    <t>Haria Exports</t>
  </si>
  <si>
    <t>4059.</t>
  </si>
  <si>
    <t>K Z Leasing</t>
  </si>
  <si>
    <t>-70.56</t>
  </si>
  <si>
    <t>4060.</t>
  </si>
  <si>
    <t>Spectrum Foods</t>
  </si>
  <si>
    <t>45.45</t>
  </si>
  <si>
    <t>-31.96</t>
  </si>
  <si>
    <t>29.08</t>
  </si>
  <si>
    <t>4061.</t>
  </si>
  <si>
    <t>Nirav Commercial</t>
  </si>
  <si>
    <t>4062.</t>
  </si>
  <si>
    <t>Everest Inds.</t>
  </si>
  <si>
    <t>-87.75</t>
  </si>
  <si>
    <t>500.72</t>
  </si>
  <si>
    <t>-4.14</t>
  </si>
  <si>
    <t>4063.</t>
  </si>
  <si>
    <t>KCD Industries</t>
  </si>
  <si>
    <t>-86.33</t>
  </si>
  <si>
    <t>4064.</t>
  </si>
  <si>
    <t>Rajkot Inv.Trust</t>
  </si>
  <si>
    <t>45.00</t>
  </si>
  <si>
    <t>-5.88</t>
  </si>
  <si>
    <t>4065.</t>
  </si>
  <si>
    <t>Sanblue Corp.</t>
  </si>
  <si>
    <t>4066.</t>
  </si>
  <si>
    <t>Hercules Hoists</t>
  </si>
  <si>
    <t>-104.76</t>
  </si>
  <si>
    <t>4067.</t>
  </si>
  <si>
    <t>Futuristic Sec.</t>
  </si>
  <si>
    <t>780.00</t>
  </si>
  <si>
    <t>4068.</t>
  </si>
  <si>
    <t>Creative Eye</t>
  </si>
  <si>
    <t>4069.</t>
  </si>
  <si>
    <t>Jocil</t>
  </si>
  <si>
    <t>269.94</t>
  </si>
  <si>
    <t>4070.</t>
  </si>
  <si>
    <t>PVP Ventures</t>
  </si>
  <si>
    <t>114.57</t>
  </si>
  <si>
    <t>582.94</t>
  </si>
  <si>
    <t>4071.</t>
  </si>
  <si>
    <t>Sibar Auto Parts</t>
  </si>
  <si>
    <t>4072.</t>
  </si>
  <si>
    <t>Surana Telecom</t>
  </si>
  <si>
    <t>51.41</t>
  </si>
  <si>
    <t>4073.</t>
  </si>
  <si>
    <t>Margo Finance</t>
  </si>
  <si>
    <t>-60.61</t>
  </si>
  <si>
    <t>4074.</t>
  </si>
  <si>
    <t>Dalmia Industria</t>
  </si>
  <si>
    <t>4075.</t>
  </si>
  <si>
    <t>Landmarc Leisur.</t>
  </si>
  <si>
    <t>4076.</t>
  </si>
  <si>
    <t>Mirza Internatio</t>
  </si>
  <si>
    <t>141.42</t>
  </si>
  <si>
    <t>4077.</t>
  </si>
  <si>
    <t>Sun Retail</t>
  </si>
  <si>
    <t>-93.46</t>
  </si>
  <si>
    <t>4078.</t>
  </si>
  <si>
    <t>Filatex Fash.</t>
  </si>
  <si>
    <t>85.79</t>
  </si>
  <si>
    <t>4079.</t>
  </si>
  <si>
    <t>Asia Pack</t>
  </si>
  <si>
    <t>4080.</t>
  </si>
  <si>
    <t>Shree Ganesh Bio</t>
  </si>
  <si>
    <t>-61.24</t>
  </si>
  <si>
    <t>4081.</t>
  </si>
  <si>
    <t>Pankaj Polymers</t>
  </si>
  <si>
    <t>-183.33</t>
  </si>
  <si>
    <t>4082.</t>
  </si>
  <si>
    <t>Netwrk.18 Media</t>
  </si>
  <si>
    <t>148.85</t>
  </si>
  <si>
    <t>98.58</t>
  </si>
  <si>
    <t>467.86</t>
  </si>
  <si>
    <t>-85.10</t>
  </si>
  <si>
    <t>4083.</t>
  </si>
  <si>
    <t>Winsome Brew.</t>
  </si>
  <si>
    <t>4084.</t>
  </si>
  <si>
    <t>Mah. Scooters</t>
  </si>
  <si>
    <t>58.28</t>
  </si>
  <si>
    <t>29.27</t>
  </si>
  <si>
    <t>279.15</t>
  </si>
  <si>
    <t>4085.</t>
  </si>
  <si>
    <t>Rajnish Wellness</t>
  </si>
  <si>
    <t>-72.02</t>
  </si>
  <si>
    <t>4086.</t>
  </si>
  <si>
    <t>P B A Infra.</t>
  </si>
  <si>
    <t>-284.21</t>
  </si>
  <si>
    <t>-44.90</t>
  </si>
  <si>
    <t>4087.</t>
  </si>
  <si>
    <t>Mukta Agricultur</t>
  </si>
  <si>
    <t>-283.33</t>
  </si>
  <si>
    <t>4088.</t>
  </si>
  <si>
    <t>Easun Capital Ma</t>
  </si>
  <si>
    <t>53.06</t>
  </si>
  <si>
    <t>4089.</t>
  </si>
  <si>
    <t>Winpro Industrie</t>
  </si>
  <si>
    <t>566.67</t>
  </si>
  <si>
    <t>4090.</t>
  </si>
  <si>
    <t>Texmaco Infrast.</t>
  </si>
  <si>
    <t>836.11</t>
  </si>
  <si>
    <t>4091.</t>
  </si>
  <si>
    <t>Shukra Jewellery</t>
  </si>
  <si>
    <t>4092.</t>
  </si>
  <si>
    <t>Lancer Containe.</t>
  </si>
  <si>
    <t>-138.31</t>
  </si>
  <si>
    <t>-37.90</t>
  </si>
  <si>
    <t>4093.</t>
  </si>
  <si>
    <t>Padmanabh Inds.</t>
  </si>
  <si>
    <t>4094.</t>
  </si>
  <si>
    <t>CLIO Infotech</t>
  </si>
  <si>
    <t>4095.</t>
  </si>
  <si>
    <t>Neelkanth</t>
  </si>
  <si>
    <t>4096.</t>
  </si>
  <si>
    <t>Mihika Industrie</t>
  </si>
  <si>
    <t>-92.86</t>
  </si>
  <si>
    <t>1975.00</t>
  </si>
  <si>
    <t>4097.</t>
  </si>
  <si>
    <t>Vishwaraj Sugar</t>
  </si>
  <si>
    <t>133.06</t>
  </si>
  <si>
    <t>4098.</t>
  </si>
  <si>
    <t>Kaizen Agro</t>
  </si>
  <si>
    <t>445.10</t>
  </si>
  <si>
    <t>4099.</t>
  </si>
  <si>
    <t>Scintilla Comm</t>
  </si>
  <si>
    <t>4100.</t>
  </si>
  <si>
    <t>Elgi Rubber Co</t>
  </si>
  <si>
    <t>-128.22</t>
  </si>
  <si>
    <t>85.58</t>
  </si>
  <si>
    <t>-11.35</t>
  </si>
  <si>
    <t>4101.</t>
  </si>
  <si>
    <t>Sunraj Diamond</t>
  </si>
  <si>
    <t>4102.</t>
  </si>
  <si>
    <t>Stellar Capital</t>
  </si>
  <si>
    <t>-2.00</t>
  </si>
  <si>
    <t>-22.70</t>
  </si>
  <si>
    <t>15.29</t>
  </si>
  <si>
    <t>4103.</t>
  </si>
  <si>
    <t>Nalwa Sons Invst</t>
  </si>
  <si>
    <t>4104.</t>
  </si>
  <si>
    <t>Oswal Green Tech</t>
  </si>
  <si>
    <t>4105.</t>
  </si>
  <si>
    <t>Rajapalayam Mill</t>
  </si>
  <si>
    <t>218.30</t>
  </si>
  <si>
    <t>188.57</t>
  </si>
  <si>
    <t>4106.</t>
  </si>
  <si>
    <t>Sh. Krish. Infr.</t>
  </si>
  <si>
    <t>4107.</t>
  </si>
  <si>
    <t>Kinetic Engg.</t>
  </si>
  <si>
    <t>-10.67</t>
  </si>
  <si>
    <t>4108.</t>
  </si>
  <si>
    <t>Excel Realty</t>
  </si>
  <si>
    <t>-96.36</t>
  </si>
  <si>
    <t>1081.63</t>
  </si>
  <si>
    <t>4109.</t>
  </si>
  <si>
    <t>Diamant Infra.</t>
  </si>
  <si>
    <t>4110.</t>
  </si>
  <si>
    <t>Minolta Finance</t>
  </si>
  <si>
    <t>791.30</t>
  </si>
  <si>
    <t>4111.</t>
  </si>
  <si>
    <t>Looks Health</t>
  </si>
  <si>
    <t>4112.</t>
  </si>
  <si>
    <t>Tirth Plastic</t>
  </si>
  <si>
    <t>4113.</t>
  </si>
  <si>
    <t>SSPDL Ltd</t>
  </si>
  <si>
    <t>-50.96</t>
  </si>
  <si>
    <t>4114.</t>
  </si>
  <si>
    <t>Setubandhan Inf.</t>
  </si>
  <si>
    <t>-161.04</t>
  </si>
  <si>
    <t>4115.</t>
  </si>
  <si>
    <t>Veer Energy</t>
  </si>
  <si>
    <t>29.17</t>
  </si>
  <si>
    <t>-36.89</t>
  </si>
  <si>
    <t>4116.</t>
  </si>
  <si>
    <t>Sterling Green</t>
  </si>
  <si>
    <t>4117.</t>
  </si>
  <si>
    <t>Devine Impex</t>
  </si>
  <si>
    <t>-52.00</t>
  </si>
  <si>
    <t>4118.</t>
  </si>
  <si>
    <t>Oricon Enterpris</t>
  </si>
  <si>
    <t>377.27</t>
  </si>
  <si>
    <t>4119.</t>
  </si>
  <si>
    <t>Lesha Industries</t>
  </si>
  <si>
    <t>4120.</t>
  </si>
  <si>
    <t>West Leisure</t>
  </si>
  <si>
    <t>4121.</t>
  </si>
  <si>
    <t>Mitshi India</t>
  </si>
  <si>
    <t>4122.</t>
  </si>
  <si>
    <t>G K Consultants</t>
  </si>
  <si>
    <t>69.23</t>
  </si>
  <si>
    <t>291.67</t>
  </si>
  <si>
    <t>4123.</t>
  </si>
  <si>
    <t>Ramchandra Leas.</t>
  </si>
  <si>
    <t>4124.</t>
  </si>
  <si>
    <t>NBI Indl. Fin.</t>
  </si>
  <si>
    <t>4125.</t>
  </si>
  <si>
    <t>Sungold Media</t>
  </si>
  <si>
    <t>-29.55</t>
  </si>
  <si>
    <t>4126.</t>
  </si>
  <si>
    <t>Evoq Remedies</t>
  </si>
  <si>
    <t>7740.00</t>
  </si>
  <si>
    <t>4127.</t>
  </si>
  <si>
    <t>BGIL Films &amp; Tec</t>
  </si>
  <si>
    <t>4128.</t>
  </si>
  <si>
    <t>OTCO Intl</t>
  </si>
  <si>
    <t>-91.04</t>
  </si>
  <si>
    <t>4129.</t>
  </si>
  <si>
    <t>Panafic Industri</t>
  </si>
  <si>
    <t>4130.</t>
  </si>
  <si>
    <t>Ravikumar Distll</t>
  </si>
  <si>
    <t>4131.</t>
  </si>
  <si>
    <t>VCU Data Managem</t>
  </si>
  <si>
    <t>4132.</t>
  </si>
  <si>
    <t>Wagend Infra</t>
  </si>
  <si>
    <t>4133.</t>
  </si>
  <si>
    <t>Apoorva Leasing</t>
  </si>
  <si>
    <t>-93.33</t>
  </si>
  <si>
    <t>-70.15</t>
  </si>
  <si>
    <t>4134.</t>
  </si>
  <si>
    <t>Hind.Appliances</t>
  </si>
  <si>
    <t>4135.</t>
  </si>
  <si>
    <t>Ishaan Infrastru</t>
  </si>
  <si>
    <t>4136.</t>
  </si>
  <si>
    <t>Evexia Lifecare</t>
  </si>
  <si>
    <t>4137.</t>
  </si>
  <si>
    <t>SVS Ventures</t>
  </si>
  <si>
    <t>-209.09</t>
  </si>
  <si>
    <t>4138.</t>
  </si>
  <si>
    <t>Diensten Tech</t>
  </si>
  <si>
    <t>4139.</t>
  </si>
  <si>
    <t>Ashtasidhhi Ind</t>
  </si>
  <si>
    <t>325.71</t>
  </si>
  <si>
    <t>4140.</t>
  </si>
  <si>
    <t>First Fintec</t>
  </si>
  <si>
    <t>4141.</t>
  </si>
  <si>
    <t>Lak. Prec. Screw</t>
  </si>
  <si>
    <t>51.35</t>
  </si>
  <si>
    <t>-16.37</t>
  </si>
  <si>
    <t>4142.</t>
  </si>
  <si>
    <t>V B Industries</t>
  </si>
  <si>
    <t>4143.</t>
  </si>
  <si>
    <t>Cressanda Railwa</t>
  </si>
  <si>
    <t>-36.67</t>
  </si>
  <si>
    <t>4144.</t>
  </si>
  <si>
    <t>-5.51</t>
  </si>
  <si>
    <t>-236.72</t>
  </si>
  <si>
    <t>-18.58</t>
  </si>
  <si>
    <t>4145.</t>
  </si>
  <si>
    <t>Patron Exim</t>
  </si>
  <si>
    <t>-45.76</t>
  </si>
  <si>
    <t>357.89</t>
  </si>
  <si>
    <t>4146.</t>
  </si>
  <si>
    <t>Munjal Showa</t>
  </si>
  <si>
    <t>-30.54</t>
  </si>
  <si>
    <t>286.04</t>
  </si>
  <si>
    <t>4147.</t>
  </si>
  <si>
    <t>Natural Biocon</t>
  </si>
  <si>
    <t>4148.</t>
  </si>
  <si>
    <t>Thirumalai Chem.</t>
  </si>
  <si>
    <t>-59.96</t>
  </si>
  <si>
    <t>-1278.00</t>
  </si>
  <si>
    <t>450.05</t>
  </si>
  <si>
    <t>4149.</t>
  </si>
  <si>
    <t>ASL Industries</t>
  </si>
  <si>
    <t>4150.</t>
  </si>
  <si>
    <t>Perfect-Octave</t>
  </si>
  <si>
    <t>-58.82</t>
  </si>
  <si>
    <t>4151.</t>
  </si>
  <si>
    <t>Sirohia &amp; Sons</t>
  </si>
  <si>
    <t>4152.</t>
  </si>
  <si>
    <t>CHD Chemicals</t>
  </si>
  <si>
    <t>4153.</t>
  </si>
  <si>
    <t>Shoora Designs</t>
  </si>
  <si>
    <t>460.00</t>
  </si>
  <si>
    <t>204.82</t>
  </si>
  <si>
    <t>4154.</t>
  </si>
  <si>
    <t>Vikas Lifecare</t>
  </si>
  <si>
    <t>-40.43</t>
  </si>
  <si>
    <t>92.38</t>
  </si>
  <si>
    <t>4155.</t>
  </si>
  <si>
    <t>Retro Green</t>
  </si>
  <si>
    <t>4156.</t>
  </si>
  <si>
    <t>BKV Industries</t>
  </si>
  <si>
    <t>4157.</t>
  </si>
  <si>
    <t>RLF</t>
  </si>
  <si>
    <t>4158.</t>
  </si>
  <si>
    <t>Source Industrie</t>
  </si>
  <si>
    <t>166.33</t>
  </si>
  <si>
    <t>4159.</t>
  </si>
  <si>
    <t>Sundrop Brands</t>
  </si>
  <si>
    <t>2055.00</t>
  </si>
  <si>
    <t>372.12</t>
  </si>
  <si>
    <t>4160.</t>
  </si>
  <si>
    <t>S &amp; T Corporatio</t>
  </si>
  <si>
    <t>4161.</t>
  </si>
  <si>
    <t>Mah. Corporation</t>
  </si>
  <si>
    <t>31.04</t>
  </si>
  <si>
    <t>-158.82</t>
  </si>
  <si>
    <t>4162.</t>
  </si>
  <si>
    <t>National Perox.</t>
  </si>
  <si>
    <t>66.66</t>
  </si>
  <si>
    <t>4163.</t>
  </si>
  <si>
    <t>Amerise BioScie</t>
  </si>
  <si>
    <t>85.88</t>
  </si>
  <si>
    <t>4164.</t>
  </si>
  <si>
    <t>Jayshree Chem.</t>
  </si>
  <si>
    <t>4165.</t>
  </si>
  <si>
    <t>Subhash Silk</t>
  </si>
  <si>
    <t>4166.</t>
  </si>
  <si>
    <t>Sunshine Capital</t>
  </si>
  <si>
    <t>29.45</t>
  </si>
  <si>
    <t>1372.50</t>
  </si>
  <si>
    <t>4167.</t>
  </si>
  <si>
    <t>Krishna Capital</t>
  </si>
  <si>
    <t>4168.</t>
  </si>
  <si>
    <t>Vintage Secur.</t>
  </si>
  <si>
    <t>4169.</t>
  </si>
  <si>
    <t>Croissance Ltd</t>
  </si>
  <si>
    <t>4170.</t>
  </si>
  <si>
    <t>Jaihind Synth</t>
  </si>
  <si>
    <t>4171.</t>
  </si>
  <si>
    <t>Mahalaxmi Fab.</t>
  </si>
  <si>
    <t>1423.53</t>
  </si>
  <si>
    <t>-14.40</t>
  </si>
  <si>
    <t>4172.</t>
  </si>
  <si>
    <t>P.M. Telelinnks</t>
  </si>
  <si>
    <t>337.67</t>
  </si>
  <si>
    <t>-28.87</t>
  </si>
  <si>
    <t>4173.</t>
  </si>
  <si>
    <t>Quasar India</t>
  </si>
  <si>
    <t>-115.58</t>
  </si>
  <si>
    <t>-98.49</t>
  </si>
  <si>
    <t>4174.</t>
  </si>
  <si>
    <t>Madhav Marbles</t>
  </si>
  <si>
    <t>37.81</t>
  </si>
  <si>
    <t>-24.25</t>
  </si>
  <si>
    <t>4175.</t>
  </si>
  <si>
    <t>Polycon Intl.</t>
  </si>
  <si>
    <t>-0.26</t>
  </si>
  <si>
    <t>4176.</t>
  </si>
  <si>
    <t>Omnitex Industri</t>
  </si>
  <si>
    <t>1811.11</t>
  </si>
  <si>
    <t>-74.53</t>
  </si>
  <si>
    <t>4177.</t>
  </si>
  <si>
    <t>VL E-Governance</t>
  </si>
  <si>
    <t>228.29</t>
  </si>
  <si>
    <t>4178.</t>
  </si>
  <si>
    <t>Indifra Ltd</t>
  </si>
  <si>
    <t>17.90</t>
  </si>
  <si>
    <t>-2500.00</t>
  </si>
  <si>
    <t>-76.94</t>
  </si>
  <si>
    <t>4179.</t>
  </si>
  <si>
    <t>Svam Software</t>
  </si>
  <si>
    <t>4180.</t>
  </si>
  <si>
    <t>Vikas Proppant</t>
  </si>
  <si>
    <t>4181.</t>
  </si>
  <si>
    <t>Gajanan Sec.Serv</t>
  </si>
  <si>
    <t>4182.</t>
  </si>
  <si>
    <t>Alfavision Overs</t>
  </si>
  <si>
    <t>37.11</t>
  </si>
  <si>
    <t>4183.</t>
  </si>
  <si>
    <t>VKJ Infradevelop</t>
  </si>
  <si>
    <t>4184.</t>
  </si>
  <si>
    <t>R G F Capital</t>
  </si>
  <si>
    <t>4185.</t>
  </si>
  <si>
    <t>Uniphos Enter.</t>
  </si>
  <si>
    <t>-393.33</t>
  </si>
  <si>
    <t>4186.</t>
  </si>
  <si>
    <t>Computer Point</t>
  </si>
  <si>
    <t>4187.</t>
  </si>
  <si>
    <t>Thinkink Picture</t>
  </si>
  <si>
    <t>4188.</t>
  </si>
  <si>
    <t>Hexa Tradex</t>
  </si>
  <si>
    <t>-125.40</t>
  </si>
  <si>
    <t>4189.</t>
  </si>
  <si>
    <t>Mohit Industries</t>
  </si>
  <si>
    <t>-4.88</t>
  </si>
  <si>
    <t>4190.</t>
  </si>
  <si>
    <t>Superior Finleas</t>
  </si>
  <si>
    <t>-233.33</t>
  </si>
  <si>
    <t>-65.22</t>
  </si>
  <si>
    <t>4191.</t>
  </si>
  <si>
    <t>MASK INVESTMENTS</t>
  </si>
  <si>
    <t>4192.</t>
  </si>
  <si>
    <t>Haryana Fin. Co.</t>
  </si>
  <si>
    <t>1759.69</t>
  </si>
  <si>
    <t>4193.</t>
  </si>
  <si>
    <t>Available Fin.</t>
  </si>
  <si>
    <t>37.49</t>
  </si>
  <si>
    <t>4194.</t>
  </si>
  <si>
    <t>GSS Infotech</t>
  </si>
  <si>
    <t>-1610.00</t>
  </si>
  <si>
    <t>-19.16</t>
  </si>
  <si>
    <t>4195.</t>
  </si>
  <si>
    <t>Kashyap TeleMed.</t>
  </si>
  <si>
    <t>4196.</t>
  </si>
  <si>
    <t>FGP</t>
  </si>
  <si>
    <t>4197.</t>
  </si>
  <si>
    <t>Golkonda Alumin.</t>
  </si>
  <si>
    <t>4198.</t>
  </si>
  <si>
    <t>Worldwide Alumi.</t>
  </si>
  <si>
    <t>339.26</t>
  </si>
  <si>
    <t>4199.</t>
  </si>
  <si>
    <t>Sharp Investment</t>
  </si>
  <si>
    <t>38.46</t>
  </si>
  <si>
    <t>4200.</t>
  </si>
  <si>
    <t>Siddhes. Garment</t>
  </si>
  <si>
    <t>4201.</t>
  </si>
  <si>
    <t>Transpact Enter.</t>
  </si>
  <si>
    <t>870.00</t>
  </si>
  <si>
    <t>4202.</t>
  </si>
  <si>
    <t>Tiaan Consumer</t>
  </si>
  <si>
    <t>4203.</t>
  </si>
  <si>
    <t>Square Four Pro.</t>
  </si>
  <si>
    <t>4204.</t>
  </si>
  <si>
    <t>Unishire Urban</t>
  </si>
  <si>
    <t>-145.45</t>
  </si>
  <si>
    <t>1098.91</t>
  </si>
  <si>
    <t>4205.</t>
  </si>
  <si>
    <t>Simplex Infra</t>
  </si>
  <si>
    <t>147.01</t>
  </si>
  <si>
    <t>242.59</t>
  </si>
  <si>
    <t>4206.</t>
  </si>
  <si>
    <t>Genus Prime</t>
  </si>
  <si>
    <t>588.89</t>
  </si>
  <si>
    <t>4207.</t>
  </si>
  <si>
    <t>Kapil Raj Financ</t>
  </si>
  <si>
    <t>4208.</t>
  </si>
  <si>
    <t>Ladam Affordab.</t>
  </si>
  <si>
    <t>4209.</t>
  </si>
  <si>
    <t>Dhenu Buildcon</t>
  </si>
  <si>
    <t>4210.</t>
  </si>
  <si>
    <t>Alstone Textiles</t>
  </si>
  <si>
    <t>-31.37</t>
  </si>
  <si>
    <t>4211.</t>
  </si>
  <si>
    <t>Kohinoor Foods</t>
  </si>
  <si>
    <t>-31.74</t>
  </si>
  <si>
    <t>4212.</t>
  </si>
  <si>
    <t>H D I L</t>
  </si>
  <si>
    <t>-2.60</t>
  </si>
  <si>
    <t>44.92</t>
  </si>
  <si>
    <t>4213.</t>
  </si>
  <si>
    <t>Samtex Fashion</t>
  </si>
  <si>
    <t>4214.</t>
  </si>
  <si>
    <t>Explicit Finance</t>
  </si>
  <si>
    <t>-37.32</t>
  </si>
  <si>
    <t>4215.</t>
  </si>
  <si>
    <t>Trio Merc. Trad.</t>
  </si>
  <si>
    <t>4216.</t>
  </si>
  <si>
    <t>Arman Holdings</t>
  </si>
  <si>
    <t>85.71</t>
  </si>
  <si>
    <t>4217.</t>
  </si>
  <si>
    <t>A B Real Estate</t>
  </si>
  <si>
    <t>-1096.10</t>
  </si>
  <si>
    <t>145.56</t>
  </si>
  <si>
    <t>-58.80</t>
  </si>
  <si>
    <t>4218.</t>
  </si>
  <si>
    <t>Integ. Capital</t>
  </si>
  <si>
    <t>428.57</t>
  </si>
  <si>
    <t>4219.</t>
  </si>
  <si>
    <t>Dolphin Medical</t>
  </si>
  <si>
    <t>4220.</t>
  </si>
  <si>
    <t>Natura Hue Chem</t>
  </si>
  <si>
    <t>4221.</t>
  </si>
  <si>
    <t>VSF Projects</t>
  </si>
  <si>
    <t>4222.</t>
  </si>
  <si>
    <t>Sri Havisha</t>
  </si>
  <si>
    <t>-1.78</t>
  </si>
  <si>
    <t>4223.</t>
  </si>
  <si>
    <t>Shree Hanuman Sg</t>
  </si>
  <si>
    <t>4224.</t>
  </si>
  <si>
    <t>Kotia Enterprise</t>
  </si>
  <si>
    <t>4225.</t>
  </si>
  <si>
    <t>Grand Oak Canyon</t>
  </si>
  <si>
    <t>4226.</t>
  </si>
  <si>
    <t>Sri Nacha. Cott.</t>
  </si>
  <si>
    <t>-18.18</t>
  </si>
  <si>
    <t>4227.</t>
  </si>
  <si>
    <t>IND Renewable</t>
  </si>
  <si>
    <t>4228.</t>
  </si>
  <si>
    <t>IGC Industries</t>
  </si>
  <si>
    <t>4229.</t>
  </si>
  <si>
    <t>Alexander Stamps</t>
  </si>
  <si>
    <t>4230.</t>
  </si>
  <si>
    <t>Mahan Industries</t>
  </si>
  <si>
    <t>4231.</t>
  </si>
  <si>
    <t>Interworld Digi.</t>
  </si>
  <si>
    <t>4232.</t>
  </si>
  <si>
    <t>Fortune Interntl</t>
  </si>
  <si>
    <t>4233.</t>
  </si>
  <si>
    <t>Reetech Intl</t>
  </si>
  <si>
    <t>-5.05</t>
  </si>
  <si>
    <t>-631.58</t>
  </si>
  <si>
    <t>-69.28</t>
  </si>
  <si>
    <t>4234.</t>
  </si>
  <si>
    <t>Azad India</t>
  </si>
  <si>
    <t>141.18</t>
  </si>
  <si>
    <t>4235.</t>
  </si>
  <si>
    <t>Docmode Health</t>
  </si>
  <si>
    <t>4236.</t>
  </si>
  <si>
    <t>Olympic Oil Ind.</t>
  </si>
  <si>
    <t>4237.</t>
  </si>
  <si>
    <t>Dredging Corpn.</t>
  </si>
  <si>
    <t>242.24</t>
  </si>
  <si>
    <t>4238.</t>
  </si>
  <si>
    <t>Laxmi Cotspin</t>
  </si>
  <si>
    <t>120.06</t>
  </si>
  <si>
    <t>50.59</t>
  </si>
  <si>
    <t>66.36</t>
  </si>
  <si>
    <t>4239.</t>
  </si>
  <si>
    <t>Ashram Online</t>
  </si>
  <si>
    <t>4240.</t>
  </si>
  <si>
    <t>Jyotirgamya Ent.</t>
  </si>
  <si>
    <t>128.20</t>
  </si>
  <si>
    <t>4241.</t>
  </si>
  <si>
    <t>Gujarat Alkalies</t>
  </si>
  <si>
    <t>69.05</t>
  </si>
  <si>
    <t>1105.12</t>
  </si>
  <si>
    <t>4242.</t>
  </si>
  <si>
    <t>Emkay Taps &amp; Cut</t>
  </si>
  <si>
    <t>-120.08</t>
  </si>
  <si>
    <t>41.04</t>
  </si>
  <si>
    <t>-24.75</t>
  </si>
  <si>
    <t>4243.</t>
  </si>
  <si>
    <t>Prabha Energy</t>
  </si>
  <si>
    <t>4244.</t>
  </si>
  <si>
    <t>Yogi Infra Proj.</t>
  </si>
  <si>
    <t>-665.71</t>
  </si>
  <si>
    <t>4245.</t>
  </si>
  <si>
    <t>Voltaire Leasing</t>
  </si>
  <si>
    <t>-40.91</t>
  </si>
  <si>
    <t>-54.05</t>
  </si>
  <si>
    <t>4246.</t>
  </si>
  <si>
    <t>GKW</t>
  </si>
  <si>
    <t>511.06</t>
  </si>
  <si>
    <t>50.26</t>
  </si>
  <si>
    <t>4247.</t>
  </si>
  <si>
    <t>51.06</t>
  </si>
  <si>
    <t>-81.63</t>
  </si>
  <si>
    <t>4248.</t>
  </si>
  <si>
    <t>Silverline Tech</t>
  </si>
  <si>
    <t>55650.00</t>
  </si>
  <si>
    <t>13069.74</t>
  </si>
  <si>
    <t>4249.</t>
  </si>
  <si>
    <t>Biogen Pharma</t>
  </si>
  <si>
    <t>937.50</t>
  </si>
  <si>
    <t>4250.</t>
  </si>
  <si>
    <t>Futuristic Solu</t>
  </si>
  <si>
    <t>4251.</t>
  </si>
  <si>
    <t>Prism Medico</t>
  </si>
  <si>
    <t>2550.00</t>
  </si>
  <si>
    <t>4252.</t>
  </si>
  <si>
    <t>Brainbees Solut.</t>
  </si>
  <si>
    <t>-66.51</t>
  </si>
  <si>
    <t>1862.56</t>
  </si>
  <si>
    <t>4253.</t>
  </si>
  <si>
    <t>KIC Metaliks</t>
  </si>
  <si>
    <t>-1.15</t>
  </si>
  <si>
    <t>-235.29</t>
  </si>
  <si>
    <t>152.00</t>
  </si>
  <si>
    <t>4254.</t>
  </si>
  <si>
    <t>Popular Estate</t>
  </si>
  <si>
    <t>4255.</t>
  </si>
  <si>
    <t>Johnson Pharma</t>
  </si>
  <si>
    <t>4256.</t>
  </si>
  <si>
    <t>Vipul Ltd</t>
  </si>
  <si>
    <t>-178.45</t>
  </si>
  <si>
    <t>-89.34</t>
  </si>
  <si>
    <t>4257.</t>
  </si>
  <si>
    <t>Newjaisa Tech</t>
  </si>
  <si>
    <t>-236.26</t>
  </si>
  <si>
    <t>-10.26</t>
  </si>
  <si>
    <t>4258.</t>
  </si>
  <si>
    <t>C C C L</t>
  </si>
  <si>
    <t>77.94</t>
  </si>
  <si>
    <t>-540.86</t>
  </si>
  <si>
    <t>4259.</t>
  </si>
  <si>
    <t>Globale Tessile</t>
  </si>
  <si>
    <t>-183.72</t>
  </si>
  <si>
    <t>-94.45</t>
  </si>
  <si>
    <t>4260.</t>
  </si>
  <si>
    <t>Caprolactam Chem</t>
  </si>
  <si>
    <t>128.57</t>
  </si>
  <si>
    <t>4261.</t>
  </si>
  <si>
    <t>Rajasthan Gases</t>
  </si>
  <si>
    <t>13814.29</t>
  </si>
  <si>
    <t>4262.</t>
  </si>
  <si>
    <t>Indoco Remedies</t>
  </si>
  <si>
    <t>-36.35</t>
  </si>
  <si>
    <t>-1466.03</t>
  </si>
  <si>
    <t>437.89</t>
  </si>
  <si>
    <t>4263.</t>
  </si>
  <si>
    <t>Pearl Green Club</t>
  </si>
  <si>
    <t>4264.</t>
  </si>
  <si>
    <t>Max Heights</t>
  </si>
  <si>
    <t>-900.00</t>
  </si>
  <si>
    <t>1366.67</t>
  </si>
  <si>
    <t>4265.</t>
  </si>
  <si>
    <t>Seya Industries</t>
  </si>
  <si>
    <t>-463.64</t>
  </si>
  <si>
    <t>4266.</t>
  </si>
  <si>
    <t>KLG Capital</t>
  </si>
  <si>
    <t>-480.00</t>
  </si>
  <si>
    <t>4267.</t>
  </si>
  <si>
    <t>Ace Men</t>
  </si>
  <si>
    <t>4268.</t>
  </si>
  <si>
    <t>Step Two Corp.</t>
  </si>
  <si>
    <t>-76.57</t>
  </si>
  <si>
    <t>4269.</t>
  </si>
  <si>
    <t>Aryan Share</t>
  </si>
  <si>
    <t>180.56</t>
  </si>
  <si>
    <t>-25.49</t>
  </si>
  <si>
    <t>4270.</t>
  </si>
  <si>
    <t>Bervin Invest.</t>
  </si>
  <si>
    <t>-17.29</t>
  </si>
  <si>
    <t>-1093.68</t>
  </si>
  <si>
    <t>4271.</t>
  </si>
  <si>
    <t>Salora Intl.</t>
  </si>
  <si>
    <t>27.47</t>
  </si>
  <si>
    <t>-14.53</t>
  </si>
  <si>
    <t>4272.</t>
  </si>
  <si>
    <t>Ludlow Jute</t>
  </si>
  <si>
    <t>164.33</t>
  </si>
  <si>
    <t>51.56</t>
  </si>
  <si>
    <t>4273.</t>
  </si>
  <si>
    <t>Guj.Nat.Resour.</t>
  </si>
  <si>
    <t>141.25</t>
  </si>
  <si>
    <t>-47.74</t>
  </si>
  <si>
    <t>4274.</t>
  </si>
  <si>
    <t>Kranti Industrie</t>
  </si>
  <si>
    <t>208.77</t>
  </si>
  <si>
    <t>4275.</t>
  </si>
  <si>
    <t>Virtual Global</t>
  </si>
  <si>
    <t>4276.</t>
  </si>
  <si>
    <t>NCL Res. &amp; Finl.</t>
  </si>
  <si>
    <t>178.70</t>
  </si>
  <si>
    <t>-0.57</t>
  </si>
  <si>
    <t>4277.</t>
  </si>
  <si>
    <t>True Green</t>
  </si>
  <si>
    <t>114.68</t>
  </si>
  <si>
    <t>4278.</t>
  </si>
  <si>
    <t>Quint Digital</t>
  </si>
  <si>
    <t>408.30</t>
  </si>
  <si>
    <t>4279.</t>
  </si>
  <si>
    <t>Sujala Trading &amp;</t>
  </si>
  <si>
    <t>28.64</t>
  </si>
  <si>
    <t>-34.15</t>
  </si>
  <si>
    <t>-0.58</t>
  </si>
  <si>
    <t>4280.</t>
  </si>
  <si>
    <t>Bharat Bhushan</t>
  </si>
  <si>
    <t>272.73</t>
  </si>
  <si>
    <t>145.83</t>
  </si>
  <si>
    <t>4281.</t>
  </si>
  <si>
    <t>Polo Hotels</t>
  </si>
  <si>
    <t>4282.</t>
  </si>
  <si>
    <t>Omni Ax's</t>
  </si>
  <si>
    <t>4283.</t>
  </si>
  <si>
    <t>52 Weeks Enter.</t>
  </si>
  <si>
    <t>4284.</t>
  </si>
  <si>
    <t>SVC Industries</t>
  </si>
  <si>
    <t>-222.81</t>
  </si>
  <si>
    <t>1294.74</t>
  </si>
  <si>
    <t>4285.</t>
  </si>
  <si>
    <t>4286.</t>
  </si>
  <si>
    <t>Shalimar Prod.</t>
  </si>
  <si>
    <t>4287.</t>
  </si>
  <si>
    <t>Disha Resources</t>
  </si>
  <si>
    <t>4288.</t>
  </si>
  <si>
    <t>Regis Industries</t>
  </si>
  <si>
    <t>563.64</t>
  </si>
  <si>
    <t>-55.59</t>
  </si>
  <si>
    <t>4289.</t>
  </si>
  <si>
    <t>Kartik Invest.</t>
  </si>
  <si>
    <t>1142.15</t>
  </si>
  <si>
    <t>27.87</t>
  </si>
  <si>
    <t>4290.</t>
  </si>
  <si>
    <t>Madhusudan Sec.</t>
  </si>
  <si>
    <t>4291.</t>
  </si>
  <si>
    <t>Oswal Leasing</t>
  </si>
  <si>
    <t>4292.</t>
  </si>
  <si>
    <t>Hemisphere Prop</t>
  </si>
  <si>
    <t>4293.</t>
  </si>
  <si>
    <t>Cosmo Ferrites</t>
  </si>
  <si>
    <t>102.96</t>
  </si>
  <si>
    <t>4294.</t>
  </si>
  <si>
    <t>Ravi Leela Gran</t>
  </si>
  <si>
    <t>54.69</t>
  </si>
  <si>
    <t>4295.</t>
  </si>
  <si>
    <t>Diggi Multitrade</t>
  </si>
  <si>
    <t>80.77</t>
  </si>
  <si>
    <t>4296.</t>
  </si>
  <si>
    <t>Vaarad Ventures</t>
  </si>
  <si>
    <t>4297.</t>
  </si>
  <si>
    <t>Debock Industrie</t>
  </si>
  <si>
    <t>4298.</t>
  </si>
  <si>
    <t>Sanco Industries</t>
  </si>
  <si>
    <t>4299.</t>
  </si>
  <si>
    <t>Kemp &amp; Co.</t>
  </si>
  <si>
    <t>4300.</t>
  </si>
  <si>
    <t>Premier Energy</t>
  </si>
  <si>
    <t>4301.</t>
  </si>
  <si>
    <t>IEC Education</t>
  </si>
  <si>
    <t>4302.</t>
  </si>
  <si>
    <t>Gokak Textiles</t>
  </si>
  <si>
    <t>-11.74</t>
  </si>
  <si>
    <t>-130.16</t>
  </si>
  <si>
    <t>-36.90</t>
  </si>
  <si>
    <t>-0.85</t>
  </si>
  <si>
    <t>4303.</t>
  </si>
  <si>
    <t>Indo Credit Cap.</t>
  </si>
  <si>
    <t>4304.</t>
  </si>
  <si>
    <t>MFS Intercorp</t>
  </si>
  <si>
    <t>-1300.00</t>
  </si>
  <si>
    <t>4305.</t>
  </si>
  <si>
    <t>Ironwood Educa</t>
  </si>
  <si>
    <t>-1.17</t>
  </si>
  <si>
    <t>-95.00</t>
  </si>
  <si>
    <t>4306.</t>
  </si>
  <si>
    <t>Nureca</t>
  </si>
  <si>
    <t>-51.20</t>
  </si>
  <si>
    <t>68.62</t>
  </si>
  <si>
    <t>4307.</t>
  </si>
  <si>
    <t>Parsvnath Devl.</t>
  </si>
  <si>
    <t>-86.86</t>
  </si>
  <si>
    <t>61.09</t>
  </si>
  <si>
    <t>60.62</t>
  </si>
  <si>
    <t>-30.38</t>
  </si>
  <si>
    <t>4308.</t>
  </si>
  <si>
    <t>Systematix Sec.</t>
  </si>
  <si>
    <t>4309.</t>
  </si>
  <si>
    <t>Udayshivakumar</t>
  </si>
  <si>
    <t>-7.73</t>
  </si>
  <si>
    <t>-522.40</t>
  </si>
  <si>
    <t>4310.</t>
  </si>
  <si>
    <t>PS IT Infra</t>
  </si>
  <si>
    <t>-154.05</t>
  </si>
  <si>
    <t>4311.</t>
  </si>
  <si>
    <t>Ushanti Colour</t>
  </si>
  <si>
    <t>4312.</t>
  </si>
  <si>
    <t>GTN Industries</t>
  </si>
  <si>
    <t>-2.02</t>
  </si>
  <si>
    <t>-548.89</t>
  </si>
  <si>
    <t>-17.05</t>
  </si>
  <si>
    <t>4313.</t>
  </si>
  <si>
    <t>Ampvolts</t>
  </si>
  <si>
    <t>827.27</t>
  </si>
  <si>
    <t>4314.</t>
  </si>
  <si>
    <t>Vision Cinemas</t>
  </si>
  <si>
    <t>4315.</t>
  </si>
  <si>
    <t>Steel Strips Inf</t>
  </si>
  <si>
    <t>1625.69</t>
  </si>
  <si>
    <t>4316.</t>
  </si>
  <si>
    <t>Valiant Laborato</t>
  </si>
  <si>
    <t>456.86</t>
  </si>
  <si>
    <t>4317.</t>
  </si>
  <si>
    <t>Geetanjali Cred.</t>
  </si>
  <si>
    <t>4318.</t>
  </si>
  <si>
    <t>Bacil Pharma</t>
  </si>
  <si>
    <t>2333.33</t>
  </si>
  <si>
    <t>4319.</t>
  </si>
  <si>
    <t>Uniinfo Telecom</t>
  </si>
  <si>
    <t>104.26</t>
  </si>
  <si>
    <t>4320.</t>
  </si>
  <si>
    <t>Guj. Credit Corp</t>
  </si>
  <si>
    <t>4321.</t>
  </si>
  <si>
    <t>Lasa Supergeneri</t>
  </si>
  <si>
    <t>79.85</t>
  </si>
  <si>
    <t>-35.12</t>
  </si>
  <si>
    <t>4322.</t>
  </si>
  <si>
    <t>APM Industries</t>
  </si>
  <si>
    <t>-1.02</t>
  </si>
  <si>
    <t>4323.</t>
  </si>
  <si>
    <t>Hind Aluminium</t>
  </si>
  <si>
    <t>64.56</t>
  </si>
  <si>
    <t>324.00</t>
  </si>
  <si>
    <t>4324.</t>
  </si>
  <si>
    <t>Madhuveer Com</t>
  </si>
  <si>
    <t>75.36</t>
  </si>
  <si>
    <t>4375.00</t>
  </si>
  <si>
    <t>4325.</t>
  </si>
  <si>
    <t>GEE</t>
  </si>
  <si>
    <t>-62.88</t>
  </si>
  <si>
    <t>-3.54</t>
  </si>
  <si>
    <t>4326.</t>
  </si>
  <si>
    <t>Agri-Tech India</t>
  </si>
  <si>
    <t>4327.</t>
  </si>
  <si>
    <t>Surat Trade</t>
  </si>
  <si>
    <t>4328.</t>
  </si>
  <si>
    <t>Oswal Yarns</t>
  </si>
  <si>
    <t>4329.</t>
  </si>
  <si>
    <t>Vaxfab Enterp.</t>
  </si>
  <si>
    <t>-32.76</t>
  </si>
  <si>
    <t>4330.</t>
  </si>
  <si>
    <t>4331.</t>
  </si>
  <si>
    <t>4332.</t>
  </si>
  <si>
    <t>India Lease Dev.</t>
  </si>
  <si>
    <t>4333.</t>
  </si>
  <si>
    <t>Indrayani Biotec</t>
  </si>
  <si>
    <t>-81.18</t>
  </si>
  <si>
    <t>-7.71</t>
  </si>
  <si>
    <t>4334.</t>
  </si>
  <si>
    <t>Amraworld Agrico</t>
  </si>
  <si>
    <t>-101.82</t>
  </si>
  <si>
    <t>4335.</t>
  </si>
  <si>
    <t>Tulsyan NEC</t>
  </si>
  <si>
    <t>-10.25</t>
  </si>
  <si>
    <t>-1867.24</t>
  </si>
  <si>
    <t>4336.</t>
  </si>
  <si>
    <t>Shanti Guru Inds</t>
  </si>
  <si>
    <t>4337.</t>
  </si>
  <si>
    <t>Aditya Spinners</t>
  </si>
  <si>
    <t>34.85</t>
  </si>
  <si>
    <t>-62.71</t>
  </si>
  <si>
    <t>4338.</t>
  </si>
  <si>
    <t>USG Tech</t>
  </si>
  <si>
    <t>4339.</t>
  </si>
  <si>
    <t>4340.</t>
  </si>
  <si>
    <t>SRU Steels</t>
  </si>
  <si>
    <t>393.48</t>
  </si>
  <si>
    <t>19200.00</t>
  </si>
  <si>
    <t>4341.</t>
  </si>
  <si>
    <t>Aditya Consumer</t>
  </si>
  <si>
    <t>53.59</t>
  </si>
  <si>
    <t>78.42</t>
  </si>
  <si>
    <t>4342.</t>
  </si>
  <si>
    <t>Silver Oak (I)</t>
  </si>
  <si>
    <t>4343.</t>
  </si>
  <si>
    <t>Sical Logistics</t>
  </si>
  <si>
    <t>75.51</t>
  </si>
  <si>
    <t>97.54</t>
  </si>
  <si>
    <t>132.35</t>
  </si>
  <si>
    <t>4344.</t>
  </si>
  <si>
    <t>-63.32</t>
  </si>
  <si>
    <t>498.01</t>
  </si>
  <si>
    <t>-1.33</t>
  </si>
  <si>
    <t>4345.</t>
  </si>
  <si>
    <t>Sastasundar Ven.</t>
  </si>
  <si>
    <t>298.43</t>
  </si>
  <si>
    <t>4346.</t>
  </si>
  <si>
    <t>Nag. Agri Tech.</t>
  </si>
  <si>
    <t>15200.00</t>
  </si>
  <si>
    <t>4347.</t>
  </si>
  <si>
    <t>Paos Industries</t>
  </si>
  <si>
    <t>57.00</t>
  </si>
  <si>
    <t>491.67</t>
  </si>
  <si>
    <t>4348.</t>
  </si>
  <si>
    <t>Balaji Telefilms</t>
  </si>
  <si>
    <t>-736.23</t>
  </si>
  <si>
    <t>72.83</t>
  </si>
  <si>
    <t>-51.18</t>
  </si>
  <si>
    <t>4349.</t>
  </si>
  <si>
    <t>-92.69</t>
  </si>
  <si>
    <t>411.00</t>
  </si>
  <si>
    <t>-2.48</t>
  </si>
  <si>
    <t>4350.</t>
  </si>
  <si>
    <t>Neogem India</t>
  </si>
  <si>
    <t>4351.</t>
  </si>
  <si>
    <t>Catvision Ltd</t>
  </si>
  <si>
    <t>21.46</t>
  </si>
  <si>
    <t>4352.</t>
  </si>
  <si>
    <t>Valor Estate</t>
  </si>
  <si>
    <t>141.68</t>
  </si>
  <si>
    <t>840.33</t>
  </si>
  <si>
    <t>12275.99</t>
  </si>
  <si>
    <t>4353.</t>
  </si>
  <si>
    <t>Diana Tea Co</t>
  </si>
  <si>
    <t>249.55</t>
  </si>
  <si>
    <t>4354.</t>
  </si>
  <si>
    <t>Gopal Iron Stl.</t>
  </si>
  <si>
    <t>-275.00</t>
  </si>
  <si>
    <t>4355.</t>
  </si>
  <si>
    <t>Svaraj Trading</t>
  </si>
  <si>
    <t>4356.</t>
  </si>
  <si>
    <t>JLA Infraville</t>
  </si>
  <si>
    <t>-650.00</t>
  </si>
  <si>
    <t>4357.</t>
  </si>
  <si>
    <t>Parker Agrochem</t>
  </si>
  <si>
    <t>93.65</t>
  </si>
  <si>
    <t>4358.</t>
  </si>
  <si>
    <t>Katare Spinning</t>
  </si>
  <si>
    <t>-12.82</t>
  </si>
  <si>
    <t>4359.</t>
  </si>
  <si>
    <t>Swan Corp</t>
  </si>
  <si>
    <t>-86.23</t>
  </si>
  <si>
    <t>1213.18</t>
  </si>
  <si>
    <t>4360.</t>
  </si>
  <si>
    <t>GVP Infotech</t>
  </si>
  <si>
    <t>1515.38</t>
  </si>
  <si>
    <t>4361.</t>
  </si>
  <si>
    <t>Ravinder Heights</t>
  </si>
  <si>
    <t>-23.81</t>
  </si>
  <si>
    <t>4362.</t>
  </si>
  <si>
    <t>Zenith Exports</t>
  </si>
  <si>
    <t>-1.46</t>
  </si>
  <si>
    <t>4363.</t>
  </si>
  <si>
    <t>Advance Syntex</t>
  </si>
  <si>
    <t>4364.</t>
  </si>
  <si>
    <t>Mac Charles(I)</t>
  </si>
  <si>
    <t>-20.93</t>
  </si>
  <si>
    <t>1084.78</t>
  </si>
  <si>
    <t>4365.</t>
  </si>
  <si>
    <t>Lerthai Finance</t>
  </si>
  <si>
    <t>630.00</t>
  </si>
  <si>
    <t>-1.48</t>
  </si>
  <si>
    <t>4366.</t>
  </si>
  <si>
    <t>GTN Textiles</t>
  </si>
  <si>
    <t>4367.</t>
  </si>
  <si>
    <t>V I P Inds.</t>
  </si>
  <si>
    <t>-13.10</t>
  </si>
  <si>
    <t>-468.56</t>
  </si>
  <si>
    <t>561.43</t>
  </si>
  <si>
    <t>-12.12</t>
  </si>
  <si>
    <t>4368.</t>
  </si>
  <si>
    <t>Sampann Utpadan</t>
  </si>
  <si>
    <t>218.83</t>
  </si>
  <si>
    <t>32.68</t>
  </si>
  <si>
    <t>61.86</t>
  </si>
  <si>
    <t>4369.</t>
  </si>
  <si>
    <t>Vertex Secur.</t>
  </si>
  <si>
    <t>-244.44</t>
  </si>
  <si>
    <t>-20.40</t>
  </si>
  <si>
    <t>4370.</t>
  </si>
  <si>
    <t>Fruition Venture</t>
  </si>
  <si>
    <t>164.71</t>
  </si>
  <si>
    <t>4371.</t>
  </si>
  <si>
    <t>Semac Construct</t>
  </si>
  <si>
    <t>142.34</t>
  </si>
  <si>
    <t>145.85</t>
  </si>
  <si>
    <t>4372.</t>
  </si>
  <si>
    <t>Tree House Edu.</t>
  </si>
  <si>
    <t>145.71</t>
  </si>
  <si>
    <t>-33.94</t>
  </si>
  <si>
    <t>4373.</t>
  </si>
  <si>
    <t>Sybly Industries</t>
  </si>
  <si>
    <t>4374.</t>
  </si>
  <si>
    <t>Swagtam Trading</t>
  </si>
  <si>
    <t>4375.</t>
  </si>
  <si>
    <t>Andhra Petrochem</t>
  </si>
  <si>
    <t>-152.92</t>
  </si>
  <si>
    <t>4376.</t>
  </si>
  <si>
    <t>Space Incubatric</t>
  </si>
  <si>
    <t>171.43</t>
  </si>
  <si>
    <t>4377.</t>
  </si>
  <si>
    <t>Skyline Millars</t>
  </si>
  <si>
    <t>4378.</t>
  </si>
  <si>
    <t>Antarctica</t>
  </si>
  <si>
    <t>436.36</t>
  </si>
  <si>
    <t>3464.29</t>
  </si>
  <si>
    <t>4379.</t>
  </si>
  <si>
    <t>Ramgopal Polytex</t>
  </si>
  <si>
    <t>-72.41</t>
  </si>
  <si>
    <t>4380.</t>
  </si>
  <si>
    <t>VIRAT LEASING</t>
  </si>
  <si>
    <t>-69.23</t>
  </si>
  <si>
    <t>4381.</t>
  </si>
  <si>
    <t>Tulasee Bio-Eth.</t>
  </si>
  <si>
    <t>4382.</t>
  </si>
  <si>
    <t>Padmalaya Tele.</t>
  </si>
  <si>
    <t>4383.</t>
  </si>
  <si>
    <t>Veejay Lak. Eng.</t>
  </si>
  <si>
    <t>4384.</t>
  </si>
  <si>
    <t>Nikki Glob.Fin.</t>
  </si>
  <si>
    <t>4385.</t>
  </si>
  <si>
    <t>Shricon Indus.</t>
  </si>
  <si>
    <t>4386.</t>
  </si>
  <si>
    <t>Sanwaria Consum.</t>
  </si>
  <si>
    <t>4387.</t>
  </si>
  <si>
    <t>Vijay Textiles</t>
  </si>
  <si>
    <t>-216.67</t>
  </si>
  <si>
    <t>-28.71</t>
  </si>
  <si>
    <t>4388.</t>
  </si>
  <si>
    <t>Inland Printers</t>
  </si>
  <si>
    <t>-169.23</t>
  </si>
  <si>
    <t>4389.</t>
  </si>
  <si>
    <t>Prit Nandy Comm.</t>
  </si>
  <si>
    <t>4390.</t>
  </si>
  <si>
    <t>Tahmar Enterp.</t>
  </si>
  <si>
    <t>-491.67</t>
  </si>
  <si>
    <t>4391.</t>
  </si>
  <si>
    <t>Lovable Lingerie</t>
  </si>
  <si>
    <t>4392.</t>
  </si>
  <si>
    <t>Soma Textiles</t>
  </si>
  <si>
    <t>314.04</t>
  </si>
  <si>
    <t>47.48</t>
  </si>
  <si>
    <t>4393.</t>
  </si>
  <si>
    <t>Premier Cap Serv</t>
  </si>
  <si>
    <t>-1.75</t>
  </si>
  <si>
    <t>4394.</t>
  </si>
  <si>
    <t>Transgene Biotek</t>
  </si>
  <si>
    <t>-315.00</t>
  </si>
  <si>
    <t>4395.</t>
  </si>
  <si>
    <t>Global Cap.Mkt.</t>
  </si>
  <si>
    <t>-75.51</t>
  </si>
  <si>
    <t>4396.</t>
  </si>
  <si>
    <t>Bharatiya Glob.</t>
  </si>
  <si>
    <t>4397.</t>
  </si>
  <si>
    <t>Lexus Granito</t>
  </si>
  <si>
    <t>116.49</t>
  </si>
  <si>
    <t>4398.</t>
  </si>
  <si>
    <t>LGB Forge</t>
  </si>
  <si>
    <t>152.69</t>
  </si>
  <si>
    <t>4399.</t>
  </si>
  <si>
    <t>Mukta Arts</t>
  </si>
  <si>
    <t>4400.</t>
  </si>
  <si>
    <t>Adroit Info.</t>
  </si>
  <si>
    <t>49.85</t>
  </si>
  <si>
    <t>4401.</t>
  </si>
  <si>
    <t>Samsrita Labs</t>
  </si>
  <si>
    <t>93.33</t>
  </si>
  <si>
    <t>4402.</t>
  </si>
  <si>
    <t>Navkar Corporat.</t>
  </si>
  <si>
    <t>129.95</t>
  </si>
  <si>
    <t>138.14</t>
  </si>
  <si>
    <t>4403.</t>
  </si>
  <si>
    <t>Mcleod Russel</t>
  </si>
  <si>
    <t>-43.48</t>
  </si>
  <si>
    <t>215.76</t>
  </si>
  <si>
    <t>4404.</t>
  </si>
  <si>
    <t>Classic Filament</t>
  </si>
  <si>
    <t>4405.</t>
  </si>
  <si>
    <t>Gangotri Textile</t>
  </si>
  <si>
    <t>4406.</t>
  </si>
  <si>
    <t>TVS Elec.</t>
  </si>
  <si>
    <t>-181.75</t>
  </si>
  <si>
    <t>96.74</t>
  </si>
  <si>
    <t>4407.</t>
  </si>
  <si>
    <t>Galaxy Agrico</t>
  </si>
  <si>
    <t>-340.00</t>
  </si>
  <si>
    <t>4408.</t>
  </si>
  <si>
    <t>Progrex Ventures</t>
  </si>
  <si>
    <t>4409.</t>
  </si>
  <si>
    <t>GFL</t>
  </si>
  <si>
    <t>-8.16</t>
  </si>
  <si>
    <t>4410.</t>
  </si>
  <si>
    <t>Emami Realty Ltd</t>
  </si>
  <si>
    <t>-50.80</t>
  </si>
  <si>
    <t>-267.58</t>
  </si>
  <si>
    <t>4411.</t>
  </si>
  <si>
    <t>Vodafone Idea</t>
  </si>
  <si>
    <t>-6608.10</t>
  </si>
  <si>
    <t>-2.74</t>
  </si>
  <si>
    <t>11022.50</t>
  </si>
  <si>
    <t>-1.93</t>
  </si>
  <si>
    <t>4412.</t>
  </si>
  <si>
    <t>Trescon</t>
  </si>
  <si>
    <t>4413.</t>
  </si>
  <si>
    <t>Prima Agro</t>
  </si>
  <si>
    <t>-542.86</t>
  </si>
  <si>
    <t>4414.</t>
  </si>
  <si>
    <t>Welcast Steels</t>
  </si>
  <si>
    <t>-6.60</t>
  </si>
  <si>
    <t>-1.97</t>
  </si>
  <si>
    <t>4415.</t>
  </si>
  <si>
    <t>Kaiser Corporat.</t>
  </si>
  <si>
    <t>-485.71</t>
  </si>
  <si>
    <t>-48.76</t>
  </si>
  <si>
    <t>4416.</t>
  </si>
  <si>
    <t>Global Surfaces</t>
  </si>
  <si>
    <t>64.75</t>
  </si>
  <si>
    <t>74.50</t>
  </si>
  <si>
    <t>4417.</t>
  </si>
  <si>
    <t>Bang Overseas</t>
  </si>
  <si>
    <t>-1.98</t>
  </si>
  <si>
    <t>4418.</t>
  </si>
  <si>
    <t>Sreechem Resins</t>
  </si>
  <si>
    <t>-316.67</t>
  </si>
  <si>
    <t>4419.</t>
  </si>
  <si>
    <t>G G Dandekar</t>
  </si>
  <si>
    <t>4420.</t>
  </si>
  <si>
    <t>Starlog Enterp.</t>
  </si>
  <si>
    <t>-2.15</t>
  </si>
  <si>
    <t>-929.17</t>
  </si>
  <si>
    <t>4421.</t>
  </si>
  <si>
    <t>Munoth Commun.</t>
  </si>
  <si>
    <t>4422.</t>
  </si>
  <si>
    <t>JP Associates</t>
  </si>
  <si>
    <t>-247.29</t>
  </si>
  <si>
    <t>672.42</t>
  </si>
  <si>
    <t>-59.75</t>
  </si>
  <si>
    <t>4423.</t>
  </si>
  <si>
    <t>Encode Packaging</t>
  </si>
  <si>
    <t>4424.</t>
  </si>
  <si>
    <t>Niyogin Fintech</t>
  </si>
  <si>
    <t>81.75</t>
  </si>
  <si>
    <t>62.23</t>
  </si>
  <si>
    <t>4425.</t>
  </si>
  <si>
    <t>Karnavati Financ</t>
  </si>
  <si>
    <t>17.49</t>
  </si>
  <si>
    <t>-408.33</t>
  </si>
  <si>
    <t>-65.08</t>
  </si>
  <si>
    <t>4426.</t>
  </si>
  <si>
    <t>Patidar Buildcon</t>
  </si>
  <si>
    <t>4427.</t>
  </si>
  <si>
    <t>Darjeeling Ropew</t>
  </si>
  <si>
    <t>-154.84</t>
  </si>
  <si>
    <t>4428.</t>
  </si>
  <si>
    <t>Reliable Ventur.</t>
  </si>
  <si>
    <t>-9.30</t>
  </si>
  <si>
    <t>-2.11</t>
  </si>
  <si>
    <t>4429.</t>
  </si>
  <si>
    <t>Omansh Enterpri.</t>
  </si>
  <si>
    <t>4430.</t>
  </si>
  <si>
    <t>Medi Caps</t>
  </si>
  <si>
    <t>-523.21</t>
  </si>
  <si>
    <t>-56.61</t>
  </si>
  <si>
    <t>4431.</t>
  </si>
  <si>
    <t>Vasa Retail</t>
  </si>
  <si>
    <t>4432.</t>
  </si>
  <si>
    <t>Sumeet Industrie</t>
  </si>
  <si>
    <t>194.21</t>
  </si>
  <si>
    <t>248.47</t>
  </si>
  <si>
    <t>-6.83</t>
  </si>
  <si>
    <t>4433.</t>
  </si>
  <si>
    <t>Martin Burn</t>
  </si>
  <si>
    <t>77.08</t>
  </si>
  <si>
    <t>4434.</t>
  </si>
  <si>
    <t>Kreon Finnancial</t>
  </si>
  <si>
    <t>1695.24</t>
  </si>
  <si>
    <t>4435.</t>
  </si>
  <si>
    <t>Hari Govind Intl</t>
  </si>
  <si>
    <t>4436.</t>
  </si>
  <si>
    <t>Sarvottam Finve.</t>
  </si>
  <si>
    <t>22.48</t>
  </si>
  <si>
    <t>-34.43</t>
  </si>
  <si>
    <t>4437.</t>
  </si>
  <si>
    <t>Sagar Cements</t>
  </si>
  <si>
    <t>104.30</t>
  </si>
  <si>
    <t>670.66</t>
  </si>
  <si>
    <t>4438.</t>
  </si>
  <si>
    <t>Sundaram Multi.</t>
  </si>
  <si>
    <t>-126.34</t>
  </si>
  <si>
    <t>40.66</t>
  </si>
  <si>
    <t>-4.15</t>
  </si>
  <si>
    <t>-2.20</t>
  </si>
  <si>
    <t>4439.</t>
  </si>
  <si>
    <t>John Cockerill</t>
  </si>
  <si>
    <t>5833.33</t>
  </si>
  <si>
    <t>-2.21</t>
  </si>
  <si>
    <t>4440.</t>
  </si>
  <si>
    <t>RKD Agri</t>
  </si>
  <si>
    <t>4441.</t>
  </si>
  <si>
    <t>A F Enterprises</t>
  </si>
  <si>
    <t>-2.24</t>
  </si>
  <si>
    <t>4442.</t>
  </si>
  <si>
    <t>Goa Carbon</t>
  </si>
  <si>
    <t>-366.78</t>
  </si>
  <si>
    <t>199.25</t>
  </si>
  <si>
    <t>4443.</t>
  </si>
  <si>
    <t>Gala Global</t>
  </si>
  <si>
    <t>-392.86</t>
  </si>
  <si>
    <t>-99.89</t>
  </si>
  <si>
    <t>4444.</t>
  </si>
  <si>
    <t>Aion-Tech Soluti</t>
  </si>
  <si>
    <t>-1024.24</t>
  </si>
  <si>
    <t>4445.</t>
  </si>
  <si>
    <t>63 Moons Tech.</t>
  </si>
  <si>
    <t>162.05</t>
  </si>
  <si>
    <t>4446.</t>
  </si>
  <si>
    <t>Kanoria Chem.</t>
  </si>
  <si>
    <t>453.78</t>
  </si>
  <si>
    <t>4447.</t>
  </si>
  <si>
    <t>KK Shah Hospital</t>
  </si>
  <si>
    <t>-289.19</t>
  </si>
  <si>
    <t>4448.</t>
  </si>
  <si>
    <t>OnMobile Global</t>
  </si>
  <si>
    <t>231.99</t>
  </si>
  <si>
    <t>125.33</t>
  </si>
  <si>
    <t>-2.34</t>
  </si>
  <si>
    <t>4449.</t>
  </si>
  <si>
    <t>Aviva Industries</t>
  </si>
  <si>
    <t>4450.</t>
  </si>
  <si>
    <t>UTL Industries</t>
  </si>
  <si>
    <t>4451.</t>
  </si>
  <si>
    <t>Peeti Securities</t>
  </si>
  <si>
    <t>4452.</t>
  </si>
  <si>
    <t>Sundaram Clayton</t>
  </si>
  <si>
    <t>-57.76</t>
  </si>
  <si>
    <t>-3.42</t>
  </si>
  <si>
    <t>511.64</t>
  </si>
  <si>
    <t>-11.85</t>
  </si>
  <si>
    <t>4453.</t>
  </si>
  <si>
    <t>Kush Industries</t>
  </si>
  <si>
    <t>4454.</t>
  </si>
  <si>
    <t>Suvidha Infra.</t>
  </si>
  <si>
    <t>4455.</t>
  </si>
  <si>
    <t>Munoth Fin.Serv.</t>
  </si>
  <si>
    <t>4456.</t>
  </si>
  <si>
    <t>Sh. Rajiv. Oil</t>
  </si>
  <si>
    <t>4457.</t>
  </si>
  <si>
    <t>Octal Credit Cap</t>
  </si>
  <si>
    <t>85.29</t>
  </si>
  <si>
    <t>-2.45</t>
  </si>
  <si>
    <t>4458.</t>
  </si>
  <si>
    <t>Milestone Furn.</t>
  </si>
  <si>
    <t>-2.46</t>
  </si>
  <si>
    <t>4459.</t>
  </si>
  <si>
    <t>Sh. Steel Wire</t>
  </si>
  <si>
    <t>-733.33</t>
  </si>
  <si>
    <t>-57.25</t>
  </si>
  <si>
    <t>4460.</t>
  </si>
  <si>
    <t>Nivaka Fashions</t>
  </si>
  <si>
    <t>-76.19</t>
  </si>
  <si>
    <t>4461.</t>
  </si>
  <si>
    <t>Indian Infotech</t>
  </si>
  <si>
    <t>-39.06</t>
  </si>
  <si>
    <t>4462.</t>
  </si>
  <si>
    <t>Athena Global</t>
  </si>
  <si>
    <t>-27.58</t>
  </si>
  <si>
    <t>4463.</t>
  </si>
  <si>
    <t>Kaya Ltd</t>
  </si>
  <si>
    <t>-14.09</t>
  </si>
  <si>
    <t>-141000.00</t>
  </si>
  <si>
    <t>52.79</t>
  </si>
  <si>
    <t>4464.</t>
  </si>
  <si>
    <t>Naturo Indiabull</t>
  </si>
  <si>
    <t>-35.53</t>
  </si>
  <si>
    <t>4465.</t>
  </si>
  <si>
    <t>Palred Technolog</t>
  </si>
  <si>
    <t>-82.01</t>
  </si>
  <si>
    <t>-30.07</t>
  </si>
  <si>
    <t>4466.</t>
  </si>
  <si>
    <t>Palash Securi.</t>
  </si>
  <si>
    <t>109.09</t>
  </si>
  <si>
    <t>4467.</t>
  </si>
  <si>
    <t>Sutlej Textiles</t>
  </si>
  <si>
    <t>-184.70</t>
  </si>
  <si>
    <t>598.49</t>
  </si>
  <si>
    <t>-8.17</t>
  </si>
  <si>
    <t>4468.</t>
  </si>
  <si>
    <t>BirlaNu Ltd</t>
  </si>
  <si>
    <t>-110.46</t>
  </si>
  <si>
    <t>1052.28</t>
  </si>
  <si>
    <t>4469.</t>
  </si>
  <si>
    <t>Orient Paper</t>
  </si>
  <si>
    <t>629.44</t>
  </si>
  <si>
    <t>238.34</t>
  </si>
  <si>
    <t>4470.</t>
  </si>
  <si>
    <t>Velan Hotels</t>
  </si>
  <si>
    <t>4471.</t>
  </si>
  <si>
    <t>Facor Alloys</t>
  </si>
  <si>
    <t>-180.99</t>
  </si>
  <si>
    <t>4472.</t>
  </si>
  <si>
    <t>Affordable Robo.</t>
  </si>
  <si>
    <t>4473.</t>
  </si>
  <si>
    <t>Eastcoast Steel</t>
  </si>
  <si>
    <t>-99.90</t>
  </si>
  <si>
    <t>-2.65</t>
  </si>
  <si>
    <t>4474.</t>
  </si>
  <si>
    <t>Senthil Infotek</t>
  </si>
  <si>
    <t>4475.</t>
  </si>
  <si>
    <t>Tulive Developer</t>
  </si>
  <si>
    <t>-4.35</t>
  </si>
  <si>
    <t>4476.</t>
  </si>
  <si>
    <t>Nova Iron &amp;Steel</t>
  </si>
  <si>
    <t>-66.26</t>
  </si>
  <si>
    <t>112.97</t>
  </si>
  <si>
    <t>-2.76</t>
  </si>
  <si>
    <t>4477.</t>
  </si>
  <si>
    <t>Vivanza Biosci.</t>
  </si>
  <si>
    <t>266.39</t>
  </si>
  <si>
    <t>-2.77</t>
  </si>
  <si>
    <t>4478.</t>
  </si>
  <si>
    <t>Libord Finance</t>
  </si>
  <si>
    <t>4479.</t>
  </si>
  <si>
    <t>Ruparel Food</t>
  </si>
  <si>
    <t>4480.</t>
  </si>
  <si>
    <t>Aurum Proptech</t>
  </si>
  <si>
    <t>11.63</t>
  </si>
  <si>
    <t>4481.</t>
  </si>
  <si>
    <t>Golden Carpets</t>
  </si>
  <si>
    <t>4482.</t>
  </si>
  <si>
    <t>B P Capital</t>
  </si>
  <si>
    <t>-2.87</t>
  </si>
  <si>
    <t>4483.</t>
  </si>
  <si>
    <t>MPDL Ltd</t>
  </si>
  <si>
    <t>-174.55</t>
  </si>
  <si>
    <t>2431.25</t>
  </si>
  <si>
    <t>4484.</t>
  </si>
  <si>
    <t>Aditya Bir. Fas.</t>
  </si>
  <si>
    <t>-233.73</t>
  </si>
  <si>
    <t>-18.63</t>
  </si>
  <si>
    <t>1831.46</t>
  </si>
  <si>
    <t>4485.</t>
  </si>
  <si>
    <t>Raj Packaging</t>
  </si>
  <si>
    <t>-2.90</t>
  </si>
  <si>
    <t>4486.</t>
  </si>
  <si>
    <t>Gita Renewable</t>
  </si>
  <si>
    <t>4487.</t>
  </si>
  <si>
    <t>Virya Resources</t>
  </si>
  <si>
    <t>4488.</t>
  </si>
  <si>
    <t>Prima Industries</t>
  </si>
  <si>
    <t>-2.95</t>
  </si>
  <si>
    <t>4489.</t>
  </si>
  <si>
    <t>Fusion Finance</t>
  </si>
  <si>
    <t>-92.25</t>
  </si>
  <si>
    <t>-158.98</t>
  </si>
  <si>
    <t>434.43</t>
  </si>
  <si>
    <t>4490.</t>
  </si>
  <si>
    <t>Shiva Cement</t>
  </si>
  <si>
    <t>-30.28</t>
  </si>
  <si>
    <t>105.61</t>
  </si>
  <si>
    <t>-2.97</t>
  </si>
  <si>
    <t>4491.</t>
  </si>
  <si>
    <t>Link Pharma Chem</t>
  </si>
  <si>
    <t>4492.</t>
  </si>
  <si>
    <t>Restaurant Brand</t>
  </si>
  <si>
    <t>-45.43</t>
  </si>
  <si>
    <t>697.72</t>
  </si>
  <si>
    <t>4493.</t>
  </si>
  <si>
    <t>Rudra Ecovation</t>
  </si>
  <si>
    <t>-234.62</t>
  </si>
  <si>
    <t>4494.</t>
  </si>
  <si>
    <t>Garware Synth</t>
  </si>
  <si>
    <t>4495.</t>
  </si>
  <si>
    <t>Shiva Mills</t>
  </si>
  <si>
    <t>37.56</t>
  </si>
  <si>
    <t>-15.06</t>
  </si>
  <si>
    <t>4496.</t>
  </si>
  <si>
    <t>Kore Foods</t>
  </si>
  <si>
    <t>227.27</t>
  </si>
  <si>
    <t>4497.</t>
  </si>
  <si>
    <t>Jackson Invest</t>
  </si>
  <si>
    <t>4498.</t>
  </si>
  <si>
    <t>Kakatiya Cement</t>
  </si>
  <si>
    <t>-109.09</t>
  </si>
  <si>
    <t>-14.89</t>
  </si>
  <si>
    <t>4499.</t>
  </si>
  <si>
    <t>Bombay Talkies</t>
  </si>
  <si>
    <t>4500.</t>
  </si>
  <si>
    <t>-75.95</t>
  </si>
  <si>
    <t>-50.22</t>
  </si>
  <si>
    <t>4501.</t>
  </si>
  <si>
    <t>SAB Industries</t>
  </si>
  <si>
    <t>46.48</t>
  </si>
  <si>
    <t>2612.43</t>
  </si>
  <si>
    <t>-50.87</t>
  </si>
  <si>
    <t>-3.19</t>
  </si>
  <si>
    <t>4502.</t>
  </si>
  <si>
    <t>Vikas Wsp</t>
  </si>
  <si>
    <t>-8.78</t>
  </si>
  <si>
    <t>4503.</t>
  </si>
  <si>
    <t>Agio Paper</t>
  </si>
  <si>
    <t>-6.98</t>
  </si>
  <si>
    <t>4504.</t>
  </si>
  <si>
    <t>Shikhar Cons.</t>
  </si>
  <si>
    <t>4505.</t>
  </si>
  <si>
    <t>Rich Universe</t>
  </si>
  <si>
    <t>4506.</t>
  </si>
  <si>
    <t>COSYN</t>
  </si>
  <si>
    <t>-79.30</t>
  </si>
  <si>
    <t>4507.</t>
  </si>
  <si>
    <t>DCM Financial</t>
  </si>
  <si>
    <t>-333.33</t>
  </si>
  <si>
    <t>-3.32</t>
  </si>
  <si>
    <t>4508.</t>
  </si>
  <si>
    <t>FratelliVineyard</t>
  </si>
  <si>
    <t>-319.62</t>
  </si>
  <si>
    <t>-3.35</t>
  </si>
  <si>
    <t>4509.</t>
  </si>
  <si>
    <t>Micropro Softwar</t>
  </si>
  <si>
    <t>-110.72</t>
  </si>
  <si>
    <t>-3.38</t>
  </si>
  <si>
    <t>4510.</t>
  </si>
  <si>
    <t>Marshall Machin.</t>
  </si>
  <si>
    <t>-14.26</t>
  </si>
  <si>
    <t>-3.39</t>
  </si>
  <si>
    <t>4511.</t>
  </si>
  <si>
    <t>Prag Bosimi Syn.</t>
  </si>
  <si>
    <t>-6.32</t>
  </si>
  <si>
    <t>4512.</t>
  </si>
  <si>
    <t>Vivanta Indust.</t>
  </si>
  <si>
    <t>103.85</t>
  </si>
  <si>
    <t>2438.13</t>
  </si>
  <si>
    <t>4513.</t>
  </si>
  <si>
    <t>Indsil Hydro</t>
  </si>
  <si>
    <t>-93.63</t>
  </si>
  <si>
    <t>4514.</t>
  </si>
  <si>
    <t>Jayatma Industri</t>
  </si>
  <si>
    <t>-12.19</t>
  </si>
  <si>
    <t>4515.</t>
  </si>
  <si>
    <t>Swadha Nature</t>
  </si>
  <si>
    <t>4516.</t>
  </si>
  <si>
    <t>Delta Industrial</t>
  </si>
  <si>
    <t>4517.</t>
  </si>
  <si>
    <t>Hindustan Agrig.</t>
  </si>
  <si>
    <t>4518.</t>
  </si>
  <si>
    <t>Athena Construc.</t>
  </si>
  <si>
    <t>-3.60</t>
  </si>
  <si>
    <t>4519.</t>
  </si>
  <si>
    <t>Punjab Commun.</t>
  </si>
  <si>
    <t>-3.62</t>
  </si>
  <si>
    <t>4520.</t>
  </si>
  <si>
    <t>Toyam Sports</t>
  </si>
  <si>
    <t>-122.34</t>
  </si>
  <si>
    <t>-3.64</t>
  </si>
  <si>
    <t>4521.</t>
  </si>
  <si>
    <t>Deepak Spinners</t>
  </si>
  <si>
    <t>138.77</t>
  </si>
  <si>
    <t>4522.</t>
  </si>
  <si>
    <t>CMI</t>
  </si>
  <si>
    <t>-134.90</t>
  </si>
  <si>
    <t>-13.67</t>
  </si>
  <si>
    <t>4523.</t>
  </si>
  <si>
    <t>Vardhman Concr.</t>
  </si>
  <si>
    <t>168.18</t>
  </si>
  <si>
    <t>-3.73</t>
  </si>
  <si>
    <t>4524.</t>
  </si>
  <si>
    <t>Dindigul Farm</t>
  </si>
  <si>
    <t>4525.</t>
  </si>
  <si>
    <t>Ind Bank Housing</t>
  </si>
  <si>
    <t>4526.</t>
  </si>
  <si>
    <t>Kamanwala Housin</t>
  </si>
  <si>
    <t>127.27</t>
  </si>
  <si>
    <t>4527.</t>
  </si>
  <si>
    <t>Dharan Infra-EPC</t>
  </si>
  <si>
    <t>59.44</t>
  </si>
  <si>
    <t>-89.08</t>
  </si>
  <si>
    <t>4528.</t>
  </si>
  <si>
    <t>KMF Builders</t>
  </si>
  <si>
    <t>4529.</t>
  </si>
  <si>
    <t>Kiran Syntex</t>
  </si>
  <si>
    <t>4530.</t>
  </si>
  <si>
    <t>Spandana Sphoort</t>
  </si>
  <si>
    <t>-328.91</t>
  </si>
  <si>
    <t>-741.28</t>
  </si>
  <si>
    <t>261.87</t>
  </si>
  <si>
    <t>-60.51</t>
  </si>
  <si>
    <t>-3.87</t>
  </si>
  <si>
    <t>4531.</t>
  </si>
  <si>
    <t>Sanghi Industrie</t>
  </si>
  <si>
    <t>-75.40</t>
  </si>
  <si>
    <t>-29.93</t>
  </si>
  <si>
    <t>245.38</t>
  </si>
  <si>
    <t>4532.</t>
  </si>
  <si>
    <t>Adjia Tech</t>
  </si>
  <si>
    <t>-3.94</t>
  </si>
  <si>
    <t>4533.</t>
  </si>
  <si>
    <t>Polytex India</t>
  </si>
  <si>
    <t>-4.04</t>
  </si>
  <si>
    <t>4534.</t>
  </si>
  <si>
    <t>Credent Global</t>
  </si>
  <si>
    <t>29.21</t>
  </si>
  <si>
    <t>103.01</t>
  </si>
  <si>
    <t>-47.75</t>
  </si>
  <si>
    <t>4535.</t>
  </si>
  <si>
    <t>Abhishek Infra.</t>
  </si>
  <si>
    <t>4536.</t>
  </si>
  <si>
    <t>Malu Paper</t>
  </si>
  <si>
    <t>-212.18</t>
  </si>
  <si>
    <t>-4.11</t>
  </si>
  <si>
    <t>4537.</t>
  </si>
  <si>
    <t>Kanco Tea</t>
  </si>
  <si>
    <t>-4.12</t>
  </si>
  <si>
    <t>4538.</t>
  </si>
  <si>
    <t>GSL Securities</t>
  </si>
  <si>
    <t>4539.</t>
  </si>
  <si>
    <t>Oxford Industrie</t>
  </si>
  <si>
    <t>2700.00</t>
  </si>
  <si>
    <t>4540.</t>
  </si>
  <si>
    <t>Cityman</t>
  </si>
  <si>
    <t>4541.</t>
  </si>
  <si>
    <t>Prajay Engineers</t>
  </si>
  <si>
    <t>212.31</t>
  </si>
  <si>
    <t>4542.</t>
  </si>
  <si>
    <t>ANG Lifesciences</t>
  </si>
  <si>
    <t>-2.01</t>
  </si>
  <si>
    <t>4543.</t>
  </si>
  <si>
    <t>Prakash Woollen</t>
  </si>
  <si>
    <t>-4.25</t>
  </si>
  <si>
    <t>4544.</t>
  </si>
  <si>
    <t>Alphageo (India)</t>
  </si>
  <si>
    <t>-78.40</t>
  </si>
  <si>
    <t>40.84</t>
  </si>
  <si>
    <t>4545.</t>
  </si>
  <si>
    <t>Sashwat Technoc</t>
  </si>
  <si>
    <t>252.95</t>
  </si>
  <si>
    <t>-4.38</t>
  </si>
  <si>
    <t>4546.</t>
  </si>
  <si>
    <t>Vistar Amar</t>
  </si>
  <si>
    <t>139.53</t>
  </si>
  <si>
    <t>4547.</t>
  </si>
  <si>
    <t>Bharat Parenter.</t>
  </si>
  <si>
    <t>542.97</t>
  </si>
  <si>
    <t>4548.</t>
  </si>
  <si>
    <t>Borosil Renew.</t>
  </si>
  <si>
    <t>-29.53</t>
  </si>
  <si>
    <t>58.23</t>
  </si>
  <si>
    <t>373.54</t>
  </si>
  <si>
    <t>4549.</t>
  </si>
  <si>
    <t>Dhunseri Tea</t>
  </si>
  <si>
    <t>586.44</t>
  </si>
  <si>
    <t>114.98</t>
  </si>
  <si>
    <t>4550.</t>
  </si>
  <si>
    <t>Williamson Fin.</t>
  </si>
  <si>
    <t>-110.17</t>
  </si>
  <si>
    <t>4551.</t>
  </si>
  <si>
    <t>Kallam Textiles</t>
  </si>
  <si>
    <t>-17.97</t>
  </si>
  <si>
    <t>-91.78</t>
  </si>
  <si>
    <t>-12.98</t>
  </si>
  <si>
    <t>4552.</t>
  </si>
  <si>
    <t>Rolta India</t>
  </si>
  <si>
    <t>-4.53</t>
  </si>
  <si>
    <t>4553.</t>
  </si>
  <si>
    <t>Jauss Polymers</t>
  </si>
  <si>
    <t>4554.</t>
  </si>
  <si>
    <t>Panacea Biotec</t>
  </si>
  <si>
    <t>166.70</t>
  </si>
  <si>
    <t>-4.57</t>
  </si>
  <si>
    <t>4555.</t>
  </si>
  <si>
    <t>Millen. Online</t>
  </si>
  <si>
    <t>4556.</t>
  </si>
  <si>
    <t>Decipher Labs</t>
  </si>
  <si>
    <t>-461.05</t>
  </si>
  <si>
    <t>-60.75</t>
  </si>
  <si>
    <t>4557.</t>
  </si>
  <si>
    <t>Kothari Products</t>
  </si>
  <si>
    <t>303.23</t>
  </si>
  <si>
    <t>248.41</t>
  </si>
  <si>
    <t>-4.68</t>
  </si>
  <si>
    <t>4558.</t>
  </si>
  <si>
    <t>Stanrose Mafat.</t>
  </si>
  <si>
    <t>-172.73</t>
  </si>
  <si>
    <t>4559.</t>
  </si>
  <si>
    <t>Kesoram Inds.</t>
  </si>
  <si>
    <t>-99.34</t>
  </si>
  <si>
    <t>-9.26</t>
  </si>
  <si>
    <t>4560.</t>
  </si>
  <si>
    <t>Khoobsurat Ltd</t>
  </si>
  <si>
    <t>495.24</t>
  </si>
  <si>
    <t>-4.75</t>
  </si>
  <si>
    <t>4561.</t>
  </si>
  <si>
    <t>Alok Industries</t>
  </si>
  <si>
    <t>-171.56</t>
  </si>
  <si>
    <t>932.49</t>
  </si>
  <si>
    <t>-4.76</t>
  </si>
  <si>
    <t>4562.</t>
  </si>
  <si>
    <t>Colorchips New</t>
  </si>
  <si>
    <t>4563.</t>
  </si>
  <si>
    <t>Bluechip Tex Ind</t>
  </si>
  <si>
    <t>-64.86</t>
  </si>
  <si>
    <t>-15.90</t>
  </si>
  <si>
    <t>4564.</t>
  </si>
  <si>
    <t>TARC Ltd</t>
  </si>
  <si>
    <t>276.82</t>
  </si>
  <si>
    <t>824.36</t>
  </si>
  <si>
    <t>4565.</t>
  </si>
  <si>
    <t>Vikram Aroma</t>
  </si>
  <si>
    <t>4566.</t>
  </si>
  <si>
    <t>Globesecure Tech</t>
  </si>
  <si>
    <t>-488.75</t>
  </si>
  <si>
    <t>4567.</t>
  </si>
  <si>
    <t>Patspin India</t>
  </si>
  <si>
    <t>-18.02</t>
  </si>
  <si>
    <t>-4.86</t>
  </si>
  <si>
    <t>4568.</t>
  </si>
  <si>
    <t>Alkali Metals</t>
  </si>
  <si>
    <t>4569.</t>
  </si>
  <si>
    <t>Dhoot Indl.Fin</t>
  </si>
  <si>
    <t>4570.</t>
  </si>
  <si>
    <t>Lippi Systems</t>
  </si>
  <si>
    <t>4571.</t>
  </si>
  <si>
    <t>Universal Office</t>
  </si>
  <si>
    <t>-4.89</t>
  </si>
  <si>
    <t>4572.</t>
  </si>
  <si>
    <t>Inducto Steel</t>
  </si>
  <si>
    <t>45.85</t>
  </si>
  <si>
    <t>4573.</t>
  </si>
  <si>
    <t>-184.11</t>
  </si>
  <si>
    <t>-4.90</t>
  </si>
  <si>
    <t>4574.</t>
  </si>
  <si>
    <t>Oriental Trimex</t>
  </si>
  <si>
    <t>214.81</t>
  </si>
  <si>
    <t>4575.</t>
  </si>
  <si>
    <t>JPT Securities</t>
  </si>
  <si>
    <t>-4.98</t>
  </si>
  <si>
    <t>4576.</t>
  </si>
  <si>
    <t>Tijaria Polypipe</t>
  </si>
  <si>
    <t>56.45</t>
  </si>
  <si>
    <t>4577.</t>
  </si>
  <si>
    <t>Filmcity Media</t>
  </si>
  <si>
    <t>-5.07</t>
  </si>
  <si>
    <t>4578.</t>
  </si>
  <si>
    <t>Global Offshore</t>
  </si>
  <si>
    <t>-165.07</t>
  </si>
  <si>
    <t>-49.34</t>
  </si>
  <si>
    <t>4579.</t>
  </si>
  <si>
    <t>CDG Petchem</t>
  </si>
  <si>
    <t>-28.38</t>
  </si>
  <si>
    <t>4580.</t>
  </si>
  <si>
    <t>Chennai Meena</t>
  </si>
  <si>
    <t>-94.74</t>
  </si>
  <si>
    <t>4581.</t>
  </si>
  <si>
    <t>Indian Terrain</t>
  </si>
  <si>
    <t>4582.</t>
  </si>
  <si>
    <t>JHS Sven.Lab.</t>
  </si>
  <si>
    <t>268.25</t>
  </si>
  <si>
    <t>23.45</t>
  </si>
  <si>
    <t>-5.19</t>
  </si>
  <si>
    <t>4583.</t>
  </si>
  <si>
    <t>Panther Indl. Pr</t>
  </si>
  <si>
    <t>-155.56</t>
  </si>
  <si>
    <t>4584.</t>
  </si>
  <si>
    <t>Hind.Organ.Chem.</t>
  </si>
  <si>
    <t>61.43</t>
  </si>
  <si>
    <t>163.89</t>
  </si>
  <si>
    <t>176.10</t>
  </si>
  <si>
    <t>4585.</t>
  </si>
  <si>
    <t>Arunis Abode</t>
  </si>
  <si>
    <t>6011.11</t>
  </si>
  <si>
    <t>4586.</t>
  </si>
  <si>
    <t>Nectar Lifesci.</t>
  </si>
  <si>
    <t>-63.23</t>
  </si>
  <si>
    <t>-2228.96</t>
  </si>
  <si>
    <t>280.68</t>
  </si>
  <si>
    <t>-21.88</t>
  </si>
  <si>
    <t>-5.36</t>
  </si>
  <si>
    <t>4587.</t>
  </si>
  <si>
    <t>Ramco Systems</t>
  </si>
  <si>
    <t>104.78</t>
  </si>
  <si>
    <t>161.32</t>
  </si>
  <si>
    <t>4588.</t>
  </si>
  <si>
    <t>MSR India</t>
  </si>
  <si>
    <t>4589.</t>
  </si>
  <si>
    <t>Visa Steel</t>
  </si>
  <si>
    <t>162.43</t>
  </si>
  <si>
    <t>170.98</t>
  </si>
  <si>
    <t>4590.</t>
  </si>
  <si>
    <t>India Cements</t>
  </si>
  <si>
    <t>-132.90</t>
  </si>
  <si>
    <t>93.31</t>
  </si>
  <si>
    <t>1024.74</t>
  </si>
  <si>
    <t>4591.</t>
  </si>
  <si>
    <t>Kandagiri Spinng</t>
  </si>
  <si>
    <t>46.92</t>
  </si>
  <si>
    <t>-213.16</t>
  </si>
  <si>
    <t>463.64</t>
  </si>
  <si>
    <t>4592.</t>
  </si>
  <si>
    <t>Cistro Telelink</t>
  </si>
  <si>
    <t>4593.</t>
  </si>
  <si>
    <t>Photon Capital</t>
  </si>
  <si>
    <t>4594.</t>
  </si>
  <si>
    <t>Rasandik Engg.</t>
  </si>
  <si>
    <t>-176.71</t>
  </si>
  <si>
    <t>-22.34</t>
  </si>
  <si>
    <t>4595.</t>
  </si>
  <si>
    <t>Innokaiz India</t>
  </si>
  <si>
    <t>-1505.00</t>
  </si>
  <si>
    <t>-80.56</t>
  </si>
  <si>
    <t>4596.</t>
  </si>
  <si>
    <t>Krishna Vent.</t>
  </si>
  <si>
    <t>4597.</t>
  </si>
  <si>
    <t>Elango Industrie</t>
  </si>
  <si>
    <t>425.00</t>
  </si>
  <si>
    <t>-5.67</t>
  </si>
  <si>
    <t>4598.</t>
  </si>
  <si>
    <t>Shyam Century</t>
  </si>
  <si>
    <t>-4.03</t>
  </si>
  <si>
    <t>-49.26</t>
  </si>
  <si>
    <t>-46.55</t>
  </si>
  <si>
    <t>4599.</t>
  </si>
  <si>
    <t>Indian Acrylics</t>
  </si>
  <si>
    <t>-4.72</t>
  </si>
  <si>
    <t>46.18</t>
  </si>
  <si>
    <t>86.19</t>
  </si>
  <si>
    <t>-24.50</t>
  </si>
  <si>
    <t>-5.71</t>
  </si>
  <si>
    <t>4600.</t>
  </si>
  <si>
    <t>Ahasolar Technol</t>
  </si>
  <si>
    <t>138.27</t>
  </si>
  <si>
    <t>4601.</t>
  </si>
  <si>
    <t>Vallabh Steels</t>
  </si>
  <si>
    <t>-5.73</t>
  </si>
  <si>
    <t>4602.</t>
  </si>
  <si>
    <t>Swan Defence</t>
  </si>
  <si>
    <t>-31.17</t>
  </si>
  <si>
    <t>-5.76</t>
  </si>
  <si>
    <t>4603.</t>
  </si>
  <si>
    <t>Cian Healthcare</t>
  </si>
  <si>
    <t>-375.52</t>
  </si>
  <si>
    <t>4604.</t>
  </si>
  <si>
    <t>K-Lifestyle</t>
  </si>
  <si>
    <t>-5.85</t>
  </si>
  <si>
    <t>4605.</t>
  </si>
  <si>
    <t>Boston Bio</t>
  </si>
  <si>
    <t>-5.89</t>
  </si>
  <si>
    <t>4606.</t>
  </si>
  <si>
    <t>ACI Infocom</t>
  </si>
  <si>
    <t>4607.</t>
  </si>
  <si>
    <t>Exicom Tele-Sys.</t>
  </si>
  <si>
    <t>-83.14</t>
  </si>
  <si>
    <t>-489.97</t>
  </si>
  <si>
    <t>205.32</t>
  </si>
  <si>
    <t>-18.55</t>
  </si>
  <si>
    <t>4608.</t>
  </si>
  <si>
    <t>High Street Fila</t>
  </si>
  <si>
    <t>213.55</t>
  </si>
  <si>
    <t>4609.</t>
  </si>
  <si>
    <t>PBM Polytex</t>
  </si>
  <si>
    <t>4610.</t>
  </si>
  <si>
    <t>GKB Ophthalmics</t>
  </si>
  <si>
    <t>-0.64</t>
  </si>
  <si>
    <t>-308.00</t>
  </si>
  <si>
    <t>4611.</t>
  </si>
  <si>
    <t>Akshar Spintex</t>
  </si>
  <si>
    <t>-1.24</t>
  </si>
  <si>
    <t>-296.83</t>
  </si>
  <si>
    <t>4612.</t>
  </si>
  <si>
    <t>Ashoka Refinerie</t>
  </si>
  <si>
    <t>4613.</t>
  </si>
  <si>
    <t>Lynx Machinery</t>
  </si>
  <si>
    <t>163.65</t>
  </si>
  <si>
    <t>-6.07</t>
  </si>
  <si>
    <t>4614.</t>
  </si>
  <si>
    <t>Rapicut Carbides</t>
  </si>
  <si>
    <t>-147.37</t>
  </si>
  <si>
    <t>4615.</t>
  </si>
  <si>
    <t>Puretrop Fruits</t>
  </si>
  <si>
    <t>-45.54</t>
  </si>
  <si>
    <t>4616.</t>
  </si>
  <si>
    <t>Suumaya Indust.</t>
  </si>
  <si>
    <t>-862.42</t>
  </si>
  <si>
    <t>-3784.23</t>
  </si>
  <si>
    <t>80.62</t>
  </si>
  <si>
    <t>4617.</t>
  </si>
  <si>
    <t>Cemantic Infra</t>
  </si>
  <si>
    <t>-6.14</t>
  </si>
  <si>
    <t>4618.</t>
  </si>
  <si>
    <t>Flex Foods</t>
  </si>
  <si>
    <t>-12.96</t>
  </si>
  <si>
    <t>-136.50</t>
  </si>
  <si>
    <t>4619.</t>
  </si>
  <si>
    <t>A B M Internatl.</t>
  </si>
  <si>
    <t>-103.05</t>
  </si>
  <si>
    <t>-50.93</t>
  </si>
  <si>
    <t>4620.</t>
  </si>
  <si>
    <t>Hi-Klass Trading</t>
  </si>
  <si>
    <t>-471.43</t>
  </si>
  <si>
    <t>-37.04</t>
  </si>
  <si>
    <t>4621.</t>
  </si>
  <si>
    <t>Eastern Treads</t>
  </si>
  <si>
    <t>4622.</t>
  </si>
  <si>
    <t>Shreyas Interm.</t>
  </si>
  <si>
    <t>4623.</t>
  </si>
  <si>
    <t>Tasty Dairy</t>
  </si>
  <si>
    <t>4624.</t>
  </si>
  <si>
    <t>Subex</t>
  </si>
  <si>
    <t>214.27</t>
  </si>
  <si>
    <t>-6.37</t>
  </si>
  <si>
    <t>4625.</t>
  </si>
  <si>
    <t>Yash Mgmt &amp; Sat.</t>
  </si>
  <si>
    <t>-79.35</t>
  </si>
  <si>
    <t>-63.09</t>
  </si>
  <si>
    <t>4626.</t>
  </si>
  <si>
    <t>Salem Erode Inv.</t>
  </si>
  <si>
    <t>38.05</t>
  </si>
  <si>
    <t>-0.99</t>
  </si>
  <si>
    <t>4627.</t>
  </si>
  <si>
    <t>Suryavanshi Spg.</t>
  </si>
  <si>
    <t>82.20</t>
  </si>
  <si>
    <t>5550.00</t>
  </si>
  <si>
    <t>-6.70</t>
  </si>
  <si>
    <t>4628.</t>
  </si>
  <si>
    <t>Pro CLB</t>
  </si>
  <si>
    <t>4629.</t>
  </si>
  <si>
    <t>Oscar Global</t>
  </si>
  <si>
    <t>4630.</t>
  </si>
  <si>
    <t>M T N L</t>
  </si>
  <si>
    <t>-943.15</t>
  </si>
  <si>
    <t>65.74</t>
  </si>
  <si>
    <t>-64.24</t>
  </si>
  <si>
    <t>4631.</t>
  </si>
  <si>
    <t>Hind.Urban Infra</t>
  </si>
  <si>
    <t>-23.37</t>
  </si>
  <si>
    <t>-159.74</t>
  </si>
  <si>
    <t>4632.</t>
  </si>
  <si>
    <t>Andrew Yule &amp; Co</t>
  </si>
  <si>
    <t>889.80</t>
  </si>
  <si>
    <t>4633.</t>
  </si>
  <si>
    <t>Bhagawati Oxygen</t>
  </si>
  <si>
    <t>-37.50</t>
  </si>
  <si>
    <t>4634.</t>
  </si>
  <si>
    <t>Chambal Brewer</t>
  </si>
  <si>
    <t>-6.90</t>
  </si>
  <si>
    <t>4635.</t>
  </si>
  <si>
    <t>HB Leasing &amp;Fin.</t>
  </si>
  <si>
    <t>-6.93</t>
  </si>
  <si>
    <t>4636.</t>
  </si>
  <si>
    <t>Ganesh Holdings</t>
  </si>
  <si>
    <t>4637.</t>
  </si>
  <si>
    <t>Jattashankar Ind</t>
  </si>
  <si>
    <t>-45.00</t>
  </si>
  <si>
    <t>4638.</t>
  </si>
  <si>
    <t>Bohra Industries</t>
  </si>
  <si>
    <t>-18.97</t>
  </si>
  <si>
    <t>4639.</t>
  </si>
  <si>
    <t>Quadrant Future</t>
  </si>
  <si>
    <t>-13.50</t>
  </si>
  <si>
    <t>-45.79</t>
  </si>
  <si>
    <t>4640.</t>
  </si>
  <si>
    <t>ACE EduTremd Ltd</t>
  </si>
  <si>
    <t>4641.</t>
  </si>
  <si>
    <t>Sampre Nutrition</t>
  </si>
  <si>
    <t>141.02</t>
  </si>
  <si>
    <t>4642.</t>
  </si>
  <si>
    <t>Bombay Wire</t>
  </si>
  <si>
    <t>-7.15</t>
  </si>
  <si>
    <t>4643.</t>
  </si>
  <si>
    <t>Golech.Glob.Fin.</t>
  </si>
  <si>
    <t>58.66</t>
  </si>
  <si>
    <t>4644.</t>
  </si>
  <si>
    <t>Globus Power</t>
  </si>
  <si>
    <t>4645.</t>
  </si>
  <si>
    <t>Aditya Ispat</t>
  </si>
  <si>
    <t>-74.07</t>
  </si>
  <si>
    <t>-38.86</t>
  </si>
  <si>
    <t>-7.34</t>
  </si>
  <si>
    <t>4646.</t>
  </si>
  <si>
    <t>Alchemist Corp.</t>
  </si>
  <si>
    <t>4647.</t>
  </si>
  <si>
    <t>Baron Infotech</t>
  </si>
  <si>
    <t>4648.</t>
  </si>
  <si>
    <t>Jetmall Spices</t>
  </si>
  <si>
    <t>-49.33</t>
  </si>
  <si>
    <t>-7.56</t>
  </si>
  <si>
    <t>4649.</t>
  </si>
  <si>
    <t>Yash Innoventure</t>
  </si>
  <si>
    <t>4650.</t>
  </si>
  <si>
    <t>Banka Bioloo</t>
  </si>
  <si>
    <t>-96.55</t>
  </si>
  <si>
    <t>-13.58</t>
  </si>
  <si>
    <t>4651.</t>
  </si>
  <si>
    <t>Skyline Ventures</t>
  </si>
  <si>
    <t>-7.70</t>
  </si>
  <si>
    <t>4652.</t>
  </si>
  <si>
    <t>Mefcom Capital</t>
  </si>
  <si>
    <t>496.43</t>
  </si>
  <si>
    <t>48.97</t>
  </si>
  <si>
    <t>4653.</t>
  </si>
  <si>
    <t>Shamrock Indl.</t>
  </si>
  <si>
    <t>-7.78</t>
  </si>
  <si>
    <t>4654.</t>
  </si>
  <si>
    <t>NACL Industries</t>
  </si>
  <si>
    <t>162.69</t>
  </si>
  <si>
    <t>448.36</t>
  </si>
  <si>
    <t>4655.</t>
  </si>
  <si>
    <t>Standard Inds.</t>
  </si>
  <si>
    <t>4656.</t>
  </si>
  <si>
    <t>Kabra Drugs</t>
  </si>
  <si>
    <t>4657.</t>
  </si>
  <si>
    <t>Sparc Electrex</t>
  </si>
  <si>
    <t>-1750.00</t>
  </si>
  <si>
    <t>-88.76</t>
  </si>
  <si>
    <t>4658.</t>
  </si>
  <si>
    <t>Ekam Leasing</t>
  </si>
  <si>
    <t>-225.00</t>
  </si>
  <si>
    <t>4659.</t>
  </si>
  <si>
    <t>Eco Hotels</t>
  </si>
  <si>
    <t>-14.66</t>
  </si>
  <si>
    <t>-7.96</t>
  </si>
  <si>
    <t>4660.</t>
  </si>
  <si>
    <t>Dhanlaxmi Fabric</t>
  </si>
  <si>
    <t>80.42</t>
  </si>
  <si>
    <t>-28.26</t>
  </si>
  <si>
    <t>4661.</t>
  </si>
  <si>
    <t>The Ravalgaon</t>
  </si>
  <si>
    <t>4662.</t>
  </si>
  <si>
    <t>Bodhtree Consul.</t>
  </si>
  <si>
    <t>134.83</t>
  </si>
  <si>
    <t>2022.22</t>
  </si>
  <si>
    <t>4663.</t>
  </si>
  <si>
    <t>Nakoda Group</t>
  </si>
  <si>
    <t>-20.09</t>
  </si>
  <si>
    <t>-8.11</t>
  </si>
  <si>
    <t>4664.</t>
  </si>
  <si>
    <t>Advance Meter.</t>
  </si>
  <si>
    <t>-0.83</t>
  </si>
  <si>
    <t>4665.</t>
  </si>
  <si>
    <t>Organic Coatings</t>
  </si>
  <si>
    <t>-426.92</t>
  </si>
  <si>
    <t>-8.15</t>
  </si>
  <si>
    <t>4666.</t>
  </si>
  <si>
    <t>Orchasp Ltd</t>
  </si>
  <si>
    <t>134.78</t>
  </si>
  <si>
    <t>122.70</t>
  </si>
  <si>
    <t>-8.26</t>
  </si>
  <si>
    <t>4667.</t>
  </si>
  <si>
    <t>Walchan. Inds.</t>
  </si>
  <si>
    <t>-10.39</t>
  </si>
  <si>
    <t>-500.58</t>
  </si>
  <si>
    <t>49.43</t>
  </si>
  <si>
    <t>-37.56</t>
  </si>
  <si>
    <t>4668.</t>
  </si>
  <si>
    <t>Oil Country</t>
  </si>
  <si>
    <t>68.42</t>
  </si>
  <si>
    <t>4669.</t>
  </si>
  <si>
    <t>Sayaji Industr</t>
  </si>
  <si>
    <t>-3.68</t>
  </si>
  <si>
    <t>248.88</t>
  </si>
  <si>
    <t>-8.46</t>
  </si>
  <si>
    <t>4670.</t>
  </si>
  <si>
    <t>Landmark Prop.</t>
  </si>
  <si>
    <t>4671.</t>
  </si>
  <si>
    <t>Vista Pharma.</t>
  </si>
  <si>
    <t>-15.56</t>
  </si>
  <si>
    <t>4672.</t>
  </si>
  <si>
    <t>Noida Tollbridg.</t>
  </si>
  <si>
    <t>177.57</t>
  </si>
  <si>
    <t>-8.55</t>
  </si>
  <si>
    <t>4673.</t>
  </si>
  <si>
    <t>Inspire Films</t>
  </si>
  <si>
    <t>-218.58</t>
  </si>
  <si>
    <t>-58.70</t>
  </si>
  <si>
    <t>4674.</t>
  </si>
  <si>
    <t>Steelman Telecom</t>
  </si>
  <si>
    <t>222.56</t>
  </si>
  <si>
    <t>129.44</t>
  </si>
  <si>
    <t>4675.</t>
  </si>
  <si>
    <t>India Steel</t>
  </si>
  <si>
    <t>4676.</t>
  </si>
  <si>
    <t>Goldcoin Health</t>
  </si>
  <si>
    <t>4677.</t>
  </si>
  <si>
    <t>Wardwizard Foods</t>
  </si>
  <si>
    <t>1733.33</t>
  </si>
  <si>
    <t>4678.</t>
  </si>
  <si>
    <t>Rajasthan Cylind</t>
  </si>
  <si>
    <t>-8.79</t>
  </si>
  <si>
    <t>4679.</t>
  </si>
  <si>
    <t>Aplab</t>
  </si>
  <si>
    <t>55.59</t>
  </si>
  <si>
    <t>-8.82</t>
  </si>
  <si>
    <t>4680.</t>
  </si>
  <si>
    <t>Tapi Fruit</t>
  </si>
  <si>
    <t>-185.71</t>
  </si>
  <si>
    <t>-8.91</t>
  </si>
  <si>
    <t>4681.</t>
  </si>
  <si>
    <t>Zodiac Cloth. Co</t>
  </si>
  <si>
    <t>-9.32</t>
  </si>
  <si>
    <t>4682.</t>
  </si>
  <si>
    <t>Kerala Ayurveda</t>
  </si>
  <si>
    <t>521.88</t>
  </si>
  <si>
    <t>-9.01</t>
  </si>
  <si>
    <t>4683.</t>
  </si>
  <si>
    <t>Anjani Portland</t>
  </si>
  <si>
    <t>4684.</t>
  </si>
  <si>
    <t>HB Stockholdings</t>
  </si>
  <si>
    <t>-9.14</t>
  </si>
  <si>
    <t>4685.</t>
  </si>
  <si>
    <t>Innovassynth Inv</t>
  </si>
  <si>
    <t>-7.00</t>
  </si>
  <si>
    <t>-19.45</t>
  </si>
  <si>
    <t>-9.18</t>
  </si>
  <si>
    <t>4686.</t>
  </si>
  <si>
    <t>Bharat Immunolog</t>
  </si>
  <si>
    <t>-59.74</t>
  </si>
  <si>
    <t>-9.27</t>
  </si>
  <si>
    <t>4687.</t>
  </si>
  <si>
    <t>Shemaroo Entert.</t>
  </si>
  <si>
    <t>-45.75</t>
  </si>
  <si>
    <t>-165.57</t>
  </si>
  <si>
    <t>139.52</t>
  </si>
  <si>
    <t>-9.31</t>
  </si>
  <si>
    <t>4688.</t>
  </si>
  <si>
    <t>KIOCL</t>
  </si>
  <si>
    <t>90.94</t>
  </si>
  <si>
    <t>-38.29</t>
  </si>
  <si>
    <t>4689.</t>
  </si>
  <si>
    <t>Praxis Home</t>
  </si>
  <si>
    <t>-16.47</t>
  </si>
  <si>
    <t>-69.97</t>
  </si>
  <si>
    <t>-25.30</t>
  </si>
  <si>
    <t>4690.</t>
  </si>
  <si>
    <t>Indergiri Fin.</t>
  </si>
  <si>
    <t>-19.51</t>
  </si>
  <si>
    <t>4691.</t>
  </si>
  <si>
    <t>Trinity League</t>
  </si>
  <si>
    <t>4692.</t>
  </si>
  <si>
    <t>Lloyds Luxuries</t>
  </si>
  <si>
    <t>-76.53</t>
  </si>
  <si>
    <t>4693.</t>
  </si>
  <si>
    <t>Ideaforge Tech</t>
  </si>
  <si>
    <t>-23.56</t>
  </si>
  <si>
    <t>-2113.68</t>
  </si>
  <si>
    <t>-85.17</t>
  </si>
  <si>
    <t>4694.</t>
  </si>
  <si>
    <t>Spencer's Retail</t>
  </si>
  <si>
    <t>-61.61</t>
  </si>
  <si>
    <t>415.84</t>
  </si>
  <si>
    <t>-24.16</t>
  </si>
  <si>
    <t>4695.</t>
  </si>
  <si>
    <t>MPS Pharmaa</t>
  </si>
  <si>
    <t>-9.79</t>
  </si>
  <si>
    <t>4696.</t>
  </si>
  <si>
    <t>Paul Merchants</t>
  </si>
  <si>
    <t>287.46</t>
  </si>
  <si>
    <t>-79.43</t>
  </si>
  <si>
    <t>493.30</t>
  </si>
  <si>
    <t>-51.44</t>
  </si>
  <si>
    <t>4697.</t>
  </si>
  <si>
    <t>4698.</t>
  </si>
  <si>
    <t>Accord Synergy</t>
  </si>
  <si>
    <t>-252.63</t>
  </si>
  <si>
    <t>4699.</t>
  </si>
  <si>
    <t>Gem Spinners</t>
  </si>
  <si>
    <t>4700.</t>
  </si>
  <si>
    <t>Brooks Lab.</t>
  </si>
  <si>
    <t>497.51</t>
  </si>
  <si>
    <t>42.28</t>
  </si>
  <si>
    <t>-9.93</t>
  </si>
  <si>
    <t>4701.</t>
  </si>
  <si>
    <t>Innocorp</t>
  </si>
  <si>
    <t>4702.</t>
  </si>
  <si>
    <t>BNR Udyog</t>
  </si>
  <si>
    <t>47.37</t>
  </si>
  <si>
    <t>-10.04</t>
  </si>
  <si>
    <t>4703.</t>
  </si>
  <si>
    <t>Jagsonpal Fin.</t>
  </si>
  <si>
    <t>-1883.33</t>
  </si>
  <si>
    <t>-10.06</t>
  </si>
  <si>
    <t>4704.</t>
  </si>
  <si>
    <t>Northlink Fiscal</t>
  </si>
  <si>
    <t>-55.17</t>
  </si>
  <si>
    <t>-10.10</t>
  </si>
  <si>
    <t>4705.</t>
  </si>
  <si>
    <t>Norris Medicines</t>
  </si>
  <si>
    <t>102.78</t>
  </si>
  <si>
    <t>4706.</t>
  </si>
  <si>
    <t>One 97</t>
  </si>
  <si>
    <t>122.50</t>
  </si>
  <si>
    <t>116.52</t>
  </si>
  <si>
    <t>1917.50</t>
  </si>
  <si>
    <t>27.70</t>
  </si>
  <si>
    <t>-10.14</t>
  </si>
  <si>
    <t>4707.</t>
  </si>
  <si>
    <t>Indo-City Info.</t>
  </si>
  <si>
    <t>-94.57</t>
  </si>
  <si>
    <t>-10.22</t>
  </si>
  <si>
    <t>4708.</t>
  </si>
  <si>
    <t>Andhra Cements</t>
  </si>
  <si>
    <t>99.53</t>
  </si>
  <si>
    <t>4709.</t>
  </si>
  <si>
    <t>Drone Destinatio</t>
  </si>
  <si>
    <t>-7.83</t>
  </si>
  <si>
    <t>-217.04</t>
  </si>
  <si>
    <t>-58.03</t>
  </si>
  <si>
    <t>4710.</t>
  </si>
  <si>
    <t>Omkar Spl.Chem.</t>
  </si>
  <si>
    <t>-49.18</t>
  </si>
  <si>
    <t>-10.53</t>
  </si>
  <si>
    <t>4711.</t>
  </si>
  <si>
    <t>M M Rubber</t>
  </si>
  <si>
    <t>-450.00</t>
  </si>
  <si>
    <t>4712.</t>
  </si>
  <si>
    <t>Vivo Collaborat.</t>
  </si>
  <si>
    <t>-91.18</t>
  </si>
  <si>
    <t>-61.16</t>
  </si>
  <si>
    <t>4713.</t>
  </si>
  <si>
    <t>Bijoy Hans</t>
  </si>
  <si>
    <t>-10.60</t>
  </si>
  <si>
    <t>4714.</t>
  </si>
  <si>
    <t>Waterbase</t>
  </si>
  <si>
    <t>-3.29</t>
  </si>
  <si>
    <t>87.14</t>
  </si>
  <si>
    <t>-10.62</t>
  </si>
  <si>
    <t>4715.</t>
  </si>
  <si>
    <t>Tradewell Hold</t>
  </si>
  <si>
    <t>244.44</t>
  </si>
  <si>
    <t>4716.</t>
  </si>
  <si>
    <t>Cura Tech.</t>
  </si>
  <si>
    <t>4717.</t>
  </si>
  <si>
    <t>Winsome Yarns</t>
  </si>
  <si>
    <t>-286.40</t>
  </si>
  <si>
    <t>-89.49</t>
  </si>
  <si>
    <t>-10.72</t>
  </si>
  <si>
    <t>4718.</t>
  </si>
  <si>
    <t>Yuranus Infrast.</t>
  </si>
  <si>
    <t>-99.80</t>
  </si>
  <si>
    <t>4719.</t>
  </si>
  <si>
    <t>Kshitij Polyline</t>
  </si>
  <si>
    <t>-21.28</t>
  </si>
  <si>
    <t>4720.</t>
  </si>
  <si>
    <t>Rollatainers</t>
  </si>
  <si>
    <t>70.90</t>
  </si>
  <si>
    <t>-10.82</t>
  </si>
  <si>
    <t>4721.</t>
  </si>
  <si>
    <t>Future Enterp.</t>
  </si>
  <si>
    <t>-1422.11</t>
  </si>
  <si>
    <t>-118.40</t>
  </si>
  <si>
    <t>-97.55</t>
  </si>
  <si>
    <t>4722.</t>
  </si>
  <si>
    <t>Spel Semiconduct</t>
  </si>
  <si>
    <t>-32.07</t>
  </si>
  <si>
    <t>-10.85</t>
  </si>
  <si>
    <t>4723.</t>
  </si>
  <si>
    <t>Sturdy Industrie</t>
  </si>
  <si>
    <t>-10.90</t>
  </si>
  <si>
    <t>4724.</t>
  </si>
  <si>
    <t>Kalpa Commer.</t>
  </si>
  <si>
    <t>475.00</t>
  </si>
  <si>
    <t>-10.94</t>
  </si>
  <si>
    <t>4725.</t>
  </si>
  <si>
    <t>Orosil Smiths</t>
  </si>
  <si>
    <t>1660.00</t>
  </si>
  <si>
    <t>-10.95</t>
  </si>
  <si>
    <t>4726.</t>
  </si>
  <si>
    <t>Delta Manufact.</t>
  </si>
  <si>
    <t>-11.08</t>
  </si>
  <si>
    <t>4727.</t>
  </si>
  <si>
    <t>Kairosoft AI</t>
  </si>
  <si>
    <t>-856.52</t>
  </si>
  <si>
    <t>-11.10</t>
  </si>
  <si>
    <t>4728.</t>
  </si>
  <si>
    <t>Loyal Textile</t>
  </si>
  <si>
    <t>-17.01</t>
  </si>
  <si>
    <t>-58.05</t>
  </si>
  <si>
    <t>135.43</t>
  </si>
  <si>
    <t>-30.93</t>
  </si>
  <si>
    <t>4729.</t>
  </si>
  <si>
    <t>Digikore Studios</t>
  </si>
  <si>
    <t>-411.82</t>
  </si>
  <si>
    <t>-11.13</t>
  </si>
  <si>
    <t>4730.</t>
  </si>
  <si>
    <t>Compuage Info.</t>
  </si>
  <si>
    <t>-137.42</t>
  </si>
  <si>
    <t>-1417.55</t>
  </si>
  <si>
    <t>388.94</t>
  </si>
  <si>
    <t>-69.83</t>
  </si>
  <si>
    <t>4731.</t>
  </si>
  <si>
    <t>Ace Integrated</t>
  </si>
  <si>
    <t>-286.49</t>
  </si>
  <si>
    <t>-56.63</t>
  </si>
  <si>
    <t>-11.32</t>
  </si>
  <si>
    <t>4732.</t>
  </si>
  <si>
    <t>Ador Multi Prod.</t>
  </si>
  <si>
    <t>-55.22</t>
  </si>
  <si>
    <t>4733.</t>
  </si>
  <si>
    <t>Prism Finance</t>
  </si>
  <si>
    <t>-30.56</t>
  </si>
  <si>
    <t>-11.51</t>
  </si>
  <si>
    <t>4734.</t>
  </si>
  <si>
    <t>Vanta Bioscience</t>
  </si>
  <si>
    <t>-52.25</t>
  </si>
  <si>
    <t>-73.80</t>
  </si>
  <si>
    <t>4735.</t>
  </si>
  <si>
    <t>I Power Solution</t>
  </si>
  <si>
    <t>4736.</t>
  </si>
  <si>
    <t>Golden Legand Ls</t>
  </si>
  <si>
    <t>776.79</t>
  </si>
  <si>
    <t>1277.39</t>
  </si>
  <si>
    <t>4737.</t>
  </si>
  <si>
    <t>Arcee Industries</t>
  </si>
  <si>
    <t>4738.</t>
  </si>
  <si>
    <t>Shashijit Infra.</t>
  </si>
  <si>
    <t>-12.28</t>
  </si>
  <si>
    <t>4739.</t>
  </si>
  <si>
    <t>South Asian Ent.</t>
  </si>
  <si>
    <t>353.57</t>
  </si>
  <si>
    <t>4740.</t>
  </si>
  <si>
    <t>39.82</t>
  </si>
  <si>
    <t>4741.</t>
  </si>
  <si>
    <t>Next Mediaworks</t>
  </si>
  <si>
    <t>41.28</t>
  </si>
  <si>
    <t>75.28</t>
  </si>
  <si>
    <t>-72.96</t>
  </si>
  <si>
    <t>4742.</t>
  </si>
  <si>
    <t>Parmax Pharma</t>
  </si>
  <si>
    <t>-7700.00</t>
  </si>
  <si>
    <t>-75.19</t>
  </si>
  <si>
    <t>4743.</t>
  </si>
  <si>
    <t>ISL Consulting</t>
  </si>
  <si>
    <t>-39.08</t>
  </si>
  <si>
    <t>4744.</t>
  </si>
  <si>
    <t>Aimco Pesticides</t>
  </si>
  <si>
    <t>4745.</t>
  </si>
  <si>
    <t>GCM Securit.</t>
  </si>
  <si>
    <t>333.33</t>
  </si>
  <si>
    <t>1050.00</t>
  </si>
  <si>
    <t>4746.</t>
  </si>
  <si>
    <t>SEL Mfg. Co</t>
  </si>
  <si>
    <t>-41.05</t>
  </si>
  <si>
    <t>-72.11</t>
  </si>
  <si>
    <t>4747.</t>
  </si>
  <si>
    <t>Raj Television</t>
  </si>
  <si>
    <t>102.07</t>
  </si>
  <si>
    <t>-12.70</t>
  </si>
  <si>
    <t>4748.</t>
  </si>
  <si>
    <t>MPIL Corporation</t>
  </si>
  <si>
    <t>-12.79</t>
  </si>
  <si>
    <t>4749.</t>
  </si>
  <si>
    <t>Shalimar Paints</t>
  </si>
  <si>
    <t>38.35</t>
  </si>
  <si>
    <t>-12.80</t>
  </si>
  <si>
    <t>4750.</t>
  </si>
  <si>
    <t>Gallops Enterp.</t>
  </si>
  <si>
    <t>4751.</t>
  </si>
  <si>
    <t>Astec Lifescienc</t>
  </si>
  <si>
    <t>-33.03</t>
  </si>
  <si>
    <t>91.08</t>
  </si>
  <si>
    <t>4752.</t>
  </si>
  <si>
    <t>Sparkle GoldRock</t>
  </si>
  <si>
    <t>-12.93</t>
  </si>
  <si>
    <t>4753.</t>
  </si>
  <si>
    <t>NMDC Steel</t>
  </si>
  <si>
    <t>104.67</t>
  </si>
  <si>
    <t>3365.22</t>
  </si>
  <si>
    <t>-12.97</t>
  </si>
  <si>
    <t>4754.</t>
  </si>
  <si>
    <t>Restile Ceramics</t>
  </si>
  <si>
    <t>54.17</t>
  </si>
  <si>
    <t>4755.</t>
  </si>
  <si>
    <t>Veranda Learning</t>
  </si>
  <si>
    <t>97.57</t>
  </si>
  <si>
    <t>139.27</t>
  </si>
  <si>
    <t>4756.</t>
  </si>
  <si>
    <t>One Mobikwik</t>
  </si>
  <si>
    <t>-39.83</t>
  </si>
  <si>
    <t>-250.31</t>
  </si>
  <si>
    <t>269.78</t>
  </si>
  <si>
    <t>4757.</t>
  </si>
  <si>
    <t>Ind-Agiv Commer.</t>
  </si>
  <si>
    <t>85.53</t>
  </si>
  <si>
    <t>-26.64</t>
  </si>
  <si>
    <t>4758.</t>
  </si>
  <si>
    <t>Purple Finance</t>
  </si>
  <si>
    <t>-4.84</t>
  </si>
  <si>
    <t>-14.42</t>
  </si>
  <si>
    <t>-13.17</t>
  </si>
  <si>
    <t>4759.</t>
  </si>
  <si>
    <t>Celebrity Fash.</t>
  </si>
  <si>
    <t>-6.73</t>
  </si>
  <si>
    <t>40.67</t>
  </si>
  <si>
    <t>-13.18</t>
  </si>
  <si>
    <t>4760.</t>
  </si>
  <si>
    <t>Supra Trends</t>
  </si>
  <si>
    <t>-13.23</t>
  </si>
  <si>
    <t>4761.</t>
  </si>
  <si>
    <t>Prashant India</t>
  </si>
  <si>
    <t>4762.</t>
  </si>
  <si>
    <t>Ortel Commu.</t>
  </si>
  <si>
    <t>-278.46</t>
  </si>
  <si>
    <t>-42.41</t>
  </si>
  <si>
    <t>4763.</t>
  </si>
  <si>
    <t>Aksh Optifibre</t>
  </si>
  <si>
    <t>-13.45</t>
  </si>
  <si>
    <t>4764.</t>
  </si>
  <si>
    <t>Purohit Const.</t>
  </si>
  <si>
    <t>-13.60</t>
  </si>
  <si>
    <t>4765.</t>
  </si>
  <si>
    <t>Piccadily Sugar</t>
  </si>
  <si>
    <t>4766.</t>
  </si>
  <si>
    <t>Kothari Indl</t>
  </si>
  <si>
    <t>-811.11</t>
  </si>
  <si>
    <t>39.20</t>
  </si>
  <si>
    <t>191.45</t>
  </si>
  <si>
    <t>4767.</t>
  </si>
  <si>
    <t>Global Longlife</t>
  </si>
  <si>
    <t>4768.</t>
  </si>
  <si>
    <t>Bloom Dekor</t>
  </si>
  <si>
    <t>54.89</t>
  </si>
  <si>
    <t>4769.</t>
  </si>
  <si>
    <t>T. Spiritual</t>
  </si>
  <si>
    <t>4770.</t>
  </si>
  <si>
    <t>Alan Scott Ente.</t>
  </si>
  <si>
    <t>71.25</t>
  </si>
  <si>
    <t>-14.21</t>
  </si>
  <si>
    <t>4771.</t>
  </si>
  <si>
    <t>Khandwala Sec.</t>
  </si>
  <si>
    <t>-222.92</t>
  </si>
  <si>
    <t>-54.76</t>
  </si>
  <si>
    <t>4772.</t>
  </si>
  <si>
    <t>VK Global</t>
  </si>
  <si>
    <t>-14.24</t>
  </si>
  <si>
    <t>4773.</t>
  </si>
  <si>
    <t>Ramasigns Indus.</t>
  </si>
  <si>
    <t>165.62</t>
  </si>
  <si>
    <t>-82.57</t>
  </si>
  <si>
    <t>4774.</t>
  </si>
  <si>
    <t>Visagar Polytex</t>
  </si>
  <si>
    <t>4775.</t>
  </si>
  <si>
    <t>Pearl Polymers</t>
  </si>
  <si>
    <t>124.03</t>
  </si>
  <si>
    <t>4.92</t>
  </si>
  <si>
    <t>-14.49</t>
  </si>
  <si>
    <t>4776.</t>
  </si>
  <si>
    <t>Fourth Gen.</t>
  </si>
  <si>
    <t>-242.86</t>
  </si>
  <si>
    <t>-14.50</t>
  </si>
  <si>
    <t>4777.</t>
  </si>
  <si>
    <t>TCI Industries</t>
  </si>
  <si>
    <t>-14.63</t>
  </si>
  <si>
    <t>4778.</t>
  </si>
  <si>
    <t>Rap Corp</t>
  </si>
  <si>
    <t>-100.74</t>
  </si>
  <si>
    <t>4779.</t>
  </si>
  <si>
    <t>Clenon Enterpri</t>
  </si>
  <si>
    <t>51.81</t>
  </si>
  <si>
    <t>44.64</t>
  </si>
  <si>
    <t>4780.</t>
  </si>
  <si>
    <t>GTT Data</t>
  </si>
  <si>
    <t>-269.16</t>
  </si>
  <si>
    <t>734.10</t>
  </si>
  <si>
    <t>-15.35</t>
  </si>
  <si>
    <t>4781.</t>
  </si>
  <si>
    <t>Cerebra Integr.</t>
  </si>
  <si>
    <t>-14.10</t>
  </si>
  <si>
    <t>-82.40</t>
  </si>
  <si>
    <t>-15.41</t>
  </si>
  <si>
    <t>4782.</t>
  </si>
  <si>
    <t>Cybele Industrie</t>
  </si>
  <si>
    <t>235.44</t>
  </si>
  <si>
    <t>-15.59</t>
  </si>
  <si>
    <t>4783.</t>
  </si>
  <si>
    <t>Manugraph India</t>
  </si>
  <si>
    <t>283.75</t>
  </si>
  <si>
    <t>-15.63</t>
  </si>
  <si>
    <t>4784.</t>
  </si>
  <si>
    <t>Srestha Finvest</t>
  </si>
  <si>
    <t>-93.00</t>
  </si>
  <si>
    <t>-90.68</t>
  </si>
  <si>
    <t>-15.84</t>
  </si>
  <si>
    <t>4785.</t>
  </si>
  <si>
    <t>K G Denim</t>
  </si>
  <si>
    <t>-54.46</t>
  </si>
  <si>
    <t>-15.85</t>
  </si>
  <si>
    <t>4786.</t>
  </si>
  <si>
    <t>Relic Tech.</t>
  </si>
  <si>
    <t>-1136.36</t>
  </si>
  <si>
    <t>212.20</t>
  </si>
  <si>
    <t>-15.87</t>
  </si>
  <si>
    <t>4787.</t>
  </si>
  <si>
    <t>Gogia Capital</t>
  </si>
  <si>
    <t>61.31</t>
  </si>
  <si>
    <t>-100.95</t>
  </si>
  <si>
    <t>-90.23</t>
  </si>
  <si>
    <t>-16.07</t>
  </si>
  <si>
    <t>4788.</t>
  </si>
  <si>
    <t>Cupid Breweries</t>
  </si>
  <si>
    <t>4789.</t>
  </si>
  <si>
    <t>Naturite Agro</t>
  </si>
  <si>
    <t>307.93</t>
  </si>
  <si>
    <t>4790.</t>
  </si>
  <si>
    <t>Tierra Agrotech</t>
  </si>
  <si>
    <t>4791.</t>
  </si>
  <si>
    <t>Umiya Tubes</t>
  </si>
  <si>
    <t>-16.46</t>
  </si>
  <si>
    <t>4792.</t>
  </si>
  <si>
    <t>Phaarmasia</t>
  </si>
  <si>
    <t>-17.13</t>
  </si>
  <si>
    <t>4793.</t>
  </si>
  <si>
    <t>Asian Petroprod.</t>
  </si>
  <si>
    <t>-16.51</t>
  </si>
  <si>
    <t>4794.</t>
  </si>
  <si>
    <t>Gayatri Projects</t>
  </si>
  <si>
    <t>-291.56</t>
  </si>
  <si>
    <t>-70.97</t>
  </si>
  <si>
    <t>-16.57</t>
  </si>
  <si>
    <t>4795.</t>
  </si>
  <si>
    <t>Cadsys (India)</t>
  </si>
  <si>
    <t>-569.64</t>
  </si>
  <si>
    <t>-62.02</t>
  </si>
  <si>
    <t>4796.</t>
  </si>
  <si>
    <t>Zota Health Care</t>
  </si>
  <si>
    <t>103.58</t>
  </si>
  <si>
    <t>83.98</t>
  </si>
  <si>
    <t>4797.</t>
  </si>
  <si>
    <t>Aerpace Indus</t>
  </si>
  <si>
    <t>-142.25</t>
  </si>
  <si>
    <t>4798.</t>
  </si>
  <si>
    <t>Libord Securitie</t>
  </si>
  <si>
    <t>-17.09</t>
  </si>
  <si>
    <t>4799.</t>
  </si>
  <si>
    <t>Lords Mark</t>
  </si>
  <si>
    <t>4800.</t>
  </si>
  <si>
    <t>Adarsh Plant</t>
  </si>
  <si>
    <t>76.47</t>
  </si>
  <si>
    <t>-34.73</t>
  </si>
  <si>
    <t>-17.41</t>
  </si>
  <si>
    <t>4801.</t>
  </si>
  <si>
    <t>Pharmaids Pharma</t>
  </si>
  <si>
    <t>-5.31</t>
  </si>
  <si>
    <t>-89.56</t>
  </si>
  <si>
    <t>40.80</t>
  </si>
  <si>
    <t>-17.43</t>
  </si>
  <si>
    <t>4802.</t>
  </si>
  <si>
    <t>SecureKloud Tech</t>
  </si>
  <si>
    <t>-140.13</t>
  </si>
  <si>
    <t>89.95</t>
  </si>
  <si>
    <t>-76.78</t>
  </si>
  <si>
    <t>4803.</t>
  </si>
  <si>
    <t>Som Datt Finance</t>
  </si>
  <si>
    <t>4804.</t>
  </si>
  <si>
    <t>Blue Chip India</t>
  </si>
  <si>
    <t>-17.91</t>
  </si>
  <si>
    <t>4805.</t>
  </si>
  <si>
    <t>Eurotex Industri</t>
  </si>
  <si>
    <t>-93.55</t>
  </si>
  <si>
    <t>-18.07</t>
  </si>
  <si>
    <t>4806.</t>
  </si>
  <si>
    <t>IL&amp;FS Transport</t>
  </si>
  <si>
    <t>-248.01</t>
  </si>
  <si>
    <t>-1100.85</t>
  </si>
  <si>
    <t>806.58</t>
  </si>
  <si>
    <t>4807.</t>
  </si>
  <si>
    <t>Kuberan Global</t>
  </si>
  <si>
    <t>-1050.00</t>
  </si>
  <si>
    <t>-97.73</t>
  </si>
  <si>
    <t>-18.22</t>
  </si>
  <si>
    <t>4808.</t>
  </si>
  <si>
    <t>Daikaffil Chem</t>
  </si>
  <si>
    <t>-18.57</t>
  </si>
  <si>
    <t>4809.</t>
  </si>
  <si>
    <t>NRB Indl Bearing</t>
  </si>
  <si>
    <t>-5.29</t>
  </si>
  <si>
    <t>-18.67</t>
  </si>
  <si>
    <t>4810.</t>
  </si>
  <si>
    <t>Cambridge Tech.</t>
  </si>
  <si>
    <t>106.99</t>
  </si>
  <si>
    <t>-6.51</t>
  </si>
  <si>
    <t>-18.79</t>
  </si>
  <si>
    <t>4811.</t>
  </si>
  <si>
    <t>Fynx Capital</t>
  </si>
  <si>
    <t>1533.33</t>
  </si>
  <si>
    <t>4812.</t>
  </si>
  <si>
    <t>4813.</t>
  </si>
  <si>
    <t>Astron Paper</t>
  </si>
  <si>
    <t>-97.80</t>
  </si>
  <si>
    <t>4814.</t>
  </si>
  <si>
    <t>Cinevista</t>
  </si>
  <si>
    <t>163.06</t>
  </si>
  <si>
    <t>23050.00</t>
  </si>
  <si>
    <t>-19.91</t>
  </si>
  <si>
    <t>4815.</t>
  </si>
  <si>
    <t>Avasara Finance</t>
  </si>
  <si>
    <t>-20.18</t>
  </si>
  <si>
    <t>4816.</t>
  </si>
  <si>
    <t>Dec.Gold Mines</t>
  </si>
  <si>
    <t>-28.12</t>
  </si>
  <si>
    <t>-164.70</t>
  </si>
  <si>
    <t>-87.66</t>
  </si>
  <si>
    <t>4817.</t>
  </si>
  <si>
    <t>Wherrelz IT</t>
  </si>
  <si>
    <t>-9.20</t>
  </si>
  <si>
    <t>-4100.00</t>
  </si>
  <si>
    <t>-188.90</t>
  </si>
  <si>
    <t>-21.16</t>
  </si>
  <si>
    <t>4818.</t>
  </si>
  <si>
    <t>Ekennis Software</t>
  </si>
  <si>
    <t>-186.96</t>
  </si>
  <si>
    <t>4819.</t>
  </si>
  <si>
    <t>Suncity Synth.</t>
  </si>
  <si>
    <t>146.15</t>
  </si>
  <si>
    <t>-74.42</t>
  </si>
  <si>
    <t>4820.</t>
  </si>
  <si>
    <t>Natl. Oxygen</t>
  </si>
  <si>
    <t>-49.60</t>
  </si>
  <si>
    <t>-28.29</t>
  </si>
  <si>
    <t>-21.54</t>
  </si>
  <si>
    <t>4821.</t>
  </si>
  <si>
    <t>Banas Finance</t>
  </si>
  <si>
    <t>261.80</t>
  </si>
  <si>
    <t>220.56</t>
  </si>
  <si>
    <t>4822.</t>
  </si>
  <si>
    <t>Omnipotent</t>
  </si>
  <si>
    <t>-9050.00</t>
  </si>
  <si>
    <t>-67.96</t>
  </si>
  <si>
    <t>-21.75</t>
  </si>
  <si>
    <t>4823.</t>
  </si>
  <si>
    <t>Supreme Engg.</t>
  </si>
  <si>
    <t>-15.81</t>
  </si>
  <si>
    <t>-21.77</t>
  </si>
  <si>
    <t>4824.</t>
  </si>
  <si>
    <t>Shivamshree Busi</t>
  </si>
  <si>
    <t>-683.33</t>
  </si>
  <si>
    <t>205.68</t>
  </si>
  <si>
    <t>4825.</t>
  </si>
  <si>
    <t>Kati patang Life</t>
  </si>
  <si>
    <t>-108.47</t>
  </si>
  <si>
    <t>-22.08</t>
  </si>
  <si>
    <t>4826.</t>
  </si>
  <si>
    <t>Ashika Credit</t>
  </si>
  <si>
    <t>50.21</t>
  </si>
  <si>
    <t>69.89</t>
  </si>
  <si>
    <t>4827.</t>
  </si>
  <si>
    <t>Yunik Managing</t>
  </si>
  <si>
    <t>4828.</t>
  </si>
  <si>
    <t>Panyam Cement</t>
  </si>
  <si>
    <t>-27.01</t>
  </si>
  <si>
    <t>4829.</t>
  </si>
  <si>
    <t>Vadivarhe Speci.</t>
  </si>
  <si>
    <t>-5.96</t>
  </si>
  <si>
    <t>-258.01</t>
  </si>
  <si>
    <t>4830.</t>
  </si>
  <si>
    <t>V R Films &amp; Stud</t>
  </si>
  <si>
    <t>161.18</t>
  </si>
  <si>
    <t>-23.09</t>
  </si>
  <si>
    <t>4831.</t>
  </si>
  <si>
    <t>Shriram AMC</t>
  </si>
  <si>
    <t>-9.52</t>
  </si>
  <si>
    <t>4832.</t>
  </si>
  <si>
    <t>Max India Ltd</t>
  </si>
  <si>
    <t>-25.64</t>
  </si>
  <si>
    <t>-23.14</t>
  </si>
  <si>
    <t>4833.</t>
  </si>
  <si>
    <t>Shree Ram Prote.</t>
  </si>
  <si>
    <t>-264.00</t>
  </si>
  <si>
    <t>4834.</t>
  </si>
  <si>
    <t>Keerthi Indus</t>
  </si>
  <si>
    <t>56.39</t>
  </si>
  <si>
    <t>-24.53</t>
  </si>
  <si>
    <t>4835.</t>
  </si>
  <si>
    <t>Grill Splendour</t>
  </si>
  <si>
    <t>-254.84</t>
  </si>
  <si>
    <t>-13.46</t>
  </si>
  <si>
    <t>4836.</t>
  </si>
  <si>
    <t>Fraser &amp; Company</t>
  </si>
  <si>
    <t>-24.63</t>
  </si>
  <si>
    <t>4837.</t>
  </si>
  <si>
    <t>Alliance Integ.</t>
  </si>
  <si>
    <t>-19.09</t>
  </si>
  <si>
    <t>-24.67</t>
  </si>
  <si>
    <t>4838.</t>
  </si>
  <si>
    <t>Solve Plastic</t>
  </si>
  <si>
    <t>-395.83</t>
  </si>
  <si>
    <t>4839.</t>
  </si>
  <si>
    <t>Oxygenta Pharma</t>
  </si>
  <si>
    <t>-348.53</t>
  </si>
  <si>
    <t>4840.</t>
  </si>
  <si>
    <t>BGR Energy Sys.</t>
  </si>
  <si>
    <t>-266.03</t>
  </si>
  <si>
    <t>-133.67</t>
  </si>
  <si>
    <t>88.61</t>
  </si>
  <si>
    <t>-49.02</t>
  </si>
  <si>
    <t>-25.01</t>
  </si>
  <si>
    <t>4841.</t>
  </si>
  <si>
    <t>Ortin Global</t>
  </si>
  <si>
    <t>-25.11</t>
  </si>
  <si>
    <t>4842.</t>
  </si>
  <si>
    <t>Tomorrow Tech.</t>
  </si>
  <si>
    <t>4843.</t>
  </si>
  <si>
    <t>Shanti Overseas</t>
  </si>
  <si>
    <t>134.69</t>
  </si>
  <si>
    <t>40.96</t>
  </si>
  <si>
    <t>4844.</t>
  </si>
  <si>
    <t>Hipolin</t>
  </si>
  <si>
    <t>-1580.00</t>
  </si>
  <si>
    <t>-50.53</t>
  </si>
  <si>
    <t>4845.</t>
  </si>
  <si>
    <t>Shah Alloys</t>
  </si>
  <si>
    <t>-80.06</t>
  </si>
  <si>
    <t>-25.75</t>
  </si>
  <si>
    <t>4846.</t>
  </si>
  <si>
    <t>Benara Bearings</t>
  </si>
  <si>
    <t>-262.58</t>
  </si>
  <si>
    <t>-2.16</t>
  </si>
  <si>
    <t>4847.</t>
  </si>
  <si>
    <t>Morarjee Text.</t>
  </si>
  <si>
    <t>-105.59</t>
  </si>
  <si>
    <t>-201.43</t>
  </si>
  <si>
    <t>-74.20</t>
  </si>
  <si>
    <t>-26.12</t>
  </si>
  <si>
    <t>4848.</t>
  </si>
  <si>
    <t>Kesar Enterprise</t>
  </si>
  <si>
    <t>-26.18</t>
  </si>
  <si>
    <t>4849.</t>
  </si>
  <si>
    <t>Sh. Ganesh Elas.</t>
  </si>
  <si>
    <t>-91.15</t>
  </si>
  <si>
    <t>-96.90</t>
  </si>
  <si>
    <t>4850.</t>
  </si>
  <si>
    <t>LCC Infotech</t>
  </si>
  <si>
    <t>4851.</t>
  </si>
  <si>
    <t>Tips Films</t>
  </si>
  <si>
    <t>170.12</t>
  </si>
  <si>
    <t>670.36</t>
  </si>
  <si>
    <t>4852.</t>
  </si>
  <si>
    <t>-186.44</t>
  </si>
  <si>
    <t>-88.21</t>
  </si>
  <si>
    <t>-26.66</t>
  </si>
  <si>
    <t>4853.</t>
  </si>
  <si>
    <t>Mudunuru</t>
  </si>
  <si>
    <t>-11.11</t>
  </si>
  <si>
    <t>4854.</t>
  </si>
  <si>
    <t>Zee Media</t>
  </si>
  <si>
    <t>182.36</t>
  </si>
  <si>
    <t>4855.</t>
  </si>
  <si>
    <t>Madhucon Project</t>
  </si>
  <si>
    <t>-127.26</t>
  </si>
  <si>
    <t>-1129.85</t>
  </si>
  <si>
    <t>157.29</t>
  </si>
  <si>
    <t>4856.</t>
  </si>
  <si>
    <t>Vineet Laborator</t>
  </si>
  <si>
    <t>59.15</t>
  </si>
  <si>
    <t>-68.82</t>
  </si>
  <si>
    <t>-27.95</t>
  </si>
  <si>
    <t>4857.</t>
  </si>
  <si>
    <t>Vikalp Securitie</t>
  </si>
  <si>
    <t>4858.</t>
  </si>
  <si>
    <t>Ola Electric</t>
  </si>
  <si>
    <t>-428.00</t>
  </si>
  <si>
    <t>828.00</t>
  </si>
  <si>
    <t>4859.</t>
  </si>
  <si>
    <t>Capricorn System</t>
  </si>
  <si>
    <t>4860.</t>
  </si>
  <si>
    <t>Hindoo. Mills</t>
  </si>
  <si>
    <t>-26.57</t>
  </si>
  <si>
    <t>-22.60</t>
  </si>
  <si>
    <t>-28.43</t>
  </si>
  <si>
    <t>4861.</t>
  </si>
  <si>
    <t>Quintegra Soln.</t>
  </si>
  <si>
    <t>4862.</t>
  </si>
  <si>
    <t>4863.</t>
  </si>
  <si>
    <t>Jaybharat Text</t>
  </si>
  <si>
    <t>992.31</t>
  </si>
  <si>
    <t>-7.47</t>
  </si>
  <si>
    <t>-56.28</t>
  </si>
  <si>
    <t>444.16</t>
  </si>
  <si>
    <t>-29.09</t>
  </si>
  <si>
    <t>4864.</t>
  </si>
  <si>
    <t>Swiggy</t>
  </si>
  <si>
    <t>-1197.00</t>
  </si>
  <si>
    <t>-100.17</t>
  </si>
  <si>
    <t>4961.00</t>
  </si>
  <si>
    <t>-29.22</t>
  </si>
  <si>
    <t>4865.</t>
  </si>
  <si>
    <t>Arigato Universe</t>
  </si>
  <si>
    <t>4866.</t>
  </si>
  <si>
    <t>Duke Offshore</t>
  </si>
  <si>
    <t>-30.04</t>
  </si>
  <si>
    <t>4867.</t>
  </si>
  <si>
    <t>Krebs Biochem</t>
  </si>
  <si>
    <t>-5.32</t>
  </si>
  <si>
    <t>-57.49</t>
  </si>
  <si>
    <t>-30.09</t>
  </si>
  <si>
    <t>4868.</t>
  </si>
  <si>
    <t>White Organic Re</t>
  </si>
  <si>
    <t>-30.17</t>
  </si>
  <si>
    <t>4869.</t>
  </si>
  <si>
    <t>Sh. Rajas. Synt.</t>
  </si>
  <si>
    <t>39.55</t>
  </si>
  <si>
    <t>4870.</t>
  </si>
  <si>
    <t>Jindal Leasefin</t>
  </si>
  <si>
    <t>-30.21</t>
  </si>
  <si>
    <t>4871.</t>
  </si>
  <si>
    <t>Charms Industrie</t>
  </si>
  <si>
    <t>4872.</t>
  </si>
  <si>
    <t>Pan Electronics</t>
  </si>
  <si>
    <t>196.97</t>
  </si>
  <si>
    <t>-30.73</t>
  </si>
  <si>
    <t>4873.</t>
  </si>
  <si>
    <t>Shahi Shipping</t>
  </si>
  <si>
    <t>-210.71</t>
  </si>
  <si>
    <t>-42.48</t>
  </si>
  <si>
    <t>-30.97</t>
  </si>
  <si>
    <t>4874.</t>
  </si>
  <si>
    <t>Grandma Trading</t>
  </si>
  <si>
    <t>-31.02</t>
  </si>
  <si>
    <t>4875.</t>
  </si>
  <si>
    <t>Inditrade Cap.</t>
  </si>
  <si>
    <t>-96.08</t>
  </si>
  <si>
    <t>-3238.02</t>
  </si>
  <si>
    <t>-124.96</t>
  </si>
  <si>
    <t>-31.28</t>
  </si>
  <si>
    <t>4876.</t>
  </si>
  <si>
    <t>SVP Global</t>
  </si>
  <si>
    <t>-50.51</t>
  </si>
  <si>
    <t>-89.98</t>
  </si>
  <si>
    <t>4877.</t>
  </si>
  <si>
    <t>Suvidhaa Info.</t>
  </si>
  <si>
    <t>-32.08</t>
  </si>
  <si>
    <t>4878.</t>
  </si>
  <si>
    <t>Finelistings Tec</t>
  </si>
  <si>
    <t>-477.61</t>
  </si>
  <si>
    <t>-32.56</t>
  </si>
  <si>
    <t>4879.</t>
  </si>
  <si>
    <t>Fone4 Communica.</t>
  </si>
  <si>
    <t>72.43</t>
  </si>
  <si>
    <t>-69.27</t>
  </si>
  <si>
    <t>-33.05</t>
  </si>
  <si>
    <t>4880.</t>
  </si>
  <si>
    <t>Oswal Overseas</t>
  </si>
  <si>
    <t>-97.23</t>
  </si>
  <si>
    <t>-33.50</t>
  </si>
  <si>
    <t>4881.</t>
  </si>
  <si>
    <t>Nihar Info Glob.</t>
  </si>
  <si>
    <t>461.02</t>
  </si>
  <si>
    <t>-34.03</t>
  </si>
  <si>
    <t>4882.</t>
  </si>
  <si>
    <t>Ankit Met.Power</t>
  </si>
  <si>
    <t>-76.06</t>
  </si>
  <si>
    <t>-76.27</t>
  </si>
  <si>
    <t>146.87</t>
  </si>
  <si>
    <t>-25.51</t>
  </si>
  <si>
    <t>4883.</t>
  </si>
  <si>
    <t>Simplex Papers</t>
  </si>
  <si>
    <t>4884.</t>
  </si>
  <si>
    <t>HCL Infosystems</t>
  </si>
  <si>
    <t>-35.14</t>
  </si>
  <si>
    <t>4885.</t>
  </si>
  <si>
    <t>Pan India Corpor</t>
  </si>
  <si>
    <t>-18.75</t>
  </si>
  <si>
    <t>4886.</t>
  </si>
  <si>
    <t>Rishabh Sp. Yarn</t>
  </si>
  <si>
    <t>4887.</t>
  </si>
  <si>
    <t>Savani Financial</t>
  </si>
  <si>
    <t>-61.01</t>
  </si>
  <si>
    <t>1266.67</t>
  </si>
  <si>
    <t>-36.86</t>
  </si>
  <si>
    <t>4888.</t>
  </si>
  <si>
    <t>Iykot Hitech</t>
  </si>
  <si>
    <t>-56.96</t>
  </si>
  <si>
    <t>4889.</t>
  </si>
  <si>
    <t>Aarvee Denims</t>
  </si>
  <si>
    <t>-104.07</t>
  </si>
  <si>
    <t>-37.31</t>
  </si>
  <si>
    <t>4890.</t>
  </si>
  <si>
    <t>Gravity (India)</t>
  </si>
  <si>
    <t>110.61</t>
  </si>
  <si>
    <t>-72.07</t>
  </si>
  <si>
    <t>-38.24</t>
  </si>
  <si>
    <t>4891.</t>
  </si>
  <si>
    <t>Venlon Enterpris</t>
  </si>
  <si>
    <t>-38.61</t>
  </si>
  <si>
    <t>4892.</t>
  </si>
  <si>
    <t>Orissa Minerals</t>
  </si>
  <si>
    <t>-34.13</t>
  </si>
  <si>
    <t>39.65</t>
  </si>
  <si>
    <t>-39.27</t>
  </si>
  <si>
    <t>4893.</t>
  </si>
  <si>
    <t>ANS Industries</t>
  </si>
  <si>
    <t>-39.82</t>
  </si>
  <si>
    <t>4894.</t>
  </si>
  <si>
    <t>Waaree Tech.</t>
  </si>
  <si>
    <t>-69.17</t>
  </si>
  <si>
    <t>-39.85</t>
  </si>
  <si>
    <t>4895.</t>
  </si>
  <si>
    <t>Ecoboard Inds.</t>
  </si>
  <si>
    <t>-3.36</t>
  </si>
  <si>
    <t>-187.18</t>
  </si>
  <si>
    <t>-71.53</t>
  </si>
  <si>
    <t>-40.18</t>
  </si>
  <si>
    <t>4896.</t>
  </si>
  <si>
    <t>Gayatri BioOrga.</t>
  </si>
  <si>
    <t>-40.72</t>
  </si>
  <si>
    <t>4897.</t>
  </si>
  <si>
    <t>Spectra Industri</t>
  </si>
  <si>
    <t>-40.85</t>
  </si>
  <si>
    <t>4898.</t>
  </si>
  <si>
    <t>Ceenik Exports</t>
  </si>
  <si>
    <t>-199.74</t>
  </si>
  <si>
    <t>-41.23</t>
  </si>
  <si>
    <t>4899.</t>
  </si>
  <si>
    <t>Sikozy Realtors</t>
  </si>
  <si>
    <t>4900.</t>
  </si>
  <si>
    <t>Brawn Biotech</t>
  </si>
  <si>
    <t>145.28</t>
  </si>
  <si>
    <t>-42.52</t>
  </si>
  <si>
    <t>4901.</t>
  </si>
  <si>
    <t>Nitco</t>
  </si>
  <si>
    <t>209.21</t>
  </si>
  <si>
    <t>150.22</t>
  </si>
  <si>
    <t>-42.87</t>
  </si>
  <si>
    <t>4902.</t>
  </si>
  <si>
    <t>Indiabulls Enter</t>
  </si>
  <si>
    <t>-43.17</t>
  </si>
  <si>
    <t>4903.</t>
  </si>
  <si>
    <t>SGN Telecoms</t>
  </si>
  <si>
    <t>-43.37</t>
  </si>
  <si>
    <t>4904.</t>
  </si>
  <si>
    <t>Regency Ceramics</t>
  </si>
  <si>
    <t>-1.96</t>
  </si>
  <si>
    <t>30.25</t>
  </si>
  <si>
    <t>-43.47</t>
  </si>
  <si>
    <t>4905.</t>
  </si>
  <si>
    <t>Net Avenue</t>
  </si>
  <si>
    <t>-43.93</t>
  </si>
  <si>
    <t>4906.</t>
  </si>
  <si>
    <t>Satiate Agri</t>
  </si>
  <si>
    <t>-46.05</t>
  </si>
  <si>
    <t>4907.</t>
  </si>
  <si>
    <t>4908.</t>
  </si>
  <si>
    <t>NDTV</t>
  </si>
  <si>
    <t>-70.31</t>
  </si>
  <si>
    <t>-50.55</t>
  </si>
  <si>
    <t>-47.81</t>
  </si>
  <si>
    <t>4909.</t>
  </si>
  <si>
    <t>Unitech</t>
  </si>
  <si>
    <t>-738.66</t>
  </si>
  <si>
    <t>4910.</t>
  </si>
  <si>
    <t>Innovative Tyres</t>
  </si>
  <si>
    <t>-7.07</t>
  </si>
  <si>
    <t>-2337.93</t>
  </si>
  <si>
    <t>92.45</t>
  </si>
  <si>
    <t>4911.</t>
  </si>
  <si>
    <t>GCM Commodity</t>
  </si>
  <si>
    <t>-9540.00</t>
  </si>
  <si>
    <t>-49.66</t>
  </si>
  <si>
    <t>4912.</t>
  </si>
  <si>
    <t>Beeyu Overseas</t>
  </si>
  <si>
    <t>4913.</t>
  </si>
  <si>
    <t>LS Industries</t>
  </si>
  <si>
    <t>-50.25</t>
  </si>
  <si>
    <t>4914.</t>
  </si>
  <si>
    <t>Hasti Finance</t>
  </si>
  <si>
    <t>-50.56</t>
  </si>
  <si>
    <t>4915.</t>
  </si>
  <si>
    <t>Trustwave</t>
  </si>
  <si>
    <t>4916.</t>
  </si>
  <si>
    <t>Integ. Hitech</t>
  </si>
  <si>
    <t>-52.60</t>
  </si>
  <si>
    <t>4917.</t>
  </si>
  <si>
    <t>Williamson Magor</t>
  </si>
  <si>
    <t>100.86</t>
  </si>
  <si>
    <t>-52.89</t>
  </si>
  <si>
    <t>4918.</t>
  </si>
  <si>
    <t>Kobo Biotech</t>
  </si>
  <si>
    <t>-52.90</t>
  </si>
  <si>
    <t>4919.</t>
  </si>
  <si>
    <t>SC Agrotech</t>
  </si>
  <si>
    <t>-53.93</t>
  </si>
  <si>
    <t>4920.</t>
  </si>
  <si>
    <t>Lypsa Gems</t>
  </si>
  <si>
    <t>-15.28</t>
  </si>
  <si>
    <t>115.03</t>
  </si>
  <si>
    <t>4921.</t>
  </si>
  <si>
    <t>VXL Instruments</t>
  </si>
  <si>
    <t>91.76</t>
  </si>
  <si>
    <t>-87.88</t>
  </si>
  <si>
    <t>4922.</t>
  </si>
  <si>
    <t>Harmony Capital</t>
  </si>
  <si>
    <t>66.26</t>
  </si>
  <si>
    <t>-57.69</t>
  </si>
  <si>
    <t>4923.</t>
  </si>
  <si>
    <t>Khyati Multimed.</t>
  </si>
  <si>
    <t>98.31</t>
  </si>
  <si>
    <t>4924.</t>
  </si>
  <si>
    <t>Omaxe</t>
  </si>
  <si>
    <t>-185.77</t>
  </si>
  <si>
    <t>-25.98</t>
  </si>
  <si>
    <t>282.24</t>
  </si>
  <si>
    <t>-17.38</t>
  </si>
  <si>
    <t>-61.38</t>
  </si>
  <si>
    <t>4925.</t>
  </si>
  <si>
    <t>Blu.Coast Hotel.</t>
  </si>
  <si>
    <t>-62.61</t>
  </si>
  <si>
    <t>4926.</t>
  </si>
  <si>
    <t>-63.15</t>
  </si>
  <si>
    <t>4927.</t>
  </si>
  <si>
    <t>Incon Engineers</t>
  </si>
  <si>
    <t>-64.15</t>
  </si>
  <si>
    <t>4928.</t>
  </si>
  <si>
    <t>Ather Energy</t>
  </si>
  <si>
    <t>-178.20</t>
  </si>
  <si>
    <t>644.60</t>
  </si>
  <si>
    <t>78.81</t>
  </si>
  <si>
    <t>-65.71</t>
  </si>
  <si>
    <t>4929.</t>
  </si>
  <si>
    <t>Peoples Invest</t>
  </si>
  <si>
    <t>209.95</t>
  </si>
  <si>
    <t>4930.</t>
  </si>
  <si>
    <t>Soma Papers</t>
  </si>
  <si>
    <t>71.94</t>
  </si>
  <si>
    <t>-69.09</t>
  </si>
  <si>
    <t>4931.</t>
  </si>
  <si>
    <t>Sri Chakra Cem.</t>
  </si>
  <si>
    <t>-69.71</t>
  </si>
  <si>
    <t>4932.</t>
  </si>
  <si>
    <t>Future Lifestyle</t>
  </si>
  <si>
    <t>-7.53</t>
  </si>
  <si>
    <t>177.61</t>
  </si>
  <si>
    <t>-78.68</t>
  </si>
  <si>
    <t>-72.64</t>
  </si>
  <si>
    <t>4933.</t>
  </si>
  <si>
    <t>Silveroak Comm</t>
  </si>
  <si>
    <t>84.62</t>
  </si>
  <si>
    <t>-77.32</t>
  </si>
  <si>
    <t>4934.</t>
  </si>
  <si>
    <t>Hemadri Cements</t>
  </si>
  <si>
    <t>-77.44</t>
  </si>
  <si>
    <t>4935.</t>
  </si>
  <si>
    <t>Nilachal Refract</t>
  </si>
  <si>
    <t>-77.79</t>
  </si>
  <si>
    <t>4936.</t>
  </si>
  <si>
    <t>G-Tec Janix</t>
  </si>
  <si>
    <t>-79.63</t>
  </si>
  <si>
    <t>4937.</t>
  </si>
  <si>
    <t>Rama Paper Mills</t>
  </si>
  <si>
    <t>73.52</t>
  </si>
  <si>
    <t>-77.22</t>
  </si>
  <si>
    <t>-83.31</t>
  </si>
  <si>
    <t>4938.</t>
  </si>
  <si>
    <t>Chrome Silicon</t>
  </si>
  <si>
    <t>-99.32</t>
  </si>
  <si>
    <t>-86.58</t>
  </si>
  <si>
    <t>4939.</t>
  </si>
  <si>
    <t>Suven Life Scie.</t>
  </si>
  <si>
    <t>-83.74</t>
  </si>
  <si>
    <t>85.15</t>
  </si>
  <si>
    <t>4940.</t>
  </si>
  <si>
    <t>Siddha Ventures</t>
  </si>
  <si>
    <t>-110.53</t>
  </si>
  <si>
    <t>-90.31</t>
  </si>
  <si>
    <t>4941.</t>
  </si>
  <si>
    <t>BEML Land Assets</t>
  </si>
  <si>
    <t>4942.</t>
  </si>
  <si>
    <t>Callista Indus.</t>
  </si>
  <si>
    <t>-105.00</t>
  </si>
  <si>
    <t>4943.</t>
  </si>
  <si>
    <t>Deccan Bearings</t>
  </si>
  <si>
    <t>108.50</t>
  </si>
  <si>
    <t>217.00</t>
  </si>
  <si>
    <t>-766.67</t>
  </si>
  <si>
    <t>-106.67</t>
  </si>
  <si>
    <t>4944.</t>
  </si>
  <si>
    <t>AI Champ.Inds.</t>
  </si>
  <si>
    <t>231.19</t>
  </si>
  <si>
    <t>-107.23</t>
  </si>
  <si>
    <t>4945.</t>
  </si>
  <si>
    <t>TMT (I)</t>
  </si>
  <si>
    <t>-107.32</t>
  </si>
  <si>
    <t>4946.</t>
  </si>
  <si>
    <t>Glittek Granites</t>
  </si>
  <si>
    <t>101.63</t>
  </si>
  <si>
    <t>-95.19</t>
  </si>
  <si>
    <t>-115.33</t>
  </si>
  <si>
    <t>4947.</t>
  </si>
  <si>
    <t>Winny Immigratio</t>
  </si>
  <si>
    <t>-333.63</t>
  </si>
  <si>
    <t>-37.38</t>
  </si>
  <si>
    <t>-116.40</t>
  </si>
  <si>
    <t>4948.</t>
  </si>
  <si>
    <t>Aadi Industries</t>
  </si>
  <si>
    <t>-123.08</t>
  </si>
  <si>
    <t>4949.</t>
  </si>
  <si>
    <t>Tejassvi Aaharam</t>
  </si>
  <si>
    <t>4950.</t>
  </si>
  <si>
    <t>Madhur Inds</t>
  </si>
  <si>
    <t>-123.74</t>
  </si>
  <si>
    <t>4951.</t>
  </si>
  <si>
    <t>PFL Infotech</t>
  </si>
  <si>
    <t>-366.67</t>
  </si>
  <si>
    <t>4952.</t>
  </si>
  <si>
    <t>Lexoraa Ind</t>
  </si>
  <si>
    <t>-130.30</t>
  </si>
  <si>
    <t>4953.</t>
  </si>
  <si>
    <t>Ace Engitech</t>
  </si>
  <si>
    <t>149.00</t>
  </si>
  <si>
    <t>-147.69</t>
  </si>
  <si>
    <t>4954.</t>
  </si>
  <si>
    <t>Tarai Foods</t>
  </si>
  <si>
    <t>-380.00</t>
  </si>
  <si>
    <t>4955.</t>
  </si>
  <si>
    <t>Pratiksha Chem.</t>
  </si>
  <si>
    <t>-4280.00</t>
  </si>
  <si>
    <t>-48.23</t>
  </si>
  <si>
    <t>-150.99</t>
  </si>
  <si>
    <t>4956.</t>
  </si>
  <si>
    <t>Sir Shadi Lal</t>
  </si>
  <si>
    <t>92.85</t>
  </si>
  <si>
    <t>-153.83</t>
  </si>
  <si>
    <t>4957.</t>
  </si>
  <si>
    <t>SER Industries</t>
  </si>
  <si>
    <t>-157.45</t>
  </si>
  <si>
    <t>4958.</t>
  </si>
  <si>
    <t>RSC Internl.</t>
  </si>
  <si>
    <t>-82.46</t>
  </si>
  <si>
    <t>-167.74</t>
  </si>
  <si>
    <t>4959.</t>
  </si>
  <si>
    <t>Roselabs Finance</t>
  </si>
  <si>
    <t>-175.76</t>
  </si>
  <si>
    <t>4960.</t>
  </si>
  <si>
    <t>Span Divergent</t>
  </si>
  <si>
    <t>-29600.00</t>
  </si>
  <si>
    <t>-71.16</t>
  </si>
  <si>
    <t>-186.79</t>
  </si>
  <si>
    <t>4961.</t>
  </si>
  <si>
    <t>Intl. Data Mgt.</t>
  </si>
  <si>
    <t>4962.</t>
  </si>
  <si>
    <t>SAB Events</t>
  </si>
  <si>
    <t>173.33</t>
  </si>
  <si>
    <t>4963.</t>
  </si>
  <si>
    <t>Jagjanani Text.</t>
  </si>
  <si>
    <t>4964.</t>
  </si>
  <si>
    <t>Heera Ispat</t>
  </si>
  <si>
    <t>-1900.00</t>
  </si>
  <si>
    <t>-235.90</t>
  </si>
  <si>
    <t>4965.</t>
  </si>
  <si>
    <t>Epsom Properties</t>
  </si>
  <si>
    <t>-270.59</t>
  </si>
  <si>
    <t>4966.</t>
  </si>
  <si>
    <t>SPARC</t>
  </si>
  <si>
    <t>-52.03</t>
  </si>
  <si>
    <t>46.27</t>
  </si>
  <si>
    <t>-42.65</t>
  </si>
  <si>
    <t>-297.83</t>
  </si>
  <si>
    <t>4967.</t>
  </si>
  <si>
    <t>Garodia Chemical</t>
  </si>
  <si>
    <t>-323.08</t>
  </si>
  <si>
    <t>4968.</t>
  </si>
  <si>
    <t>Risa Internatio.</t>
  </si>
  <si>
    <t>-331.09</t>
  </si>
  <si>
    <t>4969.</t>
  </si>
  <si>
    <t>Svarnim Trade Ud</t>
  </si>
  <si>
    <t>4970.</t>
  </si>
  <si>
    <t>MEP Infrast.</t>
  </si>
  <si>
    <t>-604.90</t>
  </si>
  <si>
    <t>-767.36</t>
  </si>
  <si>
    <t>-401.21</t>
  </si>
  <si>
    <t>4971.</t>
  </si>
  <si>
    <t>Reliance Home</t>
  </si>
  <si>
    <t>-432.21</t>
  </si>
  <si>
    <t>4972.</t>
  </si>
  <si>
    <t>India Radiators</t>
  </si>
  <si>
    <t>-454.55</t>
  </si>
  <si>
    <t>4973.</t>
  </si>
  <si>
    <t>Unitech Internat</t>
  </si>
  <si>
    <t>-536.59</t>
  </si>
  <si>
    <t>4974.</t>
  </si>
  <si>
    <t>EMA India</t>
  </si>
  <si>
    <t>-1036.36</t>
  </si>
  <si>
    <t>4975.</t>
  </si>
  <si>
    <t>CMX Holdings</t>
  </si>
  <si>
    <t>-1250.00</t>
  </si>
  <si>
    <t>4976.</t>
  </si>
  <si>
    <t>Sharp India</t>
  </si>
  <si>
    <t>-1695.92</t>
  </si>
  <si>
    <t>4977.</t>
  </si>
  <si>
    <t>Pasupati Fincap</t>
  </si>
  <si>
    <t>-2700.00</t>
  </si>
  <si>
    <t>4978.</t>
  </si>
  <si>
    <t>MPL Plastics</t>
  </si>
  <si>
    <t>-4800.00</t>
  </si>
  <si>
    <t>4979.</t>
  </si>
  <si>
    <t>SHRI NIWAS L&amp; F.</t>
  </si>
  <si>
    <t>1049.54</t>
  </si>
  <si>
    <t>10495500.00</t>
  </si>
  <si>
    <t>-55664.59</t>
  </si>
  <si>
    <t>4980.</t>
  </si>
  <si>
    <t>Mipco Seaml Ring</t>
  </si>
  <si>
    <t>4981.</t>
  </si>
  <si>
    <t>Quantum Digital</t>
  </si>
  <si>
    <t>4982.</t>
  </si>
  <si>
    <t>Modern Dairies</t>
  </si>
  <si>
    <t>78.30</t>
  </si>
  <si>
    <t>-17.08</t>
  </si>
  <si>
    <t>4983.</t>
  </si>
  <si>
    <t>Omega Ag Seeds</t>
  </si>
  <si>
    <t>4984.</t>
  </si>
  <si>
    <t>Suryo Foods</t>
  </si>
  <si>
    <t>4985.</t>
  </si>
  <si>
    <t>V R Woodart</t>
  </si>
  <si>
    <t>-1800.00</t>
  </si>
  <si>
    <t>4986.</t>
  </si>
  <si>
    <t>Modipon</t>
  </si>
  <si>
    <t>4987.</t>
  </si>
  <si>
    <t>Raymed Labs</t>
  </si>
  <si>
    <t>4988.</t>
  </si>
  <si>
    <t>Switching Tech.</t>
  </si>
  <si>
    <t>4989.</t>
  </si>
  <si>
    <t>GTL Infra.</t>
  </si>
  <si>
    <t>-232.42</t>
  </si>
  <si>
    <t>-15.03</t>
  </si>
  <si>
    <t>334.53</t>
  </si>
  <si>
    <t>4990.</t>
  </si>
  <si>
    <t>Vas Infra.</t>
  </si>
  <si>
    <t>4991.</t>
  </si>
  <si>
    <t>Starcom Info.</t>
  </si>
  <si>
    <t>-40.82</t>
  </si>
  <si>
    <t>4992.</t>
  </si>
  <si>
    <t>Guj. State Fin.</t>
  </si>
  <si>
    <t>-83.02</t>
  </si>
  <si>
    <t>4993.</t>
  </si>
  <si>
    <t>Quadrant Tele.</t>
  </si>
  <si>
    <t>54.09</t>
  </si>
  <si>
    <t>54.41</t>
  </si>
  <si>
    <t>4994.</t>
  </si>
  <si>
    <t>TCI Finance</t>
  </si>
  <si>
    <t>4995.</t>
  </si>
  <si>
    <t>Manipal Fin. Cor</t>
  </si>
  <si>
    <t>4996.</t>
  </si>
  <si>
    <t>Jayabharat Cred.</t>
  </si>
  <si>
    <t>-22.73</t>
  </si>
  <si>
    <t>4997.</t>
  </si>
  <si>
    <t>Invigorated Bus.</t>
  </si>
  <si>
    <t>4998.</t>
  </si>
  <si>
    <t>Popees Cares</t>
  </si>
  <si>
    <t>4999.</t>
  </si>
  <si>
    <t>Amalgamated Elec</t>
  </si>
  <si>
    <t>5000.</t>
  </si>
  <si>
    <t>Premium Capital</t>
  </si>
  <si>
    <t>520.00</t>
  </si>
  <si>
    <t>252.08</t>
  </si>
  <si>
    <t>5001.</t>
  </si>
  <si>
    <t>Tricom Fruit</t>
  </si>
  <si>
    <t>5002.</t>
  </si>
  <si>
    <t>Impex Ferro Tech</t>
  </si>
  <si>
    <t>-18.35</t>
  </si>
  <si>
    <t>5003.</t>
  </si>
  <si>
    <t>Yashraj Contain.</t>
  </si>
  <si>
    <t>-146.94</t>
  </si>
  <si>
    <t>5004.</t>
  </si>
  <si>
    <t>T N Telecom.</t>
  </si>
  <si>
    <t>5005.</t>
  </si>
  <si>
    <t>Shyam Telecom</t>
  </si>
  <si>
    <t>-818.60</t>
  </si>
  <si>
    <t>5006.</t>
  </si>
  <si>
    <t>GTL</t>
  </si>
  <si>
    <t>145.34</t>
  </si>
  <si>
    <t>-51.28</t>
  </si>
  <si>
    <t>55.73</t>
  </si>
  <si>
    <t>5007.</t>
  </si>
  <si>
    <t>Shree Precoated</t>
  </si>
  <si>
    <t>5008.</t>
  </si>
  <si>
    <t>Mukat Pipes</t>
  </si>
  <si>
    <t>20.94</t>
  </si>
  <si>
    <t>-10.48</t>
  </si>
  <si>
    <t>5009.</t>
  </si>
  <si>
    <t>Deccan Polypacks</t>
  </si>
  <si>
    <t>-2800.00</t>
  </si>
  <si>
    <t>5010.</t>
  </si>
  <si>
    <t>Omkar Overseas</t>
  </si>
  <si>
    <t>5011.</t>
  </si>
  <si>
    <t>Ventura Textiles</t>
  </si>
  <si>
    <t>5012.</t>
  </si>
  <si>
    <t>Anirit Ventures</t>
  </si>
  <si>
    <t>5013.</t>
  </si>
  <si>
    <t>Vardhman Polytex</t>
  </si>
  <si>
    <t>101.77</t>
  </si>
  <si>
    <t>5014.</t>
  </si>
  <si>
    <t>Eureka Industrie</t>
  </si>
  <si>
    <t>27.28</t>
  </si>
  <si>
    <t>1289.26</t>
  </si>
  <si>
    <t>5015.</t>
  </si>
  <si>
    <t>Mid India Inds.</t>
  </si>
  <si>
    <t>46.08</t>
  </si>
  <si>
    <t>5016.</t>
  </si>
  <si>
    <t>Sri Lak.Sar.Arni</t>
  </si>
  <si>
    <t>5017.</t>
  </si>
  <si>
    <t>ESI</t>
  </si>
  <si>
    <t>5018.</t>
  </si>
  <si>
    <t>Manor Estates</t>
  </si>
  <si>
    <t>5019.</t>
  </si>
  <si>
    <t>Modella Woollens</t>
  </si>
  <si>
    <t>5020.</t>
  </si>
  <si>
    <t>Meyer Apparel</t>
  </si>
  <si>
    <t>-74.19</t>
  </si>
  <si>
    <t>5021.</t>
  </si>
  <si>
    <t>Priya</t>
  </si>
  <si>
    <t>5022.</t>
  </si>
  <si>
    <t>Rajvir Inds.</t>
  </si>
  <si>
    <t>5023.</t>
  </si>
  <si>
    <t>Richa Industries</t>
  </si>
  <si>
    <t>-5.84</t>
  </si>
  <si>
    <t>-94.02</t>
  </si>
  <si>
    <t>5024.</t>
  </si>
  <si>
    <t>E-Land Apparel</t>
  </si>
  <si>
    <t>-231.35</t>
  </si>
  <si>
    <t>72.71</t>
  </si>
  <si>
    <t>-14.65</t>
  </si>
  <si>
    <t>5025.</t>
  </si>
  <si>
    <t>NB Footwear</t>
  </si>
  <si>
    <t>5026.</t>
  </si>
  <si>
    <t>Coral Newsprints</t>
  </si>
  <si>
    <t>5027.</t>
  </si>
  <si>
    <t>Univa Foods</t>
  </si>
  <si>
    <t>5028.</t>
  </si>
  <si>
    <t>Galaxy Cloud</t>
  </si>
  <si>
    <t>240.98</t>
  </si>
  <si>
    <t>663.31</t>
  </si>
  <si>
    <t>5029.</t>
  </si>
  <si>
    <t>Educomp Sol.</t>
  </si>
  <si>
    <t>89.59</t>
  </si>
  <si>
    <t>-25.86</t>
  </si>
  <si>
    <t>5030.</t>
  </si>
  <si>
    <t>Infomedia Press</t>
  </si>
  <si>
    <t>5031.</t>
  </si>
  <si>
    <t>Foundry Fuel</t>
  </si>
  <si>
    <t>5032.</t>
  </si>
  <si>
    <t>Rajeswari Infra.</t>
  </si>
  <si>
    <t>61.90</t>
  </si>
  <si>
    <t>5033.</t>
  </si>
  <si>
    <t>Esha Media</t>
  </si>
  <si>
    <t>5034.</t>
  </si>
  <si>
    <t>Integ. Thermopl.</t>
  </si>
  <si>
    <t>5035.</t>
  </si>
  <si>
    <t>Rajas. Petro Syn</t>
  </si>
  <si>
    <t>5036.</t>
  </si>
  <si>
    <t>Shree Mfg. Co.</t>
  </si>
  <si>
    <t>5037.</t>
  </si>
  <si>
    <t>Thakral Services</t>
  </si>
  <si>
    <t>5038.</t>
  </si>
  <si>
    <t>Binny Mills</t>
  </si>
  <si>
    <t>5039.</t>
  </si>
  <si>
    <t>Dugar Housing</t>
  </si>
  <si>
    <t>5040.</t>
  </si>
  <si>
    <t>Standard Shoe</t>
  </si>
  <si>
    <t>5041.</t>
  </si>
  <si>
    <t>Filtron Engineer</t>
  </si>
  <si>
    <t>5042.</t>
  </si>
  <si>
    <t>Harig Crankshaft</t>
  </si>
  <si>
    <t>5043.</t>
  </si>
  <si>
    <t>TECIL Chemical</t>
  </si>
  <si>
    <t>5044.</t>
  </si>
  <si>
    <t>Grand Foundry</t>
  </si>
  <si>
    <t>5045.</t>
  </si>
  <si>
    <t>Natl. Plywood</t>
  </si>
  <si>
    <t>-184.62</t>
  </si>
  <si>
    <t>-79.37</t>
  </si>
  <si>
    <t>5046.</t>
  </si>
  <si>
    <t>Miven Mach. Tool</t>
  </si>
  <si>
    <t>5047.</t>
  </si>
  <si>
    <t>B J Duplex Board</t>
  </si>
  <si>
    <t>5048.</t>
  </si>
  <si>
    <t>Future Ent. DVR</t>
  </si>
  <si>
    <t>2899.46</t>
  </si>
  <si>
    <t>5049.</t>
  </si>
  <si>
    <t>Jain Irrigat-DVR</t>
  </si>
  <si>
    <t>1092.49</t>
  </si>
  <si>
    <t>5050.</t>
  </si>
  <si>
    <t>Aananda Lakshmi</t>
  </si>
  <si>
    <t>-48.28</t>
  </si>
  <si>
    <t>5051.</t>
  </si>
  <si>
    <t>Bluegod Enterta.</t>
  </si>
  <si>
    <t>-2450.00</t>
  </si>
  <si>
    <t>5052.</t>
  </si>
  <si>
    <t>Adhbhut Infra.</t>
  </si>
  <si>
    <t>5053.</t>
  </si>
  <si>
    <t>Balkrishna Paper</t>
  </si>
  <si>
    <t>31.53</t>
  </si>
  <si>
    <t>5054.</t>
  </si>
  <si>
    <t>Aban Offshore</t>
  </si>
  <si>
    <t>-252.81</t>
  </si>
  <si>
    <t>114.42</t>
  </si>
  <si>
    <t>5055.</t>
  </si>
  <si>
    <t>Alps Industries</t>
  </si>
  <si>
    <t>-16.93</t>
  </si>
  <si>
    <t>-7.08</t>
  </si>
  <si>
    <t>5056.</t>
  </si>
  <si>
    <t>Ansal Properties</t>
  </si>
  <si>
    <t>163.22</t>
  </si>
  <si>
    <t>528.69</t>
  </si>
  <si>
    <t>234.39</t>
  </si>
  <si>
    <t>5057.</t>
  </si>
  <si>
    <t>Arshiya</t>
  </si>
  <si>
    <t>-2417.06</t>
  </si>
  <si>
    <t>-59.78</t>
  </si>
  <si>
    <t>-3.63</t>
  </si>
  <si>
    <t>5058.</t>
  </si>
  <si>
    <t>BIL Vyapar</t>
  </si>
  <si>
    <t>5059.</t>
  </si>
  <si>
    <t>Cranes Software</t>
  </si>
  <si>
    <t>-18.49</t>
  </si>
  <si>
    <t>-39.42</t>
  </si>
  <si>
    <t>5060.</t>
  </si>
  <si>
    <t>Diamond Power</t>
  </si>
  <si>
    <t>301.82</t>
  </si>
  <si>
    <t>5061.</t>
  </si>
  <si>
    <t>Dish TV India</t>
  </si>
  <si>
    <t>-94.53</t>
  </si>
  <si>
    <t>-5959.62</t>
  </si>
  <si>
    <t>329.36</t>
  </si>
  <si>
    <t>5062.</t>
  </si>
  <si>
    <t>Essar Shipping</t>
  </si>
  <si>
    <t>27.36</t>
  </si>
  <si>
    <t>209.40</t>
  </si>
  <si>
    <t>5063.</t>
  </si>
  <si>
    <t>Golden Tobacco</t>
  </si>
  <si>
    <t>-187.04</t>
  </si>
  <si>
    <t>5064.</t>
  </si>
  <si>
    <t>Hitech Corp.</t>
  </si>
  <si>
    <t>164.90</t>
  </si>
  <si>
    <t>5065.</t>
  </si>
  <si>
    <t>HMT</t>
  </si>
  <si>
    <t>-27.77</t>
  </si>
  <si>
    <t>5066.</t>
  </si>
  <si>
    <t>5067.</t>
  </si>
  <si>
    <t>IL&amp;FS Engg.</t>
  </si>
  <si>
    <t>-9.29</t>
  </si>
  <si>
    <t>-209.67</t>
  </si>
  <si>
    <t>-51.80</t>
  </si>
  <si>
    <t>5068.</t>
  </si>
  <si>
    <t>Yaari Digital</t>
  </si>
  <si>
    <t>5069.</t>
  </si>
  <si>
    <t>Kesar Terminals</t>
  </si>
  <si>
    <t>-17.37</t>
  </si>
  <si>
    <t>5070.</t>
  </si>
  <si>
    <t>Muller &amp; Phipps</t>
  </si>
  <si>
    <t>1066.67</t>
  </si>
  <si>
    <t>5071.</t>
  </si>
  <si>
    <t>Satchmo Holdings</t>
  </si>
  <si>
    <t>-2.61</t>
  </si>
  <si>
    <t>-92.90</t>
  </si>
  <si>
    <t>5072.</t>
  </si>
  <si>
    <t>Rama Petrochem</t>
  </si>
  <si>
    <t>5073.</t>
  </si>
  <si>
    <t>5074.</t>
  </si>
  <si>
    <t>Reliance Communi</t>
  </si>
  <si>
    <t>-2560.00</t>
  </si>
  <si>
    <t>5075.</t>
  </si>
  <si>
    <t>5076.</t>
  </si>
  <si>
    <t>SRM Energy Ltd</t>
  </si>
  <si>
    <t>5077.</t>
  </si>
  <si>
    <t>S T C</t>
  </si>
  <si>
    <t>-64.17</t>
  </si>
  <si>
    <t>5078.</t>
  </si>
  <si>
    <t>Supreme Infra.</t>
  </si>
  <si>
    <t>-399.92</t>
  </si>
  <si>
    <t>-13.95</t>
  </si>
  <si>
    <t>-68.79</t>
  </si>
  <si>
    <t>5079.</t>
  </si>
  <si>
    <t>Surana Solar</t>
  </si>
  <si>
    <t>5080.</t>
  </si>
  <si>
    <t>Sylph Techno</t>
  </si>
  <si>
    <t>107.69</t>
  </si>
  <si>
    <t>4566.67</t>
  </si>
  <si>
    <t>5081.</t>
  </si>
  <si>
    <t>Siti Networks</t>
  </si>
  <si>
    <t>288.52</t>
  </si>
  <si>
    <t>5082.</t>
  </si>
  <si>
    <t>Zenith Steel</t>
  </si>
  <si>
    <t>151.58</t>
  </si>
  <si>
    <t>-33.61</t>
  </si>
  <si>
    <t>5083.</t>
  </si>
  <si>
    <t>RCI Industries</t>
  </si>
  <si>
    <t>5084.</t>
  </si>
  <si>
    <t>Radhagobind Comm</t>
  </si>
  <si>
    <t>5085.</t>
  </si>
  <si>
    <t>N K Industries</t>
  </si>
  <si>
    <t>-866.67</t>
  </si>
  <si>
    <t>-10.50</t>
  </si>
  <si>
    <t>5086.</t>
  </si>
  <si>
    <t>Premier</t>
  </si>
  <si>
    <t>5087.</t>
  </si>
  <si>
    <t>Ecofinity Ato</t>
  </si>
  <si>
    <t>5088.</t>
  </si>
  <si>
    <t>Nagarjuna Fert.</t>
  </si>
  <si>
    <t>-100.26</t>
  </si>
  <si>
    <t>5089.</t>
  </si>
  <si>
    <t>Elitecon Inter.</t>
  </si>
  <si>
    <t>72.08</t>
  </si>
  <si>
    <t>524.87</t>
  </si>
  <si>
    <t>5090.</t>
  </si>
  <si>
    <t>TV Vision</t>
  </si>
  <si>
    <t>-65.32</t>
  </si>
  <si>
    <t>5091.</t>
  </si>
  <si>
    <t>Jalan Transol.</t>
  </si>
  <si>
    <t>5092.</t>
  </si>
  <si>
    <t>Shrenik</t>
  </si>
  <si>
    <t>33.66</t>
  </si>
  <si>
    <t>79.94</t>
  </si>
  <si>
    <t>5093.</t>
  </si>
  <si>
    <t>SMVD Poly Pack</t>
  </si>
  <si>
    <t>-108.70</t>
  </si>
  <si>
    <t>-94.87</t>
  </si>
  <si>
    <t>5094.</t>
  </si>
  <si>
    <t>Maxgrow India</t>
  </si>
  <si>
    <t>3550.07</t>
  </si>
  <si>
    <t>5095.</t>
  </si>
  <si>
    <t>Eiko Lifescience</t>
  </si>
  <si>
    <t>145.95</t>
  </si>
  <si>
    <t>5096.</t>
  </si>
  <si>
    <t>Diksha Greens</t>
  </si>
  <si>
    <t>5097.</t>
  </si>
  <si>
    <t>The Anup Enginee</t>
  </si>
  <si>
    <t>175.23</t>
  </si>
  <si>
    <t>5098.</t>
  </si>
  <si>
    <t>Suumaya Corp.</t>
  </si>
  <si>
    <t>-484.01</t>
  </si>
  <si>
    <t>-1154.67</t>
  </si>
  <si>
    <t>5099.</t>
  </si>
  <si>
    <t>Sanghvi Movers</t>
  </si>
  <si>
    <t>273.36</t>
  </si>
  <si>
    <t>81.50</t>
  </si>
  <si>
    <t>5100.</t>
  </si>
  <si>
    <t>ZR2 Bioenergy</t>
  </si>
  <si>
    <t>5101.</t>
  </si>
  <si>
    <t>Arihant Academy</t>
  </si>
  <si>
    <t>5102.</t>
  </si>
  <si>
    <t>Yudiz Solutions</t>
  </si>
  <si>
    <t>5103.</t>
  </si>
  <si>
    <t>Lloyds Engineeri</t>
  </si>
  <si>
    <t>30.03</t>
  </si>
  <si>
    <t>217.01</t>
  </si>
  <si>
    <t>5104.</t>
  </si>
  <si>
    <t>Qualitek Labs</t>
  </si>
  <si>
    <t>5105.</t>
  </si>
  <si>
    <t>5106.</t>
  </si>
  <si>
    <t>Vishal Fabrics</t>
  </si>
  <si>
    <t>91.23</t>
  </si>
  <si>
    <t>397.17</t>
  </si>
  <si>
    <t>5107.</t>
  </si>
  <si>
    <t>Axita Cotton</t>
  </si>
  <si>
    <t>-61.22</t>
  </si>
  <si>
    <t>156.70</t>
  </si>
  <si>
    <t>5108.</t>
  </si>
  <si>
    <t>Fundviser Capit.</t>
  </si>
  <si>
    <t>42400.00</t>
  </si>
  <si>
    <t>5109.</t>
  </si>
  <si>
    <t>Cosmic CRF</t>
  </si>
  <si>
    <t>232.25</t>
  </si>
  <si>
    <t>5110.</t>
  </si>
  <si>
    <t>Madhusudan Masa</t>
  </si>
  <si>
    <t>5111.</t>
  </si>
  <si>
    <t>Uravi Defence &amp;</t>
  </si>
  <si>
    <t>5112.</t>
  </si>
  <si>
    <t>Lamosaic India</t>
  </si>
  <si>
    <t>5113.</t>
  </si>
  <si>
    <t>Akiko</t>
  </si>
  <si>
    <t>5114.</t>
  </si>
  <si>
    <t>Spice LoungeFood</t>
  </si>
  <si>
    <t>5115.</t>
  </si>
  <si>
    <t>Kapil Cotex</t>
  </si>
  <si>
    <t>5116.</t>
  </si>
  <si>
    <t>Sahasra Electro.</t>
  </si>
  <si>
    <t>5117.</t>
  </si>
  <si>
    <t>Narmada Gelatine</t>
  </si>
  <si>
    <t>5118.</t>
  </si>
  <si>
    <t>Eraaya Lifespace</t>
  </si>
  <si>
    <t>-23.54</t>
  </si>
  <si>
    <t>-2182.29</t>
  </si>
  <si>
    <t>609.28</t>
  </si>
  <si>
    <t>36826.06</t>
  </si>
  <si>
    <t>5119.</t>
  </si>
  <si>
    <t>PropsharePlatina</t>
  </si>
  <si>
    <t>5120.</t>
  </si>
  <si>
    <t>Captain Pipes</t>
  </si>
  <si>
    <t>5121.</t>
  </si>
  <si>
    <t>JK Agri Genetics</t>
  </si>
  <si>
    <t>91.93</t>
  </si>
  <si>
    <t>5122.</t>
  </si>
  <si>
    <t>Enser</t>
  </si>
  <si>
    <t>5123.</t>
  </si>
  <si>
    <t>Shubhshree Bio.</t>
  </si>
  <si>
    <t>5124.</t>
  </si>
  <si>
    <t>ROX Hi-Tech</t>
  </si>
  <si>
    <t>19.93</t>
  </si>
  <si>
    <t>187.46</t>
  </si>
  <si>
    <t>5125.</t>
  </si>
  <si>
    <t>Capital Infra</t>
  </si>
  <si>
    <t>188.70</t>
  </si>
  <si>
    <t>5126.</t>
  </si>
  <si>
    <t>Arvind Port &amp;</t>
  </si>
  <si>
    <t>5127.</t>
  </si>
  <si>
    <t>Midwest Gold</t>
  </si>
  <si>
    <t>5128.</t>
  </si>
  <si>
    <t>De Neers Tools</t>
  </si>
  <si>
    <t>5129.</t>
  </si>
  <si>
    <t>Abate As Indust</t>
  </si>
  <si>
    <t>5725.00</t>
  </si>
  <si>
    <t>5130.</t>
  </si>
  <si>
    <t>Mizzen Ventures</t>
  </si>
  <si>
    <t>5131.</t>
  </si>
  <si>
    <t>Sunrest Lifescie</t>
  </si>
  <si>
    <t>5132.</t>
  </si>
  <si>
    <t>Remedium Life</t>
  </si>
  <si>
    <t>5133.</t>
  </si>
  <si>
    <t>Shashwat Furnis.</t>
  </si>
  <si>
    <t>5134.</t>
  </si>
  <si>
    <t>Lucent Industrie</t>
  </si>
  <si>
    <t>5135.</t>
  </si>
  <si>
    <t>A B Lifestyle</t>
  </si>
  <si>
    <t>1840.58</t>
  </si>
  <si>
    <t>5136.</t>
  </si>
  <si>
    <t>Digitide Solutio</t>
  </si>
  <si>
    <t>-74.88</t>
  </si>
  <si>
    <t>735.74</t>
  </si>
  <si>
    <t>5137.</t>
  </si>
  <si>
    <t>Siemens Ener.Ind</t>
  </si>
  <si>
    <t>262.70</t>
  </si>
  <si>
    <t>80.18</t>
  </si>
  <si>
    <t>1784.60</t>
  </si>
  <si>
    <t>5138.</t>
  </si>
  <si>
    <t>Bluspring Enter.</t>
  </si>
  <si>
    <t>797.23</t>
  </si>
  <si>
    <t>5139.</t>
  </si>
  <si>
    <t>Emkay Tools</t>
  </si>
  <si>
    <t>5140.</t>
  </si>
  <si>
    <t>Heads UP Venture</t>
  </si>
  <si>
    <t>1365.22</t>
  </si>
  <si>
    <t>5141.</t>
  </si>
  <si>
    <t>Mittal Life Styl</t>
  </si>
  <si>
    <t>-95.71</t>
  </si>
  <si>
    <t>5142.</t>
  </si>
  <si>
    <t>Bluestone Jewel</t>
  </si>
  <si>
    <t>-34.75</t>
  </si>
  <si>
    <t>492.68</t>
  </si>
  <si>
    <t>41.48</t>
  </si>
  <si>
    <t>5143.</t>
  </si>
  <si>
    <t>Yash Trad.&amp; Fin.</t>
  </si>
  <si>
    <t>5144.</t>
  </si>
  <si>
    <t>Dharmaj Crop</t>
  </si>
  <si>
    <t>116.26</t>
  </si>
  <si>
    <t>367.38</t>
  </si>
  <si>
    <t>43.91</t>
  </si>
  <si>
    <t>5145.</t>
  </si>
  <si>
    <t>Rajkamal Synth.</t>
  </si>
  <si>
    <t>-47.44</t>
  </si>
  <si>
    <t>163.12</t>
  </si>
  <si>
    <t>5146.</t>
  </si>
  <si>
    <t>Marble City</t>
  </si>
  <si>
    <t>176.68</t>
  </si>
  <si>
    <t>219.65</t>
  </si>
  <si>
    <t>5147.</t>
  </si>
  <si>
    <t>Anondita Medi.</t>
  </si>
  <si>
    <t>5148.</t>
  </si>
  <si>
    <t>Current Infra.</t>
  </si>
  <si>
    <t>5149.</t>
  </si>
  <si>
    <t>STL Networks</t>
  </si>
  <si>
    <t>-2364.65</t>
  </si>
  <si>
    <t>5150.</t>
  </si>
  <si>
    <t>Kody Technolab</t>
  </si>
  <si>
    <t>5151.</t>
  </si>
  <si>
    <t>Ecoline Exim</t>
  </si>
  <si>
    <t>5152.</t>
  </si>
  <si>
    <t>Ganesha Ecoverse</t>
  </si>
  <si>
    <t>5153.</t>
  </si>
  <si>
    <t>Solvex Edibles</t>
  </si>
  <si>
    <t>5154.</t>
  </si>
  <si>
    <t>Hoac Foods</t>
  </si>
  <si>
    <t>5155.</t>
  </si>
  <si>
    <t>Manas Polymers</t>
  </si>
  <si>
    <t>5156.</t>
  </si>
  <si>
    <t>Ameenji Rubber</t>
  </si>
  <si>
    <t>112.80</t>
  </si>
  <si>
    <t>Bluestone Jeweller</t>
  </si>
  <si>
    <t xml:space="preserve">All Time Plastics </t>
  </si>
  <si>
    <t>Highway Infrastruc</t>
  </si>
  <si>
    <t>Knowledge Realty T</t>
  </si>
  <si>
    <t xml:space="preserve">M &amp; B Engineering </t>
  </si>
  <si>
    <t>Sri Lotus Develope</t>
  </si>
  <si>
    <t>National Securitie</t>
  </si>
  <si>
    <t>Aditya Infotech Lt</t>
  </si>
  <si>
    <t>Laxmi India Financ</t>
  </si>
  <si>
    <t>Shanti Gold Intern</t>
  </si>
  <si>
    <t>Brigade Hotel Vent</t>
  </si>
  <si>
    <t>GNG Electronics Lt</t>
  </si>
  <si>
    <t>Indiqube Spaces Lt</t>
  </si>
  <si>
    <t>Anthem Biosciences</t>
  </si>
  <si>
    <t>Smartworks Coworki</t>
  </si>
  <si>
    <t>Travel Food Servic</t>
  </si>
  <si>
    <t>Indogulf Cropscien</t>
  </si>
  <si>
    <t>HDB Financial Serv</t>
  </si>
  <si>
    <t>Sambhv Steel Tubes</t>
  </si>
  <si>
    <t>Globe Civil Projec</t>
  </si>
  <si>
    <t>Ellenbarrie Indust</t>
  </si>
  <si>
    <t>Arisinfra Solution</t>
  </si>
  <si>
    <t>Prostarm Info Syst</t>
  </si>
  <si>
    <t>Aegis Vopak Termin</t>
  </si>
  <si>
    <t xml:space="preserve">Schloss Bangalore </t>
  </si>
  <si>
    <t>Belrise Industries</t>
  </si>
  <si>
    <t>Quality Power Elec</t>
  </si>
  <si>
    <t>Hexaware Technolog</t>
  </si>
  <si>
    <t>Ajax Engineering L</t>
  </si>
  <si>
    <t>Dr Agarwal's Healt</t>
  </si>
  <si>
    <t>Denta Water &amp; Infr</t>
  </si>
  <si>
    <t>Stallion India Flu</t>
  </si>
  <si>
    <t>Capital Infra Trus</t>
  </si>
  <si>
    <t>Quadrant Future Te</t>
  </si>
  <si>
    <t>Standard Glass Lin</t>
  </si>
  <si>
    <t>Indo Farm Equipmen</t>
  </si>
  <si>
    <t xml:space="preserve">Unimech Aerospace </t>
  </si>
  <si>
    <t>Ventive Hospitalit</t>
  </si>
  <si>
    <t>Senores Pharmaceut</t>
  </si>
  <si>
    <t>Transrail Lighting</t>
  </si>
  <si>
    <t>Dam Capital Adviso</t>
  </si>
  <si>
    <t>Mamata Machinery L</t>
  </si>
  <si>
    <t xml:space="preserve">Sanathan Textiles </t>
  </si>
  <si>
    <t>Concord Enviro Sys</t>
  </si>
  <si>
    <t>International Gemm</t>
  </si>
  <si>
    <t>Inventurus Knowled</t>
  </si>
  <si>
    <t xml:space="preserve">Sai Life Sciences </t>
  </si>
  <si>
    <t>Vishal Mega Mart L</t>
  </si>
  <si>
    <t>One Mobikwik Syste</t>
  </si>
  <si>
    <t>Suraksha Diagnosti</t>
  </si>
  <si>
    <t>Enviro Infra Engin</t>
  </si>
  <si>
    <t xml:space="preserve">NTPC Green Energy </t>
  </si>
  <si>
    <t>Zinka Logistics So</t>
  </si>
  <si>
    <t>Niva Bupa Health I</t>
  </si>
  <si>
    <t>ACME Solar Holding</t>
  </si>
  <si>
    <t>Afcons Infrastruct</t>
  </si>
  <si>
    <t>Godavari Biorefine</t>
  </si>
  <si>
    <t xml:space="preserve">Deepak Builders &amp; </t>
  </si>
  <si>
    <t>Waaree Energies Lt</t>
  </si>
  <si>
    <t>Hyundai Motor Indi</t>
  </si>
  <si>
    <t>Garuda Constructio</t>
  </si>
  <si>
    <t>Diffusion Engineer</t>
  </si>
  <si>
    <t>KRN Heat Exchanger</t>
  </si>
  <si>
    <t xml:space="preserve">Arkade Developers </t>
  </si>
  <si>
    <t>Northern ARC Capit</t>
  </si>
  <si>
    <t>Western Carriers (</t>
  </si>
  <si>
    <t>P N Gadgil Jewelle</t>
  </si>
  <si>
    <t>Bajaj Housing Fina</t>
  </si>
  <si>
    <t>Shree Tirupati Bal</t>
  </si>
  <si>
    <t>Gala Precision Eng</t>
  </si>
  <si>
    <t>Baazar Style Retai</t>
  </si>
  <si>
    <t>Ecos (India) Mobil</t>
  </si>
  <si>
    <t>Premier Energies L</t>
  </si>
  <si>
    <t>Orient Technologie</t>
  </si>
  <si>
    <t>Interarch Building</t>
  </si>
  <si>
    <t>Saraswati Saree De</t>
  </si>
  <si>
    <t>Brainbees Solution</t>
  </si>
  <si>
    <t>Unicommerce eSolut</t>
  </si>
  <si>
    <t>Ola Electric Mobil</t>
  </si>
  <si>
    <t>Akums Drugs &amp; Phar</t>
  </si>
  <si>
    <t>Emcure Pharmaceuti</t>
  </si>
  <si>
    <t>Bansal Wire Indust</t>
  </si>
  <si>
    <t xml:space="preserve">Vraj Iron &amp; Steel </t>
  </si>
  <si>
    <t xml:space="preserve">Allied Blenders &amp; </t>
  </si>
  <si>
    <t>Stanley Lifestyles</t>
  </si>
  <si>
    <t>Akme Fintrade (Ind</t>
  </si>
  <si>
    <t>DEE Development En</t>
  </si>
  <si>
    <t>Le Travenues Techn</t>
  </si>
  <si>
    <t>Kronox Lab Science</t>
  </si>
  <si>
    <t>AWFIS Space Soluti</t>
  </si>
  <si>
    <t>Go Digit General I</t>
  </si>
  <si>
    <t>Aadhar Housing Fin</t>
  </si>
  <si>
    <t>SRM Contractors Lt</t>
  </si>
  <si>
    <t>Krystal Integrated</t>
  </si>
  <si>
    <t>Popular Vehicles &amp;</t>
  </si>
  <si>
    <t>Exicom Tele-System</t>
  </si>
  <si>
    <t>Platinum Industrie</t>
  </si>
  <si>
    <t>Vibhor Steel Tubes</t>
  </si>
  <si>
    <t xml:space="preserve">Entero Healthcare </t>
  </si>
  <si>
    <t>Jana Small Finance</t>
  </si>
  <si>
    <t>Capital Small Fina</t>
  </si>
  <si>
    <t xml:space="preserve">Rashi Peripherals </t>
  </si>
  <si>
    <t xml:space="preserve">Apeejay Surrendra </t>
  </si>
  <si>
    <t>Medi Assist Health</t>
  </si>
  <si>
    <t>Jyoti CNC Automati</t>
  </si>
  <si>
    <t>Azad Engineering L</t>
  </si>
  <si>
    <t>Credo Brands Marke</t>
  </si>
  <si>
    <t>Muthoot Microfin L</t>
  </si>
  <si>
    <t>Motisons Jewellers</t>
  </si>
  <si>
    <t>Suraj Estate Devel</t>
  </si>
  <si>
    <t>Doms Industries Lt</t>
  </si>
  <si>
    <t>India Shelter Fina</t>
  </si>
  <si>
    <t>Flair Writing Indu</t>
  </si>
  <si>
    <t xml:space="preserve">Tata Technologies </t>
  </si>
  <si>
    <t>Gandhar Oil Refine</t>
  </si>
  <si>
    <t xml:space="preserve">Fedbank Financial </t>
  </si>
  <si>
    <t>Indian Renewable E</t>
  </si>
  <si>
    <t>Protean eGov Techn</t>
  </si>
  <si>
    <t>ESAF Small Finance</t>
  </si>
  <si>
    <t>Honasa Consumer Lt</t>
  </si>
  <si>
    <t>Blue Jet Healthcar</t>
  </si>
  <si>
    <t>Valiant Laboratori</t>
  </si>
  <si>
    <t>JSW Infrastructure</t>
  </si>
  <si>
    <t>Updater Services L</t>
  </si>
  <si>
    <t>Manoj Vaibhav Gems</t>
  </si>
  <si>
    <t>SignatureGlobal In</t>
  </si>
  <si>
    <t>Sai Silks (Kalaman</t>
  </si>
  <si>
    <t>Zaggle Prepaid Oce</t>
  </si>
  <si>
    <t xml:space="preserve">Jupiter Life Line </t>
  </si>
  <si>
    <t>Ratnaveer Precisio</t>
  </si>
  <si>
    <t>Rishabh Instrument</t>
  </si>
  <si>
    <t>Vishnu Prakash R P</t>
  </si>
  <si>
    <t>Aeroflex Industrie</t>
  </si>
  <si>
    <t>Pyramid Technoplas</t>
  </si>
  <si>
    <t>TVS Supply Chain S</t>
  </si>
  <si>
    <t>Concord Biotech Lt</t>
  </si>
  <si>
    <t xml:space="preserve">Yatharth Hospital </t>
  </si>
  <si>
    <t>Netweb Technologie</t>
  </si>
  <si>
    <t>Utkarsh Small Fina</t>
  </si>
  <si>
    <t>Ideaforge Technolo</t>
  </si>
  <si>
    <t>HMA Agro Industrie</t>
  </si>
  <si>
    <t xml:space="preserve">IKIO Technologies </t>
  </si>
  <si>
    <t>Avalon Technologie</t>
  </si>
  <si>
    <t>Udayshivakumar Inf</t>
  </si>
  <si>
    <t>Global Surfaces Lt</t>
  </si>
  <si>
    <t>Divgi Torqtransfer</t>
  </si>
  <si>
    <t>Radiant Cash Manag</t>
  </si>
  <si>
    <t>Elin Electronics L</t>
  </si>
  <si>
    <t xml:space="preserve">KFin Technologies </t>
  </si>
  <si>
    <t>Abans Financial Se</t>
  </si>
  <si>
    <t>Dharmaj Crop Guard</t>
  </si>
  <si>
    <t xml:space="preserve">Keystone Realtors </t>
  </si>
  <si>
    <t xml:space="preserve">Inox Green Energy </t>
  </si>
  <si>
    <t xml:space="preserve">Kaynes Technology </t>
  </si>
  <si>
    <t>Archean Chemical I</t>
  </si>
  <si>
    <t>Five-Star Business</t>
  </si>
  <si>
    <t>Bikaji Foods Inter</t>
  </si>
  <si>
    <t>Tracxn Technologie</t>
  </si>
  <si>
    <t>Electronics Mart I</t>
  </si>
  <si>
    <t>Harsha Engineers I</t>
  </si>
  <si>
    <t>Tamilnad Mercantil</t>
  </si>
  <si>
    <t>Dreamfolks Service</t>
  </si>
  <si>
    <t>Syrma SGS Technolo</t>
  </si>
  <si>
    <t xml:space="preserve">Aether Industries </t>
  </si>
  <si>
    <t>Paradeep Phosphate</t>
  </si>
  <si>
    <t>Venus Pipes &amp; Tube</t>
  </si>
  <si>
    <t xml:space="preserve">Prudent Corporate </t>
  </si>
  <si>
    <t>Life Insurance Cor</t>
  </si>
  <si>
    <t>Rainbow Children's</t>
  </si>
  <si>
    <t xml:space="preserve">Campus Activewear </t>
  </si>
  <si>
    <t>Hariom Pipe Indust</t>
  </si>
  <si>
    <t>Veranda Learning S</t>
  </si>
  <si>
    <t>Patanjali Foods Lt</t>
  </si>
  <si>
    <t>Vedant Fashions Lt</t>
  </si>
  <si>
    <t xml:space="preserve">AWL Agri Business </t>
  </si>
  <si>
    <t>AGS Transact Techn</t>
  </si>
  <si>
    <t>CMS Info Systems L</t>
  </si>
  <si>
    <t>Supriya Lifescienc</t>
  </si>
  <si>
    <t>Data Patterns (Ind</t>
  </si>
  <si>
    <t>Medplus Health Ser</t>
  </si>
  <si>
    <t xml:space="preserve">C.E. Info Systems </t>
  </si>
  <si>
    <t>Shriram Properties</t>
  </si>
  <si>
    <t>Rategain Travel Te</t>
  </si>
  <si>
    <t>Anand Rathi Wealth</t>
  </si>
  <si>
    <t>Tega Industries Lt</t>
  </si>
  <si>
    <t>Star Health &amp; Alli</t>
  </si>
  <si>
    <t>Go Fashion (India)</t>
  </si>
  <si>
    <t>Tarsons Products L</t>
  </si>
  <si>
    <t>Latent View Analyt</t>
  </si>
  <si>
    <t>Sapphire Foods Ind</t>
  </si>
  <si>
    <t>One 97 Communicati</t>
  </si>
  <si>
    <t xml:space="preserve">S J S Enterprises </t>
  </si>
  <si>
    <t>Sigachi Industries</t>
  </si>
  <si>
    <t>Fino Payments Bank</t>
  </si>
  <si>
    <t>FSN E-Commerce Ven</t>
  </si>
  <si>
    <t>Aditya Birla Sun L</t>
  </si>
  <si>
    <t xml:space="preserve">Paras Defence and </t>
  </si>
  <si>
    <t>Sansera Engineerin</t>
  </si>
  <si>
    <t xml:space="preserve">Vijaya Diagnostic </t>
  </si>
  <si>
    <t xml:space="preserve">Acutaas Chemicals </t>
  </si>
  <si>
    <t>Aptus Value Housin</t>
  </si>
  <si>
    <t>Chemplast Sanmar L</t>
  </si>
  <si>
    <t>Nuvoco Vistas Corp</t>
  </si>
  <si>
    <t>Devyani Internatio</t>
  </si>
  <si>
    <t>Windlas Biotech Lt</t>
  </si>
  <si>
    <t>Krsnaa Diagnostics</t>
  </si>
  <si>
    <t>Alivus Life Scienc</t>
  </si>
  <si>
    <t>Tatva Chintan Phar</t>
  </si>
  <si>
    <t xml:space="preserve">G R Infraprojects </t>
  </si>
  <si>
    <t>Clean Science &amp; Te</t>
  </si>
  <si>
    <t>India Pesticides L</t>
  </si>
  <si>
    <t xml:space="preserve">Krishna Institute </t>
  </si>
  <si>
    <t>Sona BLW Precision</t>
  </si>
  <si>
    <t>Shyam Metalics &amp; E</t>
  </si>
  <si>
    <t>Powergrid Infrastr</t>
  </si>
  <si>
    <t>Macrotech Develope</t>
  </si>
  <si>
    <t>Barbeque-Nation Ho</t>
  </si>
  <si>
    <t>Nazara Technologie</t>
  </si>
  <si>
    <t>Suryoday Small Fin</t>
  </si>
  <si>
    <t>Kalyan Jewellers I</t>
  </si>
  <si>
    <t>Craftsman Automati</t>
  </si>
  <si>
    <t>Laxmi Organic Indu</t>
  </si>
  <si>
    <t>Anupam Rasayan Ind</t>
  </si>
  <si>
    <t>Easy Trip Planners</t>
  </si>
  <si>
    <t xml:space="preserve">MTAR Technologies </t>
  </si>
  <si>
    <t>Heranba Industries</t>
  </si>
  <si>
    <t>Railtel Corporatio</t>
  </si>
  <si>
    <t>Brookfield India R</t>
  </si>
  <si>
    <t>Home First Finance</t>
  </si>
  <si>
    <t>Indian Railway Fin</t>
  </si>
  <si>
    <t>Antony Waste Handl</t>
  </si>
  <si>
    <t>CMP(26_09) from c</t>
  </si>
  <si>
    <t xml:space="preserve">CMP FROM D </t>
  </si>
  <si>
    <t>name without l</t>
  </si>
  <si>
    <t>First name</t>
  </si>
  <si>
    <t>Row Labels</t>
  </si>
  <si>
    <t>Grand Total</t>
  </si>
  <si>
    <t>Sum of Listing Gains(%)</t>
  </si>
  <si>
    <t>Year</t>
  </si>
  <si>
    <t>22.98</t>
  </si>
  <si>
    <t>16.37</t>
  </si>
  <si>
    <t>86.13</t>
  </si>
  <si>
    <t>35.67</t>
  </si>
  <si>
    <t>171.00</t>
  </si>
  <si>
    <t>34.40</t>
  </si>
  <si>
    <t>99.95</t>
  </si>
  <si>
    <t>24.61</t>
  </si>
  <si>
    <t>32.28</t>
  </si>
  <si>
    <t>48.71</t>
  </si>
  <si>
    <t>920.60</t>
  </si>
  <si>
    <t>38.76</t>
  </si>
  <si>
    <t>32.46</t>
  </si>
  <si>
    <t>773.30</t>
  </si>
  <si>
    <t>32.48</t>
  </si>
  <si>
    <t>197.00</t>
  </si>
  <si>
    <t>Persistent Syste</t>
  </si>
  <si>
    <t>47.66</t>
  </si>
  <si>
    <t>34.74</t>
  </si>
  <si>
    <t>29.91</t>
  </si>
  <si>
    <t>26.77</t>
  </si>
  <si>
    <t>40.01</t>
  </si>
  <si>
    <t>Om Freight Forwa</t>
  </si>
  <si>
    <t>139.40</t>
  </si>
  <si>
    <t>138.00</t>
  </si>
  <si>
    <t>26.64</t>
  </si>
  <si>
    <t>45.26</t>
  </si>
  <si>
    <t>30.50</t>
  </si>
  <si>
    <t>72.93</t>
  </si>
  <si>
    <t>24.56</t>
  </si>
  <si>
    <t>59.99</t>
  </si>
  <si>
    <t>53.20</t>
  </si>
  <si>
    <t>124.00</t>
  </si>
  <si>
    <t>22.84</t>
  </si>
  <si>
    <t>283.00</t>
  </si>
  <si>
    <t>71.50</t>
  </si>
  <si>
    <t>36.75</t>
  </si>
  <si>
    <t>53.43</t>
  </si>
  <si>
    <t>62.32</t>
  </si>
  <si>
    <t>164.00</t>
  </si>
  <si>
    <t>406.15</t>
  </si>
  <si>
    <t>52.55</t>
  </si>
  <si>
    <t>111.75</t>
  </si>
  <si>
    <t>248.80</t>
  </si>
  <si>
    <t>84.50</t>
  </si>
  <si>
    <t>36.40</t>
  </si>
  <si>
    <t>10.94</t>
  </si>
  <si>
    <t>25.29</t>
  </si>
  <si>
    <t>299.81</t>
  </si>
  <si>
    <t>39.68</t>
  </si>
  <si>
    <t>22.70</t>
  </si>
  <si>
    <t>135.75</t>
  </si>
  <si>
    <t>17.54</t>
  </si>
  <si>
    <t>128.95</t>
  </si>
  <si>
    <t>18.11</t>
  </si>
  <si>
    <t>95.30</t>
  </si>
  <si>
    <t>145.24</t>
  </si>
  <si>
    <t>Munish Forge</t>
  </si>
  <si>
    <t>89.50</t>
  </si>
  <si>
    <t>42.19</t>
  </si>
  <si>
    <t>18.15</t>
  </si>
  <si>
    <t>36.61</t>
  </si>
  <si>
    <t>62.25</t>
  </si>
  <si>
    <t>32.60</t>
  </si>
  <si>
    <t>70.21</t>
  </si>
  <si>
    <t>20.23</t>
  </si>
  <si>
    <t>43.83</t>
  </si>
  <si>
    <t>54.03</t>
  </si>
  <si>
    <t>115.75</t>
  </si>
  <si>
    <t>58.65</t>
  </si>
  <si>
    <t>24.82</t>
  </si>
  <si>
    <t>47.70</t>
  </si>
  <si>
    <t>246.00</t>
  </si>
  <si>
    <t>106.50</t>
  </si>
  <si>
    <t>93.00</t>
  </si>
  <si>
    <t>77.21</t>
  </si>
  <si>
    <t>39.53</t>
  </si>
  <si>
    <t>30.98</t>
  </si>
  <si>
    <t>33.90</t>
  </si>
  <si>
    <t>35.55</t>
  </si>
  <si>
    <t>30.97</t>
  </si>
  <si>
    <t>51.90</t>
  </si>
  <si>
    <t>35.79</t>
  </si>
  <si>
    <t>38.04</t>
  </si>
  <si>
    <t>46.90</t>
  </si>
  <si>
    <t>42.79</t>
  </si>
  <si>
    <t>297.75</t>
  </si>
  <si>
    <t>3508.50</t>
  </si>
  <si>
    <t>745.00</t>
  </si>
  <si>
    <t>134.10</t>
  </si>
  <si>
    <t>66.82</t>
  </si>
  <si>
    <t>83.01</t>
  </si>
  <si>
    <t>R R Securities</t>
  </si>
  <si>
    <t>45.95</t>
  </si>
  <si>
    <t>168.00</t>
  </si>
  <si>
    <t>52.98</t>
  </si>
  <si>
    <t>35.26</t>
  </si>
  <si>
    <t>133.20</t>
  </si>
  <si>
    <t>36.58</t>
  </si>
  <si>
    <t>-7.52</t>
  </si>
  <si>
    <t>78.90</t>
  </si>
  <si>
    <t>113.11</t>
  </si>
  <si>
    <t>22.42</t>
  </si>
  <si>
    <t>-24.64</t>
  </si>
  <si>
    <t>-779.28</t>
  </si>
  <si>
    <t>-26.25</t>
  </si>
  <si>
    <t>52.45</t>
  </si>
  <si>
    <t>5157.</t>
  </si>
  <si>
    <t>5158.</t>
  </si>
  <si>
    <t>Shipwaves Online</t>
  </si>
  <si>
    <t>169.79</t>
  </si>
  <si>
    <t>Column12</t>
  </si>
  <si>
    <t>Size grp</t>
  </si>
  <si>
    <t>grp by Listing</t>
  </si>
  <si>
    <t>IPO NAME</t>
  </si>
  <si>
    <t>66.92</t>
  </si>
  <si>
    <t>8684.71</t>
  </si>
  <si>
    <t>73.90</t>
  </si>
  <si>
    <t>32.93</t>
  </si>
  <si>
    <t>55.70</t>
  </si>
  <si>
    <t>189.90</t>
  </si>
  <si>
    <t>173.00</t>
  </si>
  <si>
    <t>35.01</t>
  </si>
  <si>
    <t>37.89</t>
  </si>
  <si>
    <t>44.57</t>
  </si>
  <si>
    <t>54.20</t>
  </si>
  <si>
    <t>87.03</t>
  </si>
  <si>
    <t>89.06</t>
  </si>
  <si>
    <t>48.54</t>
  </si>
  <si>
    <t>37.82</t>
  </si>
  <si>
    <t>29.42</t>
  </si>
  <si>
    <t>299.95</t>
  </si>
  <si>
    <t>30.80</t>
  </si>
  <si>
    <t>51.70</t>
  </si>
  <si>
    <t>94.37</t>
  </si>
  <si>
    <t>126.90</t>
  </si>
  <si>
    <t>81.81</t>
  </si>
  <si>
    <t>102.95</t>
  </si>
  <si>
    <t>30.32</t>
  </si>
  <si>
    <t>55.05</t>
  </si>
  <si>
    <t>94.00</t>
  </si>
  <si>
    <t>47.78</t>
  </si>
  <si>
    <t>192.67</t>
  </si>
  <si>
    <t>30.04</t>
  </si>
  <si>
    <t>78.33</t>
  </si>
  <si>
    <t>79.75</t>
  </si>
  <si>
    <t>24.41</t>
  </si>
  <si>
    <t>106.05</t>
  </si>
  <si>
    <t>64.41</t>
  </si>
  <si>
    <t>41.15</t>
  </si>
  <si>
    <t>39.05</t>
  </si>
  <si>
    <t>32.95</t>
  </si>
  <si>
    <t>74.05</t>
  </si>
  <si>
    <t>668.65</t>
  </si>
  <si>
    <t>196.30</t>
  </si>
  <si>
    <t>103.00</t>
  </si>
  <si>
    <t>36.39</t>
  </si>
  <si>
    <t>140.40</t>
  </si>
  <si>
    <t>44.59</t>
  </si>
  <si>
    <t>33.94</t>
  </si>
  <si>
    <t>41.85</t>
  </si>
  <si>
    <t>168.67</t>
  </si>
  <si>
    <t>68.73</t>
  </si>
  <si>
    <t>107.00</t>
  </si>
  <si>
    <t>68.30</t>
  </si>
  <si>
    <t>70.22</t>
  </si>
  <si>
    <t>111.50</t>
  </si>
  <si>
    <t>139.50</t>
  </si>
  <si>
    <t>25.61</t>
  </si>
  <si>
    <t>26.51</t>
  </si>
  <si>
    <t>73.00</t>
  </si>
  <si>
    <t>50.94</t>
  </si>
  <si>
    <t>34.90</t>
  </si>
  <si>
    <t>83.45</t>
  </si>
  <si>
    <t>77.13</t>
  </si>
  <si>
    <t>114.90</t>
  </si>
  <si>
    <t>25.82</t>
  </si>
  <si>
    <t>72.70</t>
  </si>
  <si>
    <t>48.95</t>
  </si>
  <si>
    <t>24.14</t>
  </si>
  <si>
    <t>38.08</t>
  </si>
  <si>
    <t>49.23</t>
  </si>
  <si>
    <t>32.87</t>
  </si>
  <si>
    <t>14.65</t>
  </si>
  <si>
    <t>57.64</t>
  </si>
  <si>
    <t>98.90</t>
  </si>
  <si>
    <t>92.00</t>
  </si>
  <si>
    <t>125.05</t>
  </si>
  <si>
    <t>38.47</t>
  </si>
  <si>
    <t>485.00</t>
  </si>
  <si>
    <t>Khemani Distrib.</t>
  </si>
  <si>
    <t>119.75</t>
  </si>
  <si>
    <t>24.70</t>
  </si>
  <si>
    <t>275.11</t>
  </si>
  <si>
    <t>262.20</t>
  </si>
  <si>
    <t>75.02</t>
  </si>
  <si>
    <t>27.98</t>
  </si>
  <si>
    <t>49.05</t>
  </si>
  <si>
    <t>21.17</t>
  </si>
  <si>
    <t>61.40</t>
  </si>
  <si>
    <t>139.00</t>
  </si>
  <si>
    <t>42.72</t>
  </si>
  <si>
    <t>85.12</t>
  </si>
  <si>
    <t>585.40</t>
  </si>
  <si>
    <t>120.01</t>
  </si>
  <si>
    <t>24.51</t>
  </si>
  <si>
    <t>36.95</t>
  </si>
  <si>
    <t>99.36</t>
  </si>
  <si>
    <t>40.75</t>
  </si>
  <si>
    <t>58.06</t>
  </si>
  <si>
    <t>24.74</t>
  </si>
  <si>
    <t>66.43</t>
  </si>
  <si>
    <t>134.35</t>
  </si>
  <si>
    <t>73.89</t>
  </si>
  <si>
    <t>139.77</t>
  </si>
  <si>
    <t>32.39</t>
  </si>
  <si>
    <t>270.35</t>
  </si>
  <si>
    <t>119.30</t>
  </si>
  <si>
    <t>138.45</t>
  </si>
  <si>
    <t>62.86</t>
  </si>
  <si>
    <t>27.26</t>
  </si>
  <si>
    <t>75.40</t>
  </si>
  <si>
    <t>33.14</t>
  </si>
  <si>
    <t>108.96</t>
  </si>
  <si>
    <t>168.25</t>
  </si>
  <si>
    <t>31.86</t>
  </si>
  <si>
    <t>166.00</t>
  </si>
  <si>
    <t>17.72</t>
  </si>
  <si>
    <t>49.09</t>
  </si>
  <si>
    <t>255.00</t>
  </si>
  <si>
    <t>94.17</t>
  </si>
  <si>
    <t>34.61</t>
  </si>
  <si>
    <t>81.56</t>
  </si>
  <si>
    <t>246.50</t>
  </si>
  <si>
    <t>357.65</t>
  </si>
  <si>
    <t>24.58</t>
  </si>
  <si>
    <t>67.30</t>
  </si>
  <si>
    <t>87.95</t>
  </si>
  <si>
    <t>221.80</t>
  </si>
  <si>
    <t>94.27</t>
  </si>
  <si>
    <t>125.62</t>
  </si>
  <si>
    <t>51.79</t>
  </si>
  <si>
    <t>345.00</t>
  </si>
  <si>
    <t>114.00</t>
  </si>
  <si>
    <t>26.41</t>
  </si>
  <si>
    <t>91.83</t>
  </si>
  <si>
    <t>60.85</t>
  </si>
  <si>
    <t>1531.64</t>
  </si>
  <si>
    <t>51.98</t>
  </si>
  <si>
    <t>60.59</t>
  </si>
  <si>
    <t>91.86</t>
  </si>
  <si>
    <t>23.97</t>
  </si>
  <si>
    <t>41.59</t>
  </si>
  <si>
    <t>Apollo Ingredie.</t>
  </si>
  <si>
    <t>93.93</t>
  </si>
  <si>
    <t>72.37</t>
  </si>
  <si>
    <t>43.27</t>
  </si>
  <si>
    <t>40.45</t>
  </si>
  <si>
    <t>80.68</t>
  </si>
  <si>
    <t>43.42</t>
  </si>
  <si>
    <t>Tata Capital</t>
  </si>
  <si>
    <t>138382.73</t>
  </si>
  <si>
    <t>31.95</t>
  </si>
  <si>
    <t>34.80</t>
  </si>
  <si>
    <t>59.50</t>
  </si>
  <si>
    <t>99.90</t>
  </si>
  <si>
    <t>45.47</t>
  </si>
  <si>
    <t>32.64</t>
  </si>
  <si>
    <t>65.57</t>
  </si>
  <si>
    <t>106.80</t>
  </si>
  <si>
    <t>26.84</t>
  </si>
  <si>
    <t>67.03</t>
  </si>
  <si>
    <t>706.85</t>
  </si>
  <si>
    <t>277.00</t>
  </si>
  <si>
    <t>48.13</t>
  </si>
  <si>
    <t>24.63</t>
  </si>
  <si>
    <t>51.65</t>
  </si>
  <si>
    <t>145.00</t>
  </si>
  <si>
    <t>81.90</t>
  </si>
  <si>
    <t>63.03</t>
  </si>
  <si>
    <t>128.72</t>
  </si>
  <si>
    <t>268.00</t>
  </si>
  <si>
    <t>70.94</t>
  </si>
  <si>
    <t>57.43</t>
  </si>
  <si>
    <t>152.75</t>
  </si>
  <si>
    <t>130.80</t>
  </si>
  <si>
    <t>14.64</t>
  </si>
  <si>
    <t>39.09</t>
  </si>
  <si>
    <t>84.40</t>
  </si>
  <si>
    <t>44.83</t>
  </si>
  <si>
    <t>32.55</t>
  </si>
  <si>
    <t>429.20</t>
  </si>
  <si>
    <t>66.62</t>
  </si>
  <si>
    <t>115.90</t>
  </si>
  <si>
    <t>82.55</t>
  </si>
  <si>
    <t>57.83</t>
  </si>
  <si>
    <t>37.26</t>
  </si>
  <si>
    <t>60.90</t>
  </si>
  <si>
    <t>78.69</t>
  </si>
  <si>
    <t>103.99</t>
  </si>
  <si>
    <t>165.81</t>
  </si>
  <si>
    <t>41.46</t>
  </si>
  <si>
    <t>79.34</t>
  </si>
  <si>
    <t>67.12</t>
  </si>
  <si>
    <t>45.90</t>
  </si>
  <si>
    <t>56.83</t>
  </si>
  <si>
    <t>250.90</t>
  </si>
  <si>
    <t>49.20</t>
  </si>
  <si>
    <t>23.24</t>
  </si>
  <si>
    <t>46.21</t>
  </si>
  <si>
    <t>76.63</t>
  </si>
  <si>
    <t>53.83</t>
  </si>
  <si>
    <t>64.82</t>
  </si>
  <si>
    <t>45.70</t>
  </si>
  <si>
    <t>74.63</t>
  </si>
  <si>
    <t>247.10</t>
  </si>
  <si>
    <t>97.45</t>
  </si>
  <si>
    <t>185.80</t>
  </si>
  <si>
    <t>100.40</t>
  </si>
  <si>
    <t>17.79</t>
  </si>
  <si>
    <t>705.69</t>
  </si>
  <si>
    <t>49.07</t>
  </si>
  <si>
    <t>15.63</t>
  </si>
  <si>
    <t>45.60</t>
  </si>
  <si>
    <t>58.56</t>
  </si>
  <si>
    <t>60.76</t>
  </si>
  <si>
    <t>358.00</t>
  </si>
  <si>
    <t>894.14</t>
  </si>
  <si>
    <t>187.77</t>
  </si>
  <si>
    <t>104.39</t>
  </si>
  <si>
    <t>100.35</t>
  </si>
  <si>
    <t>142.51</t>
  </si>
  <si>
    <t>58.14</t>
  </si>
  <si>
    <t>47.99</t>
  </si>
  <si>
    <t>111.00</t>
  </si>
  <si>
    <t>39.99</t>
  </si>
  <si>
    <t>52.12</t>
  </si>
  <si>
    <t>116.50</t>
  </si>
  <si>
    <t>66.38</t>
  </si>
  <si>
    <t>Dhruv Wellness</t>
  </si>
  <si>
    <t>-47.22</t>
  </si>
  <si>
    <t>88.60</t>
  </si>
  <si>
    <t>280.95</t>
  </si>
  <si>
    <t>44.76</t>
  </si>
  <si>
    <t>56.01</t>
  </si>
  <si>
    <t>43.50</t>
  </si>
  <si>
    <t>52.96</t>
  </si>
  <si>
    <t>163.20</t>
  </si>
  <si>
    <t>103.80</t>
  </si>
  <si>
    <t>112.85</t>
  </si>
  <si>
    <t>92.30</t>
  </si>
  <si>
    <t>80.98</t>
  </si>
  <si>
    <t>48.40</t>
  </si>
  <si>
    <t>34.26</t>
  </si>
  <si>
    <t>69.25</t>
  </si>
  <si>
    <t>41.02</t>
  </si>
  <si>
    <t>-12.95</t>
  </si>
  <si>
    <t>Saptak Chem &amp;</t>
  </si>
  <si>
    <t>172.90</t>
  </si>
  <si>
    <t>75.73</t>
  </si>
  <si>
    <t>Simplex Mills</t>
  </si>
  <si>
    <t>5218.40</t>
  </si>
  <si>
    <t>35.57</t>
  </si>
  <si>
    <t>214.10</t>
  </si>
  <si>
    <t>76.80</t>
  </si>
  <si>
    <t>36.38</t>
  </si>
  <si>
    <t>76.46</t>
  </si>
  <si>
    <t>129.65</t>
  </si>
  <si>
    <t>140.50</t>
  </si>
  <si>
    <t>5159.</t>
  </si>
  <si>
    <t>RegAAl Resources L</t>
  </si>
  <si>
    <t>Count of IPO NAME</t>
  </si>
  <si>
    <r>
      <rPr>
        <sz val="26"/>
        <color theme="2"/>
        <rFont val="Aptos Narrow"/>
        <family val="2"/>
        <scheme val="minor"/>
      </rPr>
      <t>No of companies</t>
    </r>
    <r>
      <rPr>
        <sz val="26"/>
        <color theme="1"/>
        <rFont val="Aptos Narrow"/>
        <family val="2"/>
        <scheme val="minor"/>
      </rPr>
      <t xml:space="preserve"> </t>
    </r>
  </si>
  <si>
    <t xml:space="preserve"> Gains(%)</t>
  </si>
  <si>
    <t xml:space="preserve">Grp by total </t>
  </si>
  <si>
    <t xml:space="preserve">Percentage in positive </t>
  </si>
  <si>
    <t xml:space="preserve">Postive </t>
  </si>
  <si>
    <t xml:space="preserve">COMPANIES IN NEGATIVE </t>
  </si>
  <si>
    <t>Wework India</t>
  </si>
  <si>
    <t>184.05</t>
  </si>
  <si>
    <t>322.60</t>
  </si>
  <si>
    <t>54.30</t>
  </si>
  <si>
    <t>79.25</t>
  </si>
  <si>
    <t>50.65</t>
  </si>
  <si>
    <t>99.02</t>
  </si>
  <si>
    <t>139.51</t>
  </si>
  <si>
    <t>190.00</t>
  </si>
  <si>
    <t>237.00</t>
  </si>
  <si>
    <t>260.55</t>
  </si>
  <si>
    <t>534.00</t>
  </si>
  <si>
    <t>62.20</t>
  </si>
  <si>
    <t>10.56</t>
  </si>
  <si>
    <t>LG Electronics</t>
  </si>
  <si>
    <t>77380.05</t>
  </si>
  <si>
    <t>78.98</t>
  </si>
  <si>
    <t>152.35</t>
  </si>
  <si>
    <t>115.10</t>
  </si>
  <si>
    <t>48.70</t>
  </si>
  <si>
    <t>30.87</t>
  </si>
  <si>
    <t>43.46</t>
  </si>
  <si>
    <t>284.15</t>
  </si>
  <si>
    <t>373.97</t>
  </si>
  <si>
    <t>533.00</t>
  </si>
  <si>
    <t>471.90</t>
  </si>
  <si>
    <t>37.66</t>
  </si>
  <si>
    <t>215.30</t>
  </si>
  <si>
    <t>58.87</t>
  </si>
  <si>
    <t>45.13</t>
  </si>
  <si>
    <t>188.75</t>
  </si>
  <si>
    <t>126.40</t>
  </si>
  <si>
    <t>46.49</t>
  </si>
  <si>
    <t>2888.00</t>
  </si>
  <si>
    <t>62.98</t>
  </si>
  <si>
    <t>25.83</t>
  </si>
  <si>
    <t>36.28</t>
  </si>
  <si>
    <t>46.51</t>
  </si>
  <si>
    <t>49.95</t>
  </si>
  <si>
    <t>46.99</t>
  </si>
  <si>
    <t>58.64</t>
  </si>
  <si>
    <t>160.50</t>
  </si>
  <si>
    <t>137.00</t>
  </si>
  <si>
    <t>44.95</t>
  </si>
  <si>
    <t>84.02</t>
  </si>
  <si>
    <t>69.95</t>
  </si>
  <si>
    <t>136.00</t>
  </si>
  <si>
    <t>239.30</t>
  </si>
  <si>
    <t>128.55</t>
  </si>
  <si>
    <t>169.49</t>
  </si>
  <si>
    <t>66.54</t>
  </si>
  <si>
    <t>62.95</t>
  </si>
  <si>
    <t>101.79</t>
  </si>
  <si>
    <t>106.70</t>
  </si>
  <si>
    <t>44.55</t>
  </si>
  <si>
    <t>231.16</t>
  </si>
  <si>
    <t>143.00</t>
  </si>
  <si>
    <t>243.76</t>
  </si>
  <si>
    <t>79.12</t>
  </si>
  <si>
    <t>95.20</t>
  </si>
  <si>
    <t>111.38</t>
  </si>
  <si>
    <t>137.10</t>
  </si>
  <si>
    <t>199.80</t>
  </si>
  <si>
    <t>54.11</t>
  </si>
  <si>
    <t>113.69</t>
  </si>
  <si>
    <t>24.18</t>
  </si>
  <si>
    <t>32.65</t>
  </si>
  <si>
    <t>148.40</t>
  </si>
  <si>
    <t>31.15</t>
  </si>
  <si>
    <t>44.54</t>
  </si>
  <si>
    <t>65.75</t>
  </si>
  <si>
    <t>436.00</t>
  </si>
  <si>
    <t>63.15</t>
  </si>
  <si>
    <t>82.25</t>
  </si>
  <si>
    <t>87.45</t>
  </si>
  <si>
    <t>216.44</t>
  </si>
  <si>
    <t>71.88</t>
  </si>
  <si>
    <t>35.30</t>
  </si>
  <si>
    <t>36.34</t>
  </si>
  <si>
    <t>51.71</t>
  </si>
  <si>
    <t>426.34</t>
  </si>
  <si>
    <t>350.45</t>
  </si>
  <si>
    <t>170.04</t>
  </si>
  <si>
    <t>62.37</t>
  </si>
  <si>
    <t>111.30</t>
  </si>
  <si>
    <t>93.20</t>
  </si>
  <si>
    <t>88.45</t>
  </si>
  <si>
    <t>602.50</t>
  </si>
  <si>
    <t>183.10</t>
  </si>
  <si>
    <t>89.65</t>
  </si>
  <si>
    <t>72.18</t>
  </si>
  <si>
    <t>42.10</t>
  </si>
  <si>
    <t>57.25</t>
  </si>
  <si>
    <t>53.15</t>
  </si>
  <si>
    <t>74.90</t>
  </si>
  <si>
    <t>69.46</t>
  </si>
  <si>
    <t>96.24</t>
  </si>
  <si>
    <t>215.00</t>
  </si>
  <si>
    <t>57.08</t>
  </si>
  <si>
    <t>1361.00</t>
  </si>
  <si>
    <t>162.84</t>
  </si>
  <si>
    <t>56.02</t>
  </si>
  <si>
    <t>72.58</t>
  </si>
  <si>
    <t>83.41</t>
  </si>
  <si>
    <t>Mittal Sections</t>
  </si>
  <si>
    <t>165.42</t>
  </si>
  <si>
    <t>134.50</t>
  </si>
  <si>
    <t>25.60</t>
  </si>
  <si>
    <t>87.01</t>
  </si>
  <si>
    <t>213.00</t>
  </si>
  <si>
    <t>236.74</t>
  </si>
  <si>
    <t>253.80</t>
  </si>
  <si>
    <t>128.90</t>
  </si>
  <si>
    <t>11.34</t>
  </si>
  <si>
    <t>238.00</t>
  </si>
  <si>
    <t>467.65</t>
  </si>
  <si>
    <t>27.73</t>
  </si>
  <si>
    <t>48.86</t>
  </si>
  <si>
    <t>169.50</t>
  </si>
  <si>
    <t>31.51</t>
  </si>
  <si>
    <t>31.28</t>
  </si>
  <si>
    <t>31.21</t>
  </si>
  <si>
    <t>724.74</t>
  </si>
  <si>
    <t>45.38</t>
  </si>
  <si>
    <t>156.85</t>
  </si>
  <si>
    <t>62.79</t>
  </si>
  <si>
    <t>72.50</t>
  </si>
  <si>
    <t>305.40</t>
  </si>
  <si>
    <t>136.11</t>
  </si>
  <si>
    <t>54.87</t>
  </si>
  <si>
    <t>59.60</t>
  </si>
  <si>
    <t>247.91</t>
  </si>
  <si>
    <t>39.15</t>
  </si>
  <si>
    <t>62.22</t>
  </si>
  <si>
    <t>99.30</t>
  </si>
  <si>
    <t>18.37</t>
  </si>
  <si>
    <t>151.01</t>
  </si>
  <si>
    <t>148.00</t>
  </si>
  <si>
    <t>412.00</t>
  </si>
  <si>
    <t>26.07</t>
  </si>
  <si>
    <t>29.65</t>
  </si>
  <si>
    <t>80.01</t>
  </si>
  <si>
    <t>34.14</t>
  </si>
  <si>
    <t>218.88</t>
  </si>
  <si>
    <t>42.23</t>
  </si>
  <si>
    <t>507.05</t>
  </si>
  <si>
    <t>44.28</t>
  </si>
  <si>
    <t>38.87</t>
  </si>
  <si>
    <t>43.85</t>
  </si>
  <si>
    <t>90.35</t>
  </si>
  <si>
    <t>116.10</t>
  </si>
  <si>
    <t>38.19</t>
  </si>
  <si>
    <t>59.04</t>
  </si>
  <si>
    <t>162.00</t>
  </si>
  <si>
    <t>179.82</t>
  </si>
  <si>
    <t>56.73</t>
  </si>
  <si>
    <t>68.80</t>
  </si>
  <si>
    <t>42.45</t>
  </si>
  <si>
    <t>94.16</t>
  </si>
  <si>
    <t>167.50</t>
  </si>
  <si>
    <t>52.02</t>
  </si>
  <si>
    <t>109.45</t>
  </si>
  <si>
    <t>648.00</t>
  </si>
  <si>
    <t>183.00</t>
  </si>
  <si>
    <t>72.05</t>
  </si>
  <si>
    <t>56.55</t>
  </si>
  <si>
    <t>117.13</t>
  </si>
  <si>
    <t>203.05</t>
  </si>
  <si>
    <t>276.35</t>
  </si>
  <si>
    <t>293.35</t>
  </si>
  <si>
    <t>64.80</t>
  </si>
  <si>
    <t>30.93</t>
  </si>
  <si>
    <t>263.00</t>
  </si>
  <si>
    <t>39.67</t>
  </si>
  <si>
    <t>42.65</t>
  </si>
  <si>
    <t>209.10</t>
  </si>
  <si>
    <t>2997.40</t>
  </si>
  <si>
    <t>81.49</t>
  </si>
  <si>
    <t>307.65</t>
  </si>
  <si>
    <t>35.04</t>
  </si>
  <si>
    <t>115.45</t>
  </si>
  <si>
    <t>53.30</t>
  </si>
  <si>
    <t>365.00</t>
  </si>
  <si>
    <t>146.00</t>
  </si>
  <si>
    <t>39.50</t>
  </si>
  <si>
    <t>73.86</t>
  </si>
  <si>
    <t>71.59</t>
  </si>
  <si>
    <t>327.55</t>
  </si>
  <si>
    <t>150.48</t>
  </si>
  <si>
    <t>10300.00</t>
  </si>
  <si>
    <t>885.80</t>
  </si>
  <si>
    <t>164.06</t>
  </si>
  <si>
    <t>598.80</t>
  </si>
  <si>
    <t>95.83</t>
  </si>
  <si>
    <t>72.54</t>
  </si>
  <si>
    <t>44.18</t>
  </si>
  <si>
    <t>105.52</t>
  </si>
  <si>
    <t>76.82</t>
  </si>
  <si>
    <t>131.10</t>
  </si>
  <si>
    <t>191.10</t>
  </si>
  <si>
    <t>95.26</t>
  </si>
  <si>
    <t>28.14</t>
  </si>
  <si>
    <t>635.00</t>
  </si>
  <si>
    <t>267.40</t>
  </si>
  <si>
    <t>61.89</t>
  </si>
  <si>
    <t>35.56</t>
  </si>
  <si>
    <t>162.02</t>
  </si>
  <si>
    <t>81.05</t>
  </si>
  <si>
    <t>286.38</t>
  </si>
  <si>
    <t>50.15</t>
  </si>
  <si>
    <t>93.88</t>
  </si>
  <si>
    <t>535.95</t>
  </si>
  <si>
    <t>40.09</t>
  </si>
  <si>
    <t>28.80</t>
  </si>
  <si>
    <t>310.65</t>
  </si>
  <si>
    <t>114.87</t>
  </si>
  <si>
    <t>53.31</t>
  </si>
  <si>
    <t>76.66</t>
  </si>
  <si>
    <t>199.33</t>
  </si>
  <si>
    <t>131.11</t>
  </si>
  <si>
    <t>50.82</t>
  </si>
  <si>
    <t>139.15</t>
  </si>
  <si>
    <t>43.35</t>
  </si>
  <si>
    <t>168.20</t>
  </si>
  <si>
    <t>166.50</t>
  </si>
  <si>
    <t>60.09</t>
  </si>
  <si>
    <t>182.60</t>
  </si>
  <si>
    <t>47.27</t>
  </si>
  <si>
    <t>94.75</t>
  </si>
  <si>
    <t>127.69</t>
  </si>
  <si>
    <t>69.82</t>
  </si>
  <si>
    <t>234.25</t>
  </si>
  <si>
    <t>64.35</t>
  </si>
  <si>
    <t>90.46</t>
  </si>
  <si>
    <t>364.85</t>
  </si>
  <si>
    <t>39.25</t>
  </si>
  <si>
    <t>58.12</t>
  </si>
  <si>
    <t>758.00</t>
  </si>
  <si>
    <t>70.02</t>
  </si>
  <si>
    <t>154.99</t>
  </si>
  <si>
    <t>817.90</t>
  </si>
  <si>
    <t>129.50</t>
  </si>
  <si>
    <t>44.91</t>
  </si>
  <si>
    <t>174.49</t>
  </si>
  <si>
    <t>290.16</t>
  </si>
  <si>
    <t>612.00</t>
  </si>
  <si>
    <t>99.23</t>
  </si>
  <si>
    <t>226.76</t>
  </si>
  <si>
    <t>474.30</t>
  </si>
  <si>
    <t>120.71</t>
  </si>
  <si>
    <t>122.24</t>
  </si>
  <si>
    <t>32.50</t>
  </si>
  <si>
    <t>132.75</t>
  </si>
  <si>
    <t>59.29</t>
  </si>
  <si>
    <t>81.13</t>
  </si>
  <si>
    <t>40.30</t>
  </si>
  <si>
    <t>27.79</t>
  </si>
  <si>
    <t>37.53</t>
  </si>
  <si>
    <t>41.91</t>
  </si>
  <si>
    <t>363.90</t>
  </si>
  <si>
    <t>88.99</t>
  </si>
  <si>
    <t>270.20</t>
  </si>
  <si>
    <t>22.94</t>
  </si>
  <si>
    <t>319.95</t>
  </si>
  <si>
    <t>296.00</t>
  </si>
  <si>
    <t>39.86</t>
  </si>
  <si>
    <t>85.72</t>
  </si>
  <si>
    <t>38.40</t>
  </si>
  <si>
    <t>288.75</t>
  </si>
  <si>
    <t>122.04</t>
  </si>
  <si>
    <t>42.78</t>
  </si>
  <si>
    <t>24.91</t>
  </si>
  <si>
    <t>114.10</t>
  </si>
  <si>
    <t>68.92</t>
  </si>
  <si>
    <t>60.45</t>
  </si>
  <si>
    <t>97.32</t>
  </si>
  <si>
    <t>94.85</t>
  </si>
  <si>
    <t>243.20</t>
  </si>
  <si>
    <t>573.80</t>
  </si>
  <si>
    <t>164.39</t>
  </si>
  <si>
    <t>157.89</t>
  </si>
  <si>
    <t>135.20</t>
  </si>
  <si>
    <t>174.65</t>
  </si>
  <si>
    <t>67.05</t>
  </si>
  <si>
    <t>185.60</t>
  </si>
  <si>
    <t>12.30</t>
  </si>
  <si>
    <t>18.78</t>
  </si>
  <si>
    <t>56.00</t>
  </si>
  <si>
    <t>33.08</t>
  </si>
  <si>
    <t>170.44</t>
  </si>
  <si>
    <t>157.85</t>
  </si>
  <si>
    <t>67.80</t>
  </si>
  <si>
    <t>157.76</t>
  </si>
  <si>
    <t>29.23</t>
  </si>
  <si>
    <t>69.84</t>
  </si>
  <si>
    <t>258.00</t>
  </si>
  <si>
    <t>307.60</t>
  </si>
  <si>
    <t>274.95</t>
  </si>
  <si>
    <t>161.55</t>
  </si>
  <si>
    <t>74.18</t>
  </si>
  <si>
    <t>80.20</t>
  </si>
  <si>
    <t>87.79</t>
  </si>
  <si>
    <t>59.32</t>
  </si>
  <si>
    <t>51.99</t>
  </si>
  <si>
    <t>18.86</t>
  </si>
  <si>
    <t>94.30</t>
  </si>
  <si>
    <t>54.49</t>
  </si>
  <si>
    <t>109.20</t>
  </si>
  <si>
    <t>301.00</t>
  </si>
  <si>
    <t>90.74</t>
  </si>
  <si>
    <t>21.65</t>
  </si>
  <si>
    <t>74.04</t>
  </si>
  <si>
    <t>165.80</t>
  </si>
  <si>
    <t>307.00</t>
  </si>
  <si>
    <t>424.55</t>
  </si>
  <si>
    <t>102.24</t>
  </si>
  <si>
    <t>59.43</t>
  </si>
  <si>
    <t>30.40</t>
  </si>
  <si>
    <t>393.28</t>
  </si>
  <si>
    <t>54.44</t>
  </si>
  <si>
    <t>10450.00</t>
  </si>
  <si>
    <t>209.63</t>
  </si>
  <si>
    <t>210.50</t>
  </si>
  <si>
    <t>76.86</t>
  </si>
  <si>
    <t>124.90</t>
  </si>
  <si>
    <t>674.00</t>
  </si>
  <si>
    <t>286.90</t>
  </si>
  <si>
    <t>310.34</t>
  </si>
  <si>
    <t>184.15</t>
  </si>
  <si>
    <t>37.58</t>
  </si>
  <si>
    <t>54.02</t>
  </si>
  <si>
    <t>777.90</t>
  </si>
  <si>
    <t>237.67</t>
  </si>
  <si>
    <t>179.40</t>
  </si>
  <si>
    <t>303.50</t>
  </si>
  <si>
    <t>158.10</t>
  </si>
  <si>
    <t>92.74</t>
  </si>
  <si>
    <t>144.00</t>
  </si>
  <si>
    <t>57.51</t>
  </si>
  <si>
    <t>183.95</t>
  </si>
  <si>
    <t>18.05</t>
  </si>
  <si>
    <t>111.73</t>
  </si>
  <si>
    <t>96.84</t>
  </si>
  <si>
    <t>186.70</t>
  </si>
  <si>
    <t>45.66</t>
  </si>
  <si>
    <t>151.85</t>
  </si>
  <si>
    <t>42.64</t>
  </si>
  <si>
    <t>73.50</t>
  </si>
  <si>
    <t>226.00</t>
  </si>
  <si>
    <t>46.32</t>
  </si>
  <si>
    <t>421.05</t>
  </si>
  <si>
    <t>349.70</t>
  </si>
  <si>
    <t>147.10</t>
  </si>
  <si>
    <t>70.24</t>
  </si>
  <si>
    <t>64.64</t>
  </si>
  <si>
    <t>58.63</t>
  </si>
  <si>
    <t>243.27</t>
  </si>
  <si>
    <t>28.54</t>
  </si>
  <si>
    <t>64.33</t>
  </si>
  <si>
    <t>92.99</t>
  </si>
  <si>
    <t>71.49</t>
  </si>
  <si>
    <t>56.59</t>
  </si>
  <si>
    <t>99.67</t>
  </si>
  <si>
    <t>238.40</t>
  </si>
  <si>
    <t>76.84</t>
  </si>
  <si>
    <t>194.00</t>
  </si>
  <si>
    <t>231.63</t>
  </si>
  <si>
    <t>691.33</t>
  </si>
  <si>
    <t>37.12</t>
  </si>
  <si>
    <t>34.16</t>
  </si>
  <si>
    <t>62.35</t>
  </si>
  <si>
    <t>85.16</t>
  </si>
  <si>
    <t>362.80</t>
  </si>
  <si>
    <t>119.35</t>
  </si>
  <si>
    <t>427.05</t>
  </si>
  <si>
    <t>34.36</t>
  </si>
  <si>
    <t>40.10</t>
  </si>
  <si>
    <t>30.67</t>
  </si>
  <si>
    <t>350.10</t>
  </si>
  <si>
    <t>289.00</t>
  </si>
  <si>
    <t>48.98</t>
  </si>
  <si>
    <t>84.47</t>
  </si>
  <si>
    <t>39.76</t>
  </si>
  <si>
    <t>57.87</t>
  </si>
  <si>
    <t>408.01</t>
  </si>
  <si>
    <t>264.00</t>
  </si>
  <si>
    <t>62.54</t>
  </si>
  <si>
    <t>190.38</t>
  </si>
  <si>
    <t>64.70</t>
  </si>
  <si>
    <t>141.95</t>
  </si>
  <si>
    <t>279.62</t>
  </si>
  <si>
    <t>464.00</t>
  </si>
  <si>
    <t>179.10</t>
  </si>
  <si>
    <t>2430.00</t>
  </si>
  <si>
    <t>155.98</t>
  </si>
  <si>
    <t>320.90</t>
  </si>
  <si>
    <t>49.26</t>
  </si>
  <si>
    <t>74.99</t>
  </si>
  <si>
    <t>96.09</t>
  </si>
  <si>
    <t>555.65</t>
  </si>
  <si>
    <t>135.01</t>
  </si>
  <si>
    <t>125.81</t>
  </si>
  <si>
    <t>148.33</t>
  </si>
  <si>
    <t>38.01</t>
  </si>
  <si>
    <t>79.11</t>
  </si>
  <si>
    <t>74.96</t>
  </si>
  <si>
    <t>1040.93</t>
  </si>
  <si>
    <t>7664.81</t>
  </si>
  <si>
    <t>215.58</t>
  </si>
  <si>
    <t>New Light Industries</t>
  </si>
  <si>
    <t>64.73</t>
  </si>
  <si>
    <t>49.40</t>
  </si>
  <si>
    <t>43.70</t>
  </si>
  <si>
    <t>148.17</t>
  </si>
  <si>
    <t>145.40</t>
  </si>
  <si>
    <t>27.84</t>
  </si>
  <si>
    <t>76.99</t>
  </si>
  <si>
    <t>95.43</t>
  </si>
  <si>
    <t>191.30</t>
  </si>
  <si>
    <t>277.75</t>
  </si>
  <si>
    <t>60.25</t>
  </si>
  <si>
    <t>Brilliant Port.</t>
  </si>
  <si>
    <t>62.19</t>
  </si>
  <si>
    <t>29.48</t>
  </si>
  <si>
    <t>127.63</t>
  </si>
  <si>
    <t>112.13</t>
  </si>
  <si>
    <t>73.82</t>
  </si>
  <si>
    <t>415.00</t>
  </si>
  <si>
    <t>128.65</t>
  </si>
  <si>
    <t>91.96</t>
  </si>
  <si>
    <t>60.42</t>
  </si>
  <si>
    <t>206.95</t>
  </si>
  <si>
    <t>95.50</t>
  </si>
  <si>
    <t>150.18</t>
  </si>
  <si>
    <t>92.55</t>
  </si>
  <si>
    <t>144.19</t>
  </si>
  <si>
    <t>79.35</t>
  </si>
  <si>
    <t>225.35</t>
  </si>
  <si>
    <t>399.95</t>
  </si>
  <si>
    <t>134.65</t>
  </si>
  <si>
    <t>795.77</t>
  </si>
  <si>
    <t>465.20</t>
  </si>
  <si>
    <t>100.90</t>
  </si>
  <si>
    <t>47.38</t>
  </si>
  <si>
    <t>59.14</t>
  </si>
  <si>
    <t>93.71</t>
  </si>
  <si>
    <t>72.24</t>
  </si>
  <si>
    <t>51.44</t>
  </si>
  <si>
    <t>120.72</t>
  </si>
  <si>
    <t>410.00</t>
  </si>
  <si>
    <t>295.80</t>
  </si>
  <si>
    <t>13600.00</t>
  </si>
  <si>
    <t>307.48</t>
  </si>
  <si>
    <t>71.44</t>
  </si>
  <si>
    <t>45101.52</t>
  </si>
  <si>
    <t>49.62</t>
  </si>
  <si>
    <t>2146.00</t>
  </si>
  <si>
    <t>104.79</t>
  </si>
  <si>
    <t>597.30</t>
  </si>
  <si>
    <t>290.05</t>
  </si>
  <si>
    <t>57.46</t>
  </si>
  <si>
    <t>71.80</t>
  </si>
  <si>
    <t>84.73</t>
  </si>
  <si>
    <t>72.38</t>
  </si>
  <si>
    <t>43.21</t>
  </si>
  <si>
    <t>44.79</t>
  </si>
  <si>
    <t>33.56</t>
  </si>
  <si>
    <t>53.22</t>
  </si>
  <si>
    <t>77.49</t>
  </si>
  <si>
    <t>82.90</t>
  </si>
  <si>
    <t>184.29</t>
  </si>
  <si>
    <t>58.22</t>
  </si>
  <si>
    <t>37.44</t>
  </si>
  <si>
    <t>96.00</t>
  </si>
  <si>
    <t>154.05</t>
  </si>
  <si>
    <t>169.19</t>
  </si>
  <si>
    <t>40.28</t>
  </si>
  <si>
    <t>96.89</t>
  </si>
  <si>
    <t>115.60</t>
  </si>
  <si>
    <t>35.76</t>
  </si>
  <si>
    <t>43.41</t>
  </si>
  <si>
    <t>87.44</t>
  </si>
  <si>
    <t>43.05</t>
  </si>
  <si>
    <t>54.68</t>
  </si>
  <si>
    <t>243.85</t>
  </si>
  <si>
    <t>249.05</t>
  </si>
  <si>
    <t>54.66</t>
  </si>
  <si>
    <t>64.15</t>
  </si>
  <si>
    <t>311.80</t>
  </si>
  <si>
    <t>154.84</t>
  </si>
  <si>
    <t>149.05</t>
  </si>
  <si>
    <t>46.03</t>
  </si>
  <si>
    <t>217.45</t>
  </si>
  <si>
    <t>1012.70</t>
  </si>
  <si>
    <t>119.00</t>
  </si>
  <si>
    <t>139.90</t>
  </si>
  <si>
    <t>5357.00</t>
  </si>
  <si>
    <t>107.14</t>
  </si>
  <si>
    <t>115.35</t>
  </si>
  <si>
    <t>27.45</t>
  </si>
  <si>
    <t>43.80</t>
  </si>
  <si>
    <t>72.84</t>
  </si>
  <si>
    <t>58.05</t>
  </si>
  <si>
    <t>375.40</t>
  </si>
  <si>
    <t>60.93</t>
  </si>
  <si>
    <t>180.50</t>
  </si>
  <si>
    <t>42.83</t>
  </si>
  <si>
    <t>87.49</t>
  </si>
  <si>
    <t>268.77</t>
  </si>
  <si>
    <t>68.55</t>
  </si>
  <si>
    <t>54.36</t>
  </si>
  <si>
    <t>43.94</t>
  </si>
  <si>
    <t>48.16</t>
  </si>
  <si>
    <t>165.31</t>
  </si>
  <si>
    <t>59.06</t>
  </si>
  <si>
    <t>487.00</t>
  </si>
  <si>
    <t>452.30</t>
  </si>
  <si>
    <t>45.35</t>
  </si>
  <si>
    <t>36.27</t>
  </si>
  <si>
    <t>246.40</t>
  </si>
  <si>
    <t>80.90</t>
  </si>
  <si>
    <t>165.19</t>
  </si>
  <si>
    <t>233.00</t>
  </si>
  <si>
    <t>55.28</t>
  </si>
  <si>
    <t>71.31</t>
  </si>
  <si>
    <t>41.09</t>
  </si>
  <si>
    <t>80.95</t>
  </si>
  <si>
    <t>74.94</t>
  </si>
  <si>
    <t>31.74</t>
  </si>
  <si>
    <t>82.42</t>
  </si>
  <si>
    <t>49.51</t>
  </si>
  <si>
    <t>42.12</t>
  </si>
  <si>
    <t>37.77</t>
  </si>
  <si>
    <t>560.60</t>
  </si>
  <si>
    <t>41.74</t>
  </si>
  <si>
    <t>68.64</t>
  </si>
  <si>
    <t>140.45</t>
  </si>
  <si>
    <t>56.69</t>
  </si>
  <si>
    <t>52.56</t>
  </si>
  <si>
    <t>90.75</t>
  </si>
  <si>
    <t>49.81</t>
  </si>
  <si>
    <t>212.00</t>
  </si>
  <si>
    <t>728.95</t>
  </si>
  <si>
    <t>300.25</t>
  </si>
  <si>
    <t>36.86</t>
  </si>
  <si>
    <t>49.56</t>
  </si>
  <si>
    <t>68.39</t>
  </si>
  <si>
    <t>224.45</t>
  </si>
  <si>
    <t>358.30</t>
  </si>
  <si>
    <t>1092.40</t>
  </si>
  <si>
    <t>148.80</t>
  </si>
  <si>
    <t>114.60</t>
  </si>
  <si>
    <t>96.28</t>
  </si>
  <si>
    <t>194.76</t>
  </si>
  <si>
    <t>194.55</t>
  </si>
  <si>
    <t>39.35</t>
  </si>
  <si>
    <t>61.84</t>
  </si>
  <si>
    <t>19.04</t>
  </si>
  <si>
    <t>40.37</t>
  </si>
  <si>
    <t>38.43</t>
  </si>
  <si>
    <t>267.20</t>
  </si>
  <si>
    <t>30.26</t>
  </si>
  <si>
    <t>138.25</t>
  </si>
  <si>
    <t>52.81</t>
  </si>
  <si>
    <t>167.02</t>
  </si>
  <si>
    <t>159.94</t>
  </si>
  <si>
    <t>231.35</t>
  </si>
  <si>
    <t>152.31</t>
  </si>
  <si>
    <t>127.15</t>
  </si>
  <si>
    <t>28.98</t>
  </si>
  <si>
    <t>Shiva Suitings</t>
  </si>
  <si>
    <t>113.07</t>
  </si>
  <si>
    <t>434.00</t>
  </si>
  <si>
    <t>44.16</t>
  </si>
  <si>
    <t>365.17</t>
  </si>
  <si>
    <t>62.56</t>
  </si>
  <si>
    <t>259.00</t>
  </si>
  <si>
    <t>458.00</t>
  </si>
  <si>
    <t>352.26</t>
  </si>
  <si>
    <t>193.65</t>
  </si>
  <si>
    <t>177.58</t>
  </si>
  <si>
    <t>60.04</t>
  </si>
  <si>
    <t>217.50</t>
  </si>
  <si>
    <t>17.40</t>
  </si>
  <si>
    <t>Shree Salasar</t>
  </si>
  <si>
    <t>188.17</t>
  </si>
  <si>
    <t>56.91</t>
  </si>
  <si>
    <t>364.75</t>
  </si>
  <si>
    <t>86.95</t>
  </si>
  <si>
    <t>112.35</t>
  </si>
  <si>
    <t>153.67</t>
  </si>
  <si>
    <t>71.22</t>
  </si>
  <si>
    <t>41.18</t>
  </si>
  <si>
    <t>227.55</t>
  </si>
  <si>
    <t>81.19</t>
  </si>
  <si>
    <t>43.57</t>
  </si>
  <si>
    <t>159.00</t>
  </si>
  <si>
    <t>98.29</t>
  </si>
  <si>
    <t>57.56</t>
  </si>
  <si>
    <t>222.35</t>
  </si>
  <si>
    <t>83.84</t>
  </si>
  <si>
    <t>48.79</t>
  </si>
  <si>
    <t>735.00</t>
  </si>
  <si>
    <t>47.04</t>
  </si>
  <si>
    <t>278.00</t>
  </si>
  <si>
    <t>167.75</t>
  </si>
  <si>
    <t>107.60</t>
  </si>
  <si>
    <t>160.30</t>
  </si>
  <si>
    <t>33.01</t>
  </si>
  <si>
    <t>64.30</t>
  </si>
  <si>
    <t>1040.50</t>
  </si>
  <si>
    <t>105.49</t>
  </si>
  <si>
    <t>476.73</t>
  </si>
  <si>
    <t>45.34</t>
  </si>
  <si>
    <t>84.35</t>
  </si>
  <si>
    <t>54.73</t>
  </si>
  <si>
    <t>40.81</t>
  </si>
  <si>
    <t>190.70</t>
  </si>
  <si>
    <t>92.16</t>
  </si>
  <si>
    <t>1044.60</t>
  </si>
  <si>
    <t>537.40</t>
  </si>
  <si>
    <t>154.70</t>
  </si>
  <si>
    <t>39.73</t>
  </si>
  <si>
    <t>246.30</t>
  </si>
  <si>
    <t>48.74</t>
  </si>
  <si>
    <t>133.05</t>
  </si>
  <si>
    <t>348.65</t>
  </si>
  <si>
    <t>346.91</t>
  </si>
  <si>
    <t>63.66</t>
  </si>
  <si>
    <t>77.28</t>
  </si>
  <si>
    <t>431.75</t>
  </si>
  <si>
    <t>946.20</t>
  </si>
  <si>
    <t>33.35</t>
  </si>
  <si>
    <t>91.38</t>
  </si>
  <si>
    <t>104.59</t>
  </si>
  <si>
    <t>38.16</t>
  </si>
  <si>
    <t>285.00</t>
  </si>
  <si>
    <t>171.36</t>
  </si>
  <si>
    <t>66.30</t>
  </si>
  <si>
    <t>69.07</t>
  </si>
  <si>
    <t>210.90</t>
  </si>
  <si>
    <t>202.79</t>
  </si>
  <si>
    <t>66.23</t>
  </si>
  <si>
    <t>164.35</t>
  </si>
  <si>
    <t>100.02</t>
  </si>
  <si>
    <t>118.95</t>
  </si>
  <si>
    <t>66.64</t>
  </si>
  <si>
    <t>75.21</t>
  </si>
  <si>
    <t>248.39</t>
  </si>
  <si>
    <t>75.82</t>
  </si>
  <si>
    <t>93.99</t>
  </si>
  <si>
    <t>54.58</t>
  </si>
  <si>
    <t>52.35</t>
  </si>
  <si>
    <t>247.00</t>
  </si>
  <si>
    <t>114.08</t>
  </si>
  <si>
    <t>33.69</t>
  </si>
  <si>
    <t>42.26</t>
  </si>
  <si>
    <t>66.27</t>
  </si>
  <si>
    <t>98.72</t>
  </si>
  <si>
    <t>27.30</t>
  </si>
  <si>
    <t>46.70</t>
  </si>
  <si>
    <t>162.34</t>
  </si>
  <si>
    <t>645.00</t>
  </si>
  <si>
    <t>34.25</t>
  </si>
  <si>
    <t>53.99</t>
  </si>
  <si>
    <t>67.72</t>
  </si>
  <si>
    <t>41.40</t>
  </si>
  <si>
    <t>49.41</t>
  </si>
  <si>
    <t>93.95</t>
  </si>
  <si>
    <t>51.68</t>
  </si>
  <si>
    <t>77.25</t>
  </si>
  <si>
    <t>55.12</t>
  </si>
  <si>
    <t>60.53</t>
  </si>
  <si>
    <t>124.70</t>
  </si>
  <si>
    <t>S K Internation.</t>
  </si>
  <si>
    <t>-47.06</t>
  </si>
  <si>
    <t>32.25</t>
  </si>
  <si>
    <t>78.88</t>
  </si>
  <si>
    <t>142.50</t>
  </si>
  <si>
    <t>135.85</t>
  </si>
  <si>
    <t>163.55</t>
  </si>
  <si>
    <t>84.91</t>
  </si>
  <si>
    <t>Sanmitra Commerc</t>
  </si>
  <si>
    <t>636.20</t>
  </si>
  <si>
    <t>-6.76</t>
  </si>
  <si>
    <t>76.51</t>
  </si>
  <si>
    <t>77.12</t>
  </si>
  <si>
    <t>58.13</t>
  </si>
  <si>
    <t>Shentracon Chem.</t>
  </si>
  <si>
    <t>58.91</t>
  </si>
  <si>
    <t>72.60</t>
  </si>
  <si>
    <t>113.65</t>
  </si>
  <si>
    <t>63.49</t>
  </si>
  <si>
    <t>494.85</t>
  </si>
  <si>
    <t>189.86</t>
  </si>
  <si>
    <t>1224.20</t>
  </si>
  <si>
    <t>82.30</t>
  </si>
  <si>
    <t>155.25</t>
  </si>
  <si>
    <t>92.66</t>
  </si>
  <si>
    <t>34.75</t>
  </si>
  <si>
    <t>114.30</t>
  </si>
  <si>
    <t>300.55</t>
  </si>
  <si>
    <t>107.61</t>
  </si>
  <si>
    <t>295.00</t>
  </si>
  <si>
    <t>Jointeca Educati</t>
  </si>
  <si>
    <t>-7.94</t>
  </si>
  <si>
    <t>-19.08</t>
  </si>
  <si>
    <t>-19.37</t>
  </si>
  <si>
    <t>144.05</t>
  </si>
  <si>
    <t>241.00</t>
  </si>
  <si>
    <t>56.23</t>
  </si>
  <si>
    <t>637.85</t>
  </si>
  <si>
    <t>63.79</t>
  </si>
  <si>
    <t>-42.40</t>
  </si>
  <si>
    <t>-22.01</t>
  </si>
  <si>
    <t>128.10</t>
  </si>
  <si>
    <t>94.95</t>
  </si>
  <si>
    <t>80.30</t>
  </si>
  <si>
    <t>-45.13</t>
  </si>
  <si>
    <t>571.50</t>
  </si>
  <si>
    <t>75.91</t>
  </si>
  <si>
    <t>Monind</t>
  </si>
  <si>
    <t>90.90</t>
  </si>
  <si>
    <t>159.01</t>
  </si>
  <si>
    <t>242.80</t>
  </si>
  <si>
    <t>72.09</t>
  </si>
  <si>
    <t>365.72</t>
  </si>
  <si>
    <t>73.01</t>
  </si>
  <si>
    <t>202.58</t>
  </si>
  <si>
    <t>284.35</t>
  </si>
  <si>
    <t>182.85</t>
  </si>
  <si>
    <t>37.54</t>
  </si>
  <si>
    <t>281.88</t>
  </si>
  <si>
    <t>693.40</t>
  </si>
  <si>
    <t>226.90</t>
  </si>
  <si>
    <t>29.15</t>
  </si>
  <si>
    <t>Carnation Inds.</t>
  </si>
  <si>
    <t>-104.00</t>
  </si>
  <si>
    <t>392.11</t>
  </si>
  <si>
    <t>408.85</t>
  </si>
  <si>
    <t>401.11</t>
  </si>
  <si>
    <t>64.22</t>
  </si>
  <si>
    <t>311.05</t>
  </si>
  <si>
    <t>56.37</t>
  </si>
  <si>
    <t>14189.65</t>
  </si>
  <si>
    <t>46060.64</t>
  </si>
  <si>
    <t>83.10</t>
  </si>
  <si>
    <t>100.75</t>
  </si>
  <si>
    <t>213.79</t>
  </si>
  <si>
    <t>40.63</t>
  </si>
  <si>
    <t>676.15</t>
  </si>
  <si>
    <t>115.39</t>
  </si>
  <si>
    <t>106.16</t>
  </si>
  <si>
    <t>1112.00</t>
  </si>
  <si>
    <t>8089.60</t>
  </si>
  <si>
    <t>1695.58</t>
  </si>
  <si>
    <t>11021.27</t>
  </si>
  <si>
    <t>96.65</t>
  </si>
  <si>
    <t>712.25</t>
  </si>
  <si>
    <t>56.22</t>
  </si>
  <si>
    <t>69.91</t>
  </si>
  <si>
    <t>192.65</t>
  </si>
  <si>
    <t>29.35</t>
  </si>
  <si>
    <t>3907.36</t>
  </si>
  <si>
    <t>47.60</t>
  </si>
  <si>
    <t>4973.15</t>
  </si>
  <si>
    <t>44.52</t>
  </si>
  <si>
    <t>7655.20</t>
  </si>
  <si>
    <t>1902.00</t>
  </si>
  <si>
    <t>101.12</t>
  </si>
  <si>
    <t>3688.98</t>
  </si>
  <si>
    <t>314.60</t>
  </si>
  <si>
    <t>2267.48</t>
  </si>
  <si>
    <t>148.05</t>
  </si>
  <si>
    <t>15.07</t>
  </si>
  <si>
    <t>333.88</t>
  </si>
  <si>
    <t>177.05</t>
  </si>
  <si>
    <t>39.03</t>
  </si>
  <si>
    <t>229.00</t>
  </si>
  <si>
    <t>515.29</t>
  </si>
  <si>
    <t>169.00</t>
  </si>
  <si>
    <t>382.84</t>
  </si>
  <si>
    <t>285.07</t>
  </si>
  <si>
    <t>140.70</t>
  </si>
  <si>
    <t>995.50</t>
  </si>
  <si>
    <t>129.00</t>
  </si>
  <si>
    <t>11.45</t>
  </si>
  <si>
    <t>Trade-Wings</t>
  </si>
  <si>
    <t>108.67</t>
  </si>
  <si>
    <t>807.10</t>
  </si>
  <si>
    <t>199.85</t>
  </si>
  <si>
    <t>215.38</t>
  </si>
  <si>
    <t>141.00</t>
  </si>
  <si>
    <t>551.40</t>
  </si>
  <si>
    <t>7008.57</t>
  </si>
  <si>
    <t>118.82</t>
  </si>
  <si>
    <t>458.89</t>
  </si>
  <si>
    <t>915.73</t>
  </si>
  <si>
    <t>272.28</t>
  </si>
  <si>
    <t>170.70</t>
  </si>
  <si>
    <t>361.03</t>
  </si>
  <si>
    <t>91.41</t>
  </si>
  <si>
    <t>118.84</t>
  </si>
  <si>
    <t>95.89</t>
  </si>
  <si>
    <t>90.10</t>
  </si>
  <si>
    <t>157.71</t>
  </si>
  <si>
    <t>79.14</t>
  </si>
  <si>
    <t>44.24</t>
  </si>
  <si>
    <t>Canara Robeco</t>
  </si>
  <si>
    <t>5304.50</t>
  </si>
  <si>
    <t>1227.10</t>
  </si>
  <si>
    <t>43.45</t>
  </si>
  <si>
    <t>500.22</t>
  </si>
  <si>
    <t>111.56</t>
  </si>
  <si>
    <t>82.23</t>
  </si>
  <si>
    <t>92.61</t>
  </si>
  <si>
    <t>73.57</t>
  </si>
  <si>
    <t>520.95</t>
  </si>
  <si>
    <t>461.24</t>
  </si>
  <si>
    <t>43.30</t>
  </si>
  <si>
    <t>133.85</t>
  </si>
  <si>
    <t>216.40</t>
  </si>
  <si>
    <t>306.36</t>
  </si>
  <si>
    <t>63.80</t>
  </si>
  <si>
    <t>316.38</t>
  </si>
  <si>
    <t>109.50</t>
  </si>
  <si>
    <t>155.61</t>
  </si>
  <si>
    <t>172.80</t>
  </si>
  <si>
    <t>214.00</t>
  </si>
  <si>
    <t>72.13</t>
  </si>
  <si>
    <t>78.59</t>
  </si>
  <si>
    <t>219.00</t>
  </si>
  <si>
    <t>217.21</t>
  </si>
  <si>
    <t>161.85</t>
  </si>
  <si>
    <t>235.16</t>
  </si>
  <si>
    <t>146.25</t>
  </si>
  <si>
    <t>54.99</t>
  </si>
  <si>
    <t>974.00</t>
  </si>
  <si>
    <t>1028.00</t>
  </si>
  <si>
    <t>353.58</t>
  </si>
  <si>
    <t>703.64</t>
  </si>
  <si>
    <t>730.00</t>
  </si>
  <si>
    <t>687.44</t>
  </si>
  <si>
    <t>4320.00</t>
  </si>
  <si>
    <t>4309.20</t>
  </si>
  <si>
    <t>386.00</t>
  </si>
  <si>
    <t>49.46</t>
  </si>
  <si>
    <t>57.59</t>
  </si>
  <si>
    <t>43.65</t>
  </si>
  <si>
    <t>51.10</t>
  </si>
  <si>
    <t>172.91</t>
  </si>
  <si>
    <t>39.61</t>
  </si>
  <si>
    <t>70.20</t>
  </si>
  <si>
    <t>81.43</t>
  </si>
  <si>
    <t>79.92</t>
  </si>
  <si>
    <t>155.00</t>
  </si>
  <si>
    <t>85.06</t>
  </si>
  <si>
    <t>33.97</t>
  </si>
  <si>
    <t>721.00</t>
  </si>
  <si>
    <t>95.64</t>
  </si>
  <si>
    <t>1781.79</t>
  </si>
  <si>
    <t>198.40</t>
  </si>
  <si>
    <t>88.30</t>
  </si>
  <si>
    <t>248.78</t>
  </si>
  <si>
    <t>SK Minerals &amp; Additives</t>
  </si>
  <si>
    <t>173.85</t>
  </si>
  <si>
    <t>363.25</t>
  </si>
  <si>
    <t>322.69</t>
  </si>
  <si>
    <t>111.08</t>
  </si>
  <si>
    <t>1255.80</t>
  </si>
  <si>
    <t>101.37</t>
  </si>
  <si>
    <t>1316.02</t>
  </si>
  <si>
    <t>83.12</t>
  </si>
  <si>
    <t>336.00</t>
  </si>
  <si>
    <t>152.90</t>
  </si>
  <si>
    <t>160.14</t>
  </si>
  <si>
    <t>85.50</t>
  </si>
  <si>
    <t>287.10</t>
  </si>
  <si>
    <t>70.36</t>
  </si>
  <si>
    <t>1188.00</t>
  </si>
  <si>
    <t>25.68</t>
  </si>
  <si>
    <t>185.25</t>
  </si>
  <si>
    <t>416.50</t>
  </si>
  <si>
    <t>190.34</t>
  </si>
  <si>
    <t>52.66</t>
  </si>
  <si>
    <t>2682.30</t>
  </si>
  <si>
    <t>1689.98</t>
  </si>
  <si>
    <t>698.90</t>
  </si>
  <si>
    <t>111.81</t>
  </si>
  <si>
    <t>358.45</t>
  </si>
  <si>
    <t>548.19</t>
  </si>
  <si>
    <t>123.00</t>
  </si>
  <si>
    <t>97.70</t>
  </si>
  <si>
    <t>42.20</t>
  </si>
  <si>
    <t>526.79</t>
  </si>
  <si>
    <t>41.50</t>
  </si>
  <si>
    <t>83.58</t>
  </si>
  <si>
    <t>236.25</t>
  </si>
  <si>
    <t>87.02</t>
  </si>
  <si>
    <t>148.38</t>
  </si>
  <si>
    <t>153.58</t>
  </si>
  <si>
    <t>41.08</t>
  </si>
  <si>
    <t>184.80</t>
  </si>
  <si>
    <t>231.69</t>
  </si>
  <si>
    <t>161.82</t>
  </si>
  <si>
    <t>527.50</t>
  </si>
  <si>
    <t>912.78</t>
  </si>
  <si>
    <t>73.08</t>
  </si>
  <si>
    <t>642.17</t>
  </si>
  <si>
    <t>245.60</t>
  </si>
  <si>
    <t>4001.32</t>
  </si>
  <si>
    <t>97.90</t>
  </si>
  <si>
    <t>100.45</t>
  </si>
  <si>
    <t>336.75</t>
  </si>
  <si>
    <t>47.94</t>
  </si>
  <si>
    <t>51.15</t>
  </si>
  <si>
    <t>196.35</t>
  </si>
  <si>
    <t>218.29</t>
  </si>
  <si>
    <t>2260.00</t>
  </si>
  <si>
    <t>3737.82</t>
  </si>
  <si>
    <t>420.40</t>
  </si>
  <si>
    <t>424.71</t>
  </si>
  <si>
    <t>3172.00</t>
  </si>
  <si>
    <t>988.50</t>
  </si>
  <si>
    <t>105.75</t>
  </si>
  <si>
    <t>150.37</t>
  </si>
  <si>
    <t>106.03</t>
  </si>
  <si>
    <t>92.80</t>
  </si>
  <si>
    <t>184.89</t>
  </si>
  <si>
    <t>23.14</t>
  </si>
  <si>
    <t>279.45</t>
  </si>
  <si>
    <t>196.00</t>
  </si>
  <si>
    <t>64.51</t>
  </si>
  <si>
    <t>29.16</t>
  </si>
  <si>
    <t>381.00</t>
  </si>
  <si>
    <t>392.00</t>
  </si>
  <si>
    <t>296.89</t>
  </si>
  <si>
    <t>1132.05</t>
  </si>
  <si>
    <t>1472.04</t>
  </si>
  <si>
    <t>211.30</t>
  </si>
  <si>
    <t>332.61</t>
  </si>
  <si>
    <t>886.00</t>
  </si>
  <si>
    <t>1350.13</t>
  </si>
  <si>
    <t>102.53</t>
  </si>
  <si>
    <t>590.35</t>
  </si>
  <si>
    <t>500.76</t>
  </si>
  <si>
    <t>46.10</t>
  </si>
  <si>
    <t>198.90</t>
  </si>
  <si>
    <t>122.90</t>
  </si>
  <si>
    <t>852.26</t>
  </si>
  <si>
    <t>850.00</t>
  </si>
  <si>
    <t>258.96</t>
  </si>
  <si>
    <t>57.71</t>
  </si>
  <si>
    <t>149.32</t>
  </si>
  <si>
    <t>88.00</t>
  </si>
  <si>
    <t>91.09</t>
  </si>
  <si>
    <t>165.90</t>
  </si>
  <si>
    <t>3080.17</t>
  </si>
  <si>
    <t>62.64</t>
  </si>
  <si>
    <t>139.60</t>
  </si>
  <si>
    <t>77.95</t>
  </si>
  <si>
    <t>221.00</t>
  </si>
  <si>
    <t>234.70</t>
  </si>
  <si>
    <t>143.50</t>
  </si>
  <si>
    <t>174.85</t>
  </si>
  <si>
    <t>240.44</t>
  </si>
  <si>
    <t>268.45</t>
  </si>
  <si>
    <t>464.05</t>
  </si>
  <si>
    <t>37.38</t>
  </si>
  <si>
    <t>74.43</t>
  </si>
  <si>
    <t>119.98</t>
  </si>
  <si>
    <t>169.22</t>
  </si>
  <si>
    <t>327.82</t>
  </si>
  <si>
    <t>32.77</t>
  </si>
  <si>
    <t>164.45</t>
  </si>
  <si>
    <t>121.41</t>
  </si>
  <si>
    <t>326.00</t>
  </si>
  <si>
    <t>48.85</t>
  </si>
  <si>
    <t>301.93</t>
  </si>
  <si>
    <t>1039.00</t>
  </si>
  <si>
    <t>37.20</t>
  </si>
  <si>
    <t>258.79</t>
  </si>
  <si>
    <t>688.15</t>
  </si>
  <si>
    <t>1404.77</t>
  </si>
  <si>
    <t>203.38</t>
  </si>
  <si>
    <t>274.30</t>
  </si>
  <si>
    <t>670.72</t>
  </si>
  <si>
    <t>105.42</t>
  </si>
  <si>
    <t>100.95</t>
  </si>
  <si>
    <t>344.29</t>
  </si>
  <si>
    <t>87.70</t>
  </si>
  <si>
    <t>193.00</t>
  </si>
  <si>
    <t>5427.91</t>
  </si>
  <si>
    <t>Rubicon Research</t>
  </si>
  <si>
    <t>7990.21</t>
  </si>
  <si>
    <t>90.72</t>
  </si>
  <si>
    <t>1494.00</t>
  </si>
  <si>
    <t>6811.91</t>
  </si>
  <si>
    <t>1629.60</t>
  </si>
  <si>
    <t>1760.38</t>
  </si>
  <si>
    <t>494.92</t>
  </si>
  <si>
    <t>146.35</t>
  </si>
  <si>
    <t>111.40</t>
  </si>
  <si>
    <t>787.95</t>
  </si>
  <si>
    <t>20.26</t>
  </si>
  <si>
    <t>383.76</t>
  </si>
  <si>
    <t>125.71</t>
  </si>
  <si>
    <t>125.13</t>
  </si>
  <si>
    <t>1475.10</t>
  </si>
  <si>
    <t>1665.16</t>
  </si>
  <si>
    <t>55.54</t>
  </si>
  <si>
    <t>489.00</t>
  </si>
  <si>
    <t>105.16</t>
  </si>
  <si>
    <t>308.00</t>
  </si>
  <si>
    <t>529.82</t>
  </si>
  <si>
    <t>82.43</t>
  </si>
  <si>
    <t>126.00</t>
  </si>
  <si>
    <t>230.18</t>
  </si>
  <si>
    <t>100.94</t>
  </si>
  <si>
    <t>173.50</t>
  </si>
  <si>
    <t>96.51</t>
  </si>
  <si>
    <t>155.33</t>
  </si>
  <si>
    <t>1765.00</t>
  </si>
  <si>
    <t>1781.67</t>
  </si>
  <si>
    <t>86.20</t>
  </si>
  <si>
    <t>141.26</t>
  </si>
  <si>
    <t>258.95</t>
  </si>
  <si>
    <t>1338.50</t>
  </si>
  <si>
    <t>97355.86</t>
  </si>
  <si>
    <t>280.91</t>
  </si>
  <si>
    <t>62.69</t>
  </si>
  <si>
    <t>327.40</t>
  </si>
  <si>
    <t>166.05</t>
  </si>
  <si>
    <t>445.00</t>
  </si>
  <si>
    <t>40.86</t>
  </si>
  <si>
    <t>427.64</t>
  </si>
  <si>
    <t>27.14</t>
  </si>
  <si>
    <t>647.35</t>
  </si>
  <si>
    <t>1077.26</t>
  </si>
  <si>
    <t>74.47</t>
  </si>
  <si>
    <t>15.52</t>
  </si>
  <si>
    <t>488.40</t>
  </si>
  <si>
    <t>129.43</t>
  </si>
  <si>
    <t>224.00</t>
  </si>
  <si>
    <t>544.02</t>
  </si>
  <si>
    <t>1119.80</t>
  </si>
  <si>
    <t>26.98</t>
  </si>
  <si>
    <t>343.45</t>
  </si>
  <si>
    <t>96.52</t>
  </si>
  <si>
    <t>136.55</t>
  </si>
  <si>
    <t>504.00</t>
  </si>
  <si>
    <t>1033.20</t>
  </si>
  <si>
    <t>175.53</t>
  </si>
  <si>
    <t>102.70</t>
  </si>
  <si>
    <t>393.60</t>
  </si>
  <si>
    <t>40.70</t>
  </si>
  <si>
    <t>79.50</t>
  </si>
  <si>
    <t>282.75</t>
  </si>
  <si>
    <t>42412.50</t>
  </si>
  <si>
    <t>256.30</t>
  </si>
  <si>
    <t>530.00</t>
  </si>
  <si>
    <t>636.16</t>
  </si>
  <si>
    <t>135.80</t>
  </si>
  <si>
    <t>216.06</t>
  </si>
  <si>
    <t>59.12</t>
  </si>
  <si>
    <t>980.00</t>
  </si>
  <si>
    <t>414.73</t>
  </si>
  <si>
    <t>48.57</t>
  </si>
  <si>
    <t>56.40</t>
  </si>
  <si>
    <t>114.89</t>
  </si>
  <si>
    <t>170.00</t>
  </si>
  <si>
    <t>1715.00</t>
  </si>
  <si>
    <t>7398.72</t>
  </si>
  <si>
    <t>33.59</t>
  </si>
  <si>
    <t>170.35</t>
  </si>
  <si>
    <t>48.43</t>
  </si>
  <si>
    <t>31.13</t>
  </si>
  <si>
    <t>234.01</t>
  </si>
  <si>
    <t>155.30</t>
  </si>
  <si>
    <t>137.91</t>
  </si>
  <si>
    <t>261.00</t>
  </si>
  <si>
    <t>43.55</t>
  </si>
  <si>
    <t>158.05</t>
  </si>
  <si>
    <t>219.50</t>
  </si>
  <si>
    <t>512.10</t>
  </si>
  <si>
    <t>131.00</t>
  </si>
  <si>
    <t>543.05</t>
  </si>
  <si>
    <t>246.10</t>
  </si>
  <si>
    <t>79.82</t>
  </si>
  <si>
    <t>165.56</t>
  </si>
  <si>
    <t>41.44</t>
  </si>
  <si>
    <t>565.05</t>
  </si>
  <si>
    <t>178.40</t>
  </si>
  <si>
    <t>432.48</t>
  </si>
  <si>
    <t>478.15</t>
  </si>
  <si>
    <t>382.26</t>
  </si>
  <si>
    <t>597.50</t>
  </si>
  <si>
    <t>193.20</t>
  </si>
  <si>
    <t>167.00</t>
  </si>
  <si>
    <t>410.98</t>
  </si>
  <si>
    <t>102.55</t>
  </si>
  <si>
    <t>127.80</t>
  </si>
  <si>
    <t>105.41</t>
  </si>
  <si>
    <t>88.23</t>
  </si>
  <si>
    <t>112.40</t>
  </si>
  <si>
    <t>149.60</t>
  </si>
  <si>
    <t>71.51</t>
  </si>
  <si>
    <t>130.50</t>
  </si>
  <si>
    <t>570.72</t>
  </si>
  <si>
    <t>240.35</t>
  </si>
  <si>
    <t>93.50</t>
  </si>
  <si>
    <t>65.05</t>
  </si>
  <si>
    <t>192.95</t>
  </si>
  <si>
    <t>256.15</t>
  </si>
  <si>
    <t>614.47</t>
  </si>
  <si>
    <t>147.00</t>
  </si>
  <si>
    <t>160.52</t>
  </si>
  <si>
    <t>331.20</t>
  </si>
  <si>
    <t>55.75</t>
  </si>
  <si>
    <t>225.22</t>
  </si>
  <si>
    <t>114.77</t>
  </si>
  <si>
    <t>1670.00</t>
  </si>
  <si>
    <t>901.80</t>
  </si>
  <si>
    <t>59.05</t>
  </si>
  <si>
    <t>145.35</t>
  </si>
  <si>
    <t>56.24</t>
  </si>
  <si>
    <t>42.37</t>
  </si>
  <si>
    <t>60.30</t>
  </si>
  <si>
    <t>92.19</t>
  </si>
  <si>
    <t>25.66</t>
  </si>
  <si>
    <t>227.10</t>
  </si>
  <si>
    <t>71.14</t>
  </si>
  <si>
    <t>17.63</t>
  </si>
  <si>
    <t>149.93</t>
  </si>
  <si>
    <t>82.38</t>
  </si>
  <si>
    <t>6299.90</t>
  </si>
  <si>
    <t>6080.17</t>
  </si>
  <si>
    <t>28.68</t>
  </si>
  <si>
    <t>91.80</t>
  </si>
  <si>
    <t>72.04</t>
  </si>
  <si>
    <t>36.90</t>
  </si>
  <si>
    <t>181.65</t>
  </si>
  <si>
    <t>53.85</t>
  </si>
  <si>
    <t>900.95</t>
  </si>
  <si>
    <t>1320.00</t>
  </si>
  <si>
    <t>135.70</t>
  </si>
  <si>
    <t>541.85</t>
  </si>
  <si>
    <t>84.82</t>
  </si>
  <si>
    <t>99.25</t>
  </si>
  <si>
    <t>148.75</t>
  </si>
  <si>
    <t>752.55</t>
  </si>
  <si>
    <t>159.73</t>
  </si>
  <si>
    <t>123.45</t>
  </si>
  <si>
    <t>94.29</t>
  </si>
  <si>
    <t>278.61</t>
  </si>
  <si>
    <t>60.01</t>
  </si>
  <si>
    <t>52.50</t>
  </si>
  <si>
    <t>950.00</t>
  </si>
  <si>
    <t>263.80</t>
  </si>
  <si>
    <t>115.54</t>
  </si>
  <si>
    <t>148.70</t>
  </si>
  <si>
    <t>33.23</t>
  </si>
  <si>
    <t>358.42</t>
  </si>
  <si>
    <t>33.53</t>
  </si>
  <si>
    <t>82.85</t>
  </si>
  <si>
    <t>189.42</t>
  </si>
  <si>
    <t>1331.87</t>
  </si>
  <si>
    <t>88.50</t>
  </si>
  <si>
    <t>348.55</t>
  </si>
  <si>
    <t>60.47</t>
  </si>
  <si>
    <t>546.01</t>
  </si>
  <si>
    <t>239.82</t>
  </si>
  <si>
    <t>490.00</t>
  </si>
  <si>
    <t>1199.52</t>
  </si>
  <si>
    <t>208.45</t>
  </si>
  <si>
    <t>570.40</t>
  </si>
  <si>
    <t>591.41</t>
  </si>
  <si>
    <t>143.13</t>
  </si>
  <si>
    <t>1448.50</t>
  </si>
  <si>
    <t>84.20</t>
  </si>
  <si>
    <t>209.22</t>
  </si>
  <si>
    <t>37.69</t>
  </si>
  <si>
    <t>451.20</t>
  </si>
  <si>
    <t>65.95</t>
  </si>
  <si>
    <t>164.56</t>
  </si>
  <si>
    <t>62.90</t>
  </si>
  <si>
    <t>320.81</t>
  </si>
  <si>
    <t>429.75</t>
  </si>
  <si>
    <t>229.50</t>
  </si>
  <si>
    <t>356.97</t>
  </si>
  <si>
    <t>44.78</t>
  </si>
  <si>
    <t>995.75</t>
  </si>
  <si>
    <t>1545.38</t>
  </si>
  <si>
    <t>38.50</t>
  </si>
  <si>
    <t>108.25</t>
  </si>
  <si>
    <t>183.80</t>
  </si>
  <si>
    <t>114.75</t>
  </si>
  <si>
    <t>55.85</t>
  </si>
  <si>
    <t>1194.15</t>
  </si>
  <si>
    <t>483.00</t>
  </si>
  <si>
    <t>255.74</t>
  </si>
  <si>
    <t>5214.95</t>
  </si>
  <si>
    <t>1131.60</t>
  </si>
  <si>
    <t>863.19</t>
  </si>
  <si>
    <t>140.62</t>
  </si>
  <si>
    <t>302.00</t>
  </si>
  <si>
    <t>358.25</t>
  </si>
  <si>
    <t>66.94</t>
  </si>
  <si>
    <t>80.75</t>
  </si>
  <si>
    <t>272.40</t>
  </si>
  <si>
    <t>246.35</t>
  </si>
  <si>
    <t>89.27</t>
  </si>
  <si>
    <t>45.80</t>
  </si>
  <si>
    <t>489.88</t>
  </si>
  <si>
    <t>146.96</t>
  </si>
  <si>
    <t>1690.00</t>
  </si>
  <si>
    <t>39.63</t>
  </si>
  <si>
    <t>77.14</t>
  </si>
  <si>
    <t>146.80</t>
  </si>
  <si>
    <t>307.55</t>
  </si>
  <si>
    <t>787.48</t>
  </si>
  <si>
    <t>329.00</t>
  </si>
  <si>
    <t>299.27</t>
  </si>
  <si>
    <t>135.09</t>
  </si>
  <si>
    <t>59.62</t>
  </si>
  <si>
    <t>65.84</t>
  </si>
  <si>
    <t>360.00</t>
  </si>
  <si>
    <t>861.14</t>
  </si>
  <si>
    <t>89.11</t>
  </si>
  <si>
    <t>102.15</t>
  </si>
  <si>
    <t>168.17</t>
  </si>
  <si>
    <t>212.25</t>
  </si>
  <si>
    <t>1167.80</t>
  </si>
  <si>
    <t>496.05</t>
  </si>
  <si>
    <t>330.00</t>
  </si>
  <si>
    <t>53.90</t>
  </si>
  <si>
    <t>179.42</t>
  </si>
  <si>
    <t>52.27</t>
  </si>
  <si>
    <t>95.73</t>
  </si>
  <si>
    <t>161.00</t>
  </si>
  <si>
    <t>480.10</t>
  </si>
  <si>
    <t>103.51</t>
  </si>
  <si>
    <t>136.99</t>
  </si>
  <si>
    <t>84.38</t>
  </si>
  <si>
    <t>176.98</t>
  </si>
  <si>
    <t>65.18</t>
  </si>
  <si>
    <t>671.00</t>
  </si>
  <si>
    <t>27.32</t>
  </si>
  <si>
    <t>790.72</t>
  </si>
  <si>
    <t>56.64</t>
  </si>
  <si>
    <t>121.90</t>
  </si>
  <si>
    <t>683.13</t>
  </si>
  <si>
    <t>127.00</t>
  </si>
  <si>
    <t>43.22</t>
  </si>
  <si>
    <t>218.69</t>
  </si>
  <si>
    <t>534.74</t>
  </si>
  <si>
    <t>3498.45</t>
  </si>
  <si>
    <t>202.96</t>
  </si>
  <si>
    <t>220.70</t>
  </si>
  <si>
    <t>211.65</t>
  </si>
  <si>
    <t>527.42</t>
  </si>
  <si>
    <t>158.20</t>
  </si>
  <si>
    <t>28.31</t>
  </si>
  <si>
    <t>510.75</t>
  </si>
  <si>
    <t>27.74</t>
  </si>
  <si>
    <t>1101.35</t>
  </si>
  <si>
    <t>204.25</t>
  </si>
  <si>
    <t>427.00</t>
  </si>
  <si>
    <t>267.11</t>
  </si>
  <si>
    <t>94.81</t>
  </si>
  <si>
    <t>36.74</t>
  </si>
  <si>
    <t>71.90</t>
  </si>
  <si>
    <t>63.82</t>
  </si>
  <si>
    <t>21.66</t>
  </si>
  <si>
    <t>1955.00</t>
  </si>
  <si>
    <t>956.57</t>
  </si>
  <si>
    <t>135.19</t>
  </si>
  <si>
    <t>520.21</t>
  </si>
  <si>
    <t>1420.00</t>
  </si>
  <si>
    <t>670.46</t>
  </si>
  <si>
    <t>79.51</t>
  </si>
  <si>
    <t>924.00</t>
  </si>
  <si>
    <t>281.51</t>
  </si>
  <si>
    <t>157.45</t>
  </si>
  <si>
    <t>27.37</t>
  </si>
  <si>
    <t>63.50</t>
  </si>
  <si>
    <t>124.63</t>
  </si>
  <si>
    <t>77.51</t>
  </si>
  <si>
    <t>2163.45</t>
  </si>
  <si>
    <t>70.25</t>
  </si>
  <si>
    <t>107.04</t>
  </si>
  <si>
    <t>291.14</t>
  </si>
  <si>
    <t>36.10</t>
  </si>
  <si>
    <t>267.39</t>
  </si>
  <si>
    <t>528.00</t>
  </si>
  <si>
    <t>39.49</t>
  </si>
  <si>
    <t>101.42</t>
  </si>
  <si>
    <t>153.14</t>
  </si>
  <si>
    <t>151.50</t>
  </si>
  <si>
    <t>1325.00</t>
  </si>
  <si>
    <t>205.57</t>
  </si>
  <si>
    <t>409.00</t>
  </si>
  <si>
    <t>409.30</t>
  </si>
  <si>
    <t>235.35</t>
  </si>
  <si>
    <t>243.45</t>
  </si>
  <si>
    <t>67.75</t>
  </si>
  <si>
    <t>118.39</t>
  </si>
  <si>
    <t>172.84</t>
  </si>
  <si>
    <t>200.50</t>
  </si>
  <si>
    <t>60.28</t>
  </si>
  <si>
    <t>1280.76</t>
  </si>
  <si>
    <t>207.40</t>
  </si>
  <si>
    <t>78.14</t>
  </si>
  <si>
    <t>175.05</t>
  </si>
  <si>
    <t>103.10</t>
  </si>
  <si>
    <t>76.50</t>
  </si>
  <si>
    <t>153.89</t>
  </si>
  <si>
    <t>248.30</t>
  </si>
  <si>
    <t>106.91</t>
  </si>
  <si>
    <t>770.00</t>
  </si>
  <si>
    <t>297.00</t>
  </si>
  <si>
    <t>31.50</t>
  </si>
  <si>
    <t>123.46</t>
  </si>
  <si>
    <t>120.09</t>
  </si>
  <si>
    <t>450.19</t>
  </si>
  <si>
    <t>61.76</t>
  </si>
  <si>
    <t>53.32</t>
  </si>
  <si>
    <t>37.62</t>
  </si>
  <si>
    <t>70.80</t>
  </si>
  <si>
    <t>350.90</t>
  </si>
  <si>
    <t>335.92</t>
  </si>
  <si>
    <t>250.27</t>
  </si>
  <si>
    <t>962.00</t>
  </si>
  <si>
    <t>511.00</t>
  </si>
  <si>
    <t>295.85</t>
  </si>
  <si>
    <t>286.16</t>
  </si>
  <si>
    <t>108.40</t>
  </si>
  <si>
    <t>134.49</t>
  </si>
  <si>
    <t>87.17</t>
  </si>
  <si>
    <t>54.60</t>
  </si>
  <si>
    <t>377.36</t>
  </si>
  <si>
    <t>1271.25</t>
  </si>
  <si>
    <t>149.23</t>
  </si>
  <si>
    <t>39.96</t>
  </si>
  <si>
    <t>385.00</t>
  </si>
  <si>
    <t>54.07</t>
  </si>
  <si>
    <t>188.20</t>
  </si>
  <si>
    <t>91.15</t>
  </si>
  <si>
    <t>46.94</t>
  </si>
  <si>
    <t>68.50</t>
  </si>
  <si>
    <t>527.60</t>
  </si>
  <si>
    <t>1056.77</t>
  </si>
  <si>
    <t>103.40</t>
  </si>
  <si>
    <t>128.30</t>
  </si>
  <si>
    <t>317.74</t>
  </si>
  <si>
    <t>74.83</t>
  </si>
  <si>
    <t>181.33</t>
  </si>
  <si>
    <t>161.95</t>
  </si>
  <si>
    <t>249.40</t>
  </si>
  <si>
    <t>119.79</t>
  </si>
  <si>
    <t>1210.00</t>
  </si>
  <si>
    <t>29.02</t>
  </si>
  <si>
    <t>252.91</t>
  </si>
  <si>
    <t>273.14</t>
  </si>
  <si>
    <t>185.37</t>
  </si>
  <si>
    <t>62.78</t>
  </si>
  <si>
    <t>178.04</t>
  </si>
  <si>
    <t>322.20</t>
  </si>
  <si>
    <t>119.31</t>
  </si>
  <si>
    <t>1130.95</t>
  </si>
  <si>
    <t>934.58</t>
  </si>
  <si>
    <t>609.40</t>
  </si>
  <si>
    <t>851.46</t>
  </si>
  <si>
    <t>70.99</t>
  </si>
  <si>
    <t>124.95</t>
  </si>
  <si>
    <t>37.43</t>
  </si>
  <si>
    <t>140.95</t>
  </si>
  <si>
    <t>204.97</t>
  </si>
  <si>
    <t>1004.67</t>
  </si>
  <si>
    <t>2873.34</t>
  </si>
  <si>
    <t>362.00</t>
  </si>
  <si>
    <t>85.18</t>
  </si>
  <si>
    <t>289.60</t>
  </si>
  <si>
    <t>174.30</t>
  </si>
  <si>
    <t>55.39</t>
  </si>
  <si>
    <t>334.06</t>
  </si>
  <si>
    <t>178.20</t>
  </si>
  <si>
    <t>49.22</t>
  </si>
  <si>
    <t>344.34</t>
  </si>
  <si>
    <t>310.80</t>
  </si>
  <si>
    <t>40.56</t>
  </si>
  <si>
    <t>324.47</t>
  </si>
  <si>
    <t>286.80</t>
  </si>
  <si>
    <t>738.73</t>
  </si>
  <si>
    <t>72.91</t>
  </si>
  <si>
    <t>103.77</t>
  </si>
  <si>
    <t>98.01</t>
  </si>
  <si>
    <t>230.16</t>
  </si>
  <si>
    <t>154.00</t>
  </si>
  <si>
    <t>366.17</t>
  </si>
  <si>
    <t>164.85</t>
  </si>
  <si>
    <t>73.64</t>
  </si>
  <si>
    <t>36.59</t>
  </si>
  <si>
    <t>843.00</t>
  </si>
  <si>
    <t>327.35</t>
  </si>
  <si>
    <t>117.44</t>
  </si>
  <si>
    <t>124.61</t>
  </si>
  <si>
    <t>153.00</t>
  </si>
  <si>
    <t>313.64</t>
  </si>
  <si>
    <t>310.95</t>
  </si>
  <si>
    <t>450.15</t>
  </si>
  <si>
    <t>37.30</t>
  </si>
  <si>
    <t>1141.75</t>
  </si>
  <si>
    <t>253.82</t>
  </si>
  <si>
    <t>183.15</t>
  </si>
  <si>
    <t>256.95</t>
  </si>
  <si>
    <t>735.45</t>
  </si>
  <si>
    <t>369.65</t>
  </si>
  <si>
    <t>476.87</t>
  </si>
  <si>
    <t>188.65</t>
  </si>
  <si>
    <t>926.15</t>
  </si>
  <si>
    <t>130.84</t>
  </si>
  <si>
    <t>733.26</t>
  </si>
  <si>
    <t>188.26</t>
  </si>
  <si>
    <t>169.13</t>
  </si>
  <si>
    <t>248.87</t>
  </si>
  <si>
    <t>678.91</t>
  </si>
  <si>
    <t>133.13</t>
  </si>
  <si>
    <t>132.20</t>
  </si>
  <si>
    <t>670.00</t>
  </si>
  <si>
    <t>47.23</t>
  </si>
  <si>
    <t>678.71</t>
  </si>
  <si>
    <t>687.31</t>
  </si>
  <si>
    <t>176.75</t>
  </si>
  <si>
    <t>265.39</t>
  </si>
  <si>
    <t>129.76</t>
  </si>
  <si>
    <t>36.66</t>
  </si>
  <si>
    <t>247.95</t>
  </si>
  <si>
    <t>118.90</t>
  </si>
  <si>
    <t>239.50</t>
  </si>
  <si>
    <t>76.65</t>
  </si>
  <si>
    <t>99.51</t>
  </si>
  <si>
    <t>114.83</t>
  </si>
  <si>
    <t>374.00</t>
  </si>
  <si>
    <t>59.80</t>
  </si>
  <si>
    <t>59.72</t>
  </si>
  <si>
    <t>142.70</t>
  </si>
  <si>
    <t>335.61</t>
  </si>
  <si>
    <t>251.79</t>
  </si>
  <si>
    <t>107.71</t>
  </si>
  <si>
    <t>202.51</t>
  </si>
  <si>
    <t>1060.59</t>
  </si>
  <si>
    <t>227.67</t>
  </si>
  <si>
    <t>272.74</t>
  </si>
  <si>
    <t>138.06</t>
  </si>
  <si>
    <t>22.38</t>
  </si>
  <si>
    <t>479.85</t>
  </si>
  <si>
    <t>97.78</t>
  </si>
  <si>
    <t>150.05</t>
  </si>
  <si>
    <t>438.02</t>
  </si>
  <si>
    <t>56.85</t>
  </si>
  <si>
    <t>126.10</t>
  </si>
  <si>
    <t>629.87</t>
  </si>
  <si>
    <t>882.80</t>
  </si>
  <si>
    <t>96.03</t>
  </si>
  <si>
    <t>225.20</t>
  </si>
  <si>
    <t>103.65</t>
  </si>
  <si>
    <t>428.11</t>
  </si>
  <si>
    <t>1694.05</t>
  </si>
  <si>
    <t>46.38</t>
  </si>
  <si>
    <t>191.00</t>
  </si>
  <si>
    <t>165.02</t>
  </si>
  <si>
    <t>133.90</t>
  </si>
  <si>
    <t>123.07</t>
  </si>
  <si>
    <t>167.94</t>
  </si>
  <si>
    <t>68.83</t>
  </si>
  <si>
    <t>54.62</t>
  </si>
  <si>
    <t>86.60</t>
  </si>
  <si>
    <t>123.50</t>
  </si>
  <si>
    <t>145.41</t>
  </si>
  <si>
    <t>250.50</t>
  </si>
  <si>
    <t>38.84</t>
  </si>
  <si>
    <t>390.36</t>
  </si>
  <si>
    <t>270.10</t>
  </si>
  <si>
    <t>73.53</t>
  </si>
  <si>
    <t>674.31</t>
  </si>
  <si>
    <t>56.90</t>
  </si>
  <si>
    <t>86.01</t>
  </si>
  <si>
    <t>90.80</t>
  </si>
  <si>
    <t>780.40</t>
  </si>
  <si>
    <t>430.01</t>
  </si>
  <si>
    <t>124.23</t>
  </si>
  <si>
    <t>1077.35</t>
  </si>
  <si>
    <t>646.41</t>
  </si>
  <si>
    <t>169.02</t>
  </si>
  <si>
    <t>111.55</t>
  </si>
  <si>
    <t>125.35</t>
  </si>
  <si>
    <t>244.13</t>
  </si>
  <si>
    <t>1240.00</t>
  </si>
  <si>
    <t>525.50</t>
  </si>
  <si>
    <t>6278.78</t>
  </si>
  <si>
    <t>151.63</t>
  </si>
  <si>
    <t>275.00</t>
  </si>
  <si>
    <t>29.82</t>
  </si>
  <si>
    <t>403.83</t>
  </si>
  <si>
    <t>156.00</t>
  </si>
  <si>
    <t>827.54</t>
  </si>
  <si>
    <t>67.73</t>
  </si>
  <si>
    <t>582.50</t>
  </si>
  <si>
    <t>421.07</t>
  </si>
  <si>
    <t>288.00</t>
  </si>
  <si>
    <t>310.43</t>
  </si>
  <si>
    <t>75.22</t>
  </si>
  <si>
    <t>111.06</t>
  </si>
  <si>
    <t>156.15</t>
  </si>
  <si>
    <t>152.18</t>
  </si>
  <si>
    <t>3078.59</t>
  </si>
  <si>
    <t>293.00</t>
  </si>
  <si>
    <t>73.99</t>
  </si>
  <si>
    <t>473.29</t>
  </si>
  <si>
    <t>86.88</t>
  </si>
  <si>
    <t>70.75</t>
  </si>
  <si>
    <t>249.90</t>
  </si>
  <si>
    <t>126.95</t>
  </si>
  <si>
    <t>604.56</t>
  </si>
  <si>
    <t>91.84</t>
  </si>
  <si>
    <t>840.24</t>
  </si>
  <si>
    <t>1273.95</t>
  </si>
  <si>
    <t>33.05</t>
  </si>
  <si>
    <t>1388.00</t>
  </si>
  <si>
    <t>1423.86</t>
  </si>
  <si>
    <t>48.12</t>
  </si>
  <si>
    <t>572.28</t>
  </si>
  <si>
    <t>321.60</t>
  </si>
  <si>
    <t>180.48</t>
  </si>
  <si>
    <t>88.19</t>
  </si>
  <si>
    <t>159.60</t>
  </si>
  <si>
    <t>51.36</t>
  </si>
  <si>
    <t>153.96</t>
  </si>
  <si>
    <t>65.72</t>
  </si>
  <si>
    <t>48.63</t>
  </si>
  <si>
    <t>510.15</t>
  </si>
  <si>
    <t>68.65</t>
  </si>
  <si>
    <t>139.56</t>
  </si>
  <si>
    <t>46.95</t>
  </si>
  <si>
    <t>431.34</t>
  </si>
  <si>
    <t>345.05</t>
  </si>
  <si>
    <t>161.30</t>
  </si>
  <si>
    <t>87.23</t>
  </si>
  <si>
    <t>402.00</t>
  </si>
  <si>
    <t>106.25</t>
  </si>
  <si>
    <t>152.50</t>
  </si>
  <si>
    <t>301.17</t>
  </si>
  <si>
    <t>160.10</t>
  </si>
  <si>
    <t>85.68</t>
  </si>
  <si>
    <t>221.78</t>
  </si>
  <si>
    <t>618.25</t>
  </si>
  <si>
    <t>80.37</t>
  </si>
  <si>
    <t>426.90</t>
  </si>
  <si>
    <t>297.02</t>
  </si>
  <si>
    <t>956.40</t>
  </si>
  <si>
    <t>174.00</t>
  </si>
  <si>
    <t>876.10</t>
  </si>
  <si>
    <t>1021.88</t>
  </si>
  <si>
    <t>444.50</t>
  </si>
  <si>
    <t>164.46</t>
  </si>
  <si>
    <t>79.00</t>
  </si>
  <si>
    <t>68.26</t>
  </si>
  <si>
    <t>510.00</t>
  </si>
  <si>
    <t>340.45</t>
  </si>
  <si>
    <t>896.43</t>
  </si>
  <si>
    <t>15.94</t>
  </si>
  <si>
    <t>675.73</t>
  </si>
  <si>
    <t>172.95</t>
  </si>
  <si>
    <t>977.32</t>
  </si>
  <si>
    <t>453.00</t>
  </si>
  <si>
    <t>245.00</t>
  </si>
  <si>
    <t>44.60</t>
  </si>
  <si>
    <t>30.68</t>
  </si>
  <si>
    <t>4564.70</t>
  </si>
  <si>
    <t>182.14</t>
  </si>
  <si>
    <t>135.38</t>
  </si>
  <si>
    <t>430.45</t>
  </si>
  <si>
    <t>108.89</t>
  </si>
  <si>
    <t>85.45</t>
  </si>
  <si>
    <t>77.65</t>
  </si>
  <si>
    <t>636.71</t>
  </si>
  <si>
    <t>118.85</t>
  </si>
  <si>
    <t>34.08</t>
  </si>
  <si>
    <t>149.62</t>
  </si>
  <si>
    <t>732.80</t>
  </si>
  <si>
    <t>172.05</t>
  </si>
  <si>
    <t>69.20</t>
  </si>
  <si>
    <t>525.86</t>
  </si>
  <si>
    <t>230.25</t>
  </si>
  <si>
    <t>204.45</t>
  </si>
  <si>
    <t>623.64</t>
  </si>
  <si>
    <t>81.11</t>
  </si>
  <si>
    <t>139.75</t>
  </si>
  <si>
    <t>383.60</t>
  </si>
  <si>
    <t>51.73</t>
  </si>
  <si>
    <t>200.20</t>
  </si>
  <si>
    <t>315.00</t>
  </si>
  <si>
    <t>55.87</t>
  </si>
  <si>
    <t>42.81</t>
  </si>
  <si>
    <t>240.95</t>
  </si>
  <si>
    <t>74.45</t>
  </si>
  <si>
    <t>73.26</t>
  </si>
  <si>
    <t>68.70</t>
  </si>
  <si>
    <t>127.30</t>
  </si>
  <si>
    <t>178.49</t>
  </si>
  <si>
    <t>37.71</t>
  </si>
  <si>
    <t>43.34</t>
  </si>
  <si>
    <t>454.00</t>
  </si>
  <si>
    <t>108.59</t>
  </si>
  <si>
    <t>151.35</t>
  </si>
  <si>
    <t>281.15</t>
  </si>
  <si>
    <t>45.23</t>
  </si>
  <si>
    <t>104.41</t>
  </si>
  <si>
    <t>55.74</t>
  </si>
  <si>
    <t>215.21</t>
  </si>
  <si>
    <t>88.56</t>
  </si>
  <si>
    <t>55.62</t>
  </si>
  <si>
    <t>36.98</t>
  </si>
  <si>
    <t>181.55</t>
  </si>
  <si>
    <t>383.33</t>
  </si>
  <si>
    <t>225.14</t>
  </si>
  <si>
    <t>118.10</t>
  </si>
  <si>
    <t>75.25</t>
  </si>
  <si>
    <t>701.22</t>
  </si>
  <si>
    <t>82.31</t>
  </si>
  <si>
    <t>56.80</t>
  </si>
  <si>
    <t>352.00</t>
  </si>
  <si>
    <t>904.77</t>
  </si>
  <si>
    <t>55.10</t>
  </si>
  <si>
    <t>99.89</t>
  </si>
  <si>
    <t>189.00</t>
  </si>
  <si>
    <t>205.95</t>
  </si>
  <si>
    <t>478.35</t>
  </si>
  <si>
    <t>153.60</t>
  </si>
  <si>
    <t>55.80</t>
  </si>
  <si>
    <t>43.89</t>
  </si>
  <si>
    <t>223.00</t>
  </si>
  <si>
    <t>124.64</t>
  </si>
  <si>
    <t>370.18</t>
  </si>
  <si>
    <t>192.25</t>
  </si>
  <si>
    <t>219.15</t>
  </si>
  <si>
    <t>102.18</t>
  </si>
  <si>
    <t>123.32</t>
  </si>
  <si>
    <t>44.82</t>
  </si>
  <si>
    <t>41.68</t>
  </si>
  <si>
    <t>482.34</t>
  </si>
  <si>
    <t>199.20</t>
  </si>
  <si>
    <t>80.32</t>
  </si>
  <si>
    <t>594.00</t>
  </si>
  <si>
    <t>708.00</t>
  </si>
  <si>
    <t>141.10</t>
  </si>
  <si>
    <t>396.35</t>
  </si>
  <si>
    <t>562.42</t>
  </si>
  <si>
    <t>138.38</t>
  </si>
  <si>
    <t>29.13</t>
  </si>
  <si>
    <t>1005.00</t>
  </si>
  <si>
    <t>45.40</t>
  </si>
  <si>
    <t>708.70</t>
  </si>
  <si>
    <t>185.00</t>
  </si>
  <si>
    <t>66.22</t>
  </si>
  <si>
    <t>609.75</t>
  </si>
  <si>
    <t>544.00</t>
  </si>
  <si>
    <t>78.76</t>
  </si>
  <si>
    <t>250.55</t>
  </si>
  <si>
    <t>345.49</t>
  </si>
  <si>
    <t>537.50</t>
  </si>
  <si>
    <t>64.98</t>
  </si>
  <si>
    <t>787.50</t>
  </si>
  <si>
    <t>74.62</t>
  </si>
  <si>
    <t>167.85</t>
  </si>
  <si>
    <t>146.85</t>
  </si>
  <si>
    <t>805.00</t>
  </si>
  <si>
    <t>250.15</t>
  </si>
  <si>
    <t>621.34</t>
  </si>
  <si>
    <t>120.51</t>
  </si>
  <si>
    <t>94.45</t>
  </si>
  <si>
    <t>184.94</t>
  </si>
  <si>
    <t>146.97</t>
  </si>
  <si>
    <t>114.56</t>
  </si>
  <si>
    <t>107.50</t>
  </si>
  <si>
    <t>938.06</t>
  </si>
  <si>
    <t>564.25</t>
  </si>
  <si>
    <t>453.65</t>
  </si>
  <si>
    <t>164.50</t>
  </si>
  <si>
    <t>460.41</t>
  </si>
  <si>
    <t>2070.26</t>
  </si>
  <si>
    <t>455.80</t>
  </si>
  <si>
    <t>50.37</t>
  </si>
  <si>
    <t>570.29</t>
  </si>
  <si>
    <t>208.00</t>
  </si>
  <si>
    <t>284.96</t>
  </si>
  <si>
    <t>6352.78</t>
  </si>
  <si>
    <t>226.94</t>
  </si>
  <si>
    <t>77.84</t>
  </si>
  <si>
    <t>201.58</t>
  </si>
  <si>
    <t>170.45</t>
  </si>
  <si>
    <t>60.18</t>
  </si>
  <si>
    <t>34.59</t>
  </si>
  <si>
    <t>106.85</t>
  </si>
  <si>
    <t>138.36</t>
  </si>
  <si>
    <t>448.16</t>
  </si>
  <si>
    <t>189.30</t>
  </si>
  <si>
    <t>317.35</t>
  </si>
  <si>
    <t>67.88</t>
  </si>
  <si>
    <t>272.10</t>
  </si>
  <si>
    <t>447.56</t>
  </si>
  <si>
    <t>52.83</t>
  </si>
  <si>
    <t>203.55</t>
  </si>
  <si>
    <t>55.23</t>
  </si>
  <si>
    <t>203.00</t>
  </si>
  <si>
    <t>374.73</t>
  </si>
  <si>
    <t>424.90</t>
  </si>
  <si>
    <t>1308.47</t>
  </si>
  <si>
    <t>117.54</t>
  </si>
  <si>
    <t>38.99</t>
  </si>
  <si>
    <t>66.95</t>
  </si>
  <si>
    <t>144.83</t>
  </si>
  <si>
    <t>98.92</t>
  </si>
  <si>
    <t>401.00</t>
  </si>
  <si>
    <t>388.00</t>
  </si>
  <si>
    <t>220.00</t>
  </si>
  <si>
    <t>66.09</t>
  </si>
  <si>
    <t>8815.95</t>
  </si>
  <si>
    <t>60.32</t>
  </si>
  <si>
    <t>67.90</t>
  </si>
  <si>
    <t>32.11</t>
  </si>
  <si>
    <t>62.30</t>
  </si>
  <si>
    <t>56.86</t>
  </si>
  <si>
    <t>252.00</t>
  </si>
  <si>
    <t>127.40</t>
  </si>
  <si>
    <t>422.99</t>
  </si>
  <si>
    <t>37.91</t>
  </si>
  <si>
    <t>226.31</t>
  </si>
  <si>
    <t>138.50</t>
  </si>
  <si>
    <t>142.81</t>
  </si>
  <si>
    <t>30.92</t>
  </si>
  <si>
    <t>588.05</t>
  </si>
  <si>
    <t>286.26</t>
  </si>
  <si>
    <t>237.22</t>
  </si>
  <si>
    <t>177.75</t>
  </si>
  <si>
    <t>134.82</t>
  </si>
  <si>
    <t>79.95</t>
  </si>
  <si>
    <t>799.50</t>
  </si>
  <si>
    <t>94.94</t>
  </si>
  <si>
    <t>65.50</t>
  </si>
  <si>
    <t>477.00</t>
  </si>
  <si>
    <t>134.05</t>
  </si>
  <si>
    <t>477.50</t>
  </si>
  <si>
    <t>337.05</t>
  </si>
  <si>
    <t>179.23</t>
  </si>
  <si>
    <t>505.43</t>
  </si>
  <si>
    <t>123.80</t>
  </si>
  <si>
    <t>266.30</t>
  </si>
  <si>
    <t>122.21</t>
  </si>
  <si>
    <t>2402.20</t>
  </si>
  <si>
    <t>11.57</t>
  </si>
  <si>
    <t>318.45</t>
  </si>
  <si>
    <t>395.79</t>
  </si>
  <si>
    <t>494.76</t>
  </si>
  <si>
    <t>324.75</t>
  </si>
  <si>
    <t>553.38</t>
  </si>
  <si>
    <t>381.20</t>
  </si>
  <si>
    <t>563.34</t>
  </si>
  <si>
    <t>4236.38</t>
  </si>
  <si>
    <t>104.65</t>
  </si>
  <si>
    <t>50.50</t>
  </si>
  <si>
    <t>70.18</t>
  </si>
  <si>
    <t>119.53</t>
  </si>
  <si>
    <t>95.41</t>
  </si>
  <si>
    <t>344.00</t>
  </si>
  <si>
    <t>708.90</t>
  </si>
  <si>
    <t>208.13</t>
  </si>
  <si>
    <t>102.35</t>
  </si>
  <si>
    <t>556.77</t>
  </si>
  <si>
    <t>545.50</t>
  </si>
  <si>
    <t>844.98</t>
  </si>
  <si>
    <t>133.46</t>
  </si>
  <si>
    <t>276.27</t>
  </si>
  <si>
    <t>156.90</t>
  </si>
  <si>
    <t>50.36</t>
  </si>
  <si>
    <t>150.19</t>
  </si>
  <si>
    <t>398.00</t>
  </si>
  <si>
    <t>2759.91</t>
  </si>
  <si>
    <t>147.80</t>
  </si>
  <si>
    <t>123.30</t>
  </si>
  <si>
    <t>79.58</t>
  </si>
  <si>
    <t>170.30</t>
  </si>
  <si>
    <t>4900.00</t>
  </si>
  <si>
    <t>3077.19</t>
  </si>
  <si>
    <t>79.69</t>
  </si>
  <si>
    <t>96.61</t>
  </si>
  <si>
    <t>52.92</t>
  </si>
  <si>
    <t>244.70</t>
  </si>
  <si>
    <t>361.27</t>
  </si>
  <si>
    <t>90.69</t>
  </si>
  <si>
    <t>1762.60</t>
  </si>
  <si>
    <t>1499.88</t>
  </si>
  <si>
    <t>1017.26</t>
  </si>
  <si>
    <t>63.61</t>
  </si>
  <si>
    <t>111.20</t>
  </si>
  <si>
    <t>84.95</t>
  </si>
  <si>
    <t>104.50</t>
  </si>
  <si>
    <t>1571.05</t>
  </si>
  <si>
    <t>2243.45</t>
  </si>
  <si>
    <t>88.18</t>
  </si>
  <si>
    <t>2331.63</t>
  </si>
  <si>
    <t>112.05</t>
  </si>
  <si>
    <t>974.85</t>
  </si>
  <si>
    <t>52.03</t>
  </si>
  <si>
    <t>288.50</t>
  </si>
  <si>
    <t>724.13</t>
  </si>
  <si>
    <t>15628.33</t>
  </si>
  <si>
    <t>44.22</t>
  </si>
  <si>
    <t>55.99</t>
  </si>
  <si>
    <t>749.68</t>
  </si>
  <si>
    <t>1471.20</t>
  </si>
  <si>
    <t>909.20</t>
  </si>
  <si>
    <t>63.60</t>
  </si>
  <si>
    <t>56.60</t>
  </si>
  <si>
    <t>26.12</t>
  </si>
  <si>
    <t>56.05</t>
  </si>
  <si>
    <t>89.85</t>
  </si>
  <si>
    <t>94.87</t>
  </si>
  <si>
    <t>505.79</t>
  </si>
  <si>
    <t>101.62</t>
  </si>
  <si>
    <t>248.50</t>
  </si>
  <si>
    <t>614.50</t>
  </si>
  <si>
    <t>112.07</t>
  </si>
  <si>
    <t>4799.00</t>
  </si>
  <si>
    <t>116.07</t>
  </si>
  <si>
    <t>5141.19</t>
  </si>
  <si>
    <t>267.24</t>
  </si>
  <si>
    <t>128.50</t>
  </si>
  <si>
    <t>94.74</t>
  </si>
  <si>
    <t>86.71</t>
  </si>
  <si>
    <t>212.47</t>
  </si>
  <si>
    <t>Karnimata Cold</t>
  </si>
  <si>
    <t>86.84</t>
  </si>
  <si>
    <t>44.30</t>
  </si>
  <si>
    <t>74.54</t>
  </si>
  <si>
    <t>71.08</t>
  </si>
  <si>
    <t>113.80</t>
  </si>
  <si>
    <t>41.88</t>
  </si>
  <si>
    <t>120.93</t>
  </si>
  <si>
    <t>157.86</t>
  </si>
  <si>
    <t>235.50</t>
  </si>
  <si>
    <t>35.80</t>
  </si>
  <si>
    <t>1688.33</t>
  </si>
  <si>
    <t>310.21</t>
  </si>
  <si>
    <t>606.75</t>
  </si>
  <si>
    <t>1502.30</t>
  </si>
  <si>
    <t>3963.32</t>
  </si>
  <si>
    <t>43.43</t>
  </si>
  <si>
    <t>239.45</t>
  </si>
  <si>
    <t>471.22</t>
  </si>
  <si>
    <t>136.65</t>
  </si>
  <si>
    <t>81.95</t>
  </si>
  <si>
    <t>69.49</t>
  </si>
  <si>
    <t>284.54</t>
  </si>
  <si>
    <t>91.58</t>
  </si>
  <si>
    <t>123.84</t>
  </si>
  <si>
    <t>36.43</t>
  </si>
  <si>
    <t>85.49</t>
  </si>
  <si>
    <t>358.80</t>
  </si>
  <si>
    <t>376.92</t>
  </si>
  <si>
    <t>4326.78</t>
  </si>
  <si>
    <t>578.05</t>
  </si>
  <si>
    <t>774.56</t>
  </si>
  <si>
    <t>79.30</t>
  </si>
  <si>
    <t>60.95</t>
  </si>
  <si>
    <t>277.45</t>
  </si>
  <si>
    <t>294.38</t>
  </si>
  <si>
    <t>66.29</t>
  </si>
  <si>
    <t>115.46</t>
  </si>
  <si>
    <t>219.99</t>
  </si>
  <si>
    <t>403.00</t>
  </si>
  <si>
    <t>247.85</t>
  </si>
  <si>
    <t>75.31</t>
  </si>
  <si>
    <t>214.80</t>
  </si>
  <si>
    <t>268.20</t>
  </si>
  <si>
    <t>388.09</t>
  </si>
  <si>
    <t>94.31</t>
  </si>
  <si>
    <t>281.00</t>
  </si>
  <si>
    <t>380.87</t>
  </si>
  <si>
    <t>51.25</t>
  </si>
  <si>
    <t>291.11</t>
  </si>
  <si>
    <t>12802.05</t>
  </si>
  <si>
    <t>57.15</t>
  </si>
  <si>
    <t>3652.00</t>
  </si>
  <si>
    <t>227.18</t>
  </si>
  <si>
    <t>350.70</t>
  </si>
  <si>
    <t>212.67</t>
  </si>
  <si>
    <t>607.76</t>
  </si>
  <si>
    <t>188.40</t>
  </si>
  <si>
    <t>282.54</t>
  </si>
  <si>
    <t>1594.20</t>
  </si>
  <si>
    <t>123.61</t>
  </si>
  <si>
    <t>62.72</t>
  </si>
  <si>
    <t>53.95</t>
  </si>
  <si>
    <t>70.70</t>
  </si>
  <si>
    <t>83.43</t>
  </si>
  <si>
    <t>108.46</t>
  </si>
  <si>
    <t>-67.13</t>
  </si>
  <si>
    <t>1956.90</t>
  </si>
  <si>
    <t>78.28</t>
  </si>
  <si>
    <t>164.98</t>
  </si>
  <si>
    <t>991.05</t>
  </si>
  <si>
    <t>1475.96</t>
  </si>
  <si>
    <t>3923.85</t>
  </si>
  <si>
    <t>1251.70</t>
  </si>
  <si>
    <t>139.05</t>
  </si>
  <si>
    <t>66.20</t>
  </si>
  <si>
    <t>527.25</t>
  </si>
  <si>
    <t>325.24</t>
  </si>
  <si>
    <t>5805.67</t>
  </si>
  <si>
    <t>122.25</t>
  </si>
  <si>
    <t>279.48</t>
  </si>
  <si>
    <t>340.95</t>
  </si>
  <si>
    <t>1147.42</t>
  </si>
  <si>
    <t>1060.85</t>
  </si>
  <si>
    <t>74.17</t>
  </si>
  <si>
    <t>76.25</t>
  </si>
  <si>
    <t>30.17</t>
  </si>
  <si>
    <t>168.10</t>
  </si>
  <si>
    <t>260.68</t>
  </si>
  <si>
    <t>146.65</t>
  </si>
  <si>
    <t>140.80</t>
  </si>
  <si>
    <t>161.10</t>
  </si>
  <si>
    <t>154.85</t>
  </si>
  <si>
    <t>574.48</t>
  </si>
  <si>
    <t>195.40</t>
  </si>
  <si>
    <t>397.44</t>
  </si>
  <si>
    <t>130.20</t>
  </si>
  <si>
    <t>251.45</t>
  </si>
  <si>
    <t>1641.23</t>
  </si>
  <si>
    <t>155.80</t>
  </si>
  <si>
    <t>172.32</t>
  </si>
  <si>
    <t>197.55</t>
  </si>
  <si>
    <t>48.14</t>
  </si>
  <si>
    <t>168.43</t>
  </si>
  <si>
    <t>88.05</t>
  </si>
  <si>
    <t>520.75</t>
  </si>
  <si>
    <t>54.83</t>
  </si>
  <si>
    <t>59.67</t>
  </si>
  <si>
    <t>285.45</t>
  </si>
  <si>
    <t>86.81</t>
  </si>
  <si>
    <t>44.48</t>
  </si>
  <si>
    <t>140.30</t>
  </si>
  <si>
    <t>428.06</t>
  </si>
  <si>
    <t>548.80</t>
  </si>
  <si>
    <t>291.52</t>
  </si>
  <si>
    <t>1530.51</t>
  </si>
  <si>
    <t>66.73</t>
  </si>
  <si>
    <t>55.97</t>
  </si>
  <si>
    <t>327.95</t>
  </si>
  <si>
    <t>55.90</t>
  </si>
  <si>
    <t>141.85</t>
  </si>
  <si>
    <t>27.52</t>
  </si>
  <si>
    <t>514.83</t>
  </si>
  <si>
    <t>800.55</t>
  </si>
  <si>
    <t>787.19</t>
  </si>
  <si>
    <t>1002.00</t>
  </si>
  <si>
    <t>3145.54</t>
  </si>
  <si>
    <t>62.13</t>
  </si>
  <si>
    <t>1747.19</t>
  </si>
  <si>
    <t>123.03</t>
  </si>
  <si>
    <t>267.30</t>
  </si>
  <si>
    <t>292.59</t>
  </si>
  <si>
    <t>98.95</t>
  </si>
  <si>
    <t>454.76</t>
  </si>
  <si>
    <t>868.62</t>
  </si>
  <si>
    <t>81.08</t>
  </si>
  <si>
    <t>148.90</t>
  </si>
  <si>
    <t>123.65</t>
  </si>
  <si>
    <t>449.50</t>
  </si>
  <si>
    <t>123.58</t>
  </si>
  <si>
    <t>251.10</t>
  </si>
  <si>
    <t>149.18</t>
  </si>
  <si>
    <t>112.03</t>
  </si>
  <si>
    <t>266.00</t>
  </si>
  <si>
    <t>141.36</t>
  </si>
  <si>
    <t>268.50</t>
  </si>
  <si>
    <t>187.12</t>
  </si>
  <si>
    <t>216.08</t>
  </si>
  <si>
    <t>878.75</t>
  </si>
  <si>
    <t>50.78</t>
  </si>
  <si>
    <t>24.01</t>
  </si>
  <si>
    <t>363.05</t>
  </si>
  <si>
    <t>163.79</t>
  </si>
  <si>
    <t>33.09</t>
  </si>
  <si>
    <t>2846.75</t>
  </si>
  <si>
    <t>7966.89</t>
  </si>
  <si>
    <t>2040.76</t>
  </si>
  <si>
    <t>46.84</t>
  </si>
  <si>
    <t>529.10</t>
  </si>
  <si>
    <t>203.61</t>
  </si>
  <si>
    <t>61.66</t>
  </si>
  <si>
    <t>91.55</t>
  </si>
  <si>
    <t>203.36</t>
  </si>
  <si>
    <t>135.90</t>
  </si>
  <si>
    <t>1080.00</t>
  </si>
  <si>
    <t>66.59</t>
  </si>
  <si>
    <t>372.24</t>
  </si>
  <si>
    <t>136.25</t>
  </si>
  <si>
    <t>29477.30</t>
  </si>
  <si>
    <t>71.54</t>
  </si>
  <si>
    <t>106356.29</t>
  </si>
  <si>
    <t>338.80</t>
  </si>
  <si>
    <t>511.40</t>
  </si>
  <si>
    <t>35.40</t>
  </si>
  <si>
    <t>324.45</t>
  </si>
  <si>
    <t>631.17</t>
  </si>
  <si>
    <t>78.35</t>
  </si>
  <si>
    <t>46.28</t>
  </si>
  <si>
    <t>388.76</t>
  </si>
  <si>
    <t>111.95</t>
  </si>
  <si>
    <t>80.50</t>
  </si>
  <si>
    <t>195.35</t>
  </si>
  <si>
    <t>103.88</t>
  </si>
  <si>
    <t>176.96</t>
  </si>
  <si>
    <t>53.09</t>
  </si>
  <si>
    <t>84.27</t>
  </si>
  <si>
    <t>423.00</t>
  </si>
  <si>
    <t>66.48</t>
  </si>
  <si>
    <t>114.40</t>
  </si>
  <si>
    <t>117.71</t>
  </si>
  <si>
    <t>220.77</t>
  </si>
  <si>
    <t>21.22</t>
  </si>
  <si>
    <t>140.53</t>
  </si>
  <si>
    <t>750.90</t>
  </si>
  <si>
    <t>788.65</t>
  </si>
  <si>
    <t>450.33</t>
  </si>
  <si>
    <t>585.00</t>
  </si>
  <si>
    <t>536.96</t>
  </si>
  <si>
    <t>261.62</t>
  </si>
  <si>
    <t>690.00</t>
  </si>
  <si>
    <t>99.34</t>
  </si>
  <si>
    <t>55.44</t>
  </si>
  <si>
    <t>254.35</t>
  </si>
  <si>
    <t>443.76</t>
  </si>
  <si>
    <t>38.85</t>
  </si>
  <si>
    <t>57.50</t>
  </si>
  <si>
    <t>462.83</t>
  </si>
  <si>
    <t>477.59</t>
  </si>
  <si>
    <t>41.33</t>
  </si>
  <si>
    <t>163.51</t>
  </si>
  <si>
    <t>233.70</t>
  </si>
  <si>
    <t>11999.90</t>
  </si>
  <si>
    <t>168.15</t>
  </si>
  <si>
    <t>144.98</t>
  </si>
  <si>
    <t>95.58</t>
  </si>
  <si>
    <t>225.56</t>
  </si>
  <si>
    <t>61.85</t>
  </si>
  <si>
    <t>79.89</t>
  </si>
  <si>
    <t>663.96</t>
  </si>
  <si>
    <t>595.60</t>
  </si>
  <si>
    <t>478.55</t>
  </si>
  <si>
    <t>1045.64</t>
  </si>
  <si>
    <t>29.36</t>
  </si>
  <si>
    <t>20832.64</t>
  </si>
  <si>
    <t>400.69</t>
  </si>
  <si>
    <t>75.99</t>
  </si>
  <si>
    <t>86.53</t>
  </si>
  <si>
    <t>1575.00</t>
  </si>
  <si>
    <t>508.02</t>
  </si>
  <si>
    <t>105.70</t>
  </si>
  <si>
    <t>1188.74</t>
  </si>
  <si>
    <t>220.30</t>
  </si>
  <si>
    <t>87.00</t>
  </si>
  <si>
    <t>642.37</t>
  </si>
  <si>
    <t>3153.05</t>
  </si>
  <si>
    <t>84.90</t>
  </si>
  <si>
    <t>144.16</t>
  </si>
  <si>
    <t>74.41</t>
  </si>
  <si>
    <t>249.65</t>
  </si>
  <si>
    <t>233.87</t>
  </si>
  <si>
    <t>123.95</t>
  </si>
  <si>
    <t>56.68</t>
  </si>
  <si>
    <t>191.05</t>
  </si>
  <si>
    <t>237.75</t>
  </si>
  <si>
    <t>74.87</t>
  </si>
  <si>
    <t>148.86</t>
  </si>
  <si>
    <t>651.58</t>
  </si>
  <si>
    <t>242.00</t>
  </si>
  <si>
    <t>352.81</t>
  </si>
  <si>
    <t>335.17</t>
  </si>
  <si>
    <t>114.26</t>
  </si>
  <si>
    <t>168.38</t>
  </si>
  <si>
    <t>452.95</t>
  </si>
  <si>
    <t>16.99</t>
  </si>
  <si>
    <t>231.25</t>
  </si>
  <si>
    <t>326.41</t>
  </si>
  <si>
    <t>84.10</t>
  </si>
  <si>
    <t>302.77</t>
  </si>
  <si>
    <t>151.39</t>
  </si>
  <si>
    <t>112.88</t>
  </si>
  <si>
    <t>219.85</t>
  </si>
  <si>
    <t>734.82</t>
  </si>
  <si>
    <t>157.75</t>
  </si>
  <si>
    <t>151.25</t>
  </si>
  <si>
    <t>624.55</t>
  </si>
  <si>
    <t>44.94</t>
  </si>
  <si>
    <t>71.63</t>
  </si>
  <si>
    <t>5390.97</t>
  </si>
  <si>
    <t>269.56</t>
  </si>
  <si>
    <t>108.03</t>
  </si>
  <si>
    <t>57.26</t>
  </si>
  <si>
    <t>1483.92</t>
  </si>
  <si>
    <t>74.20</t>
  </si>
  <si>
    <t>26.71</t>
  </si>
  <si>
    <t>522.89</t>
  </si>
  <si>
    <t>1586.67</t>
  </si>
  <si>
    <t>1016.67</t>
  </si>
  <si>
    <t>99.50</t>
  </si>
  <si>
    <t>372.70</t>
  </si>
  <si>
    <t>551.62</t>
  </si>
  <si>
    <t>269.90</t>
  </si>
  <si>
    <t>91.85</t>
  </si>
  <si>
    <t>29.87</t>
  </si>
  <si>
    <t>135.55</t>
  </si>
  <si>
    <t>102.59</t>
  </si>
  <si>
    <t>122.08</t>
  </si>
  <si>
    <t>296.97</t>
  </si>
  <si>
    <t>563.85</t>
  </si>
  <si>
    <t>1691.55</t>
  </si>
  <si>
    <t>473.55</t>
  </si>
  <si>
    <t>208.50</t>
  </si>
  <si>
    <t>432.12</t>
  </si>
  <si>
    <t>66.24</t>
  </si>
  <si>
    <t>242.05</t>
  </si>
  <si>
    <t>42.15</t>
  </si>
  <si>
    <t>77.56</t>
  </si>
  <si>
    <t>65.42</t>
  </si>
  <si>
    <t>34.29</t>
  </si>
  <si>
    <t>392.14</t>
  </si>
  <si>
    <t>238.85</t>
  </si>
  <si>
    <t>286.99</t>
  </si>
  <si>
    <t>83169.09</t>
  </si>
  <si>
    <t>53.79</t>
  </si>
  <si>
    <t>145.70</t>
  </si>
  <si>
    <t>48.68</t>
  </si>
  <si>
    <t>5470.65</t>
  </si>
  <si>
    <t>390.90</t>
  </si>
  <si>
    <t>2277.39</t>
  </si>
  <si>
    <t>73.45</t>
  </si>
  <si>
    <t>948.12</t>
  </si>
  <si>
    <t>705.90</t>
  </si>
  <si>
    <t>221.37</t>
  </si>
  <si>
    <t>347.54</t>
  </si>
  <si>
    <t>121.00</t>
  </si>
  <si>
    <t>4791.75</t>
  </si>
  <si>
    <t>170.88</t>
  </si>
  <si>
    <t>91.27</t>
  </si>
  <si>
    <t>496.83</t>
  </si>
  <si>
    <t>35.19</t>
  </si>
  <si>
    <t>98.33</t>
  </si>
  <si>
    <t>1848.45</t>
  </si>
  <si>
    <t>660.14</t>
  </si>
  <si>
    <t>49.82</t>
  </si>
  <si>
    <t>945.00</t>
  </si>
  <si>
    <t>122.20</t>
  </si>
  <si>
    <t>112.72</t>
  </si>
  <si>
    <t>76.24</t>
  </si>
  <si>
    <t>728.72</t>
  </si>
  <si>
    <t>309.87</t>
  </si>
  <si>
    <t>82.03</t>
  </si>
  <si>
    <t>184.28</t>
  </si>
  <si>
    <t>251.19</t>
  </si>
  <si>
    <t>160.20</t>
  </si>
  <si>
    <t>352.48</t>
  </si>
  <si>
    <t>68.86</t>
  </si>
  <si>
    <t>40.40</t>
  </si>
  <si>
    <t>235.84</t>
  </si>
  <si>
    <t>376.70</t>
  </si>
  <si>
    <t>319.90</t>
  </si>
  <si>
    <t>51.30</t>
  </si>
  <si>
    <t>68.97</t>
  </si>
  <si>
    <t>76.67</t>
  </si>
  <si>
    <t>364.44</t>
  </si>
  <si>
    <t>85.38</t>
  </si>
  <si>
    <t>352.60</t>
  </si>
  <si>
    <t>95.21</t>
  </si>
  <si>
    <t>19.54</t>
  </si>
  <si>
    <t>116.02</t>
  </si>
  <si>
    <t>94.67</t>
  </si>
  <si>
    <t>273.10</t>
  </si>
  <si>
    <t>203.47</t>
  </si>
  <si>
    <t>62.12</t>
  </si>
  <si>
    <t>98.44</t>
  </si>
  <si>
    <t>34.03</t>
  </si>
  <si>
    <t>70.19</t>
  </si>
  <si>
    <t>209.65</t>
  </si>
  <si>
    <t>196.25</t>
  </si>
  <si>
    <t>65.99</t>
  </si>
  <si>
    <t>175.02</t>
  </si>
  <si>
    <t>736.00</t>
  </si>
  <si>
    <t>1178.10</t>
  </si>
  <si>
    <t>68.12</t>
  </si>
  <si>
    <t>249.35</t>
  </si>
  <si>
    <t>284.73</t>
  </si>
  <si>
    <t>300.72</t>
  </si>
  <si>
    <t>205.45</t>
  </si>
  <si>
    <t>29.64</t>
  </si>
  <si>
    <t>195.89</t>
  </si>
  <si>
    <t>77.52</t>
  </si>
  <si>
    <t>77.55</t>
  </si>
  <si>
    <t>441.84</t>
  </si>
  <si>
    <t>135.88</t>
  </si>
  <si>
    <t>18263.22</t>
  </si>
  <si>
    <t>140.27</t>
  </si>
  <si>
    <t>25400.10</t>
  </si>
  <si>
    <t>219.10</t>
  </si>
  <si>
    <t>79.97</t>
  </si>
  <si>
    <t>332.70</t>
  </si>
  <si>
    <t>118.40</t>
  </si>
  <si>
    <t>114.16</t>
  </si>
  <si>
    <t>136.77</t>
  </si>
  <si>
    <t>287.00</t>
  </si>
  <si>
    <t>480.62</t>
  </si>
  <si>
    <t>Bothra Metals</t>
  </si>
  <si>
    <t>153.81</t>
  </si>
  <si>
    <t>111.41</t>
  </si>
  <si>
    <t>162.11</t>
  </si>
  <si>
    <t>160.95</t>
  </si>
  <si>
    <t>236.00</t>
  </si>
  <si>
    <t>86.36</t>
  </si>
  <si>
    <t>161.05</t>
  </si>
  <si>
    <t>85.36</t>
  </si>
  <si>
    <t>323.00</t>
  </si>
  <si>
    <t>28.55</t>
  </si>
  <si>
    <t>103.45</t>
  </si>
  <si>
    <t>156.97</t>
  </si>
  <si>
    <t>155.40</t>
  </si>
  <si>
    <t>269.75</t>
  </si>
  <si>
    <t>Sahara Maritime</t>
  </si>
  <si>
    <t>55.92</t>
  </si>
  <si>
    <t>-19.72</t>
  </si>
  <si>
    <t>113.59</t>
  </si>
  <si>
    <t>224.40</t>
  </si>
  <si>
    <t>72.56</t>
  </si>
  <si>
    <t>460.60</t>
  </si>
  <si>
    <t>146.10</t>
  </si>
  <si>
    <t>145.75</t>
  </si>
  <si>
    <t>295.90</t>
  </si>
  <si>
    <t>43.48</t>
  </si>
  <si>
    <t>79.40</t>
  </si>
  <si>
    <t>107.05</t>
  </si>
  <si>
    <t>193.78</t>
  </si>
  <si>
    <t>104.64</t>
  </si>
  <si>
    <t>73.97</t>
  </si>
  <si>
    <t>412.78</t>
  </si>
  <si>
    <t>54.16</t>
  </si>
  <si>
    <t>66.70</t>
  </si>
  <si>
    <t>88.49</t>
  </si>
  <si>
    <t>105.66</t>
  </si>
  <si>
    <t>1112.39</t>
  </si>
  <si>
    <t>266.98</t>
  </si>
  <si>
    <t>223.63</t>
  </si>
  <si>
    <t>103.75</t>
  </si>
  <si>
    <t>71.37</t>
  </si>
  <si>
    <t>51.89</t>
  </si>
  <si>
    <t>52.65</t>
  </si>
  <si>
    <t>125.68</t>
  </si>
  <si>
    <t>251.65</t>
  </si>
  <si>
    <t>319.80</t>
  </si>
  <si>
    <t>895.59</t>
  </si>
  <si>
    <t>21.37</t>
  </si>
  <si>
    <t>287.43</t>
  </si>
  <si>
    <t>106.35</t>
  </si>
  <si>
    <t>480.42</t>
  </si>
  <si>
    <t>217.51</t>
  </si>
  <si>
    <t>80.48</t>
  </si>
  <si>
    <t>92.67</t>
  </si>
  <si>
    <t>221.91</t>
  </si>
  <si>
    <t>41.70</t>
  </si>
  <si>
    <t>33.16</t>
  </si>
  <si>
    <t>55.86</t>
  </si>
  <si>
    <t>275.93</t>
  </si>
  <si>
    <t>232.96</t>
  </si>
  <si>
    <t>109.53</t>
  </si>
  <si>
    <t>49.18</t>
  </si>
  <si>
    <t>245.19</t>
  </si>
  <si>
    <t>115.61</t>
  </si>
  <si>
    <t>44.86</t>
  </si>
  <si>
    <t>128.75</t>
  </si>
  <si>
    <t>673.54</t>
  </si>
  <si>
    <t>66.99</t>
  </si>
  <si>
    <t>111.05</t>
  </si>
  <si>
    <t>93.60</t>
  </si>
  <si>
    <t>8545.40</t>
  </si>
  <si>
    <t>5639.96</t>
  </si>
  <si>
    <t>707.75</t>
  </si>
  <si>
    <t>2070.95</t>
  </si>
  <si>
    <t>4111.48</t>
  </si>
  <si>
    <t>986.76</t>
  </si>
  <si>
    <t>65.81</t>
  </si>
  <si>
    <t>27.60</t>
  </si>
  <si>
    <t>99.21</t>
  </si>
  <si>
    <t>44.63</t>
  </si>
  <si>
    <t>221.85</t>
  </si>
  <si>
    <t>26.65</t>
  </si>
  <si>
    <t>311.00</t>
  </si>
  <si>
    <t>105.72</t>
  </si>
  <si>
    <t>162.25</t>
  </si>
  <si>
    <t>76.72</t>
  </si>
  <si>
    <t>131.27</t>
  </si>
  <si>
    <t>367.55</t>
  </si>
  <si>
    <t>75.52</t>
  </si>
  <si>
    <t>4816.75</t>
  </si>
  <si>
    <t>186.50</t>
  </si>
  <si>
    <t>899.50</t>
  </si>
  <si>
    <t>68.93</t>
  </si>
  <si>
    <t>221.28</t>
  </si>
  <si>
    <t>Chothani Foods</t>
  </si>
  <si>
    <t>46.66</t>
  </si>
  <si>
    <t>345.29</t>
  </si>
  <si>
    <t>48.34</t>
  </si>
  <si>
    <t>153.75</t>
  </si>
  <si>
    <t>116.25</t>
  </si>
  <si>
    <t>75.60</t>
  </si>
  <si>
    <t>785.00</t>
  </si>
  <si>
    <t>233.12</t>
  </si>
  <si>
    <t>762.06</t>
  </si>
  <si>
    <t>61.78</t>
  </si>
  <si>
    <t>156.45</t>
  </si>
  <si>
    <t>105.86</t>
  </si>
  <si>
    <t>206.49</t>
  </si>
  <si>
    <t>150.43</t>
  </si>
  <si>
    <t>746.66</t>
  </si>
  <si>
    <t>87.60</t>
  </si>
  <si>
    <t>114.76</t>
  </si>
  <si>
    <t>135.41</t>
  </si>
  <si>
    <t>187.75</t>
  </si>
  <si>
    <t>97.79</t>
  </si>
  <si>
    <t>118.50</t>
  </si>
  <si>
    <t>2324.90</t>
  </si>
  <si>
    <t>422.04</t>
  </si>
  <si>
    <t>131.98</t>
  </si>
  <si>
    <t>624.30</t>
  </si>
  <si>
    <t>79.37</t>
  </si>
  <si>
    <t>259.53</t>
  </si>
  <si>
    <t>63.33</t>
  </si>
  <si>
    <t>94.58</t>
  </si>
  <si>
    <t>44.46</t>
  </si>
  <si>
    <t>111.83</t>
  </si>
  <si>
    <t>160.29</t>
  </si>
  <si>
    <t>78.66</t>
  </si>
  <si>
    <t>510.60</t>
  </si>
  <si>
    <t>640.00</t>
  </si>
  <si>
    <t>700.37</t>
  </si>
  <si>
    <t>286.58</t>
  </si>
  <si>
    <t>629.05</t>
  </si>
  <si>
    <t>666.78</t>
  </si>
  <si>
    <t>409.60</t>
  </si>
  <si>
    <t>120.73</t>
  </si>
  <si>
    <t>496.10</t>
  </si>
  <si>
    <t>210.65</t>
  </si>
  <si>
    <t>63.51</t>
  </si>
  <si>
    <t>108.06</t>
  </si>
  <si>
    <t>188.37</t>
  </si>
  <si>
    <t>548.93</t>
  </si>
  <si>
    <t>277.55</t>
  </si>
  <si>
    <t>444.17</t>
  </si>
  <si>
    <t>630.16</t>
  </si>
  <si>
    <t>338.06</t>
  </si>
  <si>
    <t>43.99</t>
  </si>
  <si>
    <t>241.48</t>
  </si>
  <si>
    <t>72.46</t>
  </si>
  <si>
    <t>149.72</t>
  </si>
  <si>
    <t>6994.00</t>
  </si>
  <si>
    <t>930.00</t>
  </si>
  <si>
    <t>534.46</t>
  </si>
  <si>
    <t>904.36</t>
  </si>
  <si>
    <t>311.21</t>
  </si>
  <si>
    <t>120.30</t>
  </si>
  <si>
    <t>408.71</t>
  </si>
  <si>
    <t>208.44</t>
  </si>
  <si>
    <t>163.75</t>
  </si>
  <si>
    <t>120.40</t>
  </si>
  <si>
    <t>2257.06</t>
  </si>
  <si>
    <t>44.25</t>
  </si>
  <si>
    <t>85.04</t>
  </si>
  <si>
    <t>44.35</t>
  </si>
  <si>
    <t>8590.00</t>
  </si>
  <si>
    <t>597.86</t>
  </si>
  <si>
    <t>1238.96</t>
  </si>
  <si>
    <t>655.05</t>
  </si>
  <si>
    <t>113.00</t>
  </si>
  <si>
    <t>187.93</t>
  </si>
  <si>
    <t>658.10</t>
  </si>
  <si>
    <t>43.60</t>
  </si>
  <si>
    <t>55.57</t>
  </si>
  <si>
    <t>180.86</t>
  </si>
  <si>
    <t>114.37</t>
  </si>
  <si>
    <t>220.80</t>
  </si>
  <si>
    <t>441.71</t>
  </si>
  <si>
    <t>16811.00</t>
  </si>
  <si>
    <t>19212.59</t>
  </si>
  <si>
    <t>803.04</t>
  </si>
  <si>
    <t>88.33</t>
  </si>
  <si>
    <t>47.59</t>
  </si>
  <si>
    <t>95.69</t>
  </si>
  <si>
    <t>293.33</t>
  </si>
  <si>
    <t>78.48</t>
  </si>
  <si>
    <t>110.67</t>
  </si>
  <si>
    <t>611.11</t>
  </si>
  <si>
    <t>1402.40</t>
  </si>
  <si>
    <t>39.30</t>
  </si>
  <si>
    <t>2312.94</t>
  </si>
  <si>
    <t>926.08</t>
  </si>
  <si>
    <t>902.32</t>
  </si>
  <si>
    <t>171.34</t>
  </si>
  <si>
    <t>112.38</t>
  </si>
  <si>
    <t>278.14</t>
  </si>
  <si>
    <t>138.20</t>
  </si>
  <si>
    <t>782.49</t>
  </si>
  <si>
    <t>70.42</t>
  </si>
  <si>
    <t>68.34</t>
  </si>
  <si>
    <t>439.17</t>
  </si>
  <si>
    <t>401.25</t>
  </si>
  <si>
    <t>201.35</t>
  </si>
  <si>
    <t>783.65</t>
  </si>
  <si>
    <t>2954.11</t>
  </si>
  <si>
    <t>341.37</t>
  </si>
  <si>
    <t>183.02</t>
  </si>
  <si>
    <t>474.60</t>
  </si>
  <si>
    <t>1236.00</t>
  </si>
  <si>
    <t>105.80</t>
  </si>
  <si>
    <t>173.15</t>
  </si>
  <si>
    <t>956.66</t>
  </si>
  <si>
    <t>150.02</t>
  </si>
  <si>
    <t>164.28</t>
  </si>
  <si>
    <t>69.42</t>
  </si>
  <si>
    <t>58.46</t>
  </si>
  <si>
    <t>236.10</t>
  </si>
  <si>
    <t>913.00</t>
  </si>
  <si>
    <t>282.95</t>
  </si>
  <si>
    <t>145.88</t>
  </si>
  <si>
    <t>2237.98</t>
  </si>
  <si>
    <t>141.86</t>
  </si>
  <si>
    <t>326.31</t>
  </si>
  <si>
    <t>83.36</t>
  </si>
  <si>
    <t>868.68</t>
  </si>
  <si>
    <t>73.49</t>
  </si>
  <si>
    <t>64.96</t>
  </si>
  <si>
    <t>141.50</t>
  </si>
  <si>
    <t>2947.57</t>
  </si>
  <si>
    <t>373.00</t>
  </si>
  <si>
    <t>32.17</t>
  </si>
  <si>
    <t>53.67</t>
  </si>
  <si>
    <t>412.58</t>
  </si>
  <si>
    <t>171.95</t>
  </si>
  <si>
    <t>34.95</t>
  </si>
  <si>
    <t>51.86</t>
  </si>
  <si>
    <t>39.12</t>
  </si>
  <si>
    <t>79.70</t>
  </si>
  <si>
    <t>262.68</t>
  </si>
  <si>
    <t>1127.70</t>
  </si>
  <si>
    <t>67.54</t>
  </si>
  <si>
    <t>626.22</t>
  </si>
  <si>
    <t>162.53</t>
  </si>
  <si>
    <t>45.43</t>
  </si>
  <si>
    <t>58.75</t>
  </si>
  <si>
    <t>Bansisons Tea</t>
  </si>
  <si>
    <t>71.85</t>
  </si>
  <si>
    <t>644.14</t>
  </si>
  <si>
    <t>57.75</t>
  </si>
  <si>
    <t>59.34</t>
  </si>
  <si>
    <t>258.80</t>
  </si>
  <si>
    <t>133.65</t>
  </si>
  <si>
    <t>67.86</t>
  </si>
  <si>
    <t>51.94</t>
  </si>
  <si>
    <t>91.25</t>
  </si>
  <si>
    <t>72.49</t>
  </si>
  <si>
    <t>156.08</t>
  </si>
  <si>
    <t>45.04</t>
  </si>
  <si>
    <t>53.70</t>
  </si>
  <si>
    <t>66.49</t>
  </si>
  <si>
    <t>482.12</t>
  </si>
  <si>
    <t>962.21</t>
  </si>
  <si>
    <t>77.67</t>
  </si>
  <si>
    <t>247.05</t>
  </si>
  <si>
    <t>89.55</t>
  </si>
  <si>
    <t>135.15</t>
  </si>
  <si>
    <t>427.40</t>
  </si>
  <si>
    <t>649.12</t>
  </si>
  <si>
    <t>67.13</t>
  </si>
  <si>
    <t>117.50</t>
  </si>
  <si>
    <t>1935.00</t>
  </si>
  <si>
    <t>1459.17</t>
  </si>
  <si>
    <t>63.13</t>
  </si>
  <si>
    <t>53.41</t>
  </si>
  <si>
    <t>775.75</t>
  </si>
  <si>
    <t>167.13</t>
  </si>
  <si>
    <t>164.95</t>
  </si>
  <si>
    <t>70.84</t>
  </si>
  <si>
    <t>331.67</t>
  </si>
  <si>
    <t>68.24</t>
  </si>
  <si>
    <t>144.25</t>
  </si>
  <si>
    <t>221.99</t>
  </si>
  <si>
    <t>63.98</t>
  </si>
  <si>
    <t>88.77</t>
  </si>
  <si>
    <t>57.70</t>
  </si>
  <si>
    <t>45.92</t>
  </si>
  <si>
    <t>63.68</t>
  </si>
  <si>
    <t>1645.01</t>
  </si>
  <si>
    <t>38.54</t>
  </si>
  <si>
    <t>27.76</t>
  </si>
  <si>
    <t>194.15</t>
  </si>
  <si>
    <t>1304.90</t>
  </si>
  <si>
    <t>899.33</t>
  </si>
  <si>
    <t>520.47</t>
  </si>
  <si>
    <t>Sinnar Bidi Udy.</t>
  </si>
  <si>
    <t>473.12</t>
  </si>
  <si>
    <t>137.85</t>
  </si>
  <si>
    <t>290.38</t>
  </si>
  <si>
    <t>90.09</t>
  </si>
  <si>
    <t>87.35</t>
  </si>
  <si>
    <t>459.46</t>
  </si>
  <si>
    <t>636.84</t>
  </si>
  <si>
    <t>82.93</t>
  </si>
  <si>
    <t>3351.64</t>
  </si>
  <si>
    <t>2199.00</t>
  </si>
  <si>
    <t>317.29</t>
  </si>
  <si>
    <t>31.57</t>
  </si>
  <si>
    <t>106.27</t>
  </si>
  <si>
    <t>136.45</t>
  </si>
  <si>
    <t>286.64</t>
  </si>
  <si>
    <t>53.80</t>
  </si>
  <si>
    <t>262.05</t>
  </si>
  <si>
    <t>377.14</t>
  </si>
  <si>
    <t>87.65</t>
  </si>
  <si>
    <t>221.58</t>
  </si>
  <si>
    <t>69.08</t>
  </si>
  <si>
    <t>108.30</t>
  </si>
  <si>
    <t>568.86</t>
  </si>
  <si>
    <t>244.80</t>
  </si>
  <si>
    <t>164.97</t>
  </si>
  <si>
    <t>166.62</t>
  </si>
  <si>
    <t>376.29</t>
  </si>
  <si>
    <t>264.05</t>
  </si>
  <si>
    <t>480.73</t>
  </si>
  <si>
    <t>84.30</t>
  </si>
  <si>
    <t>201.17</t>
  </si>
  <si>
    <t>188.21</t>
  </si>
  <si>
    <t>194.84</t>
  </si>
  <si>
    <t>192.29</t>
  </si>
  <si>
    <t>190.37</t>
  </si>
  <si>
    <t>102.34</t>
  </si>
  <si>
    <t>97.85</t>
  </si>
  <si>
    <t>576.50</t>
  </si>
  <si>
    <t>190.49</t>
  </si>
  <si>
    <t>66.41</t>
  </si>
  <si>
    <t>1452.35</t>
  </si>
  <si>
    <t>130.71</t>
  </si>
  <si>
    <t>525.02</t>
  </si>
  <si>
    <t>150.94</t>
  </si>
  <si>
    <t>38.94</t>
  </si>
  <si>
    <t>255.42</t>
  </si>
  <si>
    <t>205.73</t>
  </si>
  <si>
    <t>92.98</t>
  </si>
  <si>
    <t>141.40</t>
  </si>
  <si>
    <t>122.95</t>
  </si>
  <si>
    <t>75.16</t>
  </si>
  <si>
    <t>357.00</t>
  </si>
  <si>
    <t>1363.42</t>
  </si>
  <si>
    <t>408.95</t>
  </si>
  <si>
    <t>691.38</t>
  </si>
  <si>
    <t>72.99</t>
  </si>
  <si>
    <t>85.77</t>
  </si>
  <si>
    <t>2309.17</t>
  </si>
  <si>
    <t>136.62</t>
  </si>
  <si>
    <t>89.51</t>
  </si>
  <si>
    <t>177.95</t>
  </si>
  <si>
    <t>-104.52</t>
  </si>
  <si>
    <t>-98.93</t>
  </si>
  <si>
    <t>-30.06</t>
  </si>
  <si>
    <t>97.36</t>
  </si>
  <si>
    <t>1745.00</t>
  </si>
  <si>
    <t>406.94</t>
  </si>
  <si>
    <t>447.00</t>
  </si>
  <si>
    <t>395.49</t>
  </si>
  <si>
    <t>1524.69</t>
  </si>
  <si>
    <t>2470.06</t>
  </si>
  <si>
    <t>593.79</t>
  </si>
  <si>
    <t>97.31</t>
  </si>
  <si>
    <t>79.63</t>
  </si>
  <si>
    <t>47.05</t>
  </si>
  <si>
    <t>208.25</t>
  </si>
  <si>
    <t>867.26</t>
  </si>
  <si>
    <t>350.05</t>
  </si>
  <si>
    <t>27.24</t>
  </si>
  <si>
    <t>278.15</t>
  </si>
  <si>
    <t>54.15</t>
  </si>
  <si>
    <t>140.47</t>
  </si>
  <si>
    <t>82.76</t>
  </si>
  <si>
    <t>1908.68</t>
  </si>
  <si>
    <t>57.91</t>
  </si>
  <si>
    <t>124.29</t>
  </si>
  <si>
    <t>47.61</t>
  </si>
  <si>
    <t>220.05</t>
  </si>
  <si>
    <t>Adline Chem Lab</t>
  </si>
  <si>
    <t>99.65</t>
  </si>
  <si>
    <t>136.52</t>
  </si>
  <si>
    <t>77.17</t>
  </si>
  <si>
    <t>235.20</t>
  </si>
  <si>
    <t>70.68</t>
  </si>
  <si>
    <t>2035.84</t>
  </si>
  <si>
    <t>173.26</t>
  </si>
  <si>
    <t>95.65</t>
  </si>
  <si>
    <t>104.51</t>
  </si>
  <si>
    <t>376.09</t>
  </si>
  <si>
    <t>107.80</t>
  </si>
  <si>
    <t>128.62</t>
  </si>
  <si>
    <t>327.05</t>
  </si>
  <si>
    <t>22778.63</t>
  </si>
  <si>
    <t>Mahip Industries</t>
  </si>
  <si>
    <t>304.20</t>
  </si>
  <si>
    <t>1357.06</t>
  </si>
  <si>
    <t>108.56</t>
  </si>
  <si>
    <t>508.00</t>
  </si>
  <si>
    <t>69.12</t>
  </si>
  <si>
    <t>55.81</t>
  </si>
  <si>
    <t>118.30</t>
  </si>
  <si>
    <t>43.26</t>
  </si>
  <si>
    <t>247.15</t>
  </si>
  <si>
    <t>255.50</t>
  </si>
  <si>
    <t>275.16</t>
  </si>
  <si>
    <t>36.13</t>
  </si>
  <si>
    <t>563.47</t>
  </si>
  <si>
    <t>2518.70</t>
  </si>
  <si>
    <t>38.26</t>
  </si>
  <si>
    <t>211.80</t>
  </si>
  <si>
    <t>1020000.00</t>
  </si>
  <si>
    <t>342.83</t>
  </si>
  <si>
    <t>200.47</t>
  </si>
  <si>
    <t>105.62</t>
  </si>
  <si>
    <t>79.10</t>
  </si>
  <si>
    <t>2413.55</t>
  </si>
  <si>
    <t>2666.48</t>
  </si>
  <si>
    <t>224.66</t>
  </si>
  <si>
    <t>247.13</t>
  </si>
  <si>
    <t>94.38</t>
  </si>
  <si>
    <t>78.93</t>
  </si>
  <si>
    <t>880.00</t>
  </si>
  <si>
    <t>939.08</t>
  </si>
  <si>
    <t>5160.</t>
  </si>
  <si>
    <t>5161.</t>
  </si>
  <si>
    <t>430.00</t>
  </si>
  <si>
    <t>777.71</t>
  </si>
  <si>
    <t>5162.</t>
  </si>
  <si>
    <t>5163.</t>
  </si>
  <si>
    <t>5164.</t>
  </si>
  <si>
    <t>5165.</t>
  </si>
  <si>
    <t>270.81</t>
  </si>
  <si>
    <t>5166.</t>
  </si>
  <si>
    <t>5167.</t>
  </si>
  <si>
    <t>5168.</t>
  </si>
  <si>
    <t>105.04</t>
  </si>
  <si>
    <t>5169.</t>
  </si>
  <si>
    <t>122.75</t>
  </si>
  <si>
    <t>5170.</t>
  </si>
  <si>
    <t>5171.</t>
  </si>
  <si>
    <t>306.11</t>
  </si>
  <si>
    <t>5172.</t>
  </si>
  <si>
    <t>Sihora Indust.</t>
  </si>
  <si>
    <t>325.75</t>
  </si>
  <si>
    <t>772.39</t>
  </si>
  <si>
    <t>4650.85</t>
  </si>
  <si>
    <t>10711.21</t>
  </si>
  <si>
    <t>543.95</t>
  </si>
  <si>
    <t>6953.38</t>
  </si>
  <si>
    <t>2207.95</t>
  </si>
  <si>
    <t>60053.07</t>
  </si>
  <si>
    <t>119.21</t>
  </si>
  <si>
    <t>156.25</t>
  </si>
  <si>
    <t>885.48</t>
  </si>
  <si>
    <t>76.12</t>
  </si>
  <si>
    <t>229083.72</t>
  </si>
  <si>
    <t>83.05</t>
  </si>
  <si>
    <t>767.45</t>
  </si>
  <si>
    <t>11571.30</t>
  </si>
  <si>
    <t>622.00</t>
  </si>
  <si>
    <t>465.23</t>
  </si>
  <si>
    <t>729.00</t>
  </si>
  <si>
    <t>8308.95</t>
  </si>
  <si>
    <t>2963.23</t>
  </si>
  <si>
    <t>42.59</t>
  </si>
  <si>
    <t>102.22</t>
  </si>
  <si>
    <t>145.67</t>
  </si>
  <si>
    <t>4250.00</t>
  </si>
  <si>
    <t>4862.12</t>
  </si>
  <si>
    <t>932.16</t>
  </si>
  <si>
    <t>522.45</t>
  </si>
  <si>
    <t>1134.94</t>
  </si>
  <si>
    <t>14911.71</t>
  </si>
  <si>
    <t>809.92</t>
  </si>
  <si>
    <t>3063.00</t>
  </si>
  <si>
    <t>1108220.13</t>
  </si>
  <si>
    <t>1751.94</t>
  </si>
  <si>
    <t>2761.80</t>
  </si>
  <si>
    <t>49.42</t>
  </si>
  <si>
    <t>46786.58</t>
  </si>
  <si>
    <t>257.72</t>
  </si>
  <si>
    <t>150.75</t>
  </si>
  <si>
    <t>511.90</t>
  </si>
  <si>
    <t>216294.04</t>
  </si>
  <si>
    <t>175.90</t>
  </si>
  <si>
    <t>407.20</t>
  </si>
  <si>
    <t>3996.20</t>
  </si>
  <si>
    <t>12615.18</t>
  </si>
  <si>
    <t>530.25</t>
  </si>
  <si>
    <t>964.10</t>
  </si>
  <si>
    <t>41767.85</t>
  </si>
  <si>
    <t>46587.32</t>
  </si>
  <si>
    <t>4827.91</t>
  </si>
  <si>
    <t>52.05</t>
  </si>
  <si>
    <t>534.95</t>
  </si>
  <si>
    <t>88.90</t>
  </si>
  <si>
    <t>90.50</t>
  </si>
  <si>
    <t>889.00</t>
  </si>
  <si>
    <t>930.79</t>
  </si>
  <si>
    <t>175.78</t>
  </si>
  <si>
    <t>134.25</t>
  </si>
  <si>
    <t>189.88</t>
  </si>
  <si>
    <t>277.30</t>
  </si>
  <si>
    <t>541.93</t>
  </si>
  <si>
    <t>2948.80</t>
  </si>
  <si>
    <t>24481.15</t>
  </si>
  <si>
    <t>4180.00</t>
  </si>
  <si>
    <t>5072.29</t>
  </si>
  <si>
    <t>9509.80</t>
  </si>
  <si>
    <t>30992.44</t>
  </si>
  <si>
    <t>9933.53</t>
  </si>
  <si>
    <t>19782.48</t>
  </si>
  <si>
    <t>3822.55</t>
  </si>
  <si>
    <t>42.51</t>
  </si>
  <si>
    <t>18920.25</t>
  </si>
  <si>
    <t>3048.00</t>
  </si>
  <si>
    <t>78044.07</t>
  </si>
  <si>
    <t>1501.35</t>
  </si>
  <si>
    <t>2703.55</t>
  </si>
  <si>
    <t>194.90</t>
  </si>
  <si>
    <t>2240.97</t>
  </si>
  <si>
    <t>2405.60</t>
  </si>
  <si>
    <t>195464.89</t>
  </si>
  <si>
    <t>140.35</t>
  </si>
  <si>
    <t>12514.97</t>
  </si>
  <si>
    <t>470.50</t>
  </si>
  <si>
    <t>1135.70</t>
  </si>
  <si>
    <t>800.04</t>
  </si>
  <si>
    <t>894.85</t>
  </si>
  <si>
    <t>565992.36</t>
  </si>
  <si>
    <t>5883.00</t>
  </si>
  <si>
    <t>141702.79</t>
  </si>
  <si>
    <t>141.80</t>
  </si>
  <si>
    <t>69.17</t>
  </si>
  <si>
    <t>336.67</t>
  </si>
  <si>
    <t>1100.20</t>
  </si>
  <si>
    <t>2692.57</t>
  </si>
  <si>
    <t>322.15</t>
  </si>
  <si>
    <t>11041.39</t>
  </si>
  <si>
    <t>775.50</t>
  </si>
  <si>
    <t>109.22</t>
  </si>
  <si>
    <t>9639.54</t>
  </si>
  <si>
    <t>869.10</t>
  </si>
  <si>
    <t>6683.07</t>
  </si>
  <si>
    <t>1225.00</t>
  </si>
  <si>
    <t>1470.00</t>
  </si>
  <si>
    <t>263.05</t>
  </si>
  <si>
    <t>2688.44</t>
  </si>
  <si>
    <t>4710.00</t>
  </si>
  <si>
    <t>10847.12</t>
  </si>
  <si>
    <t>709.30</t>
  </si>
  <si>
    <t>56744.00</t>
  </si>
  <si>
    <t>236402.20</t>
  </si>
  <si>
    <t>4916.96</t>
  </si>
  <si>
    <t>845.88</t>
  </si>
  <si>
    <t>6031.40</t>
  </si>
  <si>
    <t>10011.75</t>
  </si>
  <si>
    <t>1662.00</t>
  </si>
  <si>
    <t>764.53</t>
  </si>
  <si>
    <t>2327.00</t>
  </si>
  <si>
    <t>94642.38</t>
  </si>
  <si>
    <t>29660.05</t>
  </si>
  <si>
    <t>63027.62</t>
  </si>
  <si>
    <t>484.77</t>
  </si>
  <si>
    <t>60.12</t>
  </si>
  <si>
    <t>363.50</t>
  </si>
  <si>
    <t>715.80</t>
  </si>
  <si>
    <t>92906.27</t>
  </si>
  <si>
    <t>216.00</t>
  </si>
  <si>
    <t>259.71</t>
  </si>
  <si>
    <t>421.51</t>
  </si>
  <si>
    <t>69.19</t>
  </si>
  <si>
    <t>72.23</t>
  </si>
  <si>
    <t>1728.41</t>
  </si>
  <si>
    <t>2620.40</t>
  </si>
  <si>
    <t>10850.18</t>
  </si>
  <si>
    <t>833.55</t>
  </si>
  <si>
    <t>6950.72</t>
  </si>
  <si>
    <t>229.45</t>
  </si>
  <si>
    <t>42141.49</t>
  </si>
  <si>
    <t>457.58</t>
  </si>
  <si>
    <t>562.11</t>
  </si>
  <si>
    <t>5480.50</t>
  </si>
  <si>
    <t>117284.73</t>
  </si>
  <si>
    <t>116496.14</t>
  </si>
  <si>
    <t>2509.70</t>
  </si>
  <si>
    <t>803.10</t>
  </si>
  <si>
    <t>1706.80</t>
  </si>
  <si>
    <t>1080.05</t>
  </si>
  <si>
    <t>8708.00</t>
  </si>
  <si>
    <t>68.07</t>
  </si>
  <si>
    <t>44409.38</t>
  </si>
  <si>
    <t>154.03</t>
  </si>
  <si>
    <t>418.85</t>
  </si>
  <si>
    <t>96.87</t>
  </si>
  <si>
    <t>4228.30</t>
  </si>
  <si>
    <t>29908.79</t>
  </si>
  <si>
    <t>2823.00</t>
  </si>
  <si>
    <t>5736.12</t>
  </si>
  <si>
    <t>965.00</t>
  </si>
  <si>
    <t>475.75</t>
  </si>
  <si>
    <t>568.94</t>
  </si>
  <si>
    <t>1015.05</t>
  </si>
  <si>
    <t>897.03</t>
  </si>
  <si>
    <t>1558.50</t>
  </si>
  <si>
    <t>32572.65</t>
  </si>
  <si>
    <t>4280.00</t>
  </si>
  <si>
    <t>1686.30</t>
  </si>
  <si>
    <t>2575.92</t>
  </si>
  <si>
    <t>1346.35</t>
  </si>
  <si>
    <t>17728.66</t>
  </si>
  <si>
    <t>3332.60</t>
  </si>
  <si>
    <t>15176.74</t>
  </si>
  <si>
    <t>528.15</t>
  </si>
  <si>
    <t>16788.88</t>
  </si>
  <si>
    <t>222.80</t>
  </si>
  <si>
    <t>4809.16</t>
  </si>
  <si>
    <t>603.26</t>
  </si>
  <si>
    <t>46339.54</t>
  </si>
  <si>
    <t>89.25</t>
  </si>
  <si>
    <t>169.58</t>
  </si>
  <si>
    <t>2231.20</t>
  </si>
  <si>
    <t>3816.66</t>
  </si>
  <si>
    <t>8689.00</t>
  </si>
  <si>
    <t>4596.47</t>
  </si>
  <si>
    <t>826.20</t>
  </si>
  <si>
    <t>19754.48</t>
  </si>
  <si>
    <t>1164.45</t>
  </si>
  <si>
    <t>31922.67</t>
  </si>
  <si>
    <t>856.25</t>
  </si>
  <si>
    <t>54512.91</t>
  </si>
  <si>
    <t>9315.70</t>
  </si>
  <si>
    <t>80987.21</t>
  </si>
  <si>
    <t>4407.93</t>
  </si>
  <si>
    <t>331.60</t>
  </si>
  <si>
    <t>2874.03</t>
  </si>
  <si>
    <t>809.00</t>
  </si>
  <si>
    <t>1593.02</t>
  </si>
  <si>
    <t>1071.10</t>
  </si>
  <si>
    <t>12754.98</t>
  </si>
  <si>
    <t>17104.50</t>
  </si>
  <si>
    <t>120.65</t>
  </si>
  <si>
    <t>103505.59</t>
  </si>
  <si>
    <t>707.00</t>
  </si>
  <si>
    <t>1566.44</t>
  </si>
  <si>
    <t>654.85</t>
  </si>
  <si>
    <t>11359.37</t>
  </si>
  <si>
    <t>348.80</t>
  </si>
  <si>
    <t>832.85</t>
  </si>
  <si>
    <t>191.25</t>
  </si>
  <si>
    <t>5368.88</t>
  </si>
  <si>
    <t>863.90</t>
  </si>
  <si>
    <t>2191.97</t>
  </si>
  <si>
    <t>946.00</t>
  </si>
  <si>
    <t>1203.84</t>
  </si>
  <si>
    <t>558.60</t>
  </si>
  <si>
    <t>5120.78</t>
  </si>
  <si>
    <t>409.20</t>
  </si>
  <si>
    <t>299116.16</t>
  </si>
  <si>
    <t>331.55</t>
  </si>
  <si>
    <t>479.03</t>
  </si>
  <si>
    <t>5148.20</t>
  </si>
  <si>
    <t>109094.72</t>
  </si>
  <si>
    <t>212.95</t>
  </si>
  <si>
    <t>476.44</t>
  </si>
  <si>
    <t>1353.55</t>
  </si>
  <si>
    <t>70837.80</t>
  </si>
  <si>
    <t>85.85</t>
  </si>
  <si>
    <t>29248.00</t>
  </si>
  <si>
    <t>66.37</t>
  </si>
  <si>
    <t>32962.52</t>
  </si>
  <si>
    <t>14218.30</t>
  </si>
  <si>
    <t>128661.51</t>
  </si>
  <si>
    <t>1182.55</t>
  </si>
  <si>
    <t>10733.22</t>
  </si>
  <si>
    <t>136.20</t>
  </si>
  <si>
    <t>309.20</t>
  </si>
  <si>
    <t>162.92</t>
  </si>
  <si>
    <t>236.80</t>
  </si>
  <si>
    <t>1011.62</t>
  </si>
  <si>
    <t>1789.00</t>
  </si>
  <si>
    <t>1899.91</t>
  </si>
  <si>
    <t>1190.00</t>
  </si>
  <si>
    <t>1267.95</t>
  </si>
  <si>
    <t>1509.00</t>
  </si>
  <si>
    <t>626899.15</t>
  </si>
  <si>
    <t>119.50</t>
  </si>
  <si>
    <t>119802.94</t>
  </si>
  <si>
    <t>9429.95</t>
  </si>
  <si>
    <t>1225.88</t>
  </si>
  <si>
    <t>1412.00</t>
  </si>
  <si>
    <t>12749.03</t>
  </si>
  <si>
    <t>718.85</t>
  </si>
  <si>
    <t>756.71</t>
  </si>
  <si>
    <t>1086.36</t>
  </si>
  <si>
    <t>104.88</t>
  </si>
  <si>
    <t>5486.22</t>
  </si>
  <si>
    <t>9031.66</t>
  </si>
  <si>
    <t>1185.81</t>
  </si>
  <si>
    <t>894.00</t>
  </si>
  <si>
    <t>6164.72</t>
  </si>
  <si>
    <t>501022.59</t>
  </si>
  <si>
    <t>6666.38</t>
  </si>
  <si>
    <t>841.68</t>
  </si>
  <si>
    <t>2717.00</t>
  </si>
  <si>
    <t>31123.72</t>
  </si>
  <si>
    <t>95.74</t>
  </si>
  <si>
    <t>203.66</t>
  </si>
  <si>
    <t>3956.55</t>
  </si>
  <si>
    <t>109675.58</t>
  </si>
  <si>
    <t>929.00</t>
  </si>
  <si>
    <t>1148.56</t>
  </si>
  <si>
    <t>5581.15</t>
  </si>
  <si>
    <t>34766.45</t>
  </si>
  <si>
    <t>219.11</t>
  </si>
  <si>
    <t>98.38</t>
  </si>
  <si>
    <t>8975.06</t>
  </si>
  <si>
    <t>840.00</t>
  </si>
  <si>
    <t>2088.05</t>
  </si>
  <si>
    <t>315.02</t>
  </si>
  <si>
    <t>4618.45</t>
  </si>
  <si>
    <t>33774.75</t>
  </si>
  <si>
    <t>1849.45</t>
  </si>
  <si>
    <t>12903.95</t>
  </si>
  <si>
    <t>804.45</t>
  </si>
  <si>
    <t>23222.20</t>
  </si>
  <si>
    <t>1392.89</t>
  </si>
  <si>
    <t>759.10</t>
  </si>
  <si>
    <t>10191.43</t>
  </si>
  <si>
    <t>251.17</t>
  </si>
  <si>
    <t>3348.15</t>
  </si>
  <si>
    <t>96306.37</t>
  </si>
  <si>
    <t>447.85</t>
  </si>
  <si>
    <t>1102.08</t>
  </si>
  <si>
    <t>519.95</t>
  </si>
  <si>
    <t>3988.82</t>
  </si>
  <si>
    <t>98.25</t>
  </si>
  <si>
    <t>105.85</t>
  </si>
  <si>
    <t>4089.53</t>
  </si>
  <si>
    <t>1044.10</t>
  </si>
  <si>
    <t>5993.93</t>
  </si>
  <si>
    <t>221.53</t>
  </si>
  <si>
    <t>572.65</t>
  </si>
  <si>
    <t>1346.40</t>
  </si>
  <si>
    <t>71.77</t>
  </si>
  <si>
    <t>2415.05</t>
  </si>
  <si>
    <t>14498.06</t>
  </si>
  <si>
    <t>375.95</t>
  </si>
  <si>
    <t>5546.94</t>
  </si>
  <si>
    <t>1647.50</t>
  </si>
  <si>
    <t>4523.51</t>
  </si>
  <si>
    <t>9398.47</t>
  </si>
  <si>
    <t>327.20</t>
  </si>
  <si>
    <t>3385.78</t>
  </si>
  <si>
    <t>4840.25</t>
  </si>
  <si>
    <t>323703.80</t>
  </si>
  <si>
    <t>509.94</t>
  </si>
  <si>
    <t>141.05</t>
  </si>
  <si>
    <t>84.26</t>
  </si>
  <si>
    <t>180.10</t>
  </si>
  <si>
    <t>3099.55</t>
  </si>
  <si>
    <t>1410.25</t>
  </si>
  <si>
    <t>3219.32</t>
  </si>
  <si>
    <t>337.90</t>
  </si>
  <si>
    <t>13912.71</t>
  </si>
  <si>
    <t>7207.61</t>
  </si>
  <si>
    <t>136.40</t>
  </si>
  <si>
    <t>9250.00</t>
  </si>
  <si>
    <t>23125.01</t>
  </si>
  <si>
    <t>310.70</t>
  </si>
  <si>
    <t>2459.71</t>
  </si>
  <si>
    <t>301.05</t>
  </si>
  <si>
    <t>9343.63</t>
  </si>
  <si>
    <t>243.00</t>
  </si>
  <si>
    <t>332.13</t>
  </si>
  <si>
    <t>2253.10</t>
  </si>
  <si>
    <t>3394.78</t>
  </si>
  <si>
    <t>113.40</t>
  </si>
  <si>
    <t>30618.00</t>
  </si>
  <si>
    <t>293.21</t>
  </si>
  <si>
    <t>228.85</t>
  </si>
  <si>
    <t>2316.01</t>
  </si>
  <si>
    <t>333.76</t>
  </si>
  <si>
    <t>1967.72</t>
  </si>
  <si>
    <t>813.75</t>
  </si>
  <si>
    <t>14575.00</t>
  </si>
  <si>
    <t>1050.90</t>
  </si>
  <si>
    <t>53.04</t>
  </si>
  <si>
    <t>18103.05</t>
  </si>
  <si>
    <t>8470.00</t>
  </si>
  <si>
    <t>34022.55</t>
  </si>
  <si>
    <t>1650.28</t>
  </si>
  <si>
    <t>194.92</t>
  </si>
  <si>
    <t>72465.45</t>
  </si>
  <si>
    <t>3978.05</t>
  </si>
  <si>
    <t>22537.19</t>
  </si>
  <si>
    <t>92.50</t>
  </si>
  <si>
    <t>234.10</t>
  </si>
  <si>
    <t>720.21</t>
  </si>
  <si>
    <t>23651.76</t>
  </si>
  <si>
    <t>280.50</t>
  </si>
  <si>
    <t>2422.40</t>
  </si>
  <si>
    <t>30264.43</t>
  </si>
  <si>
    <t>805.90</t>
  </si>
  <si>
    <t>11527.37</t>
  </si>
  <si>
    <t>444.59</t>
  </si>
  <si>
    <t>151.76</t>
  </si>
  <si>
    <t>192.10</t>
  </si>
  <si>
    <t>248.95</t>
  </si>
  <si>
    <t>64.19</t>
  </si>
  <si>
    <t>299.87</t>
  </si>
  <si>
    <t>3230.00</t>
  </si>
  <si>
    <t>637.93</t>
  </si>
  <si>
    <t>922.85</t>
  </si>
  <si>
    <t>943.03</t>
  </si>
  <si>
    <t>658.74</t>
  </si>
  <si>
    <t>243.15</t>
  </si>
  <si>
    <t>4268.01</t>
  </si>
  <si>
    <t>39.43</t>
  </si>
  <si>
    <t>291.26</t>
  </si>
  <si>
    <t>1487.90</t>
  </si>
  <si>
    <t>403766.15</t>
  </si>
  <si>
    <t>222.20</t>
  </si>
  <si>
    <t>488.21</t>
  </si>
  <si>
    <t>2019.29</t>
  </si>
  <si>
    <t>565.60</t>
  </si>
  <si>
    <t>874.80</t>
  </si>
  <si>
    <t>136.15</t>
  </si>
  <si>
    <t>1405.91</t>
  </si>
  <si>
    <t>5579.60</t>
  </si>
  <si>
    <t>3563.38</t>
  </si>
  <si>
    <t>636.55</t>
  </si>
  <si>
    <t>7256.16</t>
  </si>
  <si>
    <t>919.63</t>
  </si>
  <si>
    <t>416.97</t>
  </si>
  <si>
    <t>239.00</t>
  </si>
  <si>
    <t>183.44</t>
  </si>
  <si>
    <t>570.30</t>
  </si>
  <si>
    <t>1308.50</t>
  </si>
  <si>
    <t>3266.35</t>
  </si>
  <si>
    <t>55477.40</t>
  </si>
  <si>
    <t>4658.25</t>
  </si>
  <si>
    <t>104.60</t>
  </si>
  <si>
    <t>165594.92</t>
  </si>
  <si>
    <t>337.50</t>
  </si>
  <si>
    <t>399.13</t>
  </si>
  <si>
    <t>4488.30</t>
  </si>
  <si>
    <t>5435.53</t>
  </si>
  <si>
    <t>378.29</t>
  </si>
  <si>
    <t>644.45</t>
  </si>
  <si>
    <t>5527.38</t>
  </si>
  <si>
    <t>624.71</t>
  </si>
  <si>
    <t>5350.00</t>
  </si>
  <si>
    <t>83674.01</t>
  </si>
  <si>
    <t>1218.49</t>
  </si>
  <si>
    <t>1598.85</t>
  </si>
  <si>
    <t>895.37</t>
  </si>
  <si>
    <t>612.30</t>
  </si>
  <si>
    <t>9563.64</t>
  </si>
  <si>
    <t>5505.75</t>
  </si>
  <si>
    <t>110152.36</t>
  </si>
  <si>
    <t>63.93</t>
  </si>
  <si>
    <t>664.39</t>
  </si>
  <si>
    <t>4601.55</t>
  </si>
  <si>
    <t>144.75</t>
  </si>
  <si>
    <t>1625.08</t>
  </si>
  <si>
    <t>196.90</t>
  </si>
  <si>
    <t>1831.96</t>
  </si>
  <si>
    <t>2727.50</t>
  </si>
  <si>
    <t>269.53</t>
  </si>
  <si>
    <t>15320.00</t>
  </si>
  <si>
    <t>33.37</t>
  </si>
  <si>
    <t>20186.02</t>
  </si>
  <si>
    <t>193.85</t>
  </si>
  <si>
    <t>37.35</t>
  </si>
  <si>
    <t>1141.28</t>
  </si>
  <si>
    <t>470.61</t>
  </si>
  <si>
    <t>1511.55</t>
  </si>
  <si>
    <t>153832.56</t>
  </si>
  <si>
    <t>6891.70</t>
  </si>
  <si>
    <t>189024.16</t>
  </si>
  <si>
    <t>547.00</t>
  </si>
  <si>
    <t>9298.31</t>
  </si>
  <si>
    <t>7630.10</t>
  </si>
  <si>
    <t>114855.81</t>
  </si>
  <si>
    <t>259.55</t>
  </si>
  <si>
    <t>524.16</t>
  </si>
  <si>
    <t>78.87</t>
  </si>
  <si>
    <t>69341.06</t>
  </si>
  <si>
    <t>584.00</t>
  </si>
  <si>
    <t>419.34</t>
  </si>
  <si>
    <t>717.60</t>
  </si>
  <si>
    <t>43702.38</t>
  </si>
  <si>
    <t>324.85</t>
  </si>
  <si>
    <t>44.72</t>
  </si>
  <si>
    <t>810.59</t>
  </si>
  <si>
    <t>3839.97</t>
  </si>
  <si>
    <t>1039.65</t>
  </si>
  <si>
    <t>11048.77</t>
  </si>
  <si>
    <t>1977.72</t>
  </si>
  <si>
    <t>9516.64</t>
  </si>
  <si>
    <t>7085.00</t>
  </si>
  <si>
    <t>7167.99</t>
  </si>
  <si>
    <t>374.65</t>
  </si>
  <si>
    <t>10506.10</t>
  </si>
  <si>
    <t>1243.45</t>
  </si>
  <si>
    <t>2636.28</t>
  </si>
  <si>
    <t>354.30</t>
  </si>
  <si>
    <t>95481.62</t>
  </si>
  <si>
    <t>787.81</t>
  </si>
  <si>
    <t>3086.15</t>
  </si>
  <si>
    <t>25854.39</t>
  </si>
  <si>
    <t>4894.60</t>
  </si>
  <si>
    <t>24197.88</t>
  </si>
  <si>
    <t>548.95</t>
  </si>
  <si>
    <t>74.21</t>
  </si>
  <si>
    <t>347.62</t>
  </si>
  <si>
    <t>535.00</t>
  </si>
  <si>
    <t>1527.49</t>
  </si>
  <si>
    <t>773.80</t>
  </si>
  <si>
    <t>43457.38</t>
  </si>
  <si>
    <t>77.45</t>
  </si>
  <si>
    <t>362.90</t>
  </si>
  <si>
    <t>13615.45</t>
  </si>
  <si>
    <t>728.35</t>
  </si>
  <si>
    <t>2258.15</t>
  </si>
  <si>
    <t>1142.00</t>
  </si>
  <si>
    <t>171.31</t>
  </si>
  <si>
    <t>472.70</t>
  </si>
  <si>
    <t>1678.30</t>
  </si>
  <si>
    <t>1220.40</t>
  </si>
  <si>
    <t>6018.99</t>
  </si>
  <si>
    <t>4268.85</t>
  </si>
  <si>
    <t>45243.71</t>
  </si>
  <si>
    <t>1180.40</t>
  </si>
  <si>
    <t>7662.59</t>
  </si>
  <si>
    <t>234.62</t>
  </si>
  <si>
    <t>1589.30</t>
  </si>
  <si>
    <t>46.71</t>
  </si>
  <si>
    <t>16626.65</t>
  </si>
  <si>
    <t>579.00</t>
  </si>
  <si>
    <t>829.71</t>
  </si>
  <si>
    <t>458.15</t>
  </si>
  <si>
    <t>8879.57</t>
  </si>
  <si>
    <t>4489.67</t>
  </si>
  <si>
    <t>8810.05</t>
  </si>
  <si>
    <t>246027.35</t>
  </si>
  <si>
    <t>1842.58</t>
  </si>
  <si>
    <t>678.19</t>
  </si>
  <si>
    <t>3970.00</t>
  </si>
  <si>
    <t>19463.05</t>
  </si>
  <si>
    <t>490.80</t>
  </si>
  <si>
    <t>14732.24</t>
  </si>
  <si>
    <t>873.55</t>
  </si>
  <si>
    <t>12376.41</t>
  </si>
  <si>
    <t>1162.65</t>
  </si>
  <si>
    <t>3384.66</t>
  </si>
  <si>
    <t>591791.49</t>
  </si>
  <si>
    <t>1972.00</t>
  </si>
  <si>
    <t>5190.26</t>
  </si>
  <si>
    <t>804.05</t>
  </si>
  <si>
    <t>13812.57</t>
  </si>
  <si>
    <t>5428.90</t>
  </si>
  <si>
    <t>160921.76</t>
  </si>
  <si>
    <t>912.26</t>
  </si>
  <si>
    <t>1949.00</t>
  </si>
  <si>
    <t>15476.79</t>
  </si>
  <si>
    <t>490.35</t>
  </si>
  <si>
    <t>9666.90</t>
  </si>
  <si>
    <t>951.35</t>
  </si>
  <si>
    <t>1156.11</t>
  </si>
  <si>
    <t>301.85</t>
  </si>
  <si>
    <t>173.58</t>
  </si>
  <si>
    <t>261.19</t>
  </si>
  <si>
    <t>720.90</t>
  </si>
  <si>
    <t>5801.99</t>
  </si>
  <si>
    <t>2025.80</t>
  </si>
  <si>
    <t>3433.30</t>
  </si>
  <si>
    <t>875.75</t>
  </si>
  <si>
    <t>24275.35</t>
  </si>
  <si>
    <t>414.45</t>
  </si>
  <si>
    <t>101.27</t>
  </si>
  <si>
    <t>4516.10</t>
  </si>
  <si>
    <t>1223.04</t>
  </si>
  <si>
    <t>1524.35</t>
  </si>
  <si>
    <t>26153.77</t>
  </si>
  <si>
    <t>341.60</t>
  </si>
  <si>
    <t>11788.08</t>
  </si>
  <si>
    <t>204.50</t>
  </si>
  <si>
    <t>33.39</t>
  </si>
  <si>
    <t>1450.75</t>
  </si>
  <si>
    <t>173.20</t>
  </si>
  <si>
    <t>244.87</t>
  </si>
  <si>
    <t>1073.00</t>
  </si>
  <si>
    <t>105.64</t>
  </si>
  <si>
    <t>2724.65</t>
  </si>
  <si>
    <t>3044.65</t>
  </si>
  <si>
    <t>4405.53</t>
  </si>
  <si>
    <t>653.45</t>
  </si>
  <si>
    <t>826.80</t>
  </si>
  <si>
    <t>827.16</t>
  </si>
  <si>
    <t>3548.85</t>
  </si>
  <si>
    <t>120103.83</t>
  </si>
  <si>
    <t>225.68</t>
  </si>
  <si>
    <t>573.18</t>
  </si>
  <si>
    <t>543.15</t>
  </si>
  <si>
    <t>3016.13</t>
  </si>
  <si>
    <t>1448.95</t>
  </si>
  <si>
    <t>1971.83</t>
  </si>
  <si>
    <t>1766.95</t>
  </si>
  <si>
    <t>1931.23</t>
  </si>
  <si>
    <t>293.25</t>
  </si>
  <si>
    <t>701.39</t>
  </si>
  <si>
    <t>213.20</t>
  </si>
  <si>
    <t>3838.47</t>
  </si>
  <si>
    <t>290.54</t>
  </si>
  <si>
    <t>507.00</t>
  </si>
  <si>
    <t>20313.10</t>
  </si>
  <si>
    <t>472.57</t>
  </si>
  <si>
    <t>1528.80</t>
  </si>
  <si>
    <t>16600.89</t>
  </si>
  <si>
    <t>474.00</t>
  </si>
  <si>
    <t>819.14</t>
  </si>
  <si>
    <t>1497.00</t>
  </si>
  <si>
    <t>2670.77</t>
  </si>
  <si>
    <t>1009.25</t>
  </si>
  <si>
    <t>7816.04</t>
  </si>
  <si>
    <t>258.60</t>
  </si>
  <si>
    <t>310.20</t>
  </si>
  <si>
    <t>1321.00</t>
  </si>
  <si>
    <t>7969.30</t>
  </si>
  <si>
    <t>2341.70</t>
  </si>
  <si>
    <t>4119.07</t>
  </si>
  <si>
    <t>482.90</t>
  </si>
  <si>
    <t>2010.88</t>
  </si>
  <si>
    <t>427.67</t>
  </si>
  <si>
    <t>543.20</t>
  </si>
  <si>
    <t>642.66</t>
  </si>
  <si>
    <t>11842.62</t>
  </si>
  <si>
    <t>503.20</t>
  </si>
  <si>
    <t>1228.83</t>
  </si>
  <si>
    <t>4571.15</t>
  </si>
  <si>
    <t>14015.14</t>
  </si>
  <si>
    <t>396.45</t>
  </si>
  <si>
    <t>1921.11</t>
  </si>
  <si>
    <t>3322.10</t>
  </si>
  <si>
    <t>51818.73</t>
  </si>
  <si>
    <t>414.79</t>
  </si>
  <si>
    <t>597.66</t>
  </si>
  <si>
    <t>38.92</t>
  </si>
  <si>
    <t>1889.15</t>
  </si>
  <si>
    <t>72.68</t>
  </si>
  <si>
    <t>38843.76</t>
  </si>
  <si>
    <t>1514.07</t>
  </si>
  <si>
    <t>2565.00</t>
  </si>
  <si>
    <t>15566.36</t>
  </si>
  <si>
    <t>143.30</t>
  </si>
  <si>
    <t>164.16</t>
  </si>
  <si>
    <t>1290.00</t>
  </si>
  <si>
    <t>85.64</t>
  </si>
  <si>
    <t>18530.10</t>
  </si>
  <si>
    <t>365.75</t>
  </si>
  <si>
    <t>2090.18</t>
  </si>
  <si>
    <t>303.85</t>
  </si>
  <si>
    <t>213.90</t>
  </si>
  <si>
    <t>2490.49</t>
  </si>
  <si>
    <t>689.95</t>
  </si>
  <si>
    <t>16762.90</t>
  </si>
  <si>
    <t>4120.00</t>
  </si>
  <si>
    <t>412.02</t>
  </si>
  <si>
    <t>2021.10</t>
  </si>
  <si>
    <t>15362.69</t>
  </si>
  <si>
    <t>2261.00</t>
  </si>
  <si>
    <t>20500.08</t>
  </si>
  <si>
    <t>719.25</t>
  </si>
  <si>
    <t>3302.24</t>
  </si>
  <si>
    <t>716.50</t>
  </si>
  <si>
    <t>29069.18</t>
  </si>
  <si>
    <t>1673.10</t>
  </si>
  <si>
    <t>26200.16</t>
  </si>
  <si>
    <t>293.60</t>
  </si>
  <si>
    <t>1571.82</t>
  </si>
  <si>
    <t>1416.70</t>
  </si>
  <si>
    <t>1215.99</t>
  </si>
  <si>
    <t>2334.50</t>
  </si>
  <si>
    <t>223924.77</t>
  </si>
  <si>
    <t>382.00</t>
  </si>
  <si>
    <t>2327.78</t>
  </si>
  <si>
    <t>2659.55</t>
  </si>
  <si>
    <t>11715.33</t>
  </si>
  <si>
    <t>4176.00</t>
  </si>
  <si>
    <t>65272.42</t>
  </si>
  <si>
    <t>133.30</t>
  </si>
  <si>
    <t>242.77</t>
  </si>
  <si>
    <t>503.95</t>
  </si>
  <si>
    <t>2904.98</t>
  </si>
  <si>
    <t>668.00</t>
  </si>
  <si>
    <t>227.12</t>
  </si>
  <si>
    <t>115.05</t>
  </si>
  <si>
    <t>505.75</t>
  </si>
  <si>
    <t>10264.75</t>
  </si>
  <si>
    <t>1182.00</t>
  </si>
  <si>
    <t>265.95</t>
  </si>
  <si>
    <t>67.94</t>
  </si>
  <si>
    <t>355.06</t>
  </si>
  <si>
    <t>2501.08</t>
  </si>
  <si>
    <t>1486.30</t>
  </si>
  <si>
    <t>65.97</t>
  </si>
  <si>
    <t>93182.37</t>
  </si>
  <si>
    <t>486.80</t>
  </si>
  <si>
    <t>4522.47</t>
  </si>
  <si>
    <t>786.51</t>
  </si>
  <si>
    <t>114.94</t>
  </si>
  <si>
    <t>484.05</t>
  </si>
  <si>
    <t>189282.24</t>
  </si>
  <si>
    <t>722.60</t>
  </si>
  <si>
    <t>45.30</t>
  </si>
  <si>
    <t>3218.54</t>
  </si>
  <si>
    <t>1001.98</t>
  </si>
  <si>
    <t>434.75</t>
  </si>
  <si>
    <t>1160.77</t>
  </si>
  <si>
    <t>5030.85</t>
  </si>
  <si>
    <t>525.15</t>
  </si>
  <si>
    <t>26212.65</t>
  </si>
  <si>
    <t>5331.00</t>
  </si>
  <si>
    <t>3823.98</t>
  </si>
  <si>
    <t>145.20</t>
  </si>
  <si>
    <t>1975.85</t>
  </si>
  <si>
    <t>202.60</t>
  </si>
  <si>
    <t>11387.01</t>
  </si>
  <si>
    <t>169.95</t>
  </si>
  <si>
    <t>876.84</t>
  </si>
  <si>
    <t>465.50</t>
  </si>
  <si>
    <t>2921.26</t>
  </si>
  <si>
    <t>1304.50</t>
  </si>
  <si>
    <t>2673.21</t>
  </si>
  <si>
    <t>941.25</t>
  </si>
  <si>
    <t>11547.40</t>
  </si>
  <si>
    <t>532.40</t>
  </si>
  <si>
    <t>62072.25</t>
  </si>
  <si>
    <t>7735.06</t>
  </si>
  <si>
    <t>1878.65</t>
  </si>
  <si>
    <t>93456.40</t>
  </si>
  <si>
    <t>445.45</t>
  </si>
  <si>
    <t>150649.45</t>
  </si>
  <si>
    <t>126.25</t>
  </si>
  <si>
    <t>671.03</t>
  </si>
  <si>
    <t>1942.95</t>
  </si>
  <si>
    <t>3258.69</t>
  </si>
  <si>
    <t>5056.50</t>
  </si>
  <si>
    <t>22724.96</t>
  </si>
  <si>
    <t>554.00</t>
  </si>
  <si>
    <t>13303.74</t>
  </si>
  <si>
    <t>6412.37</t>
  </si>
  <si>
    <t>172.25</t>
  </si>
  <si>
    <t>404.76</t>
  </si>
  <si>
    <t>754.80</t>
  </si>
  <si>
    <t>7492.59</t>
  </si>
  <si>
    <t>2340.00</t>
  </si>
  <si>
    <t>49.36</t>
  </si>
  <si>
    <t>2527.43</t>
  </si>
  <si>
    <t>109.31</t>
  </si>
  <si>
    <t>851.05</t>
  </si>
  <si>
    <t>772.76</t>
  </si>
  <si>
    <t>11449.76</t>
  </si>
  <si>
    <t>373.85</t>
  </si>
  <si>
    <t>4221.44</t>
  </si>
  <si>
    <t>1472.50</t>
  </si>
  <si>
    <t>4416.74</t>
  </si>
  <si>
    <t>378.59</t>
  </si>
  <si>
    <t>460.77</t>
  </si>
  <si>
    <t>259.85</t>
  </si>
  <si>
    <t>894.56</t>
  </si>
  <si>
    <t>5757.08</t>
  </si>
  <si>
    <t>286.31</t>
  </si>
  <si>
    <t>914.15</t>
  </si>
  <si>
    <t>20789.89</t>
  </si>
  <si>
    <t>996.00</t>
  </si>
  <si>
    <t>100220.99</t>
  </si>
  <si>
    <t>822.50</t>
  </si>
  <si>
    <t>354.85</t>
  </si>
  <si>
    <t>131.29</t>
  </si>
  <si>
    <t>60.03</t>
  </si>
  <si>
    <t>770.16</t>
  </si>
  <si>
    <t>633.10</t>
  </si>
  <si>
    <t>6082.27</t>
  </si>
  <si>
    <t>758.27</t>
  </si>
  <si>
    <t>564.40</t>
  </si>
  <si>
    <t>58.39</t>
  </si>
  <si>
    <t>895.17</t>
  </si>
  <si>
    <t>1699.95</t>
  </si>
  <si>
    <t>9302.41</t>
  </si>
  <si>
    <t>403.50</t>
  </si>
  <si>
    <t>290.45</t>
  </si>
  <si>
    <t>213.13</t>
  </si>
  <si>
    <t>1490.99</t>
  </si>
  <si>
    <t>2578.82</t>
  </si>
  <si>
    <t>641.40</t>
  </si>
  <si>
    <t>8740.84</t>
  </si>
  <si>
    <t>14046.70</t>
  </si>
  <si>
    <t>2753.79</t>
  </si>
  <si>
    <t>1135.00</t>
  </si>
  <si>
    <t>1902.23</t>
  </si>
  <si>
    <t>364.70</t>
  </si>
  <si>
    <t>35267.28</t>
  </si>
  <si>
    <t>369.26</t>
  </si>
  <si>
    <t>150.85</t>
  </si>
  <si>
    <t>240.11</t>
  </si>
  <si>
    <t>1882.90</t>
  </si>
  <si>
    <t>3280.77</t>
  </si>
  <si>
    <t>40.29</t>
  </si>
  <si>
    <t>13253.09</t>
  </si>
  <si>
    <t>192.35</t>
  </si>
  <si>
    <t>1932.18</t>
  </si>
  <si>
    <t>6174.24</t>
  </si>
  <si>
    <t>411.70</t>
  </si>
  <si>
    <t>321.98</t>
  </si>
  <si>
    <t>3180.25</t>
  </si>
  <si>
    <t>65.68</t>
  </si>
  <si>
    <t>113255.25</t>
  </si>
  <si>
    <t>1204.95</t>
  </si>
  <si>
    <t>115.72</t>
  </si>
  <si>
    <t>1547.16</t>
  </si>
  <si>
    <t>158.82</t>
  </si>
  <si>
    <t>1181.65</t>
  </si>
  <si>
    <t>72.12</t>
  </si>
  <si>
    <t>23633.00</t>
  </si>
  <si>
    <t>144.95</t>
  </si>
  <si>
    <t>5851.13</t>
  </si>
  <si>
    <t>81.40</t>
  </si>
  <si>
    <t>554.70</t>
  </si>
  <si>
    <t>391.15</t>
  </si>
  <si>
    <t>24461.13</t>
  </si>
  <si>
    <t>294.90</t>
  </si>
  <si>
    <t>721.10</t>
  </si>
  <si>
    <t>439.11</t>
  </si>
  <si>
    <t>85.03</t>
  </si>
  <si>
    <t>3855.29</t>
  </si>
  <si>
    <t>290.15</t>
  </si>
  <si>
    <t>6583.20</t>
  </si>
  <si>
    <t>32.66</t>
  </si>
  <si>
    <t>7202.01</t>
  </si>
  <si>
    <t>427.01</t>
  </si>
  <si>
    <t>2245.00</t>
  </si>
  <si>
    <t>66209.75</t>
  </si>
  <si>
    <t>592.00</t>
  </si>
  <si>
    <t>983.99</t>
  </si>
  <si>
    <t>1429.70</t>
  </si>
  <si>
    <t>8536.54</t>
  </si>
  <si>
    <t>9750.00</t>
  </si>
  <si>
    <t>7729.50</t>
  </si>
  <si>
    <t>302.85</t>
  </si>
  <si>
    <t>891.32</t>
  </si>
  <si>
    <t>214.95</t>
  </si>
  <si>
    <t>1432.25</t>
  </si>
  <si>
    <t>537.83</t>
  </si>
  <si>
    <t>2665.80</t>
  </si>
  <si>
    <t>8428.35</t>
  </si>
  <si>
    <t>4239.24</t>
  </si>
  <si>
    <t>81.99</t>
  </si>
  <si>
    <t>268.16</t>
  </si>
  <si>
    <t>1288.40</t>
  </si>
  <si>
    <t>12726.48</t>
  </si>
  <si>
    <t>518.00</t>
  </si>
  <si>
    <t>6313.44</t>
  </si>
  <si>
    <t>3531.20</t>
  </si>
  <si>
    <t>53574.68</t>
  </si>
  <si>
    <t>992.50</t>
  </si>
  <si>
    <t>2360.69</t>
  </si>
  <si>
    <t>1313.00</t>
  </si>
  <si>
    <t>3575.74</t>
  </si>
  <si>
    <t>1501.90</t>
  </si>
  <si>
    <t>4714.05</t>
  </si>
  <si>
    <t>544.80</t>
  </si>
  <si>
    <t>1915.64</t>
  </si>
  <si>
    <t>15043.29</t>
  </si>
  <si>
    <t>1512.35</t>
  </si>
  <si>
    <t>122162.38</t>
  </si>
  <si>
    <t>2801.00</t>
  </si>
  <si>
    <t>53292.08</t>
  </si>
  <si>
    <t>1246.40</t>
  </si>
  <si>
    <t>104026.20</t>
  </si>
  <si>
    <t>673.05</t>
  </si>
  <si>
    <t>6629.41</t>
  </si>
  <si>
    <t>302.35</t>
  </si>
  <si>
    <t>1025.81</t>
  </si>
  <si>
    <t>2690.72</t>
  </si>
  <si>
    <t>75.68</t>
  </si>
  <si>
    <t>286859.73</t>
  </si>
  <si>
    <t>705.02</t>
  </si>
  <si>
    <t>2043.57</t>
  </si>
  <si>
    <t>310.10</t>
  </si>
  <si>
    <t>32.72</t>
  </si>
  <si>
    <t>395.28</t>
  </si>
  <si>
    <t>57.60</t>
  </si>
  <si>
    <t>78.91</t>
  </si>
  <si>
    <t>6016.00</t>
  </si>
  <si>
    <t>7824.37</t>
  </si>
  <si>
    <t>144.28</t>
  </si>
  <si>
    <t>123.81</t>
  </si>
  <si>
    <t>94.97</t>
  </si>
  <si>
    <t>1732.10</t>
  </si>
  <si>
    <t>48089.39</t>
  </si>
  <si>
    <t>1148.89</t>
  </si>
  <si>
    <t>397.80</t>
  </si>
  <si>
    <t>5834.47</t>
  </si>
  <si>
    <t>47.47</t>
  </si>
  <si>
    <t>2243.73</t>
  </si>
  <si>
    <t>1718.10</t>
  </si>
  <si>
    <t>2596.08</t>
  </si>
  <si>
    <t>4831.46</t>
  </si>
  <si>
    <t>1261.05</t>
  </si>
  <si>
    <t>5798.20</t>
  </si>
  <si>
    <t>1826.10</t>
  </si>
  <si>
    <t>1980.66</t>
  </si>
  <si>
    <t>4172.90</t>
  </si>
  <si>
    <t>53007.07</t>
  </si>
  <si>
    <t>1246.45</t>
  </si>
  <si>
    <t>3045.54</t>
  </si>
  <si>
    <t>76.43</t>
  </si>
  <si>
    <t>452.70</t>
  </si>
  <si>
    <t>22356.53</t>
  </si>
  <si>
    <t>944.75</t>
  </si>
  <si>
    <t>438.92</t>
  </si>
  <si>
    <t>806.16</t>
  </si>
  <si>
    <t>488.25</t>
  </si>
  <si>
    <t>15473.11</t>
  </si>
  <si>
    <t>1409.58</t>
  </si>
  <si>
    <t>207.95</t>
  </si>
  <si>
    <t>514.36</t>
  </si>
  <si>
    <t>383.80</t>
  </si>
  <si>
    <t>12317.64</t>
  </si>
  <si>
    <t>459.85</t>
  </si>
  <si>
    <t>29.94</t>
  </si>
  <si>
    <t>2614.33</t>
  </si>
  <si>
    <t>3191.00</t>
  </si>
  <si>
    <t>95.46</t>
  </si>
  <si>
    <t>61745.18</t>
  </si>
  <si>
    <t>252.15</t>
  </si>
  <si>
    <t>12118.46</t>
  </si>
  <si>
    <t>351.60</t>
  </si>
  <si>
    <t>347.31</t>
  </si>
  <si>
    <t>393.01</t>
  </si>
  <si>
    <t>182.30</t>
  </si>
  <si>
    <t>225.99</t>
  </si>
  <si>
    <t>190.05</t>
  </si>
  <si>
    <t>57.02</t>
  </si>
  <si>
    <t>548.15</t>
  </si>
  <si>
    <t>3319.22</t>
  </si>
  <si>
    <t>188.85</t>
  </si>
  <si>
    <t>1218.28</t>
  </si>
  <si>
    <t>13128.27</t>
  </si>
  <si>
    <t>15982.00</t>
  </si>
  <si>
    <t>502478.26</t>
  </si>
  <si>
    <t>567.65</t>
  </si>
  <si>
    <t>2783.64</t>
  </si>
  <si>
    <t>7443.55</t>
  </si>
  <si>
    <t>5257.95</t>
  </si>
  <si>
    <t>24053.92</t>
  </si>
  <si>
    <t>1606.15</t>
  </si>
  <si>
    <t>2764.43</t>
  </si>
  <si>
    <t>353.94</t>
  </si>
  <si>
    <t>2336.80</t>
  </si>
  <si>
    <t>16379.11</t>
  </si>
  <si>
    <t>268.30</t>
  </si>
  <si>
    <t>1615.30</t>
  </si>
  <si>
    <t>11922.29</t>
  </si>
  <si>
    <t>45.05</t>
  </si>
  <si>
    <t>14263.13</t>
  </si>
  <si>
    <t>3090.62</t>
  </si>
  <si>
    <t>431.54</t>
  </si>
  <si>
    <t>1958.95</t>
  </si>
  <si>
    <t>89476.60</t>
  </si>
  <si>
    <t>531.10</t>
  </si>
  <si>
    <t>1104.67</t>
  </si>
  <si>
    <t>1239.60</t>
  </si>
  <si>
    <t>6688.16</t>
  </si>
  <si>
    <t>40609.88</t>
  </si>
  <si>
    <t>783.35</t>
  </si>
  <si>
    <t>17808.17</t>
  </si>
  <si>
    <t>2791.29</t>
  </si>
  <si>
    <t>849.30</t>
  </si>
  <si>
    <t>22388.09</t>
  </si>
  <si>
    <t>182.12</t>
  </si>
  <si>
    <t>1311.75</t>
  </si>
  <si>
    <t>367.00</t>
  </si>
  <si>
    <t>452.11</t>
  </si>
  <si>
    <t>264.48</t>
  </si>
  <si>
    <t>620.70</t>
  </si>
  <si>
    <t>932.10</t>
  </si>
  <si>
    <t>275.15</t>
  </si>
  <si>
    <t>518.40</t>
  </si>
  <si>
    <t>520.67</t>
  </si>
  <si>
    <t>1390.00</t>
  </si>
  <si>
    <t>9793.89</t>
  </si>
  <si>
    <t>38489.60</t>
  </si>
  <si>
    <t>51.18</t>
  </si>
  <si>
    <t>113519.84</t>
  </si>
  <si>
    <t>15216.24</t>
  </si>
  <si>
    <t>263.55</t>
  </si>
  <si>
    <t>4697.49</t>
  </si>
  <si>
    <t>387.80</t>
  </si>
  <si>
    <t>140.01</t>
  </si>
  <si>
    <t>1281.50</t>
  </si>
  <si>
    <t>16427.80</t>
  </si>
  <si>
    <t>2815.00</t>
  </si>
  <si>
    <t>15759.55</t>
  </si>
  <si>
    <t>645.65</t>
  </si>
  <si>
    <t>359.85</t>
  </si>
  <si>
    <t>10023.39</t>
  </si>
  <si>
    <t>22432.11</t>
  </si>
  <si>
    <t>980.80</t>
  </si>
  <si>
    <t>10075.24</t>
  </si>
  <si>
    <t>1676.10</t>
  </si>
  <si>
    <t>18557.76</t>
  </si>
  <si>
    <t>359.50</t>
  </si>
  <si>
    <t>4647.60</t>
  </si>
  <si>
    <t>2891.22</t>
  </si>
  <si>
    <t>34896.39</t>
  </si>
  <si>
    <t>4395.95</t>
  </si>
  <si>
    <t>30562.03</t>
  </si>
  <si>
    <t>533.85</t>
  </si>
  <si>
    <t>829.75</t>
  </si>
  <si>
    <t>276.95</t>
  </si>
  <si>
    <t>46.64</t>
  </si>
  <si>
    <t>99.81</t>
  </si>
  <si>
    <t>415.55</t>
  </si>
  <si>
    <t>4919.77</t>
  </si>
  <si>
    <t>420.60</t>
  </si>
  <si>
    <t>2637.26</t>
  </si>
  <si>
    <t>9894.71</t>
  </si>
  <si>
    <t>1772.00</t>
  </si>
  <si>
    <t>36212.71</t>
  </si>
  <si>
    <t>829.00</t>
  </si>
  <si>
    <t>5152.76</t>
  </si>
  <si>
    <t>3856.10</t>
  </si>
  <si>
    <t>1393.15</t>
  </si>
  <si>
    <t>26401.38</t>
  </si>
  <si>
    <t>288.85</t>
  </si>
  <si>
    <t>6286.41</t>
  </si>
  <si>
    <t>2180.02</t>
  </si>
  <si>
    <t>375.62</t>
  </si>
  <si>
    <t>180.36</t>
  </si>
  <si>
    <t>1691.95</t>
  </si>
  <si>
    <t>17539.75</t>
  </si>
  <si>
    <t>730.65</t>
  </si>
  <si>
    <t>64.16</t>
  </si>
  <si>
    <t>1152.91</t>
  </si>
  <si>
    <t>437.79</t>
  </si>
  <si>
    <t>2950.35</t>
  </si>
  <si>
    <t>6854.30</t>
  </si>
  <si>
    <t>193.38</t>
  </si>
  <si>
    <t>3135.76</t>
  </si>
  <si>
    <t>1534.00</t>
  </si>
  <si>
    <t>12591.19</t>
  </si>
  <si>
    <t>1191.00</t>
  </si>
  <si>
    <t>9293.44</t>
  </si>
  <si>
    <t>296.40</t>
  </si>
  <si>
    <t>138.21</t>
  </si>
  <si>
    <t>168.45</t>
  </si>
  <si>
    <t>253.53</t>
  </si>
  <si>
    <t>6131.55</t>
  </si>
  <si>
    <t>162773.40</t>
  </si>
  <si>
    <t>736.85</t>
  </si>
  <si>
    <t>3343.11</t>
  </si>
  <si>
    <t>216.55</t>
  </si>
  <si>
    <t>1663.58</t>
  </si>
  <si>
    <t>410.75</t>
  </si>
  <si>
    <t>162.85</t>
  </si>
  <si>
    <t>399.04</t>
  </si>
  <si>
    <t>577.90</t>
  </si>
  <si>
    <t>22774.15</t>
  </si>
  <si>
    <t>7124.95</t>
  </si>
  <si>
    <t>25695.68</t>
  </si>
  <si>
    <t>5494.80</t>
  </si>
  <si>
    <t>65698.58</t>
  </si>
  <si>
    <t>330.10</t>
  </si>
  <si>
    <t>484.25</t>
  </si>
  <si>
    <t>1787.15</t>
  </si>
  <si>
    <t>47016.54</t>
  </si>
  <si>
    <t>1030.41</t>
  </si>
  <si>
    <t>1719.20</t>
  </si>
  <si>
    <t>57523.78</t>
  </si>
  <si>
    <t>1009.60</t>
  </si>
  <si>
    <t>1756.97</t>
  </si>
  <si>
    <t>48.21</t>
  </si>
  <si>
    <t>86023.98</t>
  </si>
  <si>
    <t>1657.55</t>
  </si>
  <si>
    <t>397701.75</t>
  </si>
  <si>
    <t>645.15</t>
  </si>
  <si>
    <t>3013.06</t>
  </si>
  <si>
    <t>2052.00</t>
  </si>
  <si>
    <t>1249.38</t>
  </si>
  <si>
    <t>13331.70</t>
  </si>
  <si>
    <t>25276.90</t>
  </si>
  <si>
    <t>85.48</t>
  </si>
  <si>
    <t>8496.68</t>
  </si>
  <si>
    <t>608.42</t>
  </si>
  <si>
    <t>685.90</t>
  </si>
  <si>
    <t>1058.60</t>
  </si>
  <si>
    <t>5445.36</t>
  </si>
  <si>
    <t>1898.55</t>
  </si>
  <si>
    <t>19237.20</t>
  </si>
  <si>
    <t>124.30</t>
  </si>
  <si>
    <t>72.15</t>
  </si>
  <si>
    <t>1015.86</t>
  </si>
  <si>
    <t>3412.70</t>
  </si>
  <si>
    <t>3073.56</t>
  </si>
  <si>
    <t>168.70</t>
  </si>
  <si>
    <t>7644.83</t>
  </si>
  <si>
    <t>379.90</t>
  </si>
  <si>
    <t>574.54</t>
  </si>
  <si>
    <t>1021.95</t>
  </si>
  <si>
    <t>1960.04</t>
  </si>
  <si>
    <t>1665.01</t>
  </si>
  <si>
    <t>644.05</t>
  </si>
  <si>
    <t>4873.24</t>
  </si>
  <si>
    <t>681.20</t>
  </si>
  <si>
    <t>250836.52</t>
  </si>
  <si>
    <t>796.75</t>
  </si>
  <si>
    <t>16385.55</t>
  </si>
  <si>
    <t>7618.30</t>
  </si>
  <si>
    <t>1427.10</t>
  </si>
  <si>
    <t>11683.47</t>
  </si>
  <si>
    <t>873.40</t>
  </si>
  <si>
    <t>5650.69</t>
  </si>
  <si>
    <t>119.03</t>
  </si>
  <si>
    <t>1874.00</t>
  </si>
  <si>
    <t>562.21</t>
  </si>
  <si>
    <t>1360.00</t>
  </si>
  <si>
    <t>4336.41</t>
  </si>
  <si>
    <t>556.16</t>
  </si>
  <si>
    <t>1691.70</t>
  </si>
  <si>
    <t>6854.77</t>
  </si>
  <si>
    <t>312.80</t>
  </si>
  <si>
    <t>1003.30</t>
  </si>
  <si>
    <t>34294.19</t>
  </si>
  <si>
    <t>3921.98</t>
  </si>
  <si>
    <t>8813.00</t>
  </si>
  <si>
    <t>1257.00</t>
  </si>
  <si>
    <t>14214.93</t>
  </si>
  <si>
    <t>47.52</t>
  </si>
  <si>
    <t>752.01</t>
  </si>
  <si>
    <t>85.61</t>
  </si>
  <si>
    <t>2868.18</t>
  </si>
  <si>
    <t>1374.30</t>
  </si>
  <si>
    <t>64.79</t>
  </si>
  <si>
    <t>36939.88</t>
  </si>
  <si>
    <t>166.18</t>
  </si>
  <si>
    <t>2630.81</t>
  </si>
  <si>
    <t>1407.45</t>
  </si>
  <si>
    <t>78.11</t>
  </si>
  <si>
    <t>37809.05</t>
  </si>
  <si>
    <t>125.83</t>
  </si>
  <si>
    <t>1435.15</t>
  </si>
  <si>
    <t>8934.72</t>
  </si>
  <si>
    <t>76.38</t>
  </si>
  <si>
    <t>2618.57</t>
  </si>
  <si>
    <t>1519.95</t>
  </si>
  <si>
    <t>99.43</t>
  </si>
  <si>
    <t>55715.66</t>
  </si>
  <si>
    <t>90.83</t>
  </si>
  <si>
    <t>135.57</t>
  </si>
  <si>
    <t>2720.33</t>
  </si>
  <si>
    <t>465.90</t>
  </si>
  <si>
    <t>17135.06</t>
  </si>
  <si>
    <t>305.00</t>
  </si>
  <si>
    <t>899.15</t>
  </si>
  <si>
    <t>1007.90</t>
  </si>
  <si>
    <t>1004.44</t>
  </si>
  <si>
    <t>2357.05</t>
  </si>
  <si>
    <t>10831.84</t>
  </si>
  <si>
    <t>258267.72</t>
  </si>
  <si>
    <t>1048.25</t>
  </si>
  <si>
    <t>4997.62</t>
  </si>
  <si>
    <t>427.10</t>
  </si>
  <si>
    <t>29401.09</t>
  </si>
  <si>
    <t>350.20</t>
  </si>
  <si>
    <t>15268.68</t>
  </si>
  <si>
    <t>598.35</t>
  </si>
  <si>
    <t>109.33</t>
  </si>
  <si>
    <t>1354.50</t>
  </si>
  <si>
    <t>15877.71</t>
  </si>
  <si>
    <t>301.62</t>
  </si>
  <si>
    <t>573.29</t>
  </si>
  <si>
    <t>635.92</t>
  </si>
  <si>
    <t>17679.45</t>
  </si>
  <si>
    <t>78801.49</t>
  </si>
  <si>
    <t>252.20</t>
  </si>
  <si>
    <t>1317.45</t>
  </si>
  <si>
    <t>1212.60</t>
  </si>
  <si>
    <t>92.37</t>
  </si>
  <si>
    <t>33022.66</t>
  </si>
  <si>
    <t>9146.74</t>
  </si>
  <si>
    <t>1935.60</t>
  </si>
  <si>
    <t>54622.80</t>
  </si>
  <si>
    <t>98.70</t>
  </si>
  <si>
    <t>238.03</t>
  </si>
  <si>
    <t>261.30</t>
  </si>
  <si>
    <t>4551.98</t>
  </si>
  <si>
    <t>12985.18</t>
  </si>
  <si>
    <t>551.85</t>
  </si>
  <si>
    <t>57.95</t>
  </si>
  <si>
    <t>15676.69</t>
  </si>
  <si>
    <t>1780.84</t>
  </si>
  <si>
    <t>3765.00</t>
  </si>
  <si>
    <t>134.13</t>
  </si>
  <si>
    <t>5284.88</t>
  </si>
  <si>
    <t>1729.39</t>
  </si>
  <si>
    <t>9184.22</t>
  </si>
  <si>
    <t>1129.65</t>
  </si>
  <si>
    <t>60.88</t>
  </si>
  <si>
    <t>115571.59</t>
  </si>
  <si>
    <t>515.55</t>
  </si>
  <si>
    <t>661.81</t>
  </si>
  <si>
    <t>664.25</t>
  </si>
  <si>
    <t>16027.11</t>
  </si>
  <si>
    <t>57.09</t>
  </si>
  <si>
    <t>637.15</t>
  </si>
  <si>
    <t>1758.77</t>
  </si>
  <si>
    <t>387.45</t>
  </si>
  <si>
    <t>13454.24</t>
  </si>
  <si>
    <t>69.55</t>
  </si>
  <si>
    <t>480.36</t>
  </si>
  <si>
    <t>935.90</t>
  </si>
  <si>
    <t>8825.94</t>
  </si>
  <si>
    <t>737.83</t>
  </si>
  <si>
    <t>3549.00</t>
  </si>
  <si>
    <t>315075.34</t>
  </si>
  <si>
    <t>557.05</t>
  </si>
  <si>
    <t>7167.19</t>
  </si>
  <si>
    <t>110.65</t>
  </si>
  <si>
    <t>723.34</t>
  </si>
  <si>
    <t>3527.71</t>
  </si>
  <si>
    <t>603.65</t>
  </si>
  <si>
    <t>2768.76</t>
  </si>
  <si>
    <t>146.52</t>
  </si>
  <si>
    <t>1391.51</t>
  </si>
  <si>
    <t>1190.15</t>
  </si>
  <si>
    <t>8111.81</t>
  </si>
  <si>
    <t>18309.71</t>
  </si>
  <si>
    <t>60.92</t>
  </si>
  <si>
    <t>295.25</t>
  </si>
  <si>
    <t>1324.45</t>
  </si>
  <si>
    <t>81.26</t>
  </si>
  <si>
    <t>2081.22</t>
  </si>
  <si>
    <t>2092.20</t>
  </si>
  <si>
    <t>4598.30</t>
  </si>
  <si>
    <t>3270.20</t>
  </si>
  <si>
    <t>30844.61</t>
  </si>
  <si>
    <t>20986.72</t>
  </si>
  <si>
    <t>176.51</t>
  </si>
  <si>
    <t>405.43</t>
  </si>
  <si>
    <t>1257.25</t>
  </si>
  <si>
    <t>72394.88</t>
  </si>
  <si>
    <t>575.00</t>
  </si>
  <si>
    <t>172.51</t>
  </si>
  <si>
    <t>390.80</t>
  </si>
  <si>
    <t>7952.24</t>
  </si>
  <si>
    <t>479.50</t>
  </si>
  <si>
    <t>14612.27</t>
  </si>
  <si>
    <t>352.40</t>
  </si>
  <si>
    <t>1760.05</t>
  </si>
  <si>
    <t>267.70</t>
  </si>
  <si>
    <t>1167.00</t>
  </si>
  <si>
    <t>68.14</t>
  </si>
  <si>
    <t>11080.03</t>
  </si>
  <si>
    <t>529.05</t>
  </si>
  <si>
    <t>3737.80</t>
  </si>
  <si>
    <t>136.95</t>
  </si>
  <si>
    <t>408.74</t>
  </si>
  <si>
    <t>3.67</t>
  </si>
  <si>
    <t>237.85</t>
  </si>
  <si>
    <t>763.26</t>
  </si>
  <si>
    <t>7119.97</t>
  </si>
  <si>
    <t>1324.30</t>
  </si>
  <si>
    <t>13449.55</t>
  </si>
  <si>
    <t>979.95</t>
  </si>
  <si>
    <t>58846.91</t>
  </si>
  <si>
    <t>2255.00</t>
  </si>
  <si>
    <t>11047.50</t>
  </si>
  <si>
    <t>403.94</t>
  </si>
  <si>
    <t>1838.40</t>
  </si>
  <si>
    <t>9402.32</t>
  </si>
  <si>
    <t>15696.55</t>
  </si>
  <si>
    <t>152.84</t>
  </si>
  <si>
    <t>20138.50</t>
  </si>
  <si>
    <t>671.70</t>
  </si>
  <si>
    <t>6416.45</t>
  </si>
  <si>
    <t>185.24</t>
  </si>
  <si>
    <t>388.01</t>
  </si>
  <si>
    <t>409.50</t>
  </si>
  <si>
    <t>536.24</t>
  </si>
  <si>
    <t>1596.12</t>
  </si>
  <si>
    <t>304.17</t>
  </si>
  <si>
    <t>1466.60</t>
  </si>
  <si>
    <t>143662.65</t>
  </si>
  <si>
    <t>295.15</t>
  </si>
  <si>
    <t>1621.11</t>
  </si>
  <si>
    <t>175.13</t>
  </si>
  <si>
    <t>115.04</t>
  </si>
  <si>
    <t>960.30</t>
  </si>
  <si>
    <t>6432.81</t>
  </si>
  <si>
    <t>780.30</t>
  </si>
  <si>
    <t>1248.04</t>
  </si>
  <si>
    <t>273.48</t>
  </si>
  <si>
    <t>436.78</t>
  </si>
  <si>
    <t>36310.05</t>
  </si>
  <si>
    <t>32098.08</t>
  </si>
  <si>
    <t>885.65</t>
  </si>
  <si>
    <t>918.90</t>
  </si>
  <si>
    <t>204.00</t>
  </si>
  <si>
    <t>199.82</t>
  </si>
  <si>
    <t>385.50</t>
  </si>
  <si>
    <t>501.29</t>
  </si>
  <si>
    <t>488.13</t>
  </si>
  <si>
    <t>127.93</t>
  </si>
  <si>
    <t>984.50</t>
  </si>
  <si>
    <t>231.03</t>
  </si>
  <si>
    <t>434.55</t>
  </si>
  <si>
    <t>6124.38</t>
  </si>
  <si>
    <t>150.86</t>
  </si>
  <si>
    <t>538.05</t>
  </si>
  <si>
    <t>3315.73</t>
  </si>
  <si>
    <t>2066.23</t>
  </si>
  <si>
    <t>7207.92</t>
  </si>
  <si>
    <t>769.35</t>
  </si>
  <si>
    <t>63426.65</t>
  </si>
  <si>
    <t>732.90</t>
  </si>
  <si>
    <t>90.77</t>
  </si>
  <si>
    <t>18365.92</t>
  </si>
  <si>
    <t>1269.95</t>
  </si>
  <si>
    <t>56.17</t>
  </si>
  <si>
    <t>7797.23</t>
  </si>
  <si>
    <t>914.55</t>
  </si>
  <si>
    <t>2086.58</t>
  </si>
  <si>
    <t>61.01</t>
  </si>
  <si>
    <t>180.52</t>
  </si>
  <si>
    <t>1722.01</t>
  </si>
  <si>
    <t>76.97</t>
  </si>
  <si>
    <t>162.15</t>
  </si>
  <si>
    <t>1105.60</t>
  </si>
  <si>
    <t>6104.48</t>
  </si>
  <si>
    <t>481.35</t>
  </si>
  <si>
    <t>3237.18</t>
  </si>
  <si>
    <t>4661.85</t>
  </si>
  <si>
    <t>20179.12</t>
  </si>
  <si>
    <t>2364.27</t>
  </si>
  <si>
    <t>61.65</t>
  </si>
  <si>
    <t>439.05</t>
  </si>
  <si>
    <t>3847.34</t>
  </si>
  <si>
    <t>22793.33</t>
  </si>
  <si>
    <t>126.55</t>
  </si>
  <si>
    <t>2474.40</t>
  </si>
  <si>
    <t>4305.60</t>
  </si>
  <si>
    <t>280179.64</t>
  </si>
  <si>
    <t>1521.55</t>
  </si>
  <si>
    <t>51.85</t>
  </si>
  <si>
    <t>9976.20</t>
  </si>
  <si>
    <t>178.77</t>
  </si>
  <si>
    <t>46.05</t>
  </si>
  <si>
    <t>6446.39</t>
  </si>
  <si>
    <t>4316.37</t>
  </si>
  <si>
    <t>665.59</t>
  </si>
  <si>
    <t>353.66</t>
  </si>
  <si>
    <t>292.70</t>
  </si>
  <si>
    <t>1524.39</t>
  </si>
  <si>
    <t>293.77</t>
  </si>
  <si>
    <t>26734.02</t>
  </si>
  <si>
    <t>1946.10</t>
  </si>
  <si>
    <t>65.15</t>
  </si>
  <si>
    <t>12948.46</t>
  </si>
  <si>
    <t>761.20</t>
  </si>
  <si>
    <t>4795.40</t>
  </si>
  <si>
    <t>1590.95</t>
  </si>
  <si>
    <t>57847.33</t>
  </si>
  <si>
    <t>264.86</t>
  </si>
  <si>
    <t>125.08</t>
  </si>
  <si>
    <t>413.40</t>
  </si>
  <si>
    <t>1322.88</t>
  </si>
  <si>
    <t>498.95</t>
  </si>
  <si>
    <t>1381.35</t>
  </si>
  <si>
    <t>45706.75</t>
  </si>
  <si>
    <t>356.05</t>
  </si>
  <si>
    <t>267.04</t>
  </si>
  <si>
    <t>86.63</t>
  </si>
  <si>
    <t>4919.00</t>
  </si>
  <si>
    <t>2311.90</t>
  </si>
  <si>
    <t>2123.00</t>
  </si>
  <si>
    <t>1140.14</t>
  </si>
  <si>
    <t>421.50</t>
  </si>
  <si>
    <t>8317.99</t>
  </si>
  <si>
    <t>211.45</t>
  </si>
  <si>
    <t>6767.43</t>
  </si>
  <si>
    <t>627.50</t>
  </si>
  <si>
    <t>69013.05</t>
  </si>
  <si>
    <t>415.92</t>
  </si>
  <si>
    <t>382.10</t>
  </si>
  <si>
    <t>974.37</t>
  </si>
  <si>
    <t>20.87</t>
  </si>
  <si>
    <t>237.71</t>
  </si>
  <si>
    <t>188.49</t>
  </si>
  <si>
    <t>1873.95</t>
  </si>
  <si>
    <t>35190.40</t>
  </si>
  <si>
    <t>835.95</t>
  </si>
  <si>
    <t>7577.15</t>
  </si>
  <si>
    <t>1746.90</t>
  </si>
  <si>
    <t>87345.00</t>
  </si>
  <si>
    <t>728.15</t>
  </si>
  <si>
    <t>2118.74</t>
  </si>
  <si>
    <t>112.52</t>
  </si>
  <si>
    <t>729.90</t>
  </si>
  <si>
    <t>294.02</t>
  </si>
  <si>
    <t>72.77</t>
  </si>
  <si>
    <t>50.62</t>
  </si>
  <si>
    <t>1186.91</t>
  </si>
  <si>
    <t>514.15</t>
  </si>
  <si>
    <t>1410.07</t>
  </si>
  <si>
    <t>245.51</t>
  </si>
  <si>
    <t>222.25</t>
  </si>
  <si>
    <t>10087.01</t>
  </si>
  <si>
    <t>5733.85</t>
  </si>
  <si>
    <t>221664.32</t>
  </si>
  <si>
    <t>29.74</t>
  </si>
  <si>
    <t>751.51</t>
  </si>
  <si>
    <t>691.10</t>
  </si>
  <si>
    <t>8160.55</t>
  </si>
  <si>
    <t>2140.65</t>
  </si>
  <si>
    <t>6630.60</t>
  </si>
  <si>
    <t>654.35</t>
  </si>
  <si>
    <t>277.15</t>
  </si>
  <si>
    <t>1324.05</t>
  </si>
  <si>
    <t>2938.50</t>
  </si>
  <si>
    <t>48.64</t>
  </si>
  <si>
    <t>41333.79</t>
  </si>
  <si>
    <t>148.32</t>
  </si>
  <si>
    <t>82.48</t>
  </si>
  <si>
    <t>826.65</t>
  </si>
  <si>
    <t>301.83</t>
  </si>
  <si>
    <t>568.30</t>
  </si>
  <si>
    <t>104.38</t>
  </si>
  <si>
    <t>341.33</t>
  </si>
  <si>
    <t>732.00</t>
  </si>
  <si>
    <t>104195.19</t>
  </si>
  <si>
    <t>437.11</t>
  </si>
  <si>
    <t>536.84</t>
  </si>
  <si>
    <t>8742.33</t>
  </si>
  <si>
    <t>1761.12</t>
  </si>
  <si>
    <t>626.00</t>
  </si>
  <si>
    <t>18162.27</t>
  </si>
  <si>
    <t>121.70</t>
  </si>
  <si>
    <t>990.30</t>
  </si>
  <si>
    <t>20809.00</t>
  </si>
  <si>
    <t>1209.20</t>
  </si>
  <si>
    <t>19259.25</t>
  </si>
  <si>
    <t>189.05</t>
  </si>
  <si>
    <t>189.62</t>
  </si>
  <si>
    <t>180.69</t>
  </si>
  <si>
    <t>1157.00</t>
  </si>
  <si>
    <t>6429.79</t>
  </si>
  <si>
    <t>100.10</t>
  </si>
  <si>
    <t>459.88</t>
  </si>
  <si>
    <t>769.75</t>
  </si>
  <si>
    <t>981.43</t>
  </si>
  <si>
    <t>9129.01</t>
  </si>
  <si>
    <t>900.50</t>
  </si>
  <si>
    <t>1346.96</t>
  </si>
  <si>
    <t>588.15</t>
  </si>
  <si>
    <t>195.81</t>
  </si>
  <si>
    <t>874.30</t>
  </si>
  <si>
    <t>2158.72</t>
  </si>
  <si>
    <t>491.80</t>
  </si>
  <si>
    <t>236.08</t>
  </si>
  <si>
    <t>369.00</t>
  </si>
  <si>
    <t>2682.13</t>
  </si>
  <si>
    <t>239.55</t>
  </si>
  <si>
    <t>5593.39</t>
  </si>
  <si>
    <t>904.85</t>
  </si>
  <si>
    <t>178.86</t>
  </si>
  <si>
    <t>1888.61</t>
  </si>
  <si>
    <t>919.75</t>
  </si>
  <si>
    <t>1938.63</t>
  </si>
  <si>
    <t>496.20</t>
  </si>
  <si>
    <t>6622.92</t>
  </si>
  <si>
    <t>205.15</t>
  </si>
  <si>
    <t>2253.85</t>
  </si>
  <si>
    <t>6174.25</t>
  </si>
  <si>
    <t>52653.98</t>
  </si>
  <si>
    <t>1904.00</t>
  </si>
  <si>
    <t>1322.25</t>
  </si>
  <si>
    <t>3978.29</t>
  </si>
  <si>
    <t>643.00</t>
  </si>
  <si>
    <t>87.07</t>
  </si>
  <si>
    <t>3456.93</t>
  </si>
  <si>
    <t>1808.80</t>
  </si>
  <si>
    <t>181344.56</t>
  </si>
  <si>
    <t>8405.25</t>
  </si>
  <si>
    <t>632.75</t>
  </si>
  <si>
    <t>4378.49</t>
  </si>
  <si>
    <t>1959.00</t>
  </si>
  <si>
    <t>27551.40</t>
  </si>
  <si>
    <t>504.75</t>
  </si>
  <si>
    <t>1223.50</t>
  </si>
  <si>
    <t>133.45</t>
  </si>
  <si>
    <t>289.68</t>
  </si>
  <si>
    <t>3428.05</t>
  </si>
  <si>
    <t>973.80</t>
  </si>
  <si>
    <t>13551.95</t>
  </si>
  <si>
    <t>354.71</t>
  </si>
  <si>
    <t>928.95</t>
  </si>
  <si>
    <t>6054.10</t>
  </si>
  <si>
    <t>999.45</t>
  </si>
  <si>
    <t>18292.48</t>
  </si>
  <si>
    <t>556.95</t>
  </si>
  <si>
    <t>460.10</t>
  </si>
  <si>
    <t>71.01</t>
  </si>
  <si>
    <t>686.60</t>
  </si>
  <si>
    <t>253.20</t>
  </si>
  <si>
    <t>1259.06</t>
  </si>
  <si>
    <t>844.05</t>
  </si>
  <si>
    <t>106.12</t>
  </si>
  <si>
    <t>515.71</t>
  </si>
  <si>
    <t>276.29</t>
  </si>
  <si>
    <t>2272.10</t>
  </si>
  <si>
    <t>43923.61</t>
  </si>
  <si>
    <t>133.25</t>
  </si>
  <si>
    <t>429.91</t>
  </si>
  <si>
    <t>7684.85</t>
  </si>
  <si>
    <t>110496.27</t>
  </si>
  <si>
    <t>584.20</t>
  </si>
  <si>
    <t>7827.79</t>
  </si>
  <si>
    <t>775.00</t>
  </si>
  <si>
    <t>269.92</t>
  </si>
  <si>
    <t>890.76</t>
  </si>
  <si>
    <t>342.60</t>
  </si>
  <si>
    <t>1533.97</t>
  </si>
  <si>
    <t>1036.00</t>
  </si>
  <si>
    <t>18426.47</t>
  </si>
  <si>
    <t>416.40</t>
  </si>
  <si>
    <t>15796.71</t>
  </si>
  <si>
    <t>667.80</t>
  </si>
  <si>
    <t>12843.70</t>
  </si>
  <si>
    <t>1179.70</t>
  </si>
  <si>
    <t>13104.91</t>
  </si>
  <si>
    <t>130.05</t>
  </si>
  <si>
    <t>1391.00</t>
  </si>
  <si>
    <t>534.61</t>
  </si>
  <si>
    <t>903.10</t>
  </si>
  <si>
    <t>12162.37</t>
  </si>
  <si>
    <t>1316.20</t>
  </si>
  <si>
    <t>15307.31</t>
  </si>
  <si>
    <t>291.10</t>
  </si>
  <si>
    <t>2809.20</t>
  </si>
  <si>
    <t>820.15</t>
  </si>
  <si>
    <t>7399.45</t>
  </si>
  <si>
    <t>178.65</t>
  </si>
  <si>
    <t>3563.95</t>
  </si>
  <si>
    <t>5191.43</t>
  </si>
  <si>
    <t>2477.70</t>
  </si>
  <si>
    <t>9678.54</t>
  </si>
  <si>
    <t>76.78</t>
  </si>
  <si>
    <t>51.66</t>
  </si>
  <si>
    <t>4906.00</t>
  </si>
  <si>
    <t>32.32</t>
  </si>
  <si>
    <t>4587.09</t>
  </si>
  <si>
    <t>427.97</t>
  </si>
  <si>
    <t>590.05</t>
  </si>
  <si>
    <t>230.64</t>
  </si>
  <si>
    <t>3928.18</t>
  </si>
  <si>
    <t>443.81</t>
  </si>
  <si>
    <t>1707.41</t>
  </si>
  <si>
    <t>523.55</t>
  </si>
  <si>
    <t>15416.90</t>
  </si>
  <si>
    <t>312.85</t>
  </si>
  <si>
    <t>5500.00</t>
  </si>
  <si>
    <t>13051.47</t>
  </si>
  <si>
    <t>352.05</t>
  </si>
  <si>
    <t>4387.33</t>
  </si>
  <si>
    <t>1321.10</t>
  </si>
  <si>
    <t>967.17</t>
  </si>
  <si>
    <t>1095.67</t>
  </si>
  <si>
    <t>1780.65</t>
  </si>
  <si>
    <t>24286.85</t>
  </si>
  <si>
    <t>110.55</t>
  </si>
  <si>
    <t>525.22</t>
  </si>
  <si>
    <t>1170.10</t>
  </si>
  <si>
    <t>1472.54</t>
  </si>
  <si>
    <t>267.10</t>
  </si>
  <si>
    <t>289.80</t>
  </si>
  <si>
    <t>2991.85</t>
  </si>
  <si>
    <t>40054.20</t>
  </si>
  <si>
    <t>343.65</t>
  </si>
  <si>
    <t>149092.66</t>
  </si>
  <si>
    <t>3183.20</t>
  </si>
  <si>
    <t>37929.80</t>
  </si>
  <si>
    <t>2244.25</t>
  </si>
  <si>
    <t>7956.94</t>
  </si>
  <si>
    <t>805.95</t>
  </si>
  <si>
    <t>12326.20</t>
  </si>
  <si>
    <t>92.73</t>
  </si>
  <si>
    <t>1921.41</t>
  </si>
  <si>
    <t>445.70</t>
  </si>
  <si>
    <t>7015.08</t>
  </si>
  <si>
    <t>330.21</t>
  </si>
  <si>
    <t>404.80</t>
  </si>
  <si>
    <t>217.75</t>
  </si>
  <si>
    <t>180.55</t>
  </si>
  <si>
    <t>931.63</t>
  </si>
  <si>
    <t>937.80</t>
  </si>
  <si>
    <t>2291.32</t>
  </si>
  <si>
    <t>910.00</t>
  </si>
  <si>
    <t>17329.64</t>
  </si>
  <si>
    <t>858.50</t>
  </si>
  <si>
    <t>273.01</t>
  </si>
  <si>
    <t>1775.76</t>
  </si>
  <si>
    <t>2875.45</t>
  </si>
  <si>
    <t>186.88</t>
  </si>
  <si>
    <t>100.61</t>
  </si>
  <si>
    <t>331.77</t>
  </si>
  <si>
    <t>8606.77</t>
  </si>
  <si>
    <t>368.50</t>
  </si>
  <si>
    <t>2764.87</t>
  </si>
  <si>
    <t>2473.30</t>
  </si>
  <si>
    <t>102087.57</t>
  </si>
  <si>
    <t>2025.05</t>
  </si>
  <si>
    <t>1168.35</t>
  </si>
  <si>
    <t>1251.60</t>
  </si>
  <si>
    <t>21373.85</t>
  </si>
  <si>
    <t>62463.87</t>
  </si>
  <si>
    <t>4384.65</t>
  </si>
  <si>
    <t>492.69</t>
  </si>
  <si>
    <t>449.25</t>
  </si>
  <si>
    <t>7314.27</t>
  </si>
  <si>
    <t>272.50</t>
  </si>
  <si>
    <t>2641.17</t>
  </si>
  <si>
    <t>231.05</t>
  </si>
  <si>
    <t>3117.96</t>
  </si>
  <si>
    <t>4840.26</t>
  </si>
  <si>
    <t>1659.02</t>
  </si>
  <si>
    <t>312.40</t>
  </si>
  <si>
    <t>651.70</t>
  </si>
  <si>
    <t>3608.25</t>
  </si>
  <si>
    <t>681.50</t>
  </si>
  <si>
    <t>2618.25</t>
  </si>
  <si>
    <t>188.10</t>
  </si>
  <si>
    <t>918.83</t>
  </si>
  <si>
    <t>2303.20</t>
  </si>
  <si>
    <t>5288.56</t>
  </si>
  <si>
    <t>1893.53</t>
  </si>
  <si>
    <t>269.60</t>
  </si>
  <si>
    <t>4716.32</t>
  </si>
  <si>
    <t>3667.44</t>
  </si>
  <si>
    <t>147.96</t>
  </si>
  <si>
    <t>1515.00</t>
  </si>
  <si>
    <t>19125.04</t>
  </si>
  <si>
    <t>626.32</t>
  </si>
  <si>
    <t>74.55</t>
  </si>
  <si>
    <t>177.65</t>
  </si>
  <si>
    <t>125.80</t>
  </si>
  <si>
    <t>1333.59</t>
  </si>
  <si>
    <t>302.30</t>
  </si>
  <si>
    <t>687.21</t>
  </si>
  <si>
    <t>283.34</t>
  </si>
  <si>
    <t>1127.55</t>
  </si>
  <si>
    <t>112584.66</t>
  </si>
  <si>
    <t>318.70</t>
  </si>
  <si>
    <t>3358.90</t>
  </si>
  <si>
    <t>91.48</t>
  </si>
  <si>
    <t>5809.54</t>
  </si>
  <si>
    <t>59.83</t>
  </si>
  <si>
    <t>1546.75</t>
  </si>
  <si>
    <t>822.25</t>
  </si>
  <si>
    <t>3589.36</t>
  </si>
  <si>
    <t>4366.85</t>
  </si>
  <si>
    <t>18185.56</t>
  </si>
  <si>
    <t>112.43</t>
  </si>
  <si>
    <t>4396.65</t>
  </si>
  <si>
    <t>595.80</t>
  </si>
  <si>
    <t>53.21</t>
  </si>
  <si>
    <t>64812.80</t>
  </si>
  <si>
    <t>922.64</t>
  </si>
  <si>
    <t>1484.50</t>
  </si>
  <si>
    <t>10532.82</t>
  </si>
  <si>
    <t>915.90</t>
  </si>
  <si>
    <t>2604.99</t>
  </si>
  <si>
    <t>959.53</t>
  </si>
  <si>
    <t>2656.24</t>
  </si>
  <si>
    <t>981.80</t>
  </si>
  <si>
    <t>2222.44</t>
  </si>
  <si>
    <t>3130.98</t>
  </si>
  <si>
    <t>292.05</t>
  </si>
  <si>
    <t>1816.01</t>
  </si>
  <si>
    <t>1410.01</t>
  </si>
  <si>
    <t>3499.60</t>
  </si>
  <si>
    <t>14155.89</t>
  </si>
  <si>
    <t>328.60</t>
  </si>
  <si>
    <t>23232.94</t>
  </si>
  <si>
    <t>317.50</t>
  </si>
  <si>
    <t>3763.05</t>
  </si>
  <si>
    <t>370.95</t>
  </si>
  <si>
    <t>3486.00</t>
  </si>
  <si>
    <t>165615.26</t>
  </si>
  <si>
    <t>787.97</t>
  </si>
  <si>
    <t>500.83</t>
  </si>
  <si>
    <t>669.85</t>
  </si>
  <si>
    <t>5547.11</t>
  </si>
  <si>
    <t>246.55</t>
  </si>
  <si>
    <t>1650.75</t>
  </si>
  <si>
    <t>1290.45</t>
  </si>
  <si>
    <t>1582.08</t>
  </si>
  <si>
    <t>20138.58</t>
  </si>
  <si>
    <t>497.70</t>
  </si>
  <si>
    <t>7578.76</t>
  </si>
  <si>
    <t>287.40</t>
  </si>
  <si>
    <t>259.67</t>
  </si>
  <si>
    <t>47.39</t>
  </si>
  <si>
    <t>8822.90</t>
  </si>
  <si>
    <t>336.16</t>
  </si>
  <si>
    <t>13420.00</t>
  </si>
  <si>
    <t>27151.50</t>
  </si>
  <si>
    <t>1232.55</t>
  </si>
  <si>
    <t>574.31</t>
  </si>
  <si>
    <t>43.93</t>
  </si>
  <si>
    <t>117.22</t>
  </si>
  <si>
    <t>315.95</t>
  </si>
  <si>
    <t>17826.29</t>
  </si>
  <si>
    <t>1173.30</t>
  </si>
  <si>
    <t>15080.18</t>
  </si>
  <si>
    <t>566.40</t>
  </si>
  <si>
    <t>13744.77</t>
  </si>
  <si>
    <t>24.22</t>
  </si>
  <si>
    <t>228.48</t>
  </si>
  <si>
    <t>1285.70</t>
  </si>
  <si>
    <t>4273.52</t>
  </si>
  <si>
    <t>678.00</t>
  </si>
  <si>
    <t>3661.81</t>
  </si>
  <si>
    <t>243.57</t>
  </si>
  <si>
    <t>2628.51</t>
  </si>
  <si>
    <t>309.10</t>
  </si>
  <si>
    <t>15475.42</t>
  </si>
  <si>
    <t>699.10</t>
  </si>
  <si>
    <t>1249.99</t>
  </si>
  <si>
    <t>1024.15</t>
  </si>
  <si>
    <t>353.37</t>
  </si>
  <si>
    <t>480.40</t>
  </si>
  <si>
    <t>2004.23</t>
  </si>
  <si>
    <t>482.60</t>
  </si>
  <si>
    <t>62.21</t>
  </si>
  <si>
    <t>49830.94</t>
  </si>
  <si>
    <t>874.70</t>
  </si>
  <si>
    <t>5176.22</t>
  </si>
  <si>
    <t>217.05</t>
  </si>
  <si>
    <t>409.52</t>
  </si>
  <si>
    <t>690.50</t>
  </si>
  <si>
    <t>74.85</t>
  </si>
  <si>
    <t>27629.58</t>
  </si>
  <si>
    <t>260.80</t>
  </si>
  <si>
    <t>98.84</t>
  </si>
  <si>
    <t>951.00</t>
  </si>
  <si>
    <t>836.39</t>
  </si>
  <si>
    <t>313.40</t>
  </si>
  <si>
    <t>1753.56</t>
  </si>
  <si>
    <t>792.77</t>
  </si>
  <si>
    <t>89.37</t>
  </si>
  <si>
    <t>143.20</t>
  </si>
  <si>
    <t>259.51</t>
  </si>
  <si>
    <t>651.87</t>
  </si>
  <si>
    <t>1084.45</t>
  </si>
  <si>
    <t>43894.13</t>
  </si>
  <si>
    <t>33773.04</t>
  </si>
  <si>
    <t>3254.50</t>
  </si>
  <si>
    <t>1154.95</t>
  </si>
  <si>
    <t>93.68</t>
  </si>
  <si>
    <t>112288.43</t>
  </si>
  <si>
    <t>85.87</t>
  </si>
  <si>
    <t>986.98</t>
  </si>
  <si>
    <t>582.16</t>
  </si>
  <si>
    <t>6397.08</t>
  </si>
  <si>
    <t>206.45</t>
  </si>
  <si>
    <t>3530.37</t>
  </si>
  <si>
    <t>78.53</t>
  </si>
  <si>
    <t>1063.49</t>
  </si>
  <si>
    <t>774.95</t>
  </si>
  <si>
    <t>174148.84</t>
  </si>
  <si>
    <t>89.19</t>
  </si>
  <si>
    <t>515.49</t>
  </si>
  <si>
    <t>1695.15</t>
  </si>
  <si>
    <t>46.42</t>
  </si>
  <si>
    <t>48311.78</t>
  </si>
  <si>
    <t>517.75</t>
  </si>
  <si>
    <t>8410.56</t>
  </si>
  <si>
    <t>52.16</t>
  </si>
  <si>
    <t>169.03</t>
  </si>
  <si>
    <t>157.35</t>
  </si>
  <si>
    <t>3556.96</t>
  </si>
  <si>
    <t>572.49</t>
  </si>
  <si>
    <t>368.30</t>
  </si>
  <si>
    <t>1378.39</t>
  </si>
  <si>
    <t>50.67</t>
  </si>
  <si>
    <t>1341.05</t>
  </si>
  <si>
    <t>34023.03</t>
  </si>
  <si>
    <t>358.79</t>
  </si>
  <si>
    <t>71724.64</t>
  </si>
  <si>
    <t>381.45</t>
  </si>
  <si>
    <t>1558.70</t>
  </si>
  <si>
    <t>1887.95</t>
  </si>
  <si>
    <t>828.80</t>
  </si>
  <si>
    <t>851.15</t>
  </si>
  <si>
    <t>7845.30</t>
  </si>
  <si>
    <t>68.90</t>
  </si>
  <si>
    <t>587.25</t>
  </si>
  <si>
    <t>1975.80</t>
  </si>
  <si>
    <t>10236.14</t>
  </si>
  <si>
    <t>4824.07</t>
  </si>
  <si>
    <t>281.65</t>
  </si>
  <si>
    <t>641.66</t>
  </si>
  <si>
    <t>177.42</t>
  </si>
  <si>
    <t>1460.56</t>
  </si>
  <si>
    <t>955.00</t>
  </si>
  <si>
    <t>49.14</t>
  </si>
  <si>
    <t>821.27</t>
  </si>
  <si>
    <t>264.95</t>
  </si>
  <si>
    <t>586.05</t>
  </si>
  <si>
    <t>119.90</t>
  </si>
  <si>
    <t>331.65</t>
  </si>
  <si>
    <t>162.61</t>
  </si>
  <si>
    <t>11061.64</t>
  </si>
  <si>
    <t>592.55</t>
  </si>
  <si>
    <t>300.81</t>
  </si>
  <si>
    <t>1740.48</t>
  </si>
  <si>
    <t>3769.95</t>
  </si>
  <si>
    <t>518577.69</t>
  </si>
  <si>
    <t>8222.00</t>
  </si>
  <si>
    <t>105.03</t>
  </si>
  <si>
    <t>28899.43</t>
  </si>
  <si>
    <t>445.55</t>
  </si>
  <si>
    <t>2864.93</t>
  </si>
  <si>
    <t>261.50</t>
  </si>
  <si>
    <t>605.94</t>
  </si>
  <si>
    <t>236.67</t>
  </si>
  <si>
    <t>702.95</t>
  </si>
  <si>
    <t>11588.87</t>
  </si>
  <si>
    <t>1374.35</t>
  </si>
  <si>
    <t>857.61</t>
  </si>
  <si>
    <t>648.50</t>
  </si>
  <si>
    <t>5720.34</t>
  </si>
  <si>
    <t>366.14</t>
  </si>
  <si>
    <t>877.00</t>
  </si>
  <si>
    <t>295.61</t>
  </si>
  <si>
    <t>2001.31</t>
  </si>
  <si>
    <t>132.85</t>
  </si>
  <si>
    <t>463.34</t>
  </si>
  <si>
    <t>558.01</t>
  </si>
  <si>
    <t>9595.00</t>
  </si>
  <si>
    <t>3986.95</t>
  </si>
  <si>
    <t>698.43</t>
  </si>
  <si>
    <t>313.00</t>
  </si>
  <si>
    <t>1343.74</t>
  </si>
  <si>
    <t>196.95</t>
  </si>
  <si>
    <t>273.59</t>
  </si>
  <si>
    <t>14011.15</t>
  </si>
  <si>
    <t>7116.00</t>
  </si>
  <si>
    <t>150.25</t>
  </si>
  <si>
    <t>47701.74</t>
  </si>
  <si>
    <t>138.35</t>
  </si>
  <si>
    <t>81259.20</t>
  </si>
  <si>
    <t>709.80</t>
  </si>
  <si>
    <t>1781.05</t>
  </si>
  <si>
    <t>319.55</t>
  </si>
  <si>
    <t>1619.00</t>
  </si>
  <si>
    <t>651.85</t>
  </si>
  <si>
    <t>15415.87</t>
  </si>
  <si>
    <t>176.50</t>
  </si>
  <si>
    <t>433.30</t>
  </si>
  <si>
    <t>204.66</t>
  </si>
  <si>
    <t>332.20</t>
  </si>
  <si>
    <t>2189.22</t>
  </si>
  <si>
    <t>1121.05</t>
  </si>
  <si>
    <t>65686.64</t>
  </si>
  <si>
    <t>502.00</t>
  </si>
  <si>
    <t>4304.85</t>
  </si>
  <si>
    <t>79.71</t>
  </si>
  <si>
    <t>255.05</t>
  </si>
  <si>
    <t>171.10</t>
  </si>
  <si>
    <t>392.18</t>
  </si>
  <si>
    <t>3298.93</t>
  </si>
  <si>
    <t>1125.35</t>
  </si>
  <si>
    <t>2711.00</t>
  </si>
  <si>
    <t>3398.81</t>
  </si>
  <si>
    <t>829.27</t>
  </si>
  <si>
    <t>68.63</t>
  </si>
  <si>
    <t>177.17</t>
  </si>
  <si>
    <t>468.70</t>
  </si>
  <si>
    <t>1451.48</t>
  </si>
  <si>
    <t>109.30</t>
  </si>
  <si>
    <t>255.78</t>
  </si>
  <si>
    <t>1759.74</t>
  </si>
  <si>
    <t>293.05</t>
  </si>
  <si>
    <t>730.85</t>
  </si>
  <si>
    <t>2285.88</t>
  </si>
  <si>
    <t>626.35</t>
  </si>
  <si>
    <t>19917.93</t>
  </si>
  <si>
    <t>178.45</t>
  </si>
  <si>
    <t>117332.69</t>
  </si>
  <si>
    <t>581.94</t>
  </si>
  <si>
    <t>851.20</t>
  </si>
  <si>
    <t>17811.33</t>
  </si>
  <si>
    <t>218.85</t>
  </si>
  <si>
    <t>3651.09</t>
  </si>
  <si>
    <t>6587.35</t>
  </si>
  <si>
    <t>50899.30</t>
  </si>
  <si>
    <t>824.80</t>
  </si>
  <si>
    <t>7947.26</t>
  </si>
  <si>
    <t>216.66</t>
  </si>
  <si>
    <t>372.38</t>
  </si>
  <si>
    <t>130.70</t>
  </si>
  <si>
    <t>1277.50</t>
  </si>
  <si>
    <t>12361.16</t>
  </si>
  <si>
    <t>69.45</t>
  </si>
  <si>
    <t>3447.00</t>
  </si>
  <si>
    <t>428644.32</t>
  </si>
  <si>
    <t>692.26</t>
  </si>
  <si>
    <t>64470.05</t>
  </si>
  <si>
    <t>3399.07</t>
  </si>
  <si>
    <t>92.75</t>
  </si>
  <si>
    <t>288.60</t>
  </si>
  <si>
    <t>7403.73</t>
  </si>
  <si>
    <t>86.31</t>
  </si>
  <si>
    <t>1761.70</t>
  </si>
  <si>
    <t>46580.33</t>
  </si>
  <si>
    <t>96.77</t>
  </si>
  <si>
    <t>99.31</t>
  </si>
  <si>
    <t>40936.95</t>
  </si>
  <si>
    <t>1050.95</t>
  </si>
  <si>
    <t>15004.12</t>
  </si>
  <si>
    <t>1727.00</t>
  </si>
  <si>
    <t>4695.71</t>
  </si>
  <si>
    <t>96.06</t>
  </si>
  <si>
    <t>1394.50</t>
  </si>
  <si>
    <t>301231.32</t>
  </si>
  <si>
    <t>206.32</t>
  </si>
  <si>
    <t>1672.50</t>
  </si>
  <si>
    <t>86.99</t>
  </si>
  <si>
    <t>7107.72</t>
  </si>
  <si>
    <t>1002.39</t>
  </si>
  <si>
    <t>2701.85</t>
  </si>
  <si>
    <t>78.18</t>
  </si>
  <si>
    <t>7229.51</t>
  </si>
  <si>
    <t>2035.00</t>
  </si>
  <si>
    <t>6325.23</t>
  </si>
  <si>
    <t>168.60</t>
  </si>
  <si>
    <t>1466.71</t>
  </si>
  <si>
    <t>159.55</t>
  </si>
  <si>
    <t>180.15</t>
  </si>
  <si>
    <t>14706.41</t>
  </si>
  <si>
    <t>791.86</t>
  </si>
  <si>
    <t>12765.54</t>
  </si>
  <si>
    <t>778.00</t>
  </si>
  <si>
    <t>870.53</t>
  </si>
  <si>
    <t>109238.47</t>
  </si>
  <si>
    <t>77.71</t>
  </si>
  <si>
    <t>176.84</t>
  </si>
  <si>
    <t>156216.35</t>
  </si>
  <si>
    <t>66253.59</t>
  </si>
  <si>
    <t>25.19</t>
  </si>
  <si>
    <t>5520.63</t>
  </si>
  <si>
    <t>3621.30</t>
  </si>
  <si>
    <t>34.54</t>
  </si>
  <si>
    <t>40514.31</t>
  </si>
  <si>
    <t>76.14</t>
  </si>
  <si>
    <t>633.61</t>
  </si>
  <si>
    <t>840.55</t>
  </si>
  <si>
    <t>2323.04</t>
  </si>
  <si>
    <t>346.30</t>
  </si>
  <si>
    <t>1081.95</t>
  </si>
  <si>
    <t>220.38</t>
  </si>
  <si>
    <t>827.60</t>
  </si>
  <si>
    <t>835.89</t>
  </si>
  <si>
    <t>5163.30</t>
  </si>
  <si>
    <t>638.45</t>
  </si>
  <si>
    <t>25725.59</t>
  </si>
  <si>
    <t>483.59</t>
  </si>
  <si>
    <t>401.10</t>
  </si>
  <si>
    <t>2460.81</t>
  </si>
  <si>
    <t>137.05</t>
  </si>
  <si>
    <t>1942.20</t>
  </si>
  <si>
    <t>1165096.49</t>
  </si>
  <si>
    <t>135.91</t>
  </si>
  <si>
    <t>184.10</t>
  </si>
  <si>
    <t>1097.32</t>
  </si>
  <si>
    <t>1417.55</t>
  </si>
  <si>
    <t>8802.41</t>
  </si>
  <si>
    <t>5891.29</t>
  </si>
  <si>
    <t>448.52</t>
  </si>
  <si>
    <t>919.70</t>
  </si>
  <si>
    <t>22485.04</t>
  </si>
  <si>
    <t>319.00</t>
  </si>
  <si>
    <t>378.40</t>
  </si>
  <si>
    <t>66386.50</t>
  </si>
  <si>
    <t>1557.30</t>
  </si>
  <si>
    <t>264.49</t>
  </si>
  <si>
    <t>1637.20</t>
  </si>
  <si>
    <t>10690.82</t>
  </si>
  <si>
    <t>125.46</t>
  </si>
  <si>
    <t>258.75</t>
  </si>
  <si>
    <t>2184.63</t>
  </si>
  <si>
    <t>40.41</t>
  </si>
  <si>
    <t>1192.72</t>
  </si>
  <si>
    <t>428.65</t>
  </si>
  <si>
    <t>804.90</t>
  </si>
  <si>
    <t>42.63</t>
  </si>
  <si>
    <t>28252.04</t>
  </si>
  <si>
    <t>158.99</t>
  </si>
  <si>
    <t>250.44</t>
  </si>
  <si>
    <t>317.95</t>
  </si>
  <si>
    <t>1787.50</t>
  </si>
  <si>
    <t>3248.00</t>
  </si>
  <si>
    <t>130397.00</t>
  </si>
  <si>
    <t>363.95</t>
  </si>
  <si>
    <t>3649.61</t>
  </si>
  <si>
    <t>8063.43</t>
  </si>
  <si>
    <t>52325.96</t>
  </si>
  <si>
    <t>1290.23</t>
  </si>
  <si>
    <t>831.95</t>
  </si>
  <si>
    <t>11108.90</t>
  </si>
  <si>
    <t>3488.45</t>
  </si>
  <si>
    <t>889.60</t>
  </si>
  <si>
    <t>19815.70</t>
  </si>
  <si>
    <t>310.55</t>
  </si>
  <si>
    <t>3474.45</t>
  </si>
  <si>
    <t>69155.21</t>
  </si>
  <si>
    <t>508.90</t>
  </si>
  <si>
    <t>4678.61</t>
  </si>
  <si>
    <t>1054.10</t>
  </si>
  <si>
    <t>4738.97</t>
  </si>
  <si>
    <t>331.23</t>
  </si>
  <si>
    <t>599.30</t>
  </si>
  <si>
    <t>39544.55</t>
  </si>
  <si>
    <t>931.50</t>
  </si>
  <si>
    <t>18309.86</t>
  </si>
  <si>
    <t>103.04</t>
  </si>
  <si>
    <t>98.32</t>
  </si>
  <si>
    <t>286.00</t>
  </si>
  <si>
    <t>7496.53</t>
  </si>
  <si>
    <t>19856.83</t>
  </si>
  <si>
    <t>61.55</t>
  </si>
  <si>
    <t>1284.19</t>
  </si>
  <si>
    <t>980.70</t>
  </si>
  <si>
    <t>2262.49</t>
  </si>
  <si>
    <t>69.51</t>
  </si>
  <si>
    <t>2655.56</t>
  </si>
  <si>
    <t>276.08</t>
  </si>
  <si>
    <t>2564.24</t>
  </si>
  <si>
    <t>12973.11</t>
  </si>
  <si>
    <t>82.64</t>
  </si>
  <si>
    <t>125.94</t>
  </si>
  <si>
    <t>85.47</t>
  </si>
  <si>
    <t>4271.24</t>
  </si>
  <si>
    <t>417.90</t>
  </si>
  <si>
    <t>67975.89</t>
  </si>
  <si>
    <t>94.20</t>
  </si>
  <si>
    <t>258.64</t>
  </si>
  <si>
    <t>186.87</t>
  </si>
  <si>
    <t>339.45</t>
  </si>
  <si>
    <t>802.60</t>
  </si>
  <si>
    <t>198.35</t>
  </si>
  <si>
    <t>2294.14</t>
  </si>
  <si>
    <t>251.73</t>
  </si>
  <si>
    <t>510.70</t>
  </si>
  <si>
    <t>871.70</t>
  </si>
  <si>
    <t>1538.98</t>
  </si>
  <si>
    <t>92.25</t>
  </si>
  <si>
    <t>210.28</t>
  </si>
  <si>
    <t>1053.88</t>
  </si>
  <si>
    <t>1088.87</t>
  </si>
  <si>
    <t>205.65</t>
  </si>
  <si>
    <t>2368.29</t>
  </si>
  <si>
    <t>263.15</t>
  </si>
  <si>
    <t>2705.20</t>
  </si>
  <si>
    <t>2743.10</t>
  </si>
  <si>
    <t>1880.94</t>
  </si>
  <si>
    <t>5996.85</t>
  </si>
  <si>
    <t>17655.79</t>
  </si>
  <si>
    <t>649.90</t>
  </si>
  <si>
    <t>8021.56</t>
  </si>
  <si>
    <t>814.55</t>
  </si>
  <si>
    <t>626.07</t>
  </si>
  <si>
    <t>3067.58</t>
  </si>
  <si>
    <t>380.15</t>
  </si>
  <si>
    <t>10416.87</t>
  </si>
  <si>
    <t>265997.24</t>
  </si>
  <si>
    <t>657.50</t>
  </si>
  <si>
    <t>1363.11</t>
  </si>
  <si>
    <t>378.30</t>
  </si>
  <si>
    <t>1240.50</t>
  </si>
  <si>
    <t>103.54</t>
  </si>
  <si>
    <t>8275.83</t>
  </si>
  <si>
    <t>360.99</t>
  </si>
  <si>
    <t>317.40</t>
  </si>
  <si>
    <t>582.90</t>
  </si>
  <si>
    <t>1156.95</t>
  </si>
  <si>
    <t>14678.49</t>
  </si>
  <si>
    <t>261.75</t>
  </si>
  <si>
    <t>1100.88</t>
  </si>
  <si>
    <t>1014.90</t>
  </si>
  <si>
    <t>37.55</t>
  </si>
  <si>
    <t>594.65</t>
  </si>
  <si>
    <t>837.96</t>
  </si>
  <si>
    <t>7067.53</t>
  </si>
  <si>
    <t>1792.55</t>
  </si>
  <si>
    <t>3005.89</t>
  </si>
  <si>
    <t>1019.70</t>
  </si>
  <si>
    <t>4013.45</t>
  </si>
  <si>
    <t>581.95</t>
  </si>
  <si>
    <t>13913.26</t>
  </si>
  <si>
    <t>523.00</t>
  </si>
  <si>
    <t>8615.92</t>
  </si>
  <si>
    <t>525.05</t>
  </si>
  <si>
    <t>109.54</t>
  </si>
  <si>
    <t>1548.31</t>
  </si>
  <si>
    <t>442.82</t>
  </si>
  <si>
    <t>362.65</t>
  </si>
  <si>
    <t>2056.81</t>
  </si>
  <si>
    <t>313.20</t>
  </si>
  <si>
    <t>191.63</t>
  </si>
  <si>
    <t>12227.43</t>
  </si>
  <si>
    <t>239.10</t>
  </si>
  <si>
    <t>360.08</t>
  </si>
  <si>
    <t>888.00</t>
  </si>
  <si>
    <t>9622.16</t>
  </si>
  <si>
    <t>72.11</t>
  </si>
  <si>
    <t>7001.83</t>
  </si>
  <si>
    <t>1230.20</t>
  </si>
  <si>
    <t>1450.13</t>
  </si>
  <si>
    <t>3830.98</t>
  </si>
  <si>
    <t>88.31</t>
  </si>
  <si>
    <t>519.15</t>
  </si>
  <si>
    <t>3544.01</t>
  </si>
  <si>
    <t>5560.90</t>
  </si>
  <si>
    <t>4806.48</t>
  </si>
  <si>
    <t>2672.92</t>
  </si>
  <si>
    <t>87.39</t>
  </si>
  <si>
    <t>309.50</t>
  </si>
  <si>
    <t>1500.43</t>
  </si>
  <si>
    <t>235.75</t>
  </si>
  <si>
    <t>365.44</t>
  </si>
  <si>
    <t>343.05</t>
  </si>
  <si>
    <t>4102.12</t>
  </si>
  <si>
    <t>865.00</t>
  </si>
  <si>
    <t>22051.21</t>
  </si>
  <si>
    <t>881.91</t>
  </si>
  <si>
    <t>242.75</t>
  </si>
  <si>
    <t>429.16</t>
  </si>
  <si>
    <t>80.23</t>
  </si>
  <si>
    <t>1494.12</t>
  </si>
  <si>
    <t>223.54</t>
  </si>
  <si>
    <t>743.40</t>
  </si>
  <si>
    <t>2470.23</t>
  </si>
  <si>
    <t>516.61</t>
  </si>
  <si>
    <t>2849.54</t>
  </si>
  <si>
    <t>292.65</t>
  </si>
  <si>
    <t>43.78</t>
  </si>
  <si>
    <t>3654.66</t>
  </si>
  <si>
    <t>928.25</t>
  </si>
  <si>
    <t>5747.98</t>
  </si>
  <si>
    <t>454.55</t>
  </si>
  <si>
    <t>2051.58</t>
  </si>
  <si>
    <t>109.70</t>
  </si>
  <si>
    <t>114.38</t>
  </si>
  <si>
    <t>757.00</t>
  </si>
  <si>
    <t>275.54</t>
  </si>
  <si>
    <t>164.05</t>
  </si>
  <si>
    <t>2158.22</t>
  </si>
  <si>
    <t>2885.62</t>
  </si>
  <si>
    <t>20.84</t>
  </si>
  <si>
    <t>2888.24</t>
  </si>
  <si>
    <t>470.33</t>
  </si>
  <si>
    <t>88850.39</t>
  </si>
  <si>
    <t>158.50</t>
  </si>
  <si>
    <t>467.60</t>
  </si>
  <si>
    <t>1284.70</t>
  </si>
  <si>
    <t>162.48</t>
  </si>
  <si>
    <t>1642.80</t>
  </si>
  <si>
    <t>104.63</t>
  </si>
  <si>
    <t>10609.52</t>
  </si>
  <si>
    <t>1592.20</t>
  </si>
  <si>
    <t>21687.91</t>
  </si>
  <si>
    <t>272.70</t>
  </si>
  <si>
    <t>2417.59</t>
  </si>
  <si>
    <t>176.01</t>
  </si>
  <si>
    <t>139.25</t>
  </si>
  <si>
    <t>182.04</t>
  </si>
  <si>
    <t>1209.50</t>
  </si>
  <si>
    <t>56.33</t>
  </si>
  <si>
    <t>57824.80</t>
  </si>
  <si>
    <t>387.10</t>
  </si>
  <si>
    <t>3524.30</t>
  </si>
  <si>
    <t>255.79</t>
  </si>
  <si>
    <t>1490.15</t>
  </si>
  <si>
    <t>487.20</t>
  </si>
  <si>
    <t>3118.08</t>
  </si>
  <si>
    <t>945.10</t>
  </si>
  <si>
    <t>26380.76</t>
  </si>
  <si>
    <t>99.62</t>
  </si>
  <si>
    <t>1265.88</t>
  </si>
  <si>
    <t>305952.40</t>
  </si>
  <si>
    <t>87.06</t>
  </si>
  <si>
    <t>194.34</t>
  </si>
  <si>
    <t>2630.90</t>
  </si>
  <si>
    <t>205.80</t>
  </si>
  <si>
    <t>3869.31</t>
  </si>
  <si>
    <t>186.75</t>
  </si>
  <si>
    <t>1246.22</t>
  </si>
  <si>
    <t>1030.82</t>
  </si>
  <si>
    <t>352.21</t>
  </si>
  <si>
    <t>2532.33</t>
  </si>
  <si>
    <t>188.11</t>
  </si>
  <si>
    <t>478.25</t>
  </si>
  <si>
    <t>28118.65</t>
  </si>
  <si>
    <t>153.80</t>
  </si>
  <si>
    <t>3281.70</t>
  </si>
  <si>
    <t>447.70</t>
  </si>
  <si>
    <t>311.16</t>
  </si>
  <si>
    <t>14951.31</t>
  </si>
  <si>
    <t>1068.85</t>
  </si>
  <si>
    <t>87.71</t>
  </si>
  <si>
    <t>80693.66</t>
  </si>
  <si>
    <t>572.00</t>
  </si>
  <si>
    <t>3856.47</t>
  </si>
  <si>
    <t>93.30</t>
  </si>
  <si>
    <t>5191.20</t>
  </si>
  <si>
    <t>608.61</t>
  </si>
  <si>
    <t>360.05</t>
  </si>
  <si>
    <t>1896.82</t>
  </si>
  <si>
    <t>259.95</t>
  </si>
  <si>
    <t>396.53</t>
  </si>
  <si>
    <t>1949.70</t>
  </si>
  <si>
    <t>32122.57</t>
  </si>
  <si>
    <t>528.03</t>
  </si>
  <si>
    <t>233.05</t>
  </si>
  <si>
    <t>373.65</t>
  </si>
  <si>
    <t>229.42</t>
  </si>
  <si>
    <t>81.10</t>
  </si>
  <si>
    <t>102.98</t>
  </si>
  <si>
    <t>347.00</t>
  </si>
  <si>
    <t>7942.46</t>
  </si>
  <si>
    <t>592.80</t>
  </si>
  <si>
    <t>85764.34</t>
  </si>
  <si>
    <t>666.00</t>
  </si>
  <si>
    <t>2375.77</t>
  </si>
  <si>
    <t>261.10</t>
  </si>
  <si>
    <t>995.78</t>
  </si>
  <si>
    <t>1215.98</t>
  </si>
  <si>
    <t>434.05</t>
  </si>
  <si>
    <t>14570.07</t>
  </si>
  <si>
    <t>709.00</t>
  </si>
  <si>
    <t>1119.08</t>
  </si>
  <si>
    <t>1505.32</t>
  </si>
  <si>
    <t>63.87</t>
  </si>
  <si>
    <t>563.86</t>
  </si>
  <si>
    <t>1595.03</t>
  </si>
  <si>
    <t>245.15</t>
  </si>
  <si>
    <t>1139.00</t>
  </si>
  <si>
    <t>344.37</t>
  </si>
  <si>
    <t>153.10</t>
  </si>
  <si>
    <t>264.74</t>
  </si>
  <si>
    <t>135.51</t>
  </si>
  <si>
    <t>1000.50</t>
  </si>
  <si>
    <t>97.07</t>
  </si>
  <si>
    <t>1769.00</t>
  </si>
  <si>
    <t>2873.00</t>
  </si>
  <si>
    <t>9219.60</t>
  </si>
  <si>
    <t>6589.50</t>
  </si>
  <si>
    <t>68.08</t>
  </si>
  <si>
    <t>15719.63</t>
  </si>
  <si>
    <t>710.05</t>
  </si>
  <si>
    <t>16582.65</t>
  </si>
  <si>
    <t>1668.67</t>
  </si>
  <si>
    <t>861.35</t>
  </si>
  <si>
    <t>3497.79</t>
  </si>
  <si>
    <t>126.85</t>
  </si>
  <si>
    <t>378.41</t>
  </si>
  <si>
    <t>742.14</t>
  </si>
  <si>
    <t>4596.45</t>
  </si>
  <si>
    <t>23546.72</t>
  </si>
  <si>
    <t>231.89</t>
  </si>
  <si>
    <t>537.00</t>
  </si>
  <si>
    <t>86.30</t>
  </si>
  <si>
    <t>597.05</t>
  </si>
  <si>
    <t>820.50</t>
  </si>
  <si>
    <t>15791.74</t>
  </si>
  <si>
    <t>807.50</t>
  </si>
  <si>
    <t>192.99</t>
  </si>
  <si>
    <t>421.15</t>
  </si>
  <si>
    <t>1361.89</t>
  </si>
  <si>
    <t>65.04</t>
  </si>
  <si>
    <t>6207.50</t>
  </si>
  <si>
    <t>74.15</t>
  </si>
  <si>
    <t>122.85</t>
  </si>
  <si>
    <t>2495.24</t>
  </si>
  <si>
    <t>16717.59</t>
  </si>
  <si>
    <t>907.44</t>
  </si>
  <si>
    <t>858.00</t>
  </si>
  <si>
    <t>1401.69</t>
  </si>
  <si>
    <t>639.05</t>
  </si>
  <si>
    <t>59.01</t>
  </si>
  <si>
    <t>8858.32</t>
  </si>
  <si>
    <t>11839.33</t>
  </si>
  <si>
    <t>98.99</t>
  </si>
  <si>
    <t>532.10</t>
  </si>
  <si>
    <t>1625.02</t>
  </si>
  <si>
    <t>25379.15</t>
  </si>
  <si>
    <t>815.00</t>
  </si>
  <si>
    <t>164.70</t>
  </si>
  <si>
    <t>4875.26</t>
  </si>
  <si>
    <t>455.60</t>
  </si>
  <si>
    <t>1868.53</t>
  </si>
  <si>
    <t>1402.00</t>
  </si>
  <si>
    <t>802.65</t>
  </si>
  <si>
    <t>470.60</t>
  </si>
  <si>
    <t>3108.29</t>
  </si>
  <si>
    <t>4770.10</t>
  </si>
  <si>
    <t>484.80</t>
  </si>
  <si>
    <t>30789.69</t>
  </si>
  <si>
    <t>1490.41</t>
  </si>
  <si>
    <t>203.75</t>
  </si>
  <si>
    <t>586.90</t>
  </si>
  <si>
    <t>513.10</t>
  </si>
  <si>
    <t>22222.03</t>
  </si>
  <si>
    <t>4536.81</t>
  </si>
  <si>
    <t>1103.02</t>
  </si>
  <si>
    <t>719.85</t>
  </si>
  <si>
    <t>3315.20</t>
  </si>
  <si>
    <t>137.60</t>
  </si>
  <si>
    <t>1195.05</t>
  </si>
  <si>
    <t>18635.87</t>
  </si>
  <si>
    <t>158.80</t>
  </si>
  <si>
    <t>634.45</t>
  </si>
  <si>
    <t>1023.70</t>
  </si>
  <si>
    <t>636995.47</t>
  </si>
  <si>
    <t>1205.45</t>
  </si>
  <si>
    <t>12483.64</t>
  </si>
  <si>
    <t>112.99</t>
  </si>
  <si>
    <t>816.00</t>
  </si>
  <si>
    <t>2699.83</t>
  </si>
  <si>
    <t>140.28</t>
  </si>
  <si>
    <t>301.25</t>
  </si>
  <si>
    <t>5466.28</t>
  </si>
  <si>
    <t>98.82</t>
  </si>
  <si>
    <t>331.08</t>
  </si>
  <si>
    <t>113.26</t>
  </si>
  <si>
    <t>96.15</t>
  </si>
  <si>
    <t>201.76</t>
  </si>
  <si>
    <t>968.98</t>
  </si>
  <si>
    <t>126.44</t>
  </si>
  <si>
    <t>1484.70</t>
  </si>
  <si>
    <t>2091.56</t>
  </si>
  <si>
    <t>2953.97</t>
  </si>
  <si>
    <t>123.85</t>
  </si>
  <si>
    <t>97.73</t>
  </si>
  <si>
    <t>1769.74</t>
  </si>
  <si>
    <t>22594.32</t>
  </si>
  <si>
    <t>4267.76</t>
  </si>
  <si>
    <t>438.00</t>
  </si>
  <si>
    <t>10903.47</t>
  </si>
  <si>
    <t>788.85</t>
  </si>
  <si>
    <t>1945.02</t>
  </si>
  <si>
    <t>149.50</t>
  </si>
  <si>
    <t>671.98</t>
  </si>
  <si>
    <t>227.82</t>
  </si>
  <si>
    <t>81.74</t>
  </si>
  <si>
    <t>189.75</t>
  </si>
  <si>
    <t>18247.06</t>
  </si>
  <si>
    <t>697.30</t>
  </si>
  <si>
    <t>23935.57</t>
  </si>
  <si>
    <t>264.94</t>
  </si>
  <si>
    <t>10321.44</t>
  </si>
  <si>
    <t>939.05</t>
  </si>
  <si>
    <t>20535.67</t>
  </si>
  <si>
    <t>871.73</t>
  </si>
  <si>
    <t>1874.04</t>
  </si>
  <si>
    <t>950.90</t>
  </si>
  <si>
    <t>1236.18</t>
  </si>
  <si>
    <t>3891.37</t>
  </si>
  <si>
    <t>321.05</t>
  </si>
  <si>
    <t>2138.27</t>
  </si>
  <si>
    <t>448.90</t>
  </si>
  <si>
    <t>600.03</t>
  </si>
  <si>
    <t>182.15</t>
  </si>
  <si>
    <t>2126.71</t>
  </si>
  <si>
    <t>78.67</t>
  </si>
  <si>
    <t>2015.00</t>
  </si>
  <si>
    <t>321959.35</t>
  </si>
  <si>
    <t>97.94</t>
  </si>
  <si>
    <t>3703.20</t>
  </si>
  <si>
    <t>294.45</t>
  </si>
  <si>
    <t>24923.23</t>
  </si>
  <si>
    <t>261.45</t>
  </si>
  <si>
    <t>4409.78</t>
  </si>
  <si>
    <t>1222.90</t>
  </si>
  <si>
    <t>3276.87</t>
  </si>
  <si>
    <t>458.05</t>
  </si>
  <si>
    <t>3635.28</t>
  </si>
  <si>
    <t>443.80</t>
  </si>
  <si>
    <t>6153.78</t>
  </si>
  <si>
    <t>2408.60</t>
  </si>
  <si>
    <t>205.90</t>
  </si>
  <si>
    <t>207.94</t>
  </si>
  <si>
    <t>1505.74</t>
  </si>
  <si>
    <t>674.70</t>
  </si>
  <si>
    <t>2233.36</t>
  </si>
  <si>
    <t>668.30</t>
  </si>
  <si>
    <t>125707.78</t>
  </si>
  <si>
    <t>200.95</t>
  </si>
  <si>
    <t>1598.02</t>
  </si>
  <si>
    <t>96.10</t>
  </si>
  <si>
    <t>137.61</t>
  </si>
  <si>
    <t>298.15</t>
  </si>
  <si>
    <t>126.70</t>
  </si>
  <si>
    <t>116.11</t>
  </si>
  <si>
    <t>166.16</t>
  </si>
  <si>
    <t>12179.10</t>
  </si>
  <si>
    <t>358892.71</t>
  </si>
  <si>
    <t>190.45</t>
  </si>
  <si>
    <t>1074.64</t>
  </si>
  <si>
    <t>430.65</t>
  </si>
  <si>
    <t>3819.05</t>
  </si>
  <si>
    <t>98.51</t>
  </si>
  <si>
    <t>399.65</t>
  </si>
  <si>
    <t>11558.97</t>
  </si>
  <si>
    <t>123.72</t>
  </si>
  <si>
    <t>183.24</t>
  </si>
  <si>
    <t>203.94</t>
  </si>
  <si>
    <t>123979.11</t>
  </si>
  <si>
    <t>254.67</t>
  </si>
  <si>
    <t>360.50</t>
  </si>
  <si>
    <t>33285.39</t>
  </si>
  <si>
    <t>93.63</t>
  </si>
  <si>
    <t>4284.00</t>
  </si>
  <si>
    <t>83.37</t>
  </si>
  <si>
    <t>1343.09</t>
  </si>
  <si>
    <t>166.01</t>
  </si>
  <si>
    <t>57007.39</t>
  </si>
  <si>
    <t>300.19</t>
  </si>
  <si>
    <t>444.28</t>
  </si>
  <si>
    <t>2263.68</t>
  </si>
  <si>
    <t>67.24</t>
  </si>
  <si>
    <t>88.83</t>
  </si>
  <si>
    <t>68.54</t>
  </si>
  <si>
    <t>696.90</t>
  </si>
  <si>
    <t>36107.87</t>
  </si>
  <si>
    <t>3425.99</t>
  </si>
  <si>
    <t>1038.25</t>
  </si>
  <si>
    <t>105910.69</t>
  </si>
  <si>
    <t>3117.77</t>
  </si>
  <si>
    <t>6462.09</t>
  </si>
  <si>
    <t>132.02</t>
  </si>
  <si>
    <t>978.00</t>
  </si>
  <si>
    <t>329.80</t>
  </si>
  <si>
    <t>1124.74</t>
  </si>
  <si>
    <t>732.15</t>
  </si>
  <si>
    <t>5361.41</t>
  </si>
  <si>
    <t>393.65</t>
  </si>
  <si>
    <t>62.62</t>
  </si>
  <si>
    <t>7374.64</t>
  </si>
  <si>
    <t>1359.53</t>
  </si>
  <si>
    <t>1839.70</t>
  </si>
  <si>
    <t>34545.41</t>
  </si>
  <si>
    <t>555.89</t>
  </si>
  <si>
    <t>679.75</t>
  </si>
  <si>
    <t>12284.42</t>
  </si>
  <si>
    <t>192.02</t>
  </si>
  <si>
    <t>97358.56</t>
  </si>
  <si>
    <t>588.95</t>
  </si>
  <si>
    <t>3535.09</t>
  </si>
  <si>
    <t>270.70</t>
  </si>
  <si>
    <t>37536.29</t>
  </si>
  <si>
    <t>1957.15</t>
  </si>
  <si>
    <t>6020.14</t>
  </si>
  <si>
    <t>139670.41</t>
  </si>
  <si>
    <t>10552.28</t>
  </si>
  <si>
    <t>67.10</t>
  </si>
  <si>
    <t>156.77</t>
  </si>
  <si>
    <t>179.65</t>
  </si>
  <si>
    <t>97.74</t>
  </si>
  <si>
    <t>120.25</t>
  </si>
  <si>
    <t>1287.81</t>
  </si>
  <si>
    <t>462.95</t>
  </si>
  <si>
    <t>1351.85</t>
  </si>
  <si>
    <t>922.75</t>
  </si>
  <si>
    <t>87803.99</t>
  </si>
  <si>
    <t>324.80</t>
  </si>
  <si>
    <t>5317.52</t>
  </si>
  <si>
    <t>4220.22</t>
  </si>
  <si>
    <t>789.80</t>
  </si>
  <si>
    <t>17547.26</t>
  </si>
  <si>
    <t>48.67</t>
  </si>
  <si>
    <t>1295.06</t>
  </si>
  <si>
    <t>169.35</t>
  </si>
  <si>
    <t>162.40</t>
  </si>
  <si>
    <t>171.97</t>
  </si>
  <si>
    <t>5526.90</t>
  </si>
  <si>
    <t>1621.00</t>
  </si>
  <si>
    <t>136390.73</t>
  </si>
  <si>
    <t>90.37</t>
  </si>
  <si>
    <t>353.53</t>
  </si>
  <si>
    <t>469.00</t>
  </si>
  <si>
    <t>894.47</t>
  </si>
  <si>
    <t>1208.78</t>
  </si>
  <si>
    <t>1030.02</t>
  </si>
  <si>
    <t>227.30</t>
  </si>
  <si>
    <t>3146.33</t>
  </si>
  <si>
    <t>9322.17</t>
  </si>
  <si>
    <t>12295.15</t>
  </si>
  <si>
    <t>758.95</t>
  </si>
  <si>
    <t>988.23</t>
  </si>
  <si>
    <t>277.34</t>
  </si>
  <si>
    <t>38.42</t>
  </si>
  <si>
    <t>51.19</t>
  </si>
  <si>
    <t>3851.94</t>
  </si>
  <si>
    <t>931.00</t>
  </si>
  <si>
    <t>111839.35</t>
  </si>
  <si>
    <t>449.00</t>
  </si>
  <si>
    <t>986.18</t>
  </si>
  <si>
    <t>9695.32</t>
  </si>
  <si>
    <t>3565.08</t>
  </si>
  <si>
    <t>805.39</t>
  </si>
  <si>
    <t>296.55</t>
  </si>
  <si>
    <t>51.04</t>
  </si>
  <si>
    <t>303.45</t>
  </si>
  <si>
    <t>5901.18</t>
  </si>
  <si>
    <t>11478.25</t>
  </si>
  <si>
    <t>85.89</t>
  </si>
  <si>
    <t>136.74</t>
  </si>
  <si>
    <t>1628.00</t>
  </si>
  <si>
    <t>12887.46</t>
  </si>
  <si>
    <t>144.76</t>
  </si>
  <si>
    <t>238.59</t>
  </si>
  <si>
    <t>111.42</t>
  </si>
  <si>
    <t>172.57</t>
  </si>
  <si>
    <t>1447.00</t>
  </si>
  <si>
    <t>808.23</t>
  </si>
  <si>
    <t>1150.00</t>
  </si>
  <si>
    <t>691.94</t>
  </si>
  <si>
    <t>130.30</t>
  </si>
  <si>
    <t>178.52</t>
  </si>
  <si>
    <t>497.30</t>
  </si>
  <si>
    <t>152.74</t>
  </si>
  <si>
    <t>15722.54</t>
  </si>
  <si>
    <t>218.38</t>
  </si>
  <si>
    <t>353.90</t>
  </si>
  <si>
    <t>80.22</t>
  </si>
  <si>
    <t>451.75</t>
  </si>
  <si>
    <t>161.60</t>
  </si>
  <si>
    <t>371.20</t>
  </si>
  <si>
    <t>97745.21</t>
  </si>
  <si>
    <t>335.55</t>
  </si>
  <si>
    <t>325371.61</t>
  </si>
  <si>
    <t>57.74</t>
  </si>
  <si>
    <t>1507.65</t>
  </si>
  <si>
    <t>2252.51</t>
  </si>
  <si>
    <t>749.50</t>
  </si>
  <si>
    <t>9937.65</t>
  </si>
  <si>
    <t>44.97</t>
  </si>
  <si>
    <t>337.27</t>
  </si>
  <si>
    <t>1957.89</t>
  </si>
  <si>
    <t>344.50</t>
  </si>
  <si>
    <t>56.43</t>
  </si>
  <si>
    <t>3306.11</t>
  </si>
  <si>
    <t>3793.00</t>
  </si>
  <si>
    <t>41666.12</t>
  </si>
  <si>
    <t>283.65</t>
  </si>
  <si>
    <t>353.32</t>
  </si>
  <si>
    <t>736.65</t>
  </si>
  <si>
    <t>2025.58</t>
  </si>
  <si>
    <t>4367.99</t>
  </si>
  <si>
    <t>3048.59</t>
  </si>
  <si>
    <t>150.20</t>
  </si>
  <si>
    <t>39.77</t>
  </si>
  <si>
    <t>101.26</t>
  </si>
  <si>
    <t>227.24</t>
  </si>
  <si>
    <t>11903.00</t>
  </si>
  <si>
    <t>132468.49</t>
  </si>
  <si>
    <t>3543.02</t>
  </si>
  <si>
    <t>158.45</t>
  </si>
  <si>
    <t>5920.75</t>
  </si>
  <si>
    <t>2447.67</t>
  </si>
  <si>
    <t>221.30</t>
  </si>
  <si>
    <t>10308.18</t>
  </si>
  <si>
    <t>733.05</t>
  </si>
  <si>
    <t>60811.27</t>
  </si>
  <si>
    <t>87.51</t>
  </si>
  <si>
    <t>2362.43</t>
  </si>
  <si>
    <t>82.39</t>
  </si>
  <si>
    <t>52.91</t>
  </si>
  <si>
    <t>830.77</t>
  </si>
  <si>
    <t>210.43</t>
  </si>
  <si>
    <t>342.95</t>
  </si>
  <si>
    <t>53.47</t>
  </si>
  <si>
    <t>6928.17</t>
  </si>
  <si>
    <t>402.05</t>
  </si>
  <si>
    <t>132680.63</t>
  </si>
  <si>
    <t>1539.12</t>
  </si>
  <si>
    <t>1377.65</t>
  </si>
  <si>
    <t>1864300.55</t>
  </si>
  <si>
    <t>354.25</t>
  </si>
  <si>
    <t>1007.82</t>
  </si>
  <si>
    <t>3314.00</t>
  </si>
  <si>
    <t>3745.86</t>
  </si>
  <si>
    <t>4390.00</t>
  </si>
  <si>
    <t>48774.57</t>
  </si>
  <si>
    <t>209.30</t>
  </si>
  <si>
    <t>87.26</t>
  </si>
  <si>
    <t>361.17</t>
  </si>
  <si>
    <t>69.76</t>
  </si>
  <si>
    <t>44591.01</t>
  </si>
  <si>
    <t>229.20</t>
  </si>
  <si>
    <t>45883.54</t>
  </si>
  <si>
    <t>264.10</t>
  </si>
  <si>
    <t>75566.46</t>
  </si>
  <si>
    <t>20738.31</t>
  </si>
  <si>
    <t>497.80</t>
  </si>
  <si>
    <t>7314.70</t>
  </si>
  <si>
    <t>1574.15</t>
  </si>
  <si>
    <t>2348.65</t>
  </si>
  <si>
    <t>61.62</t>
  </si>
  <si>
    <t>205.85</t>
  </si>
  <si>
    <t>46.83</t>
  </si>
  <si>
    <t>73.06</t>
  </si>
  <si>
    <t>1377.80</t>
  </si>
  <si>
    <t>22028.08</t>
  </si>
  <si>
    <t>257.90</t>
  </si>
  <si>
    <t>282.30</t>
  </si>
  <si>
    <t>110.10</t>
  </si>
  <si>
    <t>91739.00</t>
  </si>
  <si>
    <t>1095.95</t>
  </si>
  <si>
    <t>17458.48</t>
  </si>
  <si>
    <t>150.78</t>
  </si>
  <si>
    <t>384.42</t>
  </si>
  <si>
    <t>2742.60</t>
  </si>
  <si>
    <t>368.80</t>
  </si>
  <si>
    <t>2985.05</t>
  </si>
  <si>
    <t>14320.00</t>
  </si>
  <si>
    <t>49.86</t>
  </si>
  <si>
    <t>875.70</t>
  </si>
  <si>
    <t>22812.67</t>
  </si>
  <si>
    <t>2536.80</t>
  </si>
  <si>
    <t>81.73</t>
  </si>
  <si>
    <t>292792.49</t>
  </si>
  <si>
    <t>645.42</t>
  </si>
  <si>
    <t>174.63</t>
  </si>
  <si>
    <t>513.15</t>
  </si>
  <si>
    <t>4283.65</t>
  </si>
  <si>
    <t>89.52</t>
  </si>
  <si>
    <t>176.80</t>
  </si>
  <si>
    <t>208.52</t>
  </si>
  <si>
    <t>176.35</t>
  </si>
  <si>
    <t>16862.89</t>
  </si>
  <si>
    <t>34588.00</t>
  </si>
  <si>
    <t>1063.12</t>
  </si>
  <si>
    <t>1864.73</t>
  </si>
  <si>
    <t>167.59</t>
  </si>
  <si>
    <t>41801.27</t>
  </si>
  <si>
    <t>789.25</t>
  </si>
  <si>
    <t>10509.12</t>
  </si>
  <si>
    <t>192.30</t>
  </si>
  <si>
    <t>1405.10</t>
  </si>
  <si>
    <t>297.65</t>
  </si>
  <si>
    <t>77761.52</t>
  </si>
  <si>
    <t>620.40</t>
  </si>
  <si>
    <t>7827.80</t>
  </si>
  <si>
    <t>233.32</t>
  </si>
  <si>
    <t>805.54</t>
  </si>
  <si>
    <t>461.27</t>
  </si>
  <si>
    <t>96.60</t>
  </si>
  <si>
    <t>323.60</t>
  </si>
  <si>
    <t>226.10</t>
  </si>
  <si>
    <t>1141.90</t>
  </si>
  <si>
    <t>1613.53</t>
  </si>
  <si>
    <t>924.38</t>
  </si>
  <si>
    <t>62.75</t>
  </si>
  <si>
    <t>3642.64</t>
  </si>
  <si>
    <t>10536.94</t>
  </si>
  <si>
    <t>436.50</t>
  </si>
  <si>
    <t>873.80</t>
  </si>
  <si>
    <t>336.47</t>
  </si>
  <si>
    <t>1120.20</t>
  </si>
  <si>
    <t>110848.48</t>
  </si>
  <si>
    <t>864.34</t>
  </si>
  <si>
    <t>864.40</t>
  </si>
  <si>
    <t>91.78</t>
  </si>
  <si>
    <t>46662.43</t>
  </si>
  <si>
    <t>379.00</t>
  </si>
  <si>
    <t>262.82</t>
  </si>
  <si>
    <t>241.70</t>
  </si>
  <si>
    <t>140.08</t>
  </si>
  <si>
    <t>4676.92</t>
  </si>
  <si>
    <t>112.34</t>
  </si>
  <si>
    <t>1425.96</t>
  </si>
  <si>
    <t>126.60</t>
  </si>
  <si>
    <t>266.77</t>
  </si>
  <si>
    <t>7624.00</t>
  </si>
  <si>
    <t>5177.82</t>
  </si>
  <si>
    <t>317.70</t>
  </si>
  <si>
    <t>121.34</t>
  </si>
  <si>
    <t>87.37</t>
  </si>
  <si>
    <t>108.27</t>
  </si>
  <si>
    <t>336.70</t>
  </si>
  <si>
    <t>2512.35</t>
  </si>
  <si>
    <t>1391.24</t>
  </si>
  <si>
    <t>30803.51</t>
  </si>
  <si>
    <t>58.86</t>
  </si>
  <si>
    <t>599.45</t>
  </si>
  <si>
    <t>2937.65</t>
  </si>
  <si>
    <t>834.40</t>
  </si>
  <si>
    <t>1096.98</t>
  </si>
  <si>
    <t>204.83</t>
  </si>
  <si>
    <t>221.55</t>
  </si>
  <si>
    <t>4552.00</t>
  </si>
  <si>
    <t>220147.01</t>
  </si>
  <si>
    <t>65.85</t>
  </si>
  <si>
    <t>494.80</t>
  </si>
  <si>
    <t>21028.55</t>
  </si>
  <si>
    <t>12037.27</t>
  </si>
  <si>
    <t>309.43</t>
  </si>
  <si>
    <t>39079.04</t>
  </si>
  <si>
    <t>3050.00</t>
  </si>
  <si>
    <t>366.15</t>
  </si>
  <si>
    <t>1136.38</t>
  </si>
  <si>
    <t>1324.16</t>
  </si>
  <si>
    <t>172.45</t>
  </si>
  <si>
    <t>928.63</t>
  </si>
  <si>
    <t>260.30</t>
  </si>
  <si>
    <t>65071.61</t>
  </si>
  <si>
    <t>142.47</t>
  </si>
  <si>
    <t>1359.80</t>
  </si>
  <si>
    <t>1125.45</t>
  </si>
  <si>
    <t>4896.68</t>
  </si>
  <si>
    <t>1051.05</t>
  </si>
  <si>
    <t>170543.00</t>
  </si>
  <si>
    <t>5976.93</t>
  </si>
  <si>
    <t>343.26</t>
  </si>
  <si>
    <t>778.55</t>
  </si>
  <si>
    <t>139.35</t>
  </si>
  <si>
    <t>3086.32</t>
  </si>
  <si>
    <t>3275.00</t>
  </si>
  <si>
    <t>4106.74</t>
  </si>
  <si>
    <t>397.05</t>
  </si>
  <si>
    <t>33749.25</t>
  </si>
  <si>
    <t>353.95</t>
  </si>
  <si>
    <t>7747.86</t>
  </si>
  <si>
    <t>6292.12</t>
  </si>
  <si>
    <t>887.00</t>
  </si>
  <si>
    <t>708.24</t>
  </si>
  <si>
    <t>57395.22</t>
  </si>
  <si>
    <t>180.05</t>
  </si>
  <si>
    <t>319.59</t>
  </si>
  <si>
    <t>444.60</t>
  </si>
  <si>
    <t>185.74</t>
  </si>
  <si>
    <t>1080.30</t>
  </si>
  <si>
    <t>414.65</t>
  </si>
  <si>
    <t>7024.27</t>
  </si>
  <si>
    <t>99.85</t>
  </si>
  <si>
    <t>497.06</t>
  </si>
  <si>
    <t>249.34</t>
  </si>
  <si>
    <t>859.50</t>
  </si>
  <si>
    <t>2185.28</t>
  </si>
  <si>
    <t>115.48</t>
  </si>
  <si>
    <t>700.40</t>
  </si>
  <si>
    <t>2430.06</t>
  </si>
  <si>
    <t>69.66</t>
  </si>
  <si>
    <t>684.90</t>
  </si>
  <si>
    <t>260.42</t>
  </si>
  <si>
    <t>9657.10</t>
  </si>
  <si>
    <t>202.15</t>
  </si>
  <si>
    <t>5602.54</t>
  </si>
  <si>
    <t>246.01</t>
  </si>
  <si>
    <t>57.44</t>
  </si>
  <si>
    <t>179.78</t>
  </si>
  <si>
    <t>45.97</t>
  </si>
  <si>
    <t>48.07</t>
  </si>
  <si>
    <t>9311.98</t>
  </si>
  <si>
    <t>51.40</t>
  </si>
  <si>
    <t>128.45</t>
  </si>
  <si>
    <t>195.73</t>
  </si>
  <si>
    <t>852.60</t>
  </si>
  <si>
    <t>127.45</t>
  </si>
  <si>
    <t>6768.52</t>
  </si>
  <si>
    <t>461.00</t>
  </si>
  <si>
    <t>389.95</t>
  </si>
  <si>
    <t>1129.95</t>
  </si>
  <si>
    <t>745.77</t>
  </si>
  <si>
    <t>214.55</t>
  </si>
  <si>
    <t>5399.25</t>
  </si>
  <si>
    <t>229.23</t>
  </si>
  <si>
    <t>17003.03</t>
  </si>
  <si>
    <t>339.30</t>
  </si>
  <si>
    <t>709.52</t>
  </si>
  <si>
    <t>421.72</t>
  </si>
  <si>
    <t>760.00</t>
  </si>
  <si>
    <t>56704.48</t>
  </si>
  <si>
    <t>8435.92</t>
  </si>
  <si>
    <t>265.35</t>
  </si>
  <si>
    <t>10724.95</t>
  </si>
  <si>
    <t>66.33</t>
  </si>
  <si>
    <t>189.15</t>
  </si>
  <si>
    <t>1108.06</t>
  </si>
  <si>
    <t>265.20</t>
  </si>
  <si>
    <t>116.85</t>
  </si>
  <si>
    <t>777.55</t>
  </si>
  <si>
    <t>1403.01</t>
  </si>
  <si>
    <t>174.95</t>
  </si>
  <si>
    <t>312.12</t>
  </si>
  <si>
    <t>100.30</t>
  </si>
  <si>
    <t>427.61</t>
  </si>
  <si>
    <t>1438.96</t>
  </si>
  <si>
    <t>1615.93</t>
  </si>
  <si>
    <t>199.62</t>
  </si>
  <si>
    <t>689.20</t>
  </si>
  <si>
    <t>2598.03</t>
  </si>
  <si>
    <t>2143.00</t>
  </si>
  <si>
    <t>426155.39</t>
  </si>
  <si>
    <t>72.10</t>
  </si>
  <si>
    <t>349.99</t>
  </si>
  <si>
    <t>103.29</t>
  </si>
  <si>
    <t>279.86</t>
  </si>
  <si>
    <t>476.00</t>
  </si>
  <si>
    <t>5009.27</t>
  </si>
  <si>
    <t>4212.49</t>
  </si>
  <si>
    <t>1596.65</t>
  </si>
  <si>
    <t>55102.73</t>
  </si>
  <si>
    <t>1176.00</t>
  </si>
  <si>
    <t>287585.39</t>
  </si>
  <si>
    <t>121.10</t>
  </si>
  <si>
    <t>58.31</t>
  </si>
  <si>
    <t>81.21</t>
  </si>
  <si>
    <t>1314.56</t>
  </si>
  <si>
    <t>15586.64</t>
  </si>
  <si>
    <t>3463.00</t>
  </si>
  <si>
    <t>201.71</t>
  </si>
  <si>
    <t>6960.93</t>
  </si>
  <si>
    <t>738.15</t>
  </si>
  <si>
    <t>3743.87</t>
  </si>
  <si>
    <t>792.33</t>
  </si>
  <si>
    <t>185.97</t>
  </si>
  <si>
    <t>482.49</t>
  </si>
  <si>
    <t>115.36</t>
  </si>
  <si>
    <t>591.45</t>
  </si>
  <si>
    <t>2450.09</t>
  </si>
  <si>
    <t>127.70</t>
  </si>
  <si>
    <t>43.12</t>
  </si>
  <si>
    <t>146.17</t>
  </si>
  <si>
    <t>64.58</t>
  </si>
  <si>
    <t>138.55</t>
  </si>
  <si>
    <t>668.32</t>
  </si>
  <si>
    <t>208.09</t>
  </si>
  <si>
    <t>5247.72</t>
  </si>
  <si>
    <t>84.14</t>
  </si>
  <si>
    <t>58.29</t>
  </si>
  <si>
    <t>2036.54</t>
  </si>
  <si>
    <t>1105.20</t>
  </si>
  <si>
    <t>140.24</t>
  </si>
  <si>
    <t>2593.94</t>
  </si>
  <si>
    <t>101.89</t>
  </si>
  <si>
    <t>252.45</t>
  </si>
  <si>
    <t>882.87</t>
  </si>
  <si>
    <t>556.37</t>
  </si>
  <si>
    <t>1376.40</t>
  </si>
  <si>
    <t>983259.63</t>
  </si>
  <si>
    <t>383.72</t>
  </si>
  <si>
    <t>1065.30</t>
  </si>
  <si>
    <t>35879.65</t>
  </si>
  <si>
    <t>582.30</t>
  </si>
  <si>
    <t>3692.69</t>
  </si>
  <si>
    <t>25544.99</t>
  </si>
  <si>
    <t>366.80</t>
  </si>
  <si>
    <t>7173.93</t>
  </si>
  <si>
    <t>40.24</t>
  </si>
  <si>
    <t>297.34</t>
  </si>
  <si>
    <t>26258.87</t>
  </si>
  <si>
    <t>595.70</t>
  </si>
  <si>
    <t>166.54</t>
  </si>
  <si>
    <t>59.93</t>
  </si>
  <si>
    <t>1610.04</t>
  </si>
  <si>
    <t>762.00</t>
  </si>
  <si>
    <t>95.18</t>
  </si>
  <si>
    <t>299.84</t>
  </si>
  <si>
    <t>554.45</t>
  </si>
  <si>
    <t>4009.59</t>
  </si>
  <si>
    <t>16697.00</t>
  </si>
  <si>
    <t>403.46</t>
  </si>
  <si>
    <t>25018.99</t>
  </si>
  <si>
    <t>1131.62</t>
  </si>
  <si>
    <t>1686.91</t>
  </si>
  <si>
    <t>188.55</t>
  </si>
  <si>
    <t>610.25</t>
  </si>
  <si>
    <t>167.30</t>
  </si>
  <si>
    <t>58.55</t>
  </si>
  <si>
    <t>153.29</t>
  </si>
  <si>
    <t>71.75</t>
  </si>
  <si>
    <t>152.02</t>
  </si>
  <si>
    <t>10762.50</t>
  </si>
  <si>
    <t>105.68</t>
  </si>
  <si>
    <t>228.96</t>
  </si>
  <si>
    <t>129.30</t>
  </si>
  <si>
    <t>4074.89</t>
  </si>
  <si>
    <t>44.81</t>
  </si>
  <si>
    <t>1583.60</t>
  </si>
  <si>
    <t>129.28</t>
  </si>
  <si>
    <t>68210.46</t>
  </si>
  <si>
    <t>674.80</t>
  </si>
  <si>
    <t>56906.79</t>
  </si>
  <si>
    <t>2113.47</t>
  </si>
  <si>
    <t>170.23</t>
  </si>
  <si>
    <t>155.49</t>
  </si>
  <si>
    <t>60.50</t>
  </si>
  <si>
    <t>2477.00</t>
  </si>
  <si>
    <t>75.94</t>
  </si>
  <si>
    <t>11792.09</t>
  </si>
  <si>
    <t>1166.80</t>
  </si>
  <si>
    <t>883.26</t>
  </si>
  <si>
    <t>6305.00</t>
  </si>
  <si>
    <t>1056.62</t>
  </si>
  <si>
    <t>93.01</t>
  </si>
  <si>
    <t>4562.86</t>
  </si>
  <si>
    <t>145.51</t>
  </si>
  <si>
    <t>190.95</t>
  </si>
  <si>
    <t>62.33</t>
  </si>
  <si>
    <t>112.81</t>
  </si>
  <si>
    <t>204.85</t>
  </si>
  <si>
    <t>164.27</t>
  </si>
  <si>
    <t>417.27</t>
  </si>
  <si>
    <t>314.61</t>
  </si>
  <si>
    <t>10655.61</t>
  </si>
  <si>
    <t>280.09</t>
  </si>
  <si>
    <t>539.59</t>
  </si>
  <si>
    <t>167.67</t>
  </si>
  <si>
    <t>977.40</t>
  </si>
  <si>
    <t>1501647.92</t>
  </si>
  <si>
    <t>168.30</t>
  </si>
  <si>
    <t>14045.62</t>
  </si>
  <si>
    <t>2812.15</t>
  </si>
  <si>
    <t>191371.58</t>
  </si>
  <si>
    <t>1213.63</t>
  </si>
  <si>
    <t>146.40</t>
  </si>
  <si>
    <t>8076.69</t>
  </si>
  <si>
    <t>430.90</t>
  </si>
  <si>
    <t>6823.36</t>
  </si>
  <si>
    <t>532.60</t>
  </si>
  <si>
    <t>455.55</t>
  </si>
  <si>
    <t>37.73</t>
  </si>
  <si>
    <t>138.18</t>
  </si>
  <si>
    <t>104.80</t>
  </si>
  <si>
    <t>14768.03</t>
  </si>
  <si>
    <t>55.36</t>
  </si>
  <si>
    <t>3094.14</t>
  </si>
  <si>
    <t>131.40</t>
  </si>
  <si>
    <t>9351.07</t>
  </si>
  <si>
    <t>222.38</t>
  </si>
  <si>
    <t>271.67</t>
  </si>
  <si>
    <t>101.97</t>
  </si>
  <si>
    <t>87040.20</t>
  </si>
  <si>
    <t>129.66</t>
  </si>
  <si>
    <t>1375.35</t>
  </si>
  <si>
    <t>2082.67</t>
  </si>
  <si>
    <t>186.63</t>
  </si>
  <si>
    <t>6354.44</t>
  </si>
  <si>
    <t>1453.71</t>
  </si>
  <si>
    <t>281.03</t>
  </si>
  <si>
    <t>21469.55</t>
  </si>
  <si>
    <t>317.08</t>
  </si>
  <si>
    <t>155.35</t>
  </si>
  <si>
    <t>219373.49</t>
  </si>
  <si>
    <t>169.53</t>
  </si>
  <si>
    <t>1132.03</t>
  </si>
  <si>
    <t>1098.10</t>
  </si>
  <si>
    <t>101.24</t>
  </si>
  <si>
    <t>12501.64</t>
  </si>
  <si>
    <t>823.75</t>
  </si>
  <si>
    <t>39.51</t>
  </si>
  <si>
    <t>519.74</t>
  </si>
  <si>
    <t>148.35</t>
  </si>
  <si>
    <t>1576.82</t>
  </si>
  <si>
    <t>235.00</t>
  </si>
  <si>
    <t>261.51</t>
  </si>
  <si>
    <t>1640.85</t>
  </si>
  <si>
    <t>1978.37</t>
  </si>
  <si>
    <t>95.03</t>
  </si>
  <si>
    <t>132.90</t>
  </si>
  <si>
    <t>135.05</t>
  </si>
  <si>
    <t>132.61</t>
  </si>
  <si>
    <t>221.35</t>
  </si>
  <si>
    <t>65.46</t>
  </si>
  <si>
    <t>2425.59</t>
  </si>
  <si>
    <t>73.39</t>
  </si>
  <si>
    <t>209.15</t>
  </si>
  <si>
    <t>824.25</t>
  </si>
  <si>
    <t>7009.83</t>
  </si>
  <si>
    <t>293.13</t>
  </si>
  <si>
    <t>1167.65</t>
  </si>
  <si>
    <t>362307.68</t>
  </si>
  <si>
    <t>1125.05</t>
  </si>
  <si>
    <t>1414.24</t>
  </si>
  <si>
    <t>397.35</t>
  </si>
  <si>
    <t>6893.44</t>
  </si>
  <si>
    <t>104.97</t>
  </si>
  <si>
    <t>1186.00</t>
  </si>
  <si>
    <t>9133.35</t>
  </si>
  <si>
    <t>1013.11</t>
  </si>
  <si>
    <t>10252.81</t>
  </si>
  <si>
    <t>9271.89</t>
  </si>
  <si>
    <t>234.06</t>
  </si>
  <si>
    <t>1632.21</t>
  </si>
  <si>
    <t>276.25</t>
  </si>
  <si>
    <t>1251.02</t>
  </si>
  <si>
    <t>119.20</t>
  </si>
  <si>
    <t>51008.91</t>
  </si>
  <si>
    <t>1744.97</t>
  </si>
  <si>
    <t>262.15</t>
  </si>
  <si>
    <t>960.28</t>
  </si>
  <si>
    <t>233.51</t>
  </si>
  <si>
    <t>29716.34</t>
  </si>
  <si>
    <t>62.17</t>
  </si>
  <si>
    <t>116.17</t>
  </si>
  <si>
    <t>176.92</t>
  </si>
  <si>
    <t>226.49</t>
  </si>
  <si>
    <t>1020.28</t>
  </si>
  <si>
    <t>997.14</t>
  </si>
  <si>
    <t>603.60</t>
  </si>
  <si>
    <t>6896.44</t>
  </si>
  <si>
    <t>54.59</t>
  </si>
  <si>
    <t>297.60</t>
  </si>
  <si>
    <t>95759.33</t>
  </si>
  <si>
    <t>298.50</t>
  </si>
  <si>
    <t>57.69</t>
  </si>
  <si>
    <t>1588.19</t>
  </si>
  <si>
    <t>100.08</t>
  </si>
  <si>
    <t>2569.90</t>
  </si>
  <si>
    <t>536.40</t>
  </si>
  <si>
    <t>1732.00</t>
  </si>
  <si>
    <t>3464.00</t>
  </si>
  <si>
    <t>213.15</t>
  </si>
  <si>
    <t>15795.42</t>
  </si>
  <si>
    <t>402.49</t>
  </si>
  <si>
    <t>6357.19</t>
  </si>
  <si>
    <t>550.70</t>
  </si>
  <si>
    <t>9975.49</t>
  </si>
  <si>
    <t>354.00</t>
  </si>
  <si>
    <t>1978.68</t>
  </si>
  <si>
    <t>248.55</t>
  </si>
  <si>
    <t>539.95</t>
  </si>
  <si>
    <t>913.39</t>
  </si>
  <si>
    <t>1741.96</t>
  </si>
  <si>
    <t>265.90</t>
  </si>
  <si>
    <t>114517.04</t>
  </si>
  <si>
    <t>240.60</t>
  </si>
  <si>
    <t>3289.20</t>
  </si>
  <si>
    <t>1532.02</t>
  </si>
  <si>
    <t>60.66</t>
  </si>
  <si>
    <t>1416.34</t>
  </si>
  <si>
    <t>98255.41</t>
  </si>
  <si>
    <t>56402.22</t>
  </si>
  <si>
    <t>828.75</t>
  </si>
  <si>
    <t>978.25</t>
  </si>
  <si>
    <t>916.60</t>
  </si>
  <si>
    <t>1566.06</t>
  </si>
  <si>
    <t>527.45</t>
  </si>
  <si>
    <t>866.85</t>
  </si>
  <si>
    <t>3929.30</t>
  </si>
  <si>
    <t>4093.48</t>
  </si>
  <si>
    <t>137.80</t>
  </si>
  <si>
    <t>105191.11</t>
  </si>
  <si>
    <t>204.75</t>
  </si>
  <si>
    <t>58.82</t>
  </si>
  <si>
    <t>162.90</t>
  </si>
  <si>
    <t>338.32</t>
  </si>
  <si>
    <t>63.88</t>
  </si>
  <si>
    <t>192.57</t>
  </si>
  <si>
    <t>182.10</t>
  </si>
  <si>
    <t>254.94</t>
  </si>
  <si>
    <t>33.93</t>
  </si>
  <si>
    <t>182.25</t>
  </si>
  <si>
    <t>3043.94</t>
  </si>
  <si>
    <t>1512.02</t>
  </si>
  <si>
    <t>563.48</t>
  </si>
  <si>
    <t>300.45</t>
  </si>
  <si>
    <t>2500.33</t>
  </si>
  <si>
    <t>55.15</t>
  </si>
  <si>
    <t>123.54</t>
  </si>
  <si>
    <t>358.12</t>
  </si>
  <si>
    <t>748.36</t>
  </si>
  <si>
    <t>61.67</t>
  </si>
  <si>
    <t>435.29</t>
  </si>
  <si>
    <t>114.71</t>
  </si>
  <si>
    <t>967.19</t>
  </si>
  <si>
    <t>84.32</t>
  </si>
  <si>
    <t>100.59</t>
  </si>
  <si>
    <t>608.58</t>
  </si>
  <si>
    <t>754.10</t>
  </si>
  <si>
    <t>86.49</t>
  </si>
  <si>
    <t>162590.53</t>
  </si>
  <si>
    <t>417.80</t>
  </si>
  <si>
    <t>2031.00</t>
  </si>
  <si>
    <t>61175.02</t>
  </si>
  <si>
    <t>267.19</t>
  </si>
  <si>
    <t>8541.46</t>
  </si>
  <si>
    <t>27656.97</t>
  </si>
  <si>
    <t>180450.21</t>
  </si>
  <si>
    <t>8138.03</t>
  </si>
  <si>
    <t>748.60</t>
  </si>
  <si>
    <t>58321.62</t>
  </si>
  <si>
    <t>542.60</t>
  </si>
  <si>
    <t>94833.92</t>
  </si>
  <si>
    <t>503.85</t>
  </si>
  <si>
    <t>60.05</t>
  </si>
  <si>
    <t>1398.25</t>
  </si>
  <si>
    <t>862.35</t>
  </si>
  <si>
    <t>796002.23</t>
  </si>
  <si>
    <t>1141.25</t>
  </si>
  <si>
    <t>197.80</t>
  </si>
  <si>
    <t>304.62</t>
  </si>
  <si>
    <t>26292.51</t>
  </si>
  <si>
    <t>180.85</t>
  </si>
  <si>
    <t>2807.05</t>
  </si>
  <si>
    <t>1444.00</t>
  </si>
  <si>
    <t>150.99</t>
  </si>
  <si>
    <t>15439.81</t>
  </si>
  <si>
    <t>2128.89</t>
  </si>
  <si>
    <t>165.20</t>
  </si>
  <si>
    <t>20351.61</t>
  </si>
  <si>
    <t>228.76</t>
  </si>
  <si>
    <t>766.00</t>
  </si>
  <si>
    <t>103177.48</t>
  </si>
  <si>
    <t>70399.49</t>
  </si>
  <si>
    <t>35.85</t>
  </si>
  <si>
    <t>4506.78</t>
  </si>
  <si>
    <t>1397.12</t>
  </si>
  <si>
    <t>172.60</t>
  </si>
  <si>
    <t>6525.48</t>
  </si>
  <si>
    <t>1127.00</t>
  </si>
  <si>
    <t>380.35</t>
  </si>
  <si>
    <t>58.67</t>
  </si>
  <si>
    <t>13791.27</t>
  </si>
  <si>
    <t>131364.37</t>
  </si>
  <si>
    <t>96.58</t>
  </si>
  <si>
    <t>898.13</t>
  </si>
  <si>
    <t>268.60</t>
  </si>
  <si>
    <t>77.37</t>
  </si>
  <si>
    <t>5976.43</t>
  </si>
  <si>
    <t>136420.51</t>
  </si>
  <si>
    <t>431.60</t>
  </si>
  <si>
    <t>6322.50</t>
  </si>
  <si>
    <t>352.30</t>
  </si>
  <si>
    <t>47101.22</t>
  </si>
  <si>
    <t>490.50</t>
  </si>
  <si>
    <t>3453.40</t>
  </si>
  <si>
    <t>53936.24</t>
  </si>
  <si>
    <t>1004.85</t>
  </si>
  <si>
    <t>850.08</t>
  </si>
  <si>
    <t>1538.62</t>
  </si>
  <si>
    <t>110.02</t>
  </si>
  <si>
    <t>193.40</t>
  </si>
  <si>
    <t>1837.09</t>
  </si>
  <si>
    <t>193.55</t>
  </si>
  <si>
    <t>7712.57</t>
  </si>
  <si>
    <t>125.65</t>
  </si>
  <si>
    <t>57204.28</t>
  </si>
  <si>
    <t>343.04</t>
  </si>
  <si>
    <t>1210.89</t>
  </si>
  <si>
    <t>437.16</t>
  </si>
  <si>
    <t>452.65</t>
  </si>
  <si>
    <t>44.77</t>
  </si>
  <si>
    <t>14401.54</t>
  </si>
  <si>
    <t>102.85</t>
  </si>
  <si>
    <t>11325.68</t>
  </si>
  <si>
    <t>18420.69</t>
  </si>
  <si>
    <t>2705.11</t>
  </si>
  <si>
    <t>319.75</t>
  </si>
  <si>
    <t>2149.59</t>
  </si>
  <si>
    <t>1865.25</t>
  </si>
  <si>
    <t>545.70</t>
  </si>
  <si>
    <t>338.48</t>
  </si>
  <si>
    <t>5920.40</t>
  </si>
  <si>
    <t>17587.62</t>
  </si>
  <si>
    <t>1296.25</t>
  </si>
  <si>
    <t>10188.08</t>
  </si>
  <si>
    <t>259.79</t>
  </si>
  <si>
    <t>594.75</t>
  </si>
  <si>
    <t>109.04</t>
  </si>
  <si>
    <t>2672.29</t>
  </si>
  <si>
    <t>70.27</t>
  </si>
  <si>
    <t>10136.84</t>
  </si>
  <si>
    <t>111.36</t>
  </si>
  <si>
    <t>1414.00</t>
  </si>
  <si>
    <t>862.17</t>
  </si>
  <si>
    <t>75389.54</t>
  </si>
  <si>
    <t>71.73</t>
  </si>
  <si>
    <t>1561.22</t>
  </si>
  <si>
    <t>1740.00</t>
  </si>
  <si>
    <t>211.67</t>
  </si>
  <si>
    <t>79919.49</t>
  </si>
  <si>
    <t>321.50</t>
  </si>
  <si>
    <t>292.00</t>
  </si>
  <si>
    <t>912.79</t>
  </si>
  <si>
    <t>886.02</t>
  </si>
  <si>
    <t>2400.00</t>
  </si>
  <si>
    <t>200.63</t>
  </si>
  <si>
    <t>101.90</t>
  </si>
  <si>
    <t>163421.71</t>
  </si>
  <si>
    <t>1104.80</t>
  </si>
  <si>
    <t>118.03</t>
  </si>
  <si>
    <t>3200.11</t>
  </si>
  <si>
    <t>2838.69</t>
  </si>
  <si>
    <t>1270.67</t>
  </si>
  <si>
    <t>38534.07</t>
  </si>
  <si>
    <t>286.60</t>
  </si>
  <si>
    <t>531.51</t>
  </si>
  <si>
    <t>9210.84</t>
  </si>
  <si>
    <t>43518.84</t>
  </si>
  <si>
    <t>1960.61</t>
  </si>
  <si>
    <t>636.85</t>
  </si>
  <si>
    <t>1947.64</t>
  </si>
  <si>
    <t>3555.12</t>
  </si>
  <si>
    <t>257.54</t>
  </si>
  <si>
    <t>779.76</t>
  </si>
  <si>
    <t>106.10</t>
  </si>
  <si>
    <t>1445.91</t>
  </si>
  <si>
    <t>1011.25</t>
  </si>
  <si>
    <t>917.23</t>
  </si>
  <si>
    <t>741.63</t>
  </si>
  <si>
    <t>83.71</t>
  </si>
  <si>
    <t>306.30</t>
  </si>
  <si>
    <t>415.44</t>
  </si>
  <si>
    <t>2231.70</t>
  </si>
  <si>
    <t>41858.93</t>
  </si>
  <si>
    <t>261.12</t>
  </si>
  <si>
    <t>157.55</t>
  </si>
  <si>
    <t>1090.40</t>
  </si>
  <si>
    <t>150.74</t>
  </si>
  <si>
    <t>1886.95</t>
  </si>
  <si>
    <t>241.79</t>
  </si>
  <si>
    <t>21610.35</t>
  </si>
  <si>
    <t>60.80</t>
  </si>
  <si>
    <t>765.73</t>
  </si>
  <si>
    <t>668.67</t>
  </si>
  <si>
    <t>144.09</t>
  </si>
  <si>
    <t>806.04</t>
  </si>
  <si>
    <t>33797.89</t>
  </si>
  <si>
    <t>1004.93</t>
  </si>
  <si>
    <t>324.50</t>
  </si>
  <si>
    <t>4573.10</t>
  </si>
  <si>
    <t>22.53</t>
  </si>
  <si>
    <t>284.03</t>
  </si>
  <si>
    <t>4050.66</t>
  </si>
  <si>
    <t>1570.92</t>
  </si>
  <si>
    <t>246.26</t>
  </si>
  <si>
    <t>1006.30</t>
  </si>
  <si>
    <t>14139.54</t>
  </si>
  <si>
    <t>344.59</t>
  </si>
  <si>
    <t>22054.12</t>
  </si>
  <si>
    <t>588.80</t>
  </si>
  <si>
    <t>2572.09</t>
  </si>
  <si>
    <t>3844.35</t>
  </si>
  <si>
    <t>2944.75</t>
  </si>
  <si>
    <t>690.45</t>
  </si>
  <si>
    <t>318.50</t>
  </si>
  <si>
    <t>853.88</t>
  </si>
  <si>
    <t>2542.05</t>
  </si>
  <si>
    <t>660.17</t>
  </si>
  <si>
    <t>596.74</t>
  </si>
  <si>
    <t>468.53</t>
  </si>
  <si>
    <t>1626.37</t>
  </si>
  <si>
    <t>465.85</t>
  </si>
  <si>
    <t>252.34</t>
  </si>
  <si>
    <t>1482.92</t>
  </si>
  <si>
    <t>148.52</t>
  </si>
  <si>
    <t>83.65</t>
  </si>
  <si>
    <t>267.23</t>
  </si>
  <si>
    <t>3241.73</t>
  </si>
  <si>
    <t>75.47</t>
  </si>
  <si>
    <t>162.46</t>
  </si>
  <si>
    <t>53.17</t>
  </si>
  <si>
    <t>24612.70</t>
  </si>
  <si>
    <t>77.31</t>
  </si>
  <si>
    <t>871.98</t>
  </si>
  <si>
    <t>470.55</t>
  </si>
  <si>
    <t>208.60</t>
  </si>
  <si>
    <t>4857.10</t>
  </si>
  <si>
    <t>242.95</t>
  </si>
  <si>
    <t>2706.15</t>
  </si>
  <si>
    <t>396.72</t>
  </si>
  <si>
    <t>337.20</t>
  </si>
  <si>
    <t>150.33</t>
  </si>
  <si>
    <t>333.70</t>
  </si>
  <si>
    <t>890.00</t>
  </si>
  <si>
    <t>50.19</t>
  </si>
  <si>
    <t>1349.14</t>
  </si>
  <si>
    <t>490.17</t>
  </si>
  <si>
    <t>305.06</t>
  </si>
  <si>
    <t>548.45</t>
  </si>
  <si>
    <t>10607.25</t>
  </si>
  <si>
    <t>551.41</t>
  </si>
  <si>
    <t>432.24</t>
  </si>
  <si>
    <t>330.15</t>
  </si>
  <si>
    <t>396.60</t>
  </si>
  <si>
    <t>50.47</t>
  </si>
  <si>
    <t>108.33</t>
  </si>
  <si>
    <t>3669.48</t>
  </si>
  <si>
    <t>299.35</t>
  </si>
  <si>
    <t>119.73</t>
  </si>
  <si>
    <t>35309.21</t>
  </si>
  <si>
    <t>98.13</t>
  </si>
  <si>
    <t>82687.57</t>
  </si>
  <si>
    <t>385.84</t>
  </si>
  <si>
    <t>145.50</t>
  </si>
  <si>
    <t>1035.95</t>
  </si>
  <si>
    <t>344.68</t>
  </si>
  <si>
    <t>1009.05</t>
  </si>
  <si>
    <t>172.86</t>
  </si>
  <si>
    <t>23843.07</t>
  </si>
  <si>
    <t>531.20</t>
  </si>
  <si>
    <t>41391.60</t>
  </si>
  <si>
    <t>91.16</t>
  </si>
  <si>
    <t>225.25</t>
  </si>
  <si>
    <t>4730.51</t>
  </si>
  <si>
    <t>153.54</t>
  </si>
  <si>
    <t>436.09</t>
  </si>
  <si>
    <t>90.84</t>
  </si>
  <si>
    <t>182.58</t>
  </si>
  <si>
    <t>18793.91</t>
  </si>
  <si>
    <t>357.16</t>
  </si>
  <si>
    <t>476.15</t>
  </si>
  <si>
    <t>1793.16</t>
  </si>
  <si>
    <t>65.54</t>
  </si>
  <si>
    <t>218.00</t>
  </si>
  <si>
    <t>80.54</t>
  </si>
  <si>
    <t>358.37</t>
  </si>
  <si>
    <t>116.06</t>
  </si>
  <si>
    <t>877.28</t>
  </si>
  <si>
    <t>112.39</t>
  </si>
  <si>
    <t>201.09</t>
  </si>
  <si>
    <t>1580.86</t>
  </si>
  <si>
    <t>4468.40</t>
  </si>
  <si>
    <t>14412.00</t>
  </si>
  <si>
    <t>148.31</t>
  </si>
  <si>
    <t>15396.35</t>
  </si>
  <si>
    <t>305.65</t>
  </si>
  <si>
    <t>172.14</t>
  </si>
  <si>
    <t>3748.08</t>
  </si>
  <si>
    <t>349.97</t>
  </si>
  <si>
    <t>1714.85</t>
  </si>
  <si>
    <t>113.76</t>
  </si>
  <si>
    <t>262.67</t>
  </si>
  <si>
    <t>165.47</t>
  </si>
  <si>
    <t>64.45</t>
  </si>
  <si>
    <t>157.20</t>
  </si>
  <si>
    <t>130.35</t>
  </si>
  <si>
    <t>124.05</t>
  </si>
  <si>
    <t>1194.65</t>
  </si>
  <si>
    <t>226.63</t>
  </si>
  <si>
    <t>293.85</t>
  </si>
  <si>
    <t>1175.80</t>
  </si>
  <si>
    <t>1081.65</t>
  </si>
  <si>
    <t>1349.21</t>
  </si>
  <si>
    <t>25535.32</t>
  </si>
  <si>
    <t>220.08</t>
  </si>
  <si>
    <t>156.65</t>
  </si>
  <si>
    <t>798.60</t>
  </si>
  <si>
    <t>11892.07</t>
  </si>
  <si>
    <t>205.55</t>
  </si>
  <si>
    <t>1494.97</t>
  </si>
  <si>
    <t>115.95</t>
  </si>
  <si>
    <t>111.61</t>
  </si>
  <si>
    <t>1106.80</t>
  </si>
  <si>
    <t>135.82</t>
  </si>
  <si>
    <t>874.54</t>
  </si>
  <si>
    <t>134.85</t>
  </si>
  <si>
    <t>79.56</t>
  </si>
  <si>
    <t>645.69</t>
  </si>
  <si>
    <t>7581.00</t>
  </si>
  <si>
    <t>8645.31</t>
  </si>
  <si>
    <t>328.39</t>
  </si>
  <si>
    <t>85.70</t>
  </si>
  <si>
    <t>635.10</t>
  </si>
  <si>
    <t>5690.48</t>
  </si>
  <si>
    <t>2820.62</t>
  </si>
  <si>
    <t>3117.06</t>
  </si>
  <si>
    <t>391.90</t>
  </si>
  <si>
    <t>43.10</t>
  </si>
  <si>
    <t>581.16</t>
  </si>
  <si>
    <t>317.02</t>
  </si>
  <si>
    <t>161.71</t>
  </si>
  <si>
    <t>72.32</t>
  </si>
  <si>
    <t>52.68</t>
  </si>
  <si>
    <t>10370.61</t>
  </si>
  <si>
    <t>905.85</t>
  </si>
  <si>
    <t>23077.42</t>
  </si>
  <si>
    <t>24.71</t>
  </si>
  <si>
    <t>4864.15</t>
  </si>
  <si>
    <t>479.10</t>
  </si>
  <si>
    <t>861.17</t>
  </si>
  <si>
    <t>101.33</t>
  </si>
  <si>
    <t>15420.19</t>
  </si>
  <si>
    <t>906.96</t>
  </si>
  <si>
    <t>59.38</t>
  </si>
  <si>
    <t>179.34</t>
  </si>
  <si>
    <t>494.93</t>
  </si>
  <si>
    <t>198.70</t>
  </si>
  <si>
    <t>137.13</t>
  </si>
  <si>
    <t>332.30</t>
  </si>
  <si>
    <t>157.73</t>
  </si>
  <si>
    <t>3673.97</t>
  </si>
  <si>
    <t>78.01</t>
  </si>
  <si>
    <t>355.68</t>
  </si>
  <si>
    <t>3097.67</t>
  </si>
  <si>
    <t>41.10</t>
  </si>
  <si>
    <t>254.53</t>
  </si>
  <si>
    <t>1395.95</t>
  </si>
  <si>
    <t>22683.11</t>
  </si>
  <si>
    <t>96.14</t>
  </si>
  <si>
    <t>277.65</t>
  </si>
  <si>
    <t>202.90</t>
  </si>
  <si>
    <t>731.77</t>
  </si>
  <si>
    <t>177.88</t>
  </si>
  <si>
    <t>174.26</t>
  </si>
  <si>
    <t>106.30</t>
  </si>
  <si>
    <t>1066.25</t>
  </si>
  <si>
    <t>13332.43</t>
  </si>
  <si>
    <t>40412.53</t>
  </si>
  <si>
    <t>343.00</t>
  </si>
  <si>
    <t>2869.05</t>
  </si>
  <si>
    <t>742.46</t>
  </si>
  <si>
    <t>341.25</t>
  </si>
  <si>
    <t>2955.45</t>
  </si>
  <si>
    <t>31147.20</t>
  </si>
  <si>
    <t>73.10</t>
  </si>
  <si>
    <t>182.93</t>
  </si>
  <si>
    <t>1088.38</t>
  </si>
  <si>
    <t>210.07</t>
  </si>
  <si>
    <t>658.50</t>
  </si>
  <si>
    <t>124.46</t>
  </si>
  <si>
    <t>7158.61</t>
  </si>
  <si>
    <t>214.57</t>
  </si>
  <si>
    <t>63.84</t>
  </si>
  <si>
    <t>183.61</t>
  </si>
  <si>
    <t>317.87</t>
  </si>
  <si>
    <t>225.66</t>
  </si>
  <si>
    <t>2078.77</t>
  </si>
  <si>
    <t>102.19</t>
  </si>
  <si>
    <t>72.36</t>
  </si>
  <si>
    <t>27406.44</t>
  </si>
  <si>
    <t>99.70</t>
  </si>
  <si>
    <t>51.63</t>
  </si>
  <si>
    <t>130.61</t>
  </si>
  <si>
    <t>393.18</t>
  </si>
  <si>
    <t>164.12</t>
  </si>
  <si>
    <t>75.37</t>
  </si>
  <si>
    <t>3018.25</t>
  </si>
  <si>
    <t>173.90</t>
  </si>
  <si>
    <t>288.61</t>
  </si>
  <si>
    <t>97.24</t>
  </si>
  <si>
    <t>284.97</t>
  </si>
  <si>
    <t>603.50</t>
  </si>
  <si>
    <t>314.07</t>
  </si>
  <si>
    <t>866.86</t>
  </si>
  <si>
    <t>309.14</t>
  </si>
  <si>
    <t>260.34</t>
  </si>
  <si>
    <t>344.90</t>
  </si>
  <si>
    <t>345.09</t>
  </si>
  <si>
    <t>12838.97</t>
  </si>
  <si>
    <t>1168.59</t>
  </si>
  <si>
    <t>415.86</t>
  </si>
  <si>
    <t>163.02</t>
  </si>
  <si>
    <t>478.13</t>
  </si>
  <si>
    <t>243.13</t>
  </si>
  <si>
    <t>130.96</t>
  </si>
  <si>
    <t>29.56</t>
  </si>
  <si>
    <t>26.70</t>
  </si>
  <si>
    <t>2469.30</t>
  </si>
  <si>
    <t>493.75</t>
  </si>
  <si>
    <t>2296.93</t>
  </si>
  <si>
    <t>1349.00</t>
  </si>
  <si>
    <t>84.55</t>
  </si>
  <si>
    <t>87471.99</t>
  </si>
  <si>
    <t>389.37</t>
  </si>
  <si>
    <t>253.11</t>
  </si>
  <si>
    <t>397.90</t>
  </si>
  <si>
    <t>165.22</t>
  </si>
  <si>
    <t>315.01</t>
  </si>
  <si>
    <t>915.30</t>
  </si>
  <si>
    <t>113.62</t>
  </si>
  <si>
    <t>1382.12</t>
  </si>
  <si>
    <t>1213.55</t>
  </si>
  <si>
    <t>7393.41</t>
  </si>
  <si>
    <t>118.70</t>
  </si>
  <si>
    <t>5792.65</t>
  </si>
  <si>
    <t>182.20</t>
  </si>
  <si>
    <t>885.08</t>
  </si>
  <si>
    <t>353.35</t>
  </si>
  <si>
    <t>1052.35</t>
  </si>
  <si>
    <t>65.98</t>
  </si>
  <si>
    <t>395.04</t>
  </si>
  <si>
    <t>360.95</t>
  </si>
  <si>
    <t>337.47</t>
  </si>
  <si>
    <t>445.46</t>
  </si>
  <si>
    <t>1093.35</t>
  </si>
  <si>
    <t>10736.69</t>
  </si>
  <si>
    <t>234.65</t>
  </si>
  <si>
    <t>531.24</t>
  </si>
  <si>
    <t>345.65</t>
  </si>
  <si>
    <t>1115.62</t>
  </si>
  <si>
    <t>333564.33</t>
  </si>
  <si>
    <t>118.91</t>
  </si>
  <si>
    <t>3522.48</t>
  </si>
  <si>
    <t>228.60</t>
  </si>
  <si>
    <t>217.35</t>
  </si>
  <si>
    <t>8390.06</t>
  </si>
  <si>
    <t>148.15</t>
  </si>
  <si>
    <t>706.24</t>
  </si>
  <si>
    <t>118.26</t>
  </si>
  <si>
    <t>461.25</t>
  </si>
  <si>
    <t>7428.26</t>
  </si>
  <si>
    <t>115.76</t>
  </si>
  <si>
    <t>639.88</t>
  </si>
  <si>
    <t>9906.30</t>
  </si>
  <si>
    <t>1208.09</t>
  </si>
  <si>
    <t>467.85</t>
  </si>
  <si>
    <t>175.93</t>
  </si>
  <si>
    <t>34967.82</t>
  </si>
  <si>
    <t>513.36</t>
  </si>
  <si>
    <t>1385.94</t>
  </si>
  <si>
    <t>734.63</t>
  </si>
  <si>
    <t>689.70</t>
  </si>
  <si>
    <t>4436.20</t>
  </si>
  <si>
    <t>93.67</t>
  </si>
  <si>
    <t>361.98</t>
  </si>
  <si>
    <t>306.40</t>
  </si>
  <si>
    <t>450.02</t>
  </si>
  <si>
    <t>84.98</t>
  </si>
  <si>
    <t>258.31</t>
  </si>
  <si>
    <t>160.45</t>
  </si>
  <si>
    <t>96.18</t>
  </si>
  <si>
    <t>23039.01</t>
  </si>
  <si>
    <t>61.53</t>
  </si>
  <si>
    <t>679.42</t>
  </si>
  <si>
    <t>108.69</t>
  </si>
  <si>
    <t>787.77</t>
  </si>
  <si>
    <t>92.13</t>
  </si>
  <si>
    <t>663.80</t>
  </si>
  <si>
    <t>14743.27</t>
  </si>
  <si>
    <t>188.50</t>
  </si>
  <si>
    <t>928.69</t>
  </si>
  <si>
    <t>399.35</t>
  </si>
  <si>
    <t>228.89</t>
  </si>
  <si>
    <t>7814.65</t>
  </si>
  <si>
    <t>328.00</t>
  </si>
  <si>
    <t>356.75</t>
  </si>
  <si>
    <t>76.21</t>
  </si>
  <si>
    <t>7608.70</t>
  </si>
  <si>
    <t>858.83</t>
  </si>
  <si>
    <t>106.48</t>
  </si>
  <si>
    <t>57.96</t>
  </si>
  <si>
    <t>1344.15</t>
  </si>
  <si>
    <t>84.04</t>
  </si>
  <si>
    <t>2309.91</t>
  </si>
  <si>
    <t>237.82</t>
  </si>
  <si>
    <t>137.93</t>
  </si>
  <si>
    <t>133131.00</t>
  </si>
  <si>
    <t>2662.62</t>
  </si>
  <si>
    <t>189.52</t>
  </si>
  <si>
    <t>183.17</t>
  </si>
  <si>
    <t>105.90</t>
  </si>
  <si>
    <t>1178.17</t>
  </si>
  <si>
    <t>225.89</t>
  </si>
  <si>
    <t>371.85</t>
  </si>
  <si>
    <t>5879.28</t>
  </si>
  <si>
    <t>5302.00</t>
  </si>
  <si>
    <t>94.72</t>
  </si>
  <si>
    <t>5870.50</t>
  </si>
  <si>
    <t>2900.00</t>
  </si>
  <si>
    <t>1874.27</t>
  </si>
  <si>
    <t>3092.57</t>
  </si>
  <si>
    <t>577.50</t>
  </si>
  <si>
    <t>3844.63</t>
  </si>
  <si>
    <t>245.96</t>
  </si>
  <si>
    <t>143.34</t>
  </si>
  <si>
    <t>1702.77</t>
  </si>
  <si>
    <t>510.85</t>
  </si>
  <si>
    <t>731.72</t>
  </si>
  <si>
    <t>55.13</t>
  </si>
  <si>
    <t>132.66</t>
  </si>
  <si>
    <t>1418.56</t>
  </si>
  <si>
    <t>336.86</t>
  </si>
  <si>
    <t>418.90</t>
  </si>
  <si>
    <t>107.77</t>
  </si>
  <si>
    <t>263.48</t>
  </si>
  <si>
    <t>181.85</t>
  </si>
  <si>
    <t>5369.32</t>
  </si>
  <si>
    <t>307.30</t>
  </si>
  <si>
    <t>121.84</t>
  </si>
  <si>
    <t>195236.40</t>
  </si>
  <si>
    <t>2494.23</t>
  </si>
  <si>
    <t>168.84</t>
  </si>
  <si>
    <t>1360.28</t>
  </si>
  <si>
    <t>190.43</t>
  </si>
  <si>
    <t>889.88</t>
  </si>
  <si>
    <t>409.35</t>
  </si>
  <si>
    <t>85.37</t>
  </si>
  <si>
    <t>107.47</t>
  </si>
  <si>
    <t>3644.48</t>
  </si>
  <si>
    <t>3903.00</t>
  </si>
  <si>
    <t>390.30</t>
  </si>
  <si>
    <t>468.14</t>
  </si>
  <si>
    <t>669.41</t>
  </si>
  <si>
    <t>916.70</t>
  </si>
  <si>
    <t>16.10</t>
  </si>
  <si>
    <t>93.41</t>
  </si>
  <si>
    <t>230.95</t>
  </si>
  <si>
    <t>136.31</t>
  </si>
  <si>
    <t>3008.93</t>
  </si>
  <si>
    <t>141.04</t>
  </si>
  <si>
    <t>743.76</t>
  </si>
  <si>
    <t>79.07</t>
  </si>
  <si>
    <t>2184.00</t>
  </si>
  <si>
    <t>2380.96</t>
  </si>
  <si>
    <t>9036.50</t>
  </si>
  <si>
    <t>45720.47</t>
  </si>
  <si>
    <t>2456.15</t>
  </si>
  <si>
    <t>2815.35</t>
  </si>
  <si>
    <t>4993.65</t>
  </si>
  <si>
    <t>2182.23</t>
  </si>
  <si>
    <t>154.06</t>
  </si>
  <si>
    <t>287.41</t>
  </si>
  <si>
    <t>83.34</t>
  </si>
  <si>
    <t>91.95</t>
  </si>
  <si>
    <t>901.68</t>
  </si>
  <si>
    <t>5960.02</t>
  </si>
  <si>
    <t>753.10</t>
  </si>
  <si>
    <t>231.20</t>
  </si>
  <si>
    <t>351.39</t>
  </si>
  <si>
    <t>7557.07</t>
  </si>
  <si>
    <t>55.64</t>
  </si>
  <si>
    <t>193.45</t>
  </si>
  <si>
    <t>174.11</t>
  </si>
  <si>
    <t>121.29</t>
  </si>
  <si>
    <t>252.47</t>
  </si>
  <si>
    <t>110.01</t>
  </si>
  <si>
    <t>295.24</t>
  </si>
  <si>
    <t>810.40</t>
  </si>
  <si>
    <t>208.78</t>
  </si>
  <si>
    <t>430.08</t>
  </si>
  <si>
    <t>184.82</t>
  </si>
  <si>
    <t>541.68</t>
  </si>
  <si>
    <t>64.81</t>
  </si>
  <si>
    <t>179.86</t>
  </si>
  <si>
    <t>654.29</t>
  </si>
  <si>
    <t>398.74</t>
  </si>
  <si>
    <t>68.11</t>
  </si>
  <si>
    <t>127.64</t>
  </si>
  <si>
    <t>415.67</t>
  </si>
  <si>
    <t>16300.00</t>
  </si>
  <si>
    <t>18093.01</t>
  </si>
  <si>
    <t>607.00</t>
  </si>
  <si>
    <t>248.65</t>
  </si>
  <si>
    <t>932.45</t>
  </si>
  <si>
    <t>104.20</t>
  </si>
  <si>
    <t>34.71</t>
  </si>
  <si>
    <t>765.74</t>
  </si>
  <si>
    <t>685.05</t>
  </si>
  <si>
    <t>1086.20</t>
  </si>
  <si>
    <t>130.95</t>
  </si>
  <si>
    <t>23.22</t>
  </si>
  <si>
    <t>214.15</t>
  </si>
  <si>
    <t>684.46</t>
  </si>
  <si>
    <t>112.67</t>
  </si>
  <si>
    <t>778.31</t>
  </si>
  <si>
    <t>300.57</t>
  </si>
  <si>
    <t>1055.24</t>
  </si>
  <si>
    <t>221.60</t>
  </si>
  <si>
    <t>509.84</t>
  </si>
  <si>
    <t>8069.26</t>
  </si>
  <si>
    <t>93.25</t>
  </si>
  <si>
    <t>1188.26</t>
  </si>
  <si>
    <t>280.45</t>
  </si>
  <si>
    <t>181.45</t>
  </si>
  <si>
    <t>335.66</t>
  </si>
  <si>
    <t>7786.50</t>
  </si>
  <si>
    <t>92.32</t>
  </si>
  <si>
    <t>4002.25</t>
  </si>
  <si>
    <t>96.29</t>
  </si>
  <si>
    <t>1013.12</t>
  </si>
  <si>
    <t>899.00</t>
  </si>
  <si>
    <t>828.91</t>
  </si>
  <si>
    <t>732.77</t>
  </si>
  <si>
    <t>361.30</t>
  </si>
  <si>
    <t>854.96</t>
  </si>
  <si>
    <t>84.53</t>
  </si>
  <si>
    <t>451.40</t>
  </si>
  <si>
    <t>61.25</t>
  </si>
  <si>
    <t>2655.00</t>
  </si>
  <si>
    <t>93.29</t>
  </si>
  <si>
    <t>784.52</t>
  </si>
  <si>
    <t>123.10</t>
  </si>
  <si>
    <t>526.02</t>
  </si>
  <si>
    <t>452.90</t>
  </si>
  <si>
    <t>127.96</t>
  </si>
  <si>
    <t>382.94</t>
  </si>
  <si>
    <t>139.10</t>
  </si>
  <si>
    <t>556.33</t>
  </si>
  <si>
    <t>151.32</t>
  </si>
  <si>
    <t>279.60</t>
  </si>
  <si>
    <t>2862.75</t>
  </si>
  <si>
    <t>350.09</t>
  </si>
  <si>
    <t>85.80</t>
  </si>
  <si>
    <t>1932.26</t>
  </si>
  <si>
    <t>2243.25</t>
  </si>
  <si>
    <t>210.02</t>
  </si>
  <si>
    <t>302.49</t>
  </si>
  <si>
    <t>140.09</t>
  </si>
  <si>
    <t>1022.39</t>
  </si>
  <si>
    <t>46.73</t>
  </si>
  <si>
    <t>351.07</t>
  </si>
  <si>
    <t>549.73</t>
  </si>
  <si>
    <t>138.41</t>
  </si>
  <si>
    <t>1611.95</t>
  </si>
  <si>
    <t>18004.81</t>
  </si>
  <si>
    <t>552.01</t>
  </si>
  <si>
    <t>1920.90</t>
  </si>
  <si>
    <t>304.80</t>
  </si>
  <si>
    <t>1650.36</t>
  </si>
  <si>
    <t>155.95</t>
  </si>
  <si>
    <t>15787.32</t>
  </si>
  <si>
    <t>631.53</t>
  </si>
  <si>
    <t>615.10</t>
  </si>
  <si>
    <t>1722.28</t>
  </si>
  <si>
    <t>4117.03</t>
  </si>
  <si>
    <t>1705.00</t>
  </si>
  <si>
    <t>1017.89</t>
  </si>
  <si>
    <t>19534.88</t>
  </si>
  <si>
    <t>110.94</t>
  </si>
  <si>
    <t>129.82</t>
  </si>
  <si>
    <t>1069.10</t>
  </si>
  <si>
    <t>2675.65</t>
  </si>
  <si>
    <t>29.44</t>
  </si>
  <si>
    <t>399.90</t>
  </si>
  <si>
    <t>430.69</t>
  </si>
  <si>
    <t>1029.92</t>
  </si>
  <si>
    <t>112.16</t>
  </si>
  <si>
    <t>217.98</t>
  </si>
  <si>
    <t>113.12</t>
  </si>
  <si>
    <t>706.05</t>
  </si>
  <si>
    <t>88.02</t>
  </si>
  <si>
    <t>146.45</t>
  </si>
  <si>
    <t>4173.84</t>
  </si>
  <si>
    <t>91.60</t>
  </si>
  <si>
    <t>228.80</t>
  </si>
  <si>
    <t>86.72</t>
  </si>
  <si>
    <t>3623.07</t>
  </si>
  <si>
    <t>470.99</t>
  </si>
  <si>
    <t>56.12</t>
  </si>
  <si>
    <t>79.38</t>
  </si>
  <si>
    <t>454.80</t>
  </si>
  <si>
    <t>134.11</t>
  </si>
  <si>
    <t>32554.86</t>
  </si>
  <si>
    <t>978.64</t>
  </si>
  <si>
    <t>126.20</t>
  </si>
  <si>
    <t>1509.18</t>
  </si>
  <si>
    <t>1014.80</t>
  </si>
  <si>
    <t>2425.46</t>
  </si>
  <si>
    <t>8317.28</t>
  </si>
  <si>
    <t>436.70</t>
  </si>
  <si>
    <t>13688.66</t>
  </si>
  <si>
    <t>157.34</t>
  </si>
  <si>
    <t>917.01</t>
  </si>
  <si>
    <t>281.09</t>
  </si>
  <si>
    <t>426.10</t>
  </si>
  <si>
    <t>6052.53</t>
  </si>
  <si>
    <t>495.00</t>
  </si>
  <si>
    <t>154.32</t>
  </si>
  <si>
    <t>446.73</t>
  </si>
  <si>
    <t>185.39</t>
  </si>
  <si>
    <t>57.11</t>
  </si>
  <si>
    <t>59.48</t>
  </si>
  <si>
    <t>1794.95</t>
  </si>
  <si>
    <t>579.70</t>
  </si>
  <si>
    <t>610.80</t>
  </si>
  <si>
    <t>1139.16</t>
  </si>
  <si>
    <t>664.05</t>
  </si>
  <si>
    <t>440.54</t>
  </si>
  <si>
    <t>97833.79</t>
  </si>
  <si>
    <t>395.23</t>
  </si>
  <si>
    <t>745.14</t>
  </si>
  <si>
    <t>73.12</t>
  </si>
  <si>
    <t>164.86</t>
  </si>
  <si>
    <t>1786.92</t>
  </si>
  <si>
    <t>245.85</t>
  </si>
  <si>
    <t>3213.42</t>
  </si>
  <si>
    <t>89.08</t>
  </si>
  <si>
    <t>5282.90</t>
  </si>
  <si>
    <t>2608.59</t>
  </si>
  <si>
    <t>451.85</t>
  </si>
  <si>
    <t>413.44</t>
  </si>
  <si>
    <t>317.26</t>
  </si>
  <si>
    <t>847.95</t>
  </si>
  <si>
    <t>3907.23</t>
  </si>
  <si>
    <t>359.68</t>
  </si>
  <si>
    <t>65.83</t>
  </si>
  <si>
    <t>699.89</t>
  </si>
  <si>
    <t>1626.60</t>
  </si>
  <si>
    <t>3586.03</t>
  </si>
  <si>
    <t>547.19</t>
  </si>
  <si>
    <t>556.74</t>
  </si>
  <si>
    <t>276.98</t>
  </si>
  <si>
    <t>1183.62</t>
  </si>
  <si>
    <t>10333.22</t>
  </si>
  <si>
    <t>2612.11</t>
  </si>
  <si>
    <t>787.36</t>
  </si>
  <si>
    <t>4136.48</t>
  </si>
  <si>
    <t>112.41</t>
  </si>
  <si>
    <t>117.02</t>
  </si>
  <si>
    <t>562.64</t>
  </si>
  <si>
    <t>688.49</t>
  </si>
  <si>
    <t>77.44</t>
  </si>
  <si>
    <t>252.85</t>
  </si>
  <si>
    <t>2025.77</t>
  </si>
  <si>
    <t>248.70</t>
  </si>
  <si>
    <t>158.29</t>
  </si>
  <si>
    <t>604.20</t>
  </si>
  <si>
    <t>8048.68</t>
  </si>
  <si>
    <t>437.30</t>
  </si>
  <si>
    <t>2678.50</t>
  </si>
  <si>
    <t>8604.77</t>
  </si>
  <si>
    <t>139.20</t>
  </si>
  <si>
    <t>4540.08</t>
  </si>
  <si>
    <t>164.88</t>
  </si>
  <si>
    <t>74.09</t>
  </si>
  <si>
    <t>82.51</t>
  </si>
  <si>
    <t>253.39</t>
  </si>
  <si>
    <t>175.35</t>
  </si>
  <si>
    <t>95.19</t>
  </si>
  <si>
    <t>233.73</t>
  </si>
  <si>
    <t>314.63</t>
  </si>
  <si>
    <t>584.35</t>
  </si>
  <si>
    <t>2183.27</t>
  </si>
  <si>
    <t>392.25</t>
  </si>
  <si>
    <t>12155.72</t>
  </si>
  <si>
    <t>147.26</t>
  </si>
  <si>
    <t>97.41</t>
  </si>
  <si>
    <t>143.90</t>
  </si>
  <si>
    <t>2001.36</t>
  </si>
  <si>
    <t>675.34</t>
  </si>
  <si>
    <t>2695.14</t>
  </si>
  <si>
    <t>65.26</t>
  </si>
  <si>
    <t>1293.77</t>
  </si>
  <si>
    <t>46.24</t>
  </si>
  <si>
    <t>382.80</t>
  </si>
  <si>
    <t>1531.20</t>
  </si>
  <si>
    <t>160.68</t>
  </si>
  <si>
    <t>47.41</t>
  </si>
  <si>
    <t>4574.31</t>
  </si>
  <si>
    <t>119.07</t>
  </si>
  <si>
    <t>94.82</t>
  </si>
  <si>
    <t>1008.05</t>
  </si>
  <si>
    <t>67.89</t>
  </si>
  <si>
    <t>100.68</t>
  </si>
  <si>
    <t>196.65</t>
  </si>
  <si>
    <t>1333.78</t>
  </si>
  <si>
    <t>38.90</t>
  </si>
  <si>
    <t>542.72</t>
  </si>
  <si>
    <t>112.55</t>
  </si>
  <si>
    <t>514.85</t>
  </si>
  <si>
    <t>31290.04</t>
  </si>
  <si>
    <t>496.95</t>
  </si>
  <si>
    <t>2149.06</t>
  </si>
  <si>
    <t>503.04</t>
  </si>
  <si>
    <t>671.05</t>
  </si>
  <si>
    <t>131.15</t>
  </si>
  <si>
    <t>190.32</t>
  </si>
  <si>
    <t>386.32</t>
  </si>
  <si>
    <t>119.16</t>
  </si>
  <si>
    <t>1245.55</t>
  </si>
  <si>
    <t>79548.72</t>
  </si>
  <si>
    <t>84.77</t>
  </si>
  <si>
    <t>781.33</t>
  </si>
  <si>
    <t>206.80</t>
  </si>
  <si>
    <t>953.83</t>
  </si>
  <si>
    <t>99.87</t>
  </si>
  <si>
    <t>211.54</t>
  </si>
  <si>
    <t>686.42</t>
  </si>
  <si>
    <t>767.75</t>
  </si>
  <si>
    <t>1710.69</t>
  </si>
  <si>
    <t>106.84</t>
  </si>
  <si>
    <t>157.67</t>
  </si>
  <si>
    <t>223.55</t>
  </si>
  <si>
    <t>2092.46</t>
  </si>
  <si>
    <t>13592.17</t>
  </si>
  <si>
    <t>284.90</t>
  </si>
  <si>
    <t>2240.85</t>
  </si>
  <si>
    <t>112.28</t>
  </si>
  <si>
    <t>497.40</t>
  </si>
  <si>
    <t>5316.75</t>
  </si>
  <si>
    <t>184.08</t>
  </si>
  <si>
    <t>1535.20</t>
  </si>
  <si>
    <t>4654.43</t>
  </si>
  <si>
    <t>168.21</t>
  </si>
  <si>
    <t>110.50</t>
  </si>
  <si>
    <t>187.99</t>
  </si>
  <si>
    <t>118.25</t>
  </si>
  <si>
    <t>2223.91</t>
  </si>
  <si>
    <t>211.90</t>
  </si>
  <si>
    <t>1107.88</t>
  </si>
  <si>
    <t>53.74</t>
  </si>
  <si>
    <t>699.80</t>
  </si>
  <si>
    <t>22142.33</t>
  </si>
  <si>
    <t>437.00</t>
  </si>
  <si>
    <t>108972.33</t>
  </si>
  <si>
    <t>108.97</t>
  </si>
  <si>
    <t>153.74</t>
  </si>
  <si>
    <t>493.47</t>
  </si>
  <si>
    <t>48.02</t>
  </si>
  <si>
    <t>5605.35</t>
  </si>
  <si>
    <t>3363.21</t>
  </si>
  <si>
    <t>308.94</t>
  </si>
  <si>
    <t>174.87</t>
  </si>
  <si>
    <t>2446.34</t>
  </si>
  <si>
    <t>111.25</t>
  </si>
  <si>
    <t>1255.18</t>
  </si>
  <si>
    <t>1936.05</t>
  </si>
  <si>
    <t>1458.66</t>
  </si>
  <si>
    <t>53.54</t>
  </si>
  <si>
    <t>92.04</t>
  </si>
  <si>
    <t>623.95</t>
  </si>
  <si>
    <t>23730.32</t>
  </si>
  <si>
    <t>203.95</t>
  </si>
  <si>
    <t>4639.33</t>
  </si>
  <si>
    <t>169.46</t>
  </si>
  <si>
    <t>125.48</t>
  </si>
  <si>
    <t>128.40</t>
  </si>
  <si>
    <t>4166.86</t>
  </si>
  <si>
    <t>181.88</t>
  </si>
  <si>
    <t>32.92</t>
  </si>
  <si>
    <t>122.81</t>
  </si>
  <si>
    <t>147.05</t>
  </si>
  <si>
    <t>359.29</t>
  </si>
  <si>
    <t>1249.01</t>
  </si>
  <si>
    <t>196.43</t>
  </si>
  <si>
    <t>7472.46</t>
  </si>
  <si>
    <t>896.70</t>
  </si>
  <si>
    <t>634.30</t>
  </si>
  <si>
    <t>61.08</t>
  </si>
  <si>
    <t>367.54</t>
  </si>
  <si>
    <t>831.30</t>
  </si>
  <si>
    <t>271.75</t>
  </si>
  <si>
    <t>42.73</t>
  </si>
  <si>
    <t>303.81</t>
  </si>
  <si>
    <t>52.69</t>
  </si>
  <si>
    <t>2395.90</t>
  </si>
  <si>
    <t>4798.17</t>
  </si>
  <si>
    <t>394.50</t>
  </si>
  <si>
    <t>3415.41</t>
  </si>
  <si>
    <t>8569.98</t>
  </si>
  <si>
    <t>293.16</t>
  </si>
  <si>
    <t>1154.00</t>
  </si>
  <si>
    <t>1060.25</t>
  </si>
  <si>
    <t>277.18</t>
  </si>
  <si>
    <t>231.77</t>
  </si>
  <si>
    <t>637.27</t>
  </si>
  <si>
    <t>454.95</t>
  </si>
  <si>
    <t>210.97</t>
  </si>
  <si>
    <t>228.03</t>
  </si>
  <si>
    <t>2106.81</t>
  </si>
  <si>
    <t>154.73</t>
  </si>
  <si>
    <t>61.72</t>
  </si>
  <si>
    <t>1072.65</t>
  </si>
  <si>
    <t>2089.64</t>
  </si>
  <si>
    <t>1609.07</t>
  </si>
  <si>
    <t>140.13</t>
  </si>
  <si>
    <t>17486.86</t>
  </si>
  <si>
    <t>170.60</t>
  </si>
  <si>
    <t>2541.03</t>
  </si>
  <si>
    <t>3241.50</t>
  </si>
  <si>
    <t>282.38</t>
  </si>
  <si>
    <t>115436.45</t>
  </si>
  <si>
    <t>1173.11</t>
  </si>
  <si>
    <t>11470.14</t>
  </si>
  <si>
    <t>161.67</t>
  </si>
  <si>
    <t>384.75</t>
  </si>
  <si>
    <t>266.25</t>
  </si>
  <si>
    <t>1421.76</t>
  </si>
  <si>
    <t>671.25</t>
  </si>
  <si>
    <t>855.67</t>
  </si>
  <si>
    <t>NEGATIVE GAINS</t>
  </si>
  <si>
    <t>NO GAINS</t>
  </si>
  <si>
    <r>
      <rPr>
        <sz val="18"/>
        <color theme="0"/>
        <rFont val="Aptos Narrow"/>
        <family val="2"/>
        <scheme val="minor"/>
      </rPr>
      <t xml:space="preserve"> POSITIVE GAINS</t>
    </r>
    <r>
      <rPr>
        <sz val="18"/>
        <color theme="1"/>
        <rFont val="Aptos Narrow"/>
        <family val="2"/>
        <scheme val="minor"/>
      </rPr>
      <t xml:space="preserve">                 </t>
    </r>
  </si>
  <si>
    <t>YEAR</t>
  </si>
  <si>
    <t>Gains(%)</t>
  </si>
  <si>
    <t xml:space="preserve">Average </t>
  </si>
  <si>
    <t xml:space="preserve"> Total SuCcription </t>
  </si>
  <si>
    <t xml:space="preserve">NEGATVE GAINS </t>
  </si>
  <si>
    <t xml:space="preserve">NEUTRAL AGAIN </t>
  </si>
  <si>
    <t>Z</t>
  </si>
  <si>
    <t>POSTIVE GAINS</t>
  </si>
  <si>
    <t>Issue size divide by 10</t>
  </si>
  <si>
    <t>Sum of Issue size divide by 10</t>
  </si>
  <si>
    <t>POSITIVE AGINS</t>
  </si>
  <si>
    <t>Regaal Resources L</t>
  </si>
  <si>
    <t xml:space="preserve">IPO DATASET </t>
  </si>
  <si>
    <t>(blank)</t>
  </si>
  <si>
    <t>Count of First name</t>
  </si>
  <si>
    <t>Average gains</t>
  </si>
  <si>
    <t xml:space="preserve">Average  gains </t>
  </si>
  <si>
    <t xml:space="preserve">postive </t>
  </si>
  <si>
    <t xml:space="preserve">NEGATIVE </t>
  </si>
  <si>
    <t>NEUTRAL</t>
  </si>
  <si>
    <t>0-500</t>
  </si>
  <si>
    <t>1000-1500</t>
  </si>
  <si>
    <t>1500-2000</t>
  </si>
  <si>
    <t>2000-2500</t>
  </si>
  <si>
    <t>2500-3000</t>
  </si>
  <si>
    <t>3000-3500</t>
  </si>
  <si>
    <t>3500-4000</t>
  </si>
  <si>
    <t>4000-4500</t>
  </si>
  <si>
    <t>4500-5000</t>
  </si>
  <si>
    <t>500-1000</t>
  </si>
  <si>
    <t xml:space="preserve">LISTIING GAINS </t>
  </si>
  <si>
    <t xml:space="preserve">NEGATIVE GAINS </t>
  </si>
  <si>
    <t xml:space="preserve">NEUTRAL GAINS </t>
  </si>
  <si>
    <t>0-5</t>
  </si>
  <si>
    <t>5-10</t>
  </si>
  <si>
    <t>10-15</t>
  </si>
  <si>
    <t>15-20</t>
  </si>
  <si>
    <t>20-25</t>
  </si>
  <si>
    <t>25-50</t>
  </si>
  <si>
    <t>50-75</t>
  </si>
  <si>
    <t>75-100</t>
  </si>
  <si>
    <t>100-125</t>
  </si>
  <si>
    <t>125-150</t>
  </si>
  <si>
    <t>150-175</t>
  </si>
  <si>
    <t>175-200</t>
  </si>
  <si>
    <t>&gt;200</t>
  </si>
  <si>
    <t>total sub</t>
  </si>
  <si>
    <t xml:space="preserve">2021 average gains </t>
  </si>
  <si>
    <t xml:space="preserve">ISSUE </t>
  </si>
  <si>
    <t>AVERAGE GAINS</t>
  </si>
  <si>
    <t>POSTIVE</t>
  </si>
  <si>
    <t>NEGATIVE</t>
  </si>
  <si>
    <t>2021 AVERAGE GAIN</t>
  </si>
  <si>
    <t>&gt;5000</t>
  </si>
  <si>
    <t>T</t>
  </si>
  <si>
    <t xml:space="preserve">TOTAL SUB </t>
  </si>
  <si>
    <t xml:space="preserve">ISSUE SIZE </t>
  </si>
  <si>
    <t xml:space="preserve">STANDARD </t>
  </si>
  <si>
    <t xml:space="preserve">STAND </t>
  </si>
  <si>
    <t>10</t>
  </si>
  <si>
    <t>15</t>
  </si>
  <si>
    <t>postive</t>
  </si>
  <si>
    <t>negative</t>
  </si>
  <si>
    <t xml:space="preserve">neutral </t>
  </si>
  <si>
    <t>avergae gain</t>
  </si>
  <si>
    <t>total</t>
  </si>
  <si>
    <t xml:space="preserve">%postive </t>
  </si>
  <si>
    <t>%negative</t>
  </si>
  <si>
    <t>neutral</t>
  </si>
  <si>
    <t>GRP BY 50</t>
  </si>
  <si>
    <t>Count of Listing Gains(%)</t>
  </si>
  <si>
    <t>100-150</t>
  </si>
  <si>
    <t>150-200</t>
  </si>
  <si>
    <t>200-250</t>
  </si>
  <si>
    <t>250-300</t>
  </si>
  <si>
    <t>300-350</t>
  </si>
  <si>
    <t>350-400</t>
  </si>
  <si>
    <t>400-450</t>
  </si>
  <si>
    <t>450-500</t>
  </si>
  <si>
    <t>50-100</t>
  </si>
  <si>
    <t>GRP BY 50IN 500</t>
  </si>
  <si>
    <t>500-550</t>
  </si>
  <si>
    <t>550-600</t>
  </si>
  <si>
    <t>600-650</t>
  </si>
  <si>
    <t>650-700</t>
  </si>
  <si>
    <t>700-750</t>
  </si>
  <si>
    <t>750-800</t>
  </si>
  <si>
    <t>800-850</t>
  </si>
  <si>
    <t>850-900</t>
  </si>
  <si>
    <t>900-950</t>
  </si>
  <si>
    <t>950-1000</t>
  </si>
  <si>
    <t>1000-1050</t>
  </si>
  <si>
    <t>1050-1100</t>
  </si>
  <si>
    <t>1100-1150</t>
  </si>
  <si>
    <t>1150-1200</t>
  </si>
  <si>
    <t>1200-1250</t>
  </si>
  <si>
    <t>1250-1300</t>
  </si>
  <si>
    <t>1300-1350</t>
  </si>
  <si>
    <t>1350-1400</t>
  </si>
  <si>
    <t>1450-1500</t>
  </si>
  <si>
    <t>1500-1550</t>
  </si>
  <si>
    <t>1550-1600</t>
  </si>
  <si>
    <t>1600-1650</t>
  </si>
  <si>
    <t>1700-1750</t>
  </si>
  <si>
    <t>1800-1850</t>
  </si>
  <si>
    <t>1850-1900</t>
  </si>
  <si>
    <t>1900-1950</t>
  </si>
  <si>
    <t>1950-2000</t>
  </si>
  <si>
    <t>FROM 1000-1500</t>
  </si>
  <si>
    <t>FROM 1500-2000</t>
  </si>
  <si>
    <t xml:space="preserve"> </t>
  </si>
  <si>
    <t>ISSUE SIZE</t>
  </si>
  <si>
    <t>NO COM</t>
  </si>
  <si>
    <t>SUM OF GAINS</t>
  </si>
  <si>
    <t>AVERGAE GAINS</t>
  </si>
  <si>
    <t xml:space="preserve">average </t>
  </si>
  <si>
    <t>&gt;300</t>
  </si>
  <si>
    <t>120-160</t>
  </si>
  <si>
    <t>15-30</t>
  </si>
  <si>
    <t>160-200</t>
  </si>
  <si>
    <t>30-60</t>
  </si>
  <si>
    <t>5-15</t>
  </si>
  <si>
    <t>60-90</t>
  </si>
  <si>
    <t>90-120</t>
  </si>
  <si>
    <t xml:space="preserve">QIB GRP </t>
  </si>
  <si>
    <t>SUM GAINS</t>
  </si>
  <si>
    <t>GRP BY QIB</t>
  </si>
  <si>
    <t xml:space="preserve">WHY DOES EXCEPTION OCCUR </t>
  </si>
  <si>
    <t xml:space="preserve">IN (4000-4500) (0-5)   GAINS = 30.77 </t>
  </si>
  <si>
    <t xml:space="preserve">ONLY BECAUSE OF ONE ONE LISTED COMPANY </t>
  </si>
  <si>
    <t xml:space="preserve">IN (4500-5000) (5-10)   GAINS = 34.41 </t>
  </si>
  <si>
    <t>3000-3500 IN 10-15 GAINS = 20.22</t>
  </si>
  <si>
    <t>4000-4500 IN 15-20 G=20.37</t>
  </si>
  <si>
    <t>2500-3000 IN 50-75 WITH G = 120</t>
  </si>
  <si>
    <t xml:space="preserve">500-1000 IN 20-25 G = 23 </t>
  </si>
  <si>
    <t>114 IN &gt;5000</t>
  </si>
  <si>
    <t>90.71 IN 1000-1500</t>
  </si>
  <si>
    <t xml:space="preserve">WITHOUT CATEGORIES WITH JUST ONE LISTING </t>
  </si>
  <si>
    <t>SD</t>
  </si>
  <si>
    <t>MARKET GAIN</t>
  </si>
  <si>
    <t>TOTAL SUB</t>
  </si>
  <si>
    <t xml:space="preserve">AVERGAE LISTING AGINS </t>
  </si>
  <si>
    <t>WITHOUT OULINERS</t>
  </si>
  <si>
    <t xml:space="preserve">TOATL SUB </t>
  </si>
  <si>
    <t>With outliners</t>
  </si>
  <si>
    <t>Without outliners</t>
  </si>
  <si>
    <t xml:space="preserve">Issue Size </t>
  </si>
  <si>
    <t>WITH OUTLINERS</t>
  </si>
  <si>
    <t xml:space="preserve"> AVERGAE LISTING GAINS </t>
  </si>
  <si>
    <t>DIFFERENCE</t>
  </si>
  <si>
    <t>AVE</t>
  </si>
  <si>
    <t xml:space="preserve"> AVERAGE GAIN</t>
  </si>
  <si>
    <t>C</t>
  </si>
  <si>
    <t>0 to 5</t>
  </si>
  <si>
    <t>10 to 15</t>
  </si>
  <si>
    <t>50 to 75</t>
  </si>
  <si>
    <t>25 to 50</t>
  </si>
  <si>
    <t>150 to 175</t>
  </si>
  <si>
    <t>5 to 10</t>
  </si>
  <si>
    <t>15 to 20</t>
  </si>
  <si>
    <t>75 to 100</t>
  </si>
  <si>
    <t>175 to 200</t>
  </si>
  <si>
    <t>100 to 125</t>
  </si>
  <si>
    <t>&gt; 200</t>
  </si>
  <si>
    <t>125 to 150</t>
  </si>
  <si>
    <t>20 to 25</t>
  </si>
  <si>
    <t>500-550 Total</t>
  </si>
  <si>
    <t>550-600 Total</t>
  </si>
  <si>
    <t>600-650 Total</t>
  </si>
  <si>
    <t>650-700 Total</t>
  </si>
  <si>
    <t>700-750 Total</t>
  </si>
  <si>
    <t>750-800 Total</t>
  </si>
  <si>
    <t>800-850 Total</t>
  </si>
  <si>
    <t>850-900 Total</t>
  </si>
  <si>
    <t>900-950 Total</t>
  </si>
  <si>
    <t>950-1000 Total</t>
  </si>
  <si>
    <t>(blank)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</si>
</sst>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24"/>
      <color theme="1"/>
      <name val="Aptos Narrow"/>
      <family val="2"/>
      <scheme val="minor"/>
    </font>
    <font>
      <sz val="28"/>
      <color theme="1"/>
      <name val="Aptos Narrow"/>
      <family val="2"/>
      <scheme val="minor"/>
    </font>
    <font>
      <sz val="26"/>
      <color theme="1"/>
      <name val="Aptos Narrow"/>
      <family val="2"/>
      <scheme val="minor"/>
    </font>
    <font>
      <sz val="26"/>
      <color theme="2"/>
      <name val="Aptos Narrow"/>
      <family val="2"/>
      <scheme val="minor"/>
    </font>
    <font>
      <sz val="22"/>
      <color theme="1"/>
      <name val="Aptos Narrow"/>
      <family val="2"/>
      <scheme val="minor"/>
    </font>
    <font>
      <sz val="18"/>
      <color theme="1"/>
      <name val="Aptos Narrow"/>
      <family val="2"/>
      <scheme val="minor"/>
    </font>
    <font>
      <sz val="18"/>
      <color theme="0"/>
      <name val="Aptos Narrow"/>
      <family val="2"/>
      <scheme val="minor"/>
    </font>
    <font>
      <sz val="11"/>
      <color theme="3"/>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3"/>
        <bgColor indexed="64"/>
      </patternFill>
    </fill>
    <fill>
      <patternFill patternType="solid">
        <fgColor theme="4" tint="0.79998168889431442"/>
        <bgColor theme="4"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9">
    <xf numFmtId="0" fontId="0" fillId="0" borderId="0" xfId="0"/>
    <xf numFmtId="15" fontId="0" fillId="0" borderId="0" xfId="0" applyNumberFormat="1"/>
    <xf numFmtId="0" fontId="0" fillId="0" borderId="0" xfId="0" applyAlignment="1">
      <alignment horizontal="left"/>
    </xf>
    <xf numFmtId="0" fontId="18" fillId="33" borderId="0" xfId="42" applyFill="1" applyAlignment="1">
      <alignment horizontal="left" vertical="center" indent="2"/>
    </xf>
    <xf numFmtId="0" fontId="18" fillId="33" borderId="0" xfId="42" applyFill="1" applyAlignment="1">
      <alignment horizontal="left" vertical="center"/>
    </xf>
    <xf numFmtId="0" fontId="18" fillId="33" borderId="0" xfId="42" applyFill="1" applyAlignment="1">
      <alignment horizontal="right" vertical="center" wrapText="1"/>
    </xf>
    <xf numFmtId="0" fontId="0" fillId="0" borderId="0" xfId="0" pivotButton="1"/>
    <xf numFmtId="0" fontId="19" fillId="0" borderId="0" xfId="0" applyFont="1"/>
    <xf numFmtId="0" fontId="20" fillId="0" borderId="0" xfId="0" applyFont="1"/>
    <xf numFmtId="0" fontId="21" fillId="34" borderId="0" xfId="0" applyFont="1" applyFill="1"/>
    <xf numFmtId="0" fontId="24" fillId="0" borderId="0" xfId="0" applyFont="1"/>
    <xf numFmtId="0" fontId="24" fillId="34" borderId="0" xfId="0" applyFont="1" applyFill="1" applyAlignment="1">
      <alignment horizontal="center"/>
    </xf>
    <xf numFmtId="0" fontId="25" fillId="34" borderId="0" xfId="0" applyFont="1" applyFill="1" applyAlignment="1">
      <alignment horizontal="center"/>
    </xf>
    <xf numFmtId="0" fontId="23" fillId="0" borderId="0" xfId="0" applyFont="1" applyAlignment="1">
      <alignment horizontal="center"/>
    </xf>
    <xf numFmtId="0" fontId="0" fillId="0" borderId="0" xfId="0" applyAlignment="1">
      <alignment wrapText="1"/>
    </xf>
    <xf numFmtId="0" fontId="26" fillId="34" borderId="0" xfId="0" applyFont="1" applyFill="1"/>
    <xf numFmtId="0" fontId="18" fillId="0" borderId="0" xfId="42" applyAlignment="1">
      <alignment wrapText="1"/>
    </xf>
    <xf numFmtId="0" fontId="16" fillId="35" borderId="10" xfId="0" applyFont="1" applyFill="1" applyBorder="1"/>
    <xf numFmtId="0" fontId="0" fillId="34" borderId="0" xfId="0" applyFill="1"/>
    <xf numFmtId="49" fontId="0" fillId="0" borderId="0" xfId="0" applyNumberFormat="1"/>
    <xf numFmtId="0" fontId="16" fillId="0" borderId="10" xfId="0" applyFont="1" applyBorder="1" applyAlignment="1">
      <alignment horizontal="left"/>
    </xf>
    <xf numFmtId="0" fontId="16" fillId="0" borderId="10" xfId="0" applyFont="1" applyBorder="1"/>
    <xf numFmtId="0" fontId="0" fillId="0" borderId="11" xfId="0" applyBorder="1"/>
    <xf numFmtId="49" fontId="0" fillId="0" borderId="11" xfId="0" applyNumberFormat="1" applyBorder="1"/>
    <xf numFmtId="0" fontId="0" fillId="0" borderId="12" xfId="0" applyBorder="1"/>
    <xf numFmtId="0" fontId="0" fillId="0" borderId="13" xfId="0" applyBorder="1"/>
    <xf numFmtId="0" fontId="0" fillId="0" borderId="14" xfId="0" applyBorder="1"/>
    <xf numFmtId="49" fontId="0" fillId="0" borderId="14" xfId="0" applyNumberFormat="1" applyBorder="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alignment horizontal="left" vertical="bottom" textRotation="0" wrapText="0" indent="0" justifyLastLine="0" shrinkToFit="0" readingOrder="0"/>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0" formatCode="dd/mmm/yy"/>
    </dxf>
    <dxf>
      <numFmt numFmtId="20" formatCode="dd/mmm/yy"/>
    </dxf>
    <dxf>
      <numFmt numFmtId="20" formatCode="dd/mmm/yy"/>
    </dxf>
    <dxf>
      <numFmt numFmtId="20" formatCode="dd/mmm/yy"/>
    </dxf>
    <dxf>
      <font>
        <b/>
        <i val="0"/>
      </font>
      <fill>
        <patternFill>
          <bgColor theme="3"/>
        </patternFill>
      </fill>
    </dxf>
    <dxf>
      <fill>
        <patternFill>
          <bgColor theme="3" tint="0.24994659260841701"/>
        </patternFill>
      </fill>
    </dxf>
  </dxfs>
  <tableStyles count="3" defaultTableStyle="TableStyleMedium2" defaultPivotStyle="PivotStyleLight16">
    <tableStyle name="Slicer Style 1" pivot="0" table="0" count="0" xr9:uid="{AB0157F8-4097-495B-BE32-2D1F4E3902D0}"/>
    <tableStyle name="Slicer Style 2" pivot="0" table="0" count="1" xr9:uid="{C977FF93-EAD2-434E-A074-4DE5DF7A45D8}">
      <tableStyleElement type="wholeTable" dxfId="21"/>
    </tableStyle>
    <tableStyle name="Slicer Style 3" pivot="0" table="0" count="1" xr9:uid="{5F1B17AC-5D63-4C13-8BAF-F22D0E984BCF}">
      <tableStyleElement type="wholeTable" dxfId="2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microsoft.com/office/2007/relationships/slicerCache" Target="slicerCaches/slicerCache12.xml"/><Relationship Id="rId39" Type="http://schemas.openxmlformats.org/officeDocument/2006/relationships/customXml" Target="../customXml/item1.xml"/><Relationship Id="rId21" Type="http://schemas.microsoft.com/office/2007/relationships/slicerCache" Target="slicerCaches/slicerCache7.xml"/><Relationship Id="rId34" Type="http://schemas.openxmlformats.org/officeDocument/2006/relationships/connections" Target="connections.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microsoft.com/office/2007/relationships/slicerCache" Target="slicerCaches/slicerCache15.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0.xml"/><Relationship Id="rId32" Type="http://schemas.microsoft.com/office/2011/relationships/timelineCache" Target="timelineCaches/timelineCache1.xml"/><Relationship Id="rId37" Type="http://schemas.openxmlformats.org/officeDocument/2006/relationships/sheetMetadata" Target="metadata.xml"/><Relationship Id="rId40"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microsoft.com/office/2007/relationships/slicerCache" Target="slicerCaches/slicerCache14.xml"/><Relationship Id="rId36"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31" Type="http://schemas.microsoft.com/office/2007/relationships/slicerCache" Target="slicerCaches/slicerCache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8.xml"/><Relationship Id="rId27" Type="http://schemas.microsoft.com/office/2007/relationships/slicerCache" Target="slicerCaches/slicerCache13.xml"/><Relationship Id="rId30" Type="http://schemas.microsoft.com/office/2007/relationships/slicerCache" Target="slicerCaches/slicerCache16.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07/relationships/slicerCache" Target="slicerCaches/slicerCache11.xml"/><Relationship Id="rId33" Type="http://schemas.openxmlformats.org/officeDocument/2006/relationships/theme" Target="theme/theme1.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[IPO 21_25 excel analysis.xlsx]DASHBOARD(ISSUE SIZE)!PivotTable11</c:name>
    <c:fmtId val="2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ISSUE</a:t>
            </a:r>
            <a:r>
              <a:rPr lang="en-IN" baseline="0"/>
              <a:t> SIZE(IN HUNDEREDNS) VS LISTING GAINS </a:t>
            </a:r>
          </a:p>
          <a:p>
            <a:pPr>
              <a:defRPr/>
            </a:pPr>
            <a:endParaRPr lang="en-IN"/>
          </a:p>
        </c:rich>
      </c:tx>
      <c:layout>
        <c:manualLayout>
          <c:xMode val="edge"/>
          <c:yMode val="edge"/>
          <c:x val="0.26519767750903034"/>
          <c:y val="1.355726050799879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3">
                <a:lumMod val="75000"/>
              </a:schemeClr>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tx1"/>
            </a:solidFill>
            <a:round/>
          </a:ln>
          <a:effectLst/>
        </c:spPr>
        <c:marker>
          <c:symbol val="circle"/>
          <c:size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tx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793206483509396E-2"/>
          <c:y val="0.12891844167424349"/>
          <c:w val="0.89733826069468647"/>
          <c:h val="0.56618322887458039"/>
        </c:manualLayout>
      </c:layout>
      <c:barChart>
        <c:barDir val="col"/>
        <c:grouping val="clustered"/>
        <c:varyColors val="0"/>
        <c:ser>
          <c:idx val="0"/>
          <c:order val="0"/>
          <c:tx>
            <c:strRef>
              <c:f>'DASHBOARD(ISSUE SIZE)'!$W$12</c:f>
              <c:strCache>
                <c:ptCount val="1"/>
                <c:pt idx="0">
                  <c:v>Sum of Issue size divide by 10</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'DASHBOARD(ISSUE SIZE)'!$V$13:$V$98</c:f>
              <c:strCache>
                <c:ptCount val="85"/>
                <c:pt idx="0">
                  <c:v>Abans Financial Se</c:v>
                </c:pt>
                <c:pt idx="1">
                  <c:v>Aeroflex Industrie</c:v>
                </c:pt>
                <c:pt idx="2">
                  <c:v>Akme Fintrade (Ind</c:v>
                </c:pt>
                <c:pt idx="3">
                  <c:v>All Time Plastics </c:v>
                </c:pt>
                <c:pt idx="4">
                  <c:v>Antony Waste Handl</c:v>
                </c:pt>
                <c:pt idx="5">
                  <c:v>Arisinfra Solution</c:v>
                </c:pt>
                <c:pt idx="6">
                  <c:v>Arkade Developers </c:v>
                </c:pt>
                <c:pt idx="7">
                  <c:v>Barbeque-Nation Ho</c:v>
                </c:pt>
                <c:pt idx="8">
                  <c:v>BLS E-Services Ltd</c:v>
                </c:pt>
                <c:pt idx="9">
                  <c:v>Borana Weaves Ltd</c:v>
                </c:pt>
                <c:pt idx="10">
                  <c:v>DEE Development En</c:v>
                </c:pt>
                <c:pt idx="11">
                  <c:v>Deepak Builders &amp; </c:v>
                </c:pt>
                <c:pt idx="12">
                  <c:v>Denta Water &amp; Infr</c:v>
                </c:pt>
                <c:pt idx="13">
                  <c:v>Dharmaj Crop Guard</c:v>
                </c:pt>
                <c:pt idx="14">
                  <c:v>Diffusion Engineer</c:v>
                </c:pt>
                <c:pt idx="15">
                  <c:v>Divgi Torqtransfer</c:v>
                </c:pt>
                <c:pt idx="16">
                  <c:v>Elin Electronics L</c:v>
                </c:pt>
                <c:pt idx="17">
                  <c:v>EMS Ltd</c:v>
                </c:pt>
                <c:pt idx="18">
                  <c:v>eMudhra Ltd</c:v>
                </c:pt>
                <c:pt idx="19">
                  <c:v>ESAF Small Finance</c:v>
                </c:pt>
                <c:pt idx="20">
                  <c:v>Ethos Ltd</c:v>
                </c:pt>
                <c:pt idx="21">
                  <c:v>Exicom Tele-System</c:v>
                </c:pt>
                <c:pt idx="22">
                  <c:v>Exxaro Tiles Ltd</c:v>
                </c:pt>
                <c:pt idx="23">
                  <c:v>Gala Precision Eng</c:v>
                </c:pt>
                <c:pt idx="24">
                  <c:v>Garuda Constructio</c:v>
                </c:pt>
                <c:pt idx="25">
                  <c:v>Global Surfaces Lt</c:v>
                </c:pt>
                <c:pt idx="26">
                  <c:v>Globe Civil Projec</c:v>
                </c:pt>
                <c:pt idx="27">
                  <c:v>GNG Electronics Lt</c:v>
                </c:pt>
                <c:pt idx="28">
                  <c:v>Hariom Pipe Indust</c:v>
                </c:pt>
                <c:pt idx="29">
                  <c:v>Highway Infrastruc</c:v>
                </c:pt>
                <c:pt idx="30">
                  <c:v>HMA Agro Industrie</c:v>
                </c:pt>
                <c:pt idx="31">
                  <c:v>HP Adhesives Ltd</c:v>
                </c:pt>
                <c:pt idx="32">
                  <c:v>Indo Farm Equipmen</c:v>
                </c:pt>
                <c:pt idx="33">
                  <c:v>Indogulf Cropscien</c:v>
                </c:pt>
                <c:pt idx="34">
                  <c:v>J.G.Chemicals Ltd</c:v>
                </c:pt>
                <c:pt idx="35">
                  <c:v>KRN Heat Exchanger</c:v>
                </c:pt>
                <c:pt idx="36">
                  <c:v>Kronox Lab Science</c:v>
                </c:pt>
                <c:pt idx="37">
                  <c:v>Krystal Integrated</c:v>
                </c:pt>
                <c:pt idx="38">
                  <c:v>Laxmi India Financ</c:v>
                </c:pt>
                <c:pt idx="39">
                  <c:v>Mamata Machinery L</c:v>
                </c:pt>
                <c:pt idx="40">
                  <c:v>Manba Finance Ltd</c:v>
                </c:pt>
                <c:pt idx="41">
                  <c:v>Manoj Vaibhav Gems</c:v>
                </c:pt>
                <c:pt idx="42">
                  <c:v>Motisons Jewellers</c:v>
                </c:pt>
                <c:pt idx="43">
                  <c:v>Mukka Proteins Ltd</c:v>
                </c:pt>
                <c:pt idx="44">
                  <c:v>Nova Agritech Ltd</c:v>
                </c:pt>
                <c:pt idx="45">
                  <c:v>Nureca Ltd</c:v>
                </c:pt>
                <c:pt idx="46">
                  <c:v>Orient Technologie</c:v>
                </c:pt>
                <c:pt idx="47">
                  <c:v>Paras Defence and </c:v>
                </c:pt>
                <c:pt idx="48">
                  <c:v>Platinum Industrie</c:v>
                </c:pt>
                <c:pt idx="49">
                  <c:v>Plaza Wires Ltd</c:v>
                </c:pt>
                <c:pt idx="50">
                  <c:v>Prostarm Info Syst</c:v>
                </c:pt>
                <c:pt idx="51">
                  <c:v>Protean eGov Techn</c:v>
                </c:pt>
                <c:pt idx="52">
                  <c:v>Pyramid Technoplas</c:v>
                </c:pt>
                <c:pt idx="53">
                  <c:v>Quadrant Future Te</c:v>
                </c:pt>
                <c:pt idx="54">
                  <c:v>R K Swamy Ltd</c:v>
                </c:pt>
                <c:pt idx="55">
                  <c:v>Radiant Cash Manag</c:v>
                </c:pt>
                <c:pt idx="56">
                  <c:v>Ratnaveer Precisio</c:v>
                </c:pt>
                <c:pt idx="57">
                  <c:v>RBZ Jewellers Ltd</c:v>
                </c:pt>
                <c:pt idx="58">
                  <c:v>Regaal Resources L</c:v>
                </c:pt>
                <c:pt idx="59">
                  <c:v>Rishabh Instrument</c:v>
                </c:pt>
                <c:pt idx="60">
                  <c:v>Sah Polymers Ltd</c:v>
                </c:pt>
                <c:pt idx="61">
                  <c:v>Saraswati Saree De</c:v>
                </c:pt>
                <c:pt idx="62">
                  <c:v>Scoda Tubes Ltd</c:v>
                </c:pt>
                <c:pt idx="63">
                  <c:v>Senco Gold Ltd</c:v>
                </c:pt>
                <c:pt idx="64">
                  <c:v>Shanti Gold Intern</c:v>
                </c:pt>
                <c:pt idx="65">
                  <c:v>Shree Tirupati Bal</c:v>
                </c:pt>
                <c:pt idx="66">
                  <c:v>Sigachi Industries</c:v>
                </c:pt>
                <c:pt idx="67">
                  <c:v>SRM Contractors Lt</c:v>
                </c:pt>
                <c:pt idx="68">
                  <c:v>Stallion India Flu</c:v>
                </c:pt>
                <c:pt idx="69">
                  <c:v>Standard Glass Lin</c:v>
                </c:pt>
                <c:pt idx="70">
                  <c:v>Stove Kraft Ltd</c:v>
                </c:pt>
                <c:pt idx="71">
                  <c:v>Suraj Estate Devel</c:v>
                </c:pt>
                <c:pt idx="72">
                  <c:v>Tolins Tyres Ltd</c:v>
                </c:pt>
                <c:pt idx="73">
                  <c:v>Tracxn Technologie</c:v>
                </c:pt>
                <c:pt idx="74">
                  <c:v>Udayshivakumar Inf</c:v>
                </c:pt>
                <c:pt idx="75">
                  <c:v>Uma Exports Ltd</c:v>
                </c:pt>
                <c:pt idx="76">
                  <c:v>Unicommerce eSolut</c:v>
                </c:pt>
                <c:pt idx="77">
                  <c:v>Valiant Laboratori</c:v>
                </c:pt>
                <c:pt idx="78">
                  <c:v>Venus Pipes &amp; Tube</c:v>
                </c:pt>
                <c:pt idx="79">
                  <c:v>Veranda Learning S</c:v>
                </c:pt>
                <c:pt idx="80">
                  <c:v>Vibhor Steel Tubes</c:v>
                </c:pt>
                <c:pt idx="81">
                  <c:v>Vishnu Prakash R P</c:v>
                </c:pt>
                <c:pt idx="82">
                  <c:v>Vraj Iron &amp; Steel </c:v>
                </c:pt>
                <c:pt idx="83">
                  <c:v>Western Carriers (</c:v>
                </c:pt>
                <c:pt idx="84">
                  <c:v>Windlas Biotech Lt</c:v>
                </c:pt>
              </c:strCache>
            </c:strRef>
          </c:cat>
          <c:val>
            <c:numRef>
              <c:f>'DASHBOARD(ISSUE SIZE)'!$W$13:$W$98</c:f>
              <c:numCache>
                <c:formatCode>General</c:formatCode>
                <c:ptCount val="85"/>
                <c:pt idx="0">
                  <c:v>34.56</c:v>
                </c:pt>
                <c:pt idx="1">
                  <c:v>35.1</c:v>
                </c:pt>
                <c:pt idx="2">
                  <c:v>13.2</c:v>
                </c:pt>
                <c:pt idx="3">
                  <c:v>40.06</c:v>
                </c:pt>
                <c:pt idx="4">
                  <c:v>29.999000000000002</c:v>
                </c:pt>
                <c:pt idx="5">
                  <c:v>49.96</c:v>
                </c:pt>
                <c:pt idx="6">
                  <c:v>41</c:v>
                </c:pt>
                <c:pt idx="7">
                  <c:v>45.286999999999999</c:v>
                </c:pt>
                <c:pt idx="8">
                  <c:v>30.929000000000002</c:v>
                </c:pt>
                <c:pt idx="9">
                  <c:v>14.488999999999999</c:v>
                </c:pt>
                <c:pt idx="10">
                  <c:v>41.801000000000002</c:v>
                </c:pt>
                <c:pt idx="11">
                  <c:v>26.004000000000001</c:v>
                </c:pt>
                <c:pt idx="12">
                  <c:v>22.05</c:v>
                </c:pt>
                <c:pt idx="13">
                  <c:v>25.109000000000002</c:v>
                </c:pt>
                <c:pt idx="14">
                  <c:v>15.796000000000001</c:v>
                </c:pt>
                <c:pt idx="15">
                  <c:v>41.212000000000003</c:v>
                </c:pt>
                <c:pt idx="16">
                  <c:v>47.5</c:v>
                </c:pt>
                <c:pt idx="17">
                  <c:v>32.125</c:v>
                </c:pt>
                <c:pt idx="18">
                  <c:v>41.279000000000003</c:v>
                </c:pt>
                <c:pt idx="19">
                  <c:v>46.3</c:v>
                </c:pt>
                <c:pt idx="20">
                  <c:v>40.225999999999999</c:v>
                </c:pt>
                <c:pt idx="21">
                  <c:v>42.9</c:v>
                </c:pt>
                <c:pt idx="22">
                  <c:v>16.077000000000002</c:v>
                </c:pt>
                <c:pt idx="23">
                  <c:v>16.792999999999999</c:v>
                </c:pt>
                <c:pt idx="24">
                  <c:v>26.410000000000004</c:v>
                </c:pt>
                <c:pt idx="25">
                  <c:v>15.497999999999999</c:v>
                </c:pt>
                <c:pt idx="26">
                  <c:v>11.9</c:v>
                </c:pt>
                <c:pt idx="27">
                  <c:v>46.043999999999997</c:v>
                </c:pt>
                <c:pt idx="28">
                  <c:v>13.005000000000001</c:v>
                </c:pt>
                <c:pt idx="29">
                  <c:v>13</c:v>
                </c:pt>
                <c:pt idx="30">
                  <c:v>48</c:v>
                </c:pt>
                <c:pt idx="31">
                  <c:v>12.596</c:v>
                </c:pt>
                <c:pt idx="32">
                  <c:v>26.014999999999997</c:v>
                </c:pt>
                <c:pt idx="33">
                  <c:v>20</c:v>
                </c:pt>
                <c:pt idx="34">
                  <c:v>25.119</c:v>
                </c:pt>
                <c:pt idx="35">
                  <c:v>34.195</c:v>
                </c:pt>
                <c:pt idx="36">
                  <c:v>13.015000000000001</c:v>
                </c:pt>
                <c:pt idx="37">
                  <c:v>30.012</c:v>
                </c:pt>
                <c:pt idx="38">
                  <c:v>25.425999999999998</c:v>
                </c:pt>
                <c:pt idx="39">
                  <c:v>17.934999999999999</c:v>
                </c:pt>
                <c:pt idx="40">
                  <c:v>15.084</c:v>
                </c:pt>
                <c:pt idx="41">
                  <c:v>27.02</c:v>
                </c:pt>
                <c:pt idx="42">
                  <c:v>15.109</c:v>
                </c:pt>
                <c:pt idx="43">
                  <c:v>22.4</c:v>
                </c:pt>
                <c:pt idx="44">
                  <c:v>14.381</c:v>
                </c:pt>
                <c:pt idx="45">
                  <c:v>10</c:v>
                </c:pt>
                <c:pt idx="46">
                  <c:v>21.475999999999999</c:v>
                </c:pt>
                <c:pt idx="47">
                  <c:v>17.077999999999999</c:v>
                </c:pt>
                <c:pt idx="48">
                  <c:v>23.532</c:v>
                </c:pt>
                <c:pt idx="49">
                  <c:v>7.1280000000000001</c:v>
                </c:pt>
                <c:pt idx="50">
                  <c:v>16.8</c:v>
                </c:pt>
                <c:pt idx="51">
                  <c:v>48.994999999999997</c:v>
                </c:pt>
                <c:pt idx="52">
                  <c:v>15.305000000000001</c:v>
                </c:pt>
                <c:pt idx="53">
                  <c:v>29</c:v>
                </c:pt>
                <c:pt idx="54">
                  <c:v>42.356000000000002</c:v>
                </c:pt>
                <c:pt idx="55">
                  <c:v>25.663999999999998</c:v>
                </c:pt>
                <c:pt idx="56">
                  <c:v>16.503</c:v>
                </c:pt>
                <c:pt idx="57">
                  <c:v>10</c:v>
                </c:pt>
                <c:pt idx="58">
                  <c:v>30.6</c:v>
                </c:pt>
                <c:pt idx="59">
                  <c:v>49.077999999999996</c:v>
                </c:pt>
                <c:pt idx="60">
                  <c:v>6.63</c:v>
                </c:pt>
                <c:pt idx="61">
                  <c:v>16.000999999999998</c:v>
                </c:pt>
                <c:pt idx="62">
                  <c:v>22</c:v>
                </c:pt>
                <c:pt idx="63">
                  <c:v>40.5</c:v>
                </c:pt>
                <c:pt idx="64">
                  <c:v>36.011000000000003</c:v>
                </c:pt>
                <c:pt idx="65">
                  <c:v>16.965</c:v>
                </c:pt>
                <c:pt idx="66">
                  <c:v>12.543000000000001</c:v>
                </c:pt>
                <c:pt idx="67">
                  <c:v>13.02</c:v>
                </c:pt>
                <c:pt idx="68">
                  <c:v>19.945</c:v>
                </c:pt>
                <c:pt idx="69">
                  <c:v>41.005000000000003</c:v>
                </c:pt>
                <c:pt idx="70">
                  <c:v>41.262999999999998</c:v>
                </c:pt>
                <c:pt idx="71">
                  <c:v>40</c:v>
                </c:pt>
                <c:pt idx="72">
                  <c:v>23</c:v>
                </c:pt>
                <c:pt idx="73">
                  <c:v>30.937999999999999</c:v>
                </c:pt>
                <c:pt idx="74">
                  <c:v>6.6</c:v>
                </c:pt>
                <c:pt idx="75">
                  <c:v>6</c:v>
                </c:pt>
                <c:pt idx="76">
                  <c:v>27.657</c:v>
                </c:pt>
                <c:pt idx="77">
                  <c:v>15.246</c:v>
                </c:pt>
                <c:pt idx="78">
                  <c:v>16.541999999999998</c:v>
                </c:pt>
                <c:pt idx="79">
                  <c:v>20</c:v>
                </c:pt>
                <c:pt idx="80">
                  <c:v>7.2170000000000005</c:v>
                </c:pt>
                <c:pt idx="81">
                  <c:v>30.861000000000001</c:v>
                </c:pt>
                <c:pt idx="82">
                  <c:v>17.100000000000001</c:v>
                </c:pt>
                <c:pt idx="83">
                  <c:v>49.287999999999997</c:v>
                </c:pt>
                <c:pt idx="84">
                  <c:v>40.154000000000003</c:v>
                </c:pt>
              </c:numCache>
            </c:numRef>
          </c:val>
          <c:extLst>
            <c:ext xmlns:c16="http://schemas.microsoft.com/office/drawing/2014/chart" uri="{C3380CC4-5D6E-409C-BE32-E72D297353CC}">
              <c16:uniqueId val="{00000000-DCF9-4458-9C13-0550211F808E}"/>
            </c:ext>
          </c:extLst>
        </c:ser>
        <c:dLbls>
          <c:showLegendKey val="0"/>
          <c:showVal val="0"/>
          <c:showCatName val="0"/>
          <c:showSerName val="0"/>
          <c:showPercent val="0"/>
          <c:showBubbleSize val="0"/>
        </c:dLbls>
        <c:gapWidth val="219"/>
        <c:overlap val="-27"/>
        <c:axId val="154355936"/>
        <c:axId val="154366016"/>
      </c:barChart>
      <c:lineChart>
        <c:grouping val="standard"/>
        <c:varyColors val="0"/>
        <c:ser>
          <c:idx val="2"/>
          <c:order val="2"/>
          <c:tx>
            <c:strRef>
              <c:f>'DASHBOARD(ISSUE SIZE)'!$Y$12</c:f>
              <c:strCache>
                <c:ptCount val="1"/>
                <c:pt idx="0">
                  <c:v>Count of First name</c:v>
                </c:pt>
              </c:strCache>
            </c:strRef>
          </c:tx>
          <c:spPr>
            <a:ln w="15875" cap="rnd">
              <a:solidFill>
                <a:schemeClr val="tx1"/>
              </a:solidFill>
              <a:round/>
            </a:ln>
            <a:effectLst/>
          </c:spPr>
          <c:marker>
            <c:symbol val="circle"/>
            <c:size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tx1"/>
                </a:solidFill>
                <a:round/>
              </a:ln>
              <a:effectLst/>
            </c:spPr>
          </c:marker>
          <c:cat>
            <c:strRef>
              <c:f>'DASHBOARD(ISSUE SIZE)'!$V$13:$V$98</c:f>
              <c:strCache>
                <c:ptCount val="85"/>
                <c:pt idx="0">
                  <c:v>Abans Financial Se</c:v>
                </c:pt>
                <c:pt idx="1">
                  <c:v>Aeroflex Industrie</c:v>
                </c:pt>
                <c:pt idx="2">
                  <c:v>Akme Fintrade (Ind</c:v>
                </c:pt>
                <c:pt idx="3">
                  <c:v>All Time Plastics </c:v>
                </c:pt>
                <c:pt idx="4">
                  <c:v>Antony Waste Handl</c:v>
                </c:pt>
                <c:pt idx="5">
                  <c:v>Arisinfra Solution</c:v>
                </c:pt>
                <c:pt idx="6">
                  <c:v>Arkade Developers </c:v>
                </c:pt>
                <c:pt idx="7">
                  <c:v>Barbeque-Nation Ho</c:v>
                </c:pt>
                <c:pt idx="8">
                  <c:v>BLS E-Services Ltd</c:v>
                </c:pt>
                <c:pt idx="9">
                  <c:v>Borana Weaves Ltd</c:v>
                </c:pt>
                <c:pt idx="10">
                  <c:v>DEE Development En</c:v>
                </c:pt>
                <c:pt idx="11">
                  <c:v>Deepak Builders &amp; </c:v>
                </c:pt>
                <c:pt idx="12">
                  <c:v>Denta Water &amp; Infr</c:v>
                </c:pt>
                <c:pt idx="13">
                  <c:v>Dharmaj Crop Guard</c:v>
                </c:pt>
                <c:pt idx="14">
                  <c:v>Diffusion Engineer</c:v>
                </c:pt>
                <c:pt idx="15">
                  <c:v>Divgi Torqtransfer</c:v>
                </c:pt>
                <c:pt idx="16">
                  <c:v>Elin Electronics L</c:v>
                </c:pt>
                <c:pt idx="17">
                  <c:v>EMS Ltd</c:v>
                </c:pt>
                <c:pt idx="18">
                  <c:v>eMudhra Ltd</c:v>
                </c:pt>
                <c:pt idx="19">
                  <c:v>ESAF Small Finance</c:v>
                </c:pt>
                <c:pt idx="20">
                  <c:v>Ethos Ltd</c:v>
                </c:pt>
                <c:pt idx="21">
                  <c:v>Exicom Tele-System</c:v>
                </c:pt>
                <c:pt idx="22">
                  <c:v>Exxaro Tiles Ltd</c:v>
                </c:pt>
                <c:pt idx="23">
                  <c:v>Gala Precision Eng</c:v>
                </c:pt>
                <c:pt idx="24">
                  <c:v>Garuda Constructio</c:v>
                </c:pt>
                <c:pt idx="25">
                  <c:v>Global Surfaces Lt</c:v>
                </c:pt>
                <c:pt idx="26">
                  <c:v>Globe Civil Projec</c:v>
                </c:pt>
                <c:pt idx="27">
                  <c:v>GNG Electronics Lt</c:v>
                </c:pt>
                <c:pt idx="28">
                  <c:v>Hariom Pipe Indust</c:v>
                </c:pt>
                <c:pt idx="29">
                  <c:v>Highway Infrastruc</c:v>
                </c:pt>
                <c:pt idx="30">
                  <c:v>HMA Agro Industrie</c:v>
                </c:pt>
                <c:pt idx="31">
                  <c:v>HP Adhesives Ltd</c:v>
                </c:pt>
                <c:pt idx="32">
                  <c:v>Indo Farm Equipmen</c:v>
                </c:pt>
                <c:pt idx="33">
                  <c:v>Indogulf Cropscien</c:v>
                </c:pt>
                <c:pt idx="34">
                  <c:v>J.G.Chemicals Ltd</c:v>
                </c:pt>
                <c:pt idx="35">
                  <c:v>KRN Heat Exchanger</c:v>
                </c:pt>
                <c:pt idx="36">
                  <c:v>Kronox Lab Science</c:v>
                </c:pt>
                <c:pt idx="37">
                  <c:v>Krystal Integrated</c:v>
                </c:pt>
                <c:pt idx="38">
                  <c:v>Laxmi India Financ</c:v>
                </c:pt>
                <c:pt idx="39">
                  <c:v>Mamata Machinery L</c:v>
                </c:pt>
                <c:pt idx="40">
                  <c:v>Manba Finance Ltd</c:v>
                </c:pt>
                <c:pt idx="41">
                  <c:v>Manoj Vaibhav Gems</c:v>
                </c:pt>
                <c:pt idx="42">
                  <c:v>Motisons Jewellers</c:v>
                </c:pt>
                <c:pt idx="43">
                  <c:v>Mukka Proteins Ltd</c:v>
                </c:pt>
                <c:pt idx="44">
                  <c:v>Nova Agritech Ltd</c:v>
                </c:pt>
                <c:pt idx="45">
                  <c:v>Nureca Ltd</c:v>
                </c:pt>
                <c:pt idx="46">
                  <c:v>Orient Technologie</c:v>
                </c:pt>
                <c:pt idx="47">
                  <c:v>Paras Defence and </c:v>
                </c:pt>
                <c:pt idx="48">
                  <c:v>Platinum Industrie</c:v>
                </c:pt>
                <c:pt idx="49">
                  <c:v>Plaza Wires Ltd</c:v>
                </c:pt>
                <c:pt idx="50">
                  <c:v>Prostarm Info Syst</c:v>
                </c:pt>
                <c:pt idx="51">
                  <c:v>Protean eGov Techn</c:v>
                </c:pt>
                <c:pt idx="52">
                  <c:v>Pyramid Technoplas</c:v>
                </c:pt>
                <c:pt idx="53">
                  <c:v>Quadrant Future Te</c:v>
                </c:pt>
                <c:pt idx="54">
                  <c:v>R K Swamy Ltd</c:v>
                </c:pt>
                <c:pt idx="55">
                  <c:v>Radiant Cash Manag</c:v>
                </c:pt>
                <c:pt idx="56">
                  <c:v>Ratnaveer Precisio</c:v>
                </c:pt>
                <c:pt idx="57">
                  <c:v>RBZ Jewellers Ltd</c:v>
                </c:pt>
                <c:pt idx="58">
                  <c:v>Regaal Resources L</c:v>
                </c:pt>
                <c:pt idx="59">
                  <c:v>Rishabh Instrument</c:v>
                </c:pt>
                <c:pt idx="60">
                  <c:v>Sah Polymers Ltd</c:v>
                </c:pt>
                <c:pt idx="61">
                  <c:v>Saraswati Saree De</c:v>
                </c:pt>
                <c:pt idx="62">
                  <c:v>Scoda Tubes Ltd</c:v>
                </c:pt>
                <c:pt idx="63">
                  <c:v>Senco Gold Ltd</c:v>
                </c:pt>
                <c:pt idx="64">
                  <c:v>Shanti Gold Intern</c:v>
                </c:pt>
                <c:pt idx="65">
                  <c:v>Shree Tirupati Bal</c:v>
                </c:pt>
                <c:pt idx="66">
                  <c:v>Sigachi Industries</c:v>
                </c:pt>
                <c:pt idx="67">
                  <c:v>SRM Contractors Lt</c:v>
                </c:pt>
                <c:pt idx="68">
                  <c:v>Stallion India Flu</c:v>
                </c:pt>
                <c:pt idx="69">
                  <c:v>Standard Glass Lin</c:v>
                </c:pt>
                <c:pt idx="70">
                  <c:v>Stove Kraft Ltd</c:v>
                </c:pt>
                <c:pt idx="71">
                  <c:v>Suraj Estate Devel</c:v>
                </c:pt>
                <c:pt idx="72">
                  <c:v>Tolins Tyres Ltd</c:v>
                </c:pt>
                <c:pt idx="73">
                  <c:v>Tracxn Technologie</c:v>
                </c:pt>
                <c:pt idx="74">
                  <c:v>Udayshivakumar Inf</c:v>
                </c:pt>
                <c:pt idx="75">
                  <c:v>Uma Exports Ltd</c:v>
                </c:pt>
                <c:pt idx="76">
                  <c:v>Unicommerce eSolut</c:v>
                </c:pt>
                <c:pt idx="77">
                  <c:v>Valiant Laboratori</c:v>
                </c:pt>
                <c:pt idx="78">
                  <c:v>Venus Pipes &amp; Tube</c:v>
                </c:pt>
                <c:pt idx="79">
                  <c:v>Veranda Learning S</c:v>
                </c:pt>
                <c:pt idx="80">
                  <c:v>Vibhor Steel Tubes</c:v>
                </c:pt>
                <c:pt idx="81">
                  <c:v>Vishnu Prakash R P</c:v>
                </c:pt>
                <c:pt idx="82">
                  <c:v>Vraj Iron &amp; Steel </c:v>
                </c:pt>
                <c:pt idx="83">
                  <c:v>Western Carriers (</c:v>
                </c:pt>
                <c:pt idx="84">
                  <c:v>Windlas Biotech Lt</c:v>
                </c:pt>
              </c:strCache>
            </c:strRef>
          </c:cat>
          <c:val>
            <c:numRef>
              <c:f>'DASHBOARD(ISSUE SIZE)'!$Y$13:$Y$98</c:f>
              <c:numCache>
                <c:formatCode>General</c:formatCode>
                <c:ptCount val="8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numCache>
            </c:numRef>
          </c:val>
          <c:smooth val="0"/>
          <c:extLst>
            <c:ext xmlns:c16="http://schemas.microsoft.com/office/drawing/2014/chart" uri="{C3380CC4-5D6E-409C-BE32-E72D297353CC}">
              <c16:uniqueId val="{00000002-DCF9-4458-9C13-0550211F808E}"/>
            </c:ext>
          </c:extLst>
        </c:ser>
        <c:dLbls>
          <c:showLegendKey val="0"/>
          <c:showVal val="0"/>
          <c:showCatName val="0"/>
          <c:showSerName val="0"/>
          <c:showPercent val="0"/>
          <c:showBubbleSize val="0"/>
        </c:dLbls>
        <c:marker val="1"/>
        <c:smooth val="0"/>
        <c:axId val="154355936"/>
        <c:axId val="154366016"/>
      </c:lineChart>
      <c:lineChart>
        <c:grouping val="standard"/>
        <c:varyColors val="0"/>
        <c:ser>
          <c:idx val="1"/>
          <c:order val="1"/>
          <c:tx>
            <c:strRef>
              <c:f>'DASHBOARD(ISSUE SIZE)'!$X$12</c:f>
              <c:strCache>
                <c:ptCount val="1"/>
                <c:pt idx="0">
                  <c:v>Sum of Listing Gains(%)</c:v>
                </c:pt>
              </c:strCache>
            </c:strRef>
          </c:tx>
          <c:spPr>
            <a:ln w="15875" cap="rnd">
              <a:solidFill>
                <a:schemeClr val="accent3">
                  <a:lumMod val="75000"/>
                </a:schemeClr>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'DASHBOARD(ISSUE SIZE)'!$V$13:$V$98</c:f>
              <c:strCache>
                <c:ptCount val="85"/>
                <c:pt idx="0">
                  <c:v>Abans Financial Se</c:v>
                </c:pt>
                <c:pt idx="1">
                  <c:v>Aeroflex Industrie</c:v>
                </c:pt>
                <c:pt idx="2">
                  <c:v>Akme Fintrade (Ind</c:v>
                </c:pt>
                <c:pt idx="3">
                  <c:v>All Time Plastics </c:v>
                </c:pt>
                <c:pt idx="4">
                  <c:v>Antony Waste Handl</c:v>
                </c:pt>
                <c:pt idx="5">
                  <c:v>Arisinfra Solution</c:v>
                </c:pt>
                <c:pt idx="6">
                  <c:v>Arkade Developers </c:v>
                </c:pt>
                <c:pt idx="7">
                  <c:v>Barbeque-Nation Ho</c:v>
                </c:pt>
                <c:pt idx="8">
                  <c:v>BLS E-Services Ltd</c:v>
                </c:pt>
                <c:pt idx="9">
                  <c:v>Borana Weaves Ltd</c:v>
                </c:pt>
                <c:pt idx="10">
                  <c:v>DEE Development En</c:v>
                </c:pt>
                <c:pt idx="11">
                  <c:v>Deepak Builders &amp; </c:v>
                </c:pt>
                <c:pt idx="12">
                  <c:v>Denta Water &amp; Infr</c:v>
                </c:pt>
                <c:pt idx="13">
                  <c:v>Dharmaj Crop Guard</c:v>
                </c:pt>
                <c:pt idx="14">
                  <c:v>Diffusion Engineer</c:v>
                </c:pt>
                <c:pt idx="15">
                  <c:v>Divgi Torqtransfer</c:v>
                </c:pt>
                <c:pt idx="16">
                  <c:v>Elin Electronics L</c:v>
                </c:pt>
                <c:pt idx="17">
                  <c:v>EMS Ltd</c:v>
                </c:pt>
                <c:pt idx="18">
                  <c:v>eMudhra Ltd</c:v>
                </c:pt>
                <c:pt idx="19">
                  <c:v>ESAF Small Finance</c:v>
                </c:pt>
                <c:pt idx="20">
                  <c:v>Ethos Ltd</c:v>
                </c:pt>
                <c:pt idx="21">
                  <c:v>Exicom Tele-System</c:v>
                </c:pt>
                <c:pt idx="22">
                  <c:v>Exxaro Tiles Ltd</c:v>
                </c:pt>
                <c:pt idx="23">
                  <c:v>Gala Precision Eng</c:v>
                </c:pt>
                <c:pt idx="24">
                  <c:v>Garuda Constructio</c:v>
                </c:pt>
                <c:pt idx="25">
                  <c:v>Global Surfaces Lt</c:v>
                </c:pt>
                <c:pt idx="26">
                  <c:v>Globe Civil Projec</c:v>
                </c:pt>
                <c:pt idx="27">
                  <c:v>GNG Electronics Lt</c:v>
                </c:pt>
                <c:pt idx="28">
                  <c:v>Hariom Pipe Indust</c:v>
                </c:pt>
                <c:pt idx="29">
                  <c:v>Highway Infrastruc</c:v>
                </c:pt>
                <c:pt idx="30">
                  <c:v>HMA Agro Industrie</c:v>
                </c:pt>
                <c:pt idx="31">
                  <c:v>HP Adhesives Ltd</c:v>
                </c:pt>
                <c:pt idx="32">
                  <c:v>Indo Farm Equipmen</c:v>
                </c:pt>
                <c:pt idx="33">
                  <c:v>Indogulf Cropscien</c:v>
                </c:pt>
                <c:pt idx="34">
                  <c:v>J.G.Chemicals Ltd</c:v>
                </c:pt>
                <c:pt idx="35">
                  <c:v>KRN Heat Exchanger</c:v>
                </c:pt>
                <c:pt idx="36">
                  <c:v>Kronox Lab Science</c:v>
                </c:pt>
                <c:pt idx="37">
                  <c:v>Krystal Integrated</c:v>
                </c:pt>
                <c:pt idx="38">
                  <c:v>Laxmi India Financ</c:v>
                </c:pt>
                <c:pt idx="39">
                  <c:v>Mamata Machinery L</c:v>
                </c:pt>
                <c:pt idx="40">
                  <c:v>Manba Finance Ltd</c:v>
                </c:pt>
                <c:pt idx="41">
                  <c:v>Manoj Vaibhav Gems</c:v>
                </c:pt>
                <c:pt idx="42">
                  <c:v>Motisons Jewellers</c:v>
                </c:pt>
                <c:pt idx="43">
                  <c:v>Mukka Proteins Ltd</c:v>
                </c:pt>
                <c:pt idx="44">
                  <c:v>Nova Agritech Ltd</c:v>
                </c:pt>
                <c:pt idx="45">
                  <c:v>Nureca Ltd</c:v>
                </c:pt>
                <c:pt idx="46">
                  <c:v>Orient Technologie</c:v>
                </c:pt>
                <c:pt idx="47">
                  <c:v>Paras Defence and </c:v>
                </c:pt>
                <c:pt idx="48">
                  <c:v>Platinum Industrie</c:v>
                </c:pt>
                <c:pt idx="49">
                  <c:v>Plaza Wires Ltd</c:v>
                </c:pt>
                <c:pt idx="50">
                  <c:v>Prostarm Info Syst</c:v>
                </c:pt>
                <c:pt idx="51">
                  <c:v>Protean eGov Techn</c:v>
                </c:pt>
                <c:pt idx="52">
                  <c:v>Pyramid Technoplas</c:v>
                </c:pt>
                <c:pt idx="53">
                  <c:v>Quadrant Future Te</c:v>
                </c:pt>
                <c:pt idx="54">
                  <c:v>R K Swamy Ltd</c:v>
                </c:pt>
                <c:pt idx="55">
                  <c:v>Radiant Cash Manag</c:v>
                </c:pt>
                <c:pt idx="56">
                  <c:v>Ratnaveer Precisio</c:v>
                </c:pt>
                <c:pt idx="57">
                  <c:v>RBZ Jewellers Ltd</c:v>
                </c:pt>
                <c:pt idx="58">
                  <c:v>Regaal Resources L</c:v>
                </c:pt>
                <c:pt idx="59">
                  <c:v>Rishabh Instrument</c:v>
                </c:pt>
                <c:pt idx="60">
                  <c:v>Sah Polymers Ltd</c:v>
                </c:pt>
                <c:pt idx="61">
                  <c:v>Saraswati Saree De</c:v>
                </c:pt>
                <c:pt idx="62">
                  <c:v>Scoda Tubes Ltd</c:v>
                </c:pt>
                <c:pt idx="63">
                  <c:v>Senco Gold Ltd</c:v>
                </c:pt>
                <c:pt idx="64">
                  <c:v>Shanti Gold Intern</c:v>
                </c:pt>
                <c:pt idx="65">
                  <c:v>Shree Tirupati Bal</c:v>
                </c:pt>
                <c:pt idx="66">
                  <c:v>Sigachi Industries</c:v>
                </c:pt>
                <c:pt idx="67">
                  <c:v>SRM Contractors Lt</c:v>
                </c:pt>
                <c:pt idx="68">
                  <c:v>Stallion India Flu</c:v>
                </c:pt>
                <c:pt idx="69">
                  <c:v>Standard Glass Lin</c:v>
                </c:pt>
                <c:pt idx="70">
                  <c:v>Stove Kraft Ltd</c:v>
                </c:pt>
                <c:pt idx="71">
                  <c:v>Suraj Estate Devel</c:v>
                </c:pt>
                <c:pt idx="72">
                  <c:v>Tolins Tyres Ltd</c:v>
                </c:pt>
                <c:pt idx="73">
                  <c:v>Tracxn Technologie</c:v>
                </c:pt>
                <c:pt idx="74">
                  <c:v>Udayshivakumar Inf</c:v>
                </c:pt>
                <c:pt idx="75">
                  <c:v>Uma Exports Ltd</c:v>
                </c:pt>
                <c:pt idx="76">
                  <c:v>Unicommerce eSolut</c:v>
                </c:pt>
                <c:pt idx="77">
                  <c:v>Valiant Laboratori</c:v>
                </c:pt>
                <c:pt idx="78">
                  <c:v>Venus Pipes &amp; Tube</c:v>
                </c:pt>
                <c:pt idx="79">
                  <c:v>Veranda Learning S</c:v>
                </c:pt>
                <c:pt idx="80">
                  <c:v>Vibhor Steel Tubes</c:v>
                </c:pt>
                <c:pt idx="81">
                  <c:v>Vishnu Prakash R P</c:v>
                </c:pt>
                <c:pt idx="82">
                  <c:v>Vraj Iron &amp; Steel </c:v>
                </c:pt>
                <c:pt idx="83">
                  <c:v>Western Carriers (</c:v>
                </c:pt>
                <c:pt idx="84">
                  <c:v>Windlas Biotech Lt</c:v>
                </c:pt>
              </c:strCache>
            </c:strRef>
          </c:cat>
          <c:val>
            <c:numRef>
              <c:f>'DASHBOARD(ISSUE SIZE)'!$X$13:$X$98</c:f>
              <c:numCache>
                <c:formatCode>General</c:formatCode>
                <c:ptCount val="85"/>
                <c:pt idx="0">
                  <c:v>0</c:v>
                </c:pt>
                <c:pt idx="1">
                  <c:v>82.78</c:v>
                </c:pt>
                <c:pt idx="2">
                  <c:v>4.75</c:v>
                </c:pt>
                <c:pt idx="3">
                  <c:v>14.29</c:v>
                </c:pt>
                <c:pt idx="4">
                  <c:v>36.51</c:v>
                </c:pt>
                <c:pt idx="5">
                  <c:v>-5.81</c:v>
                </c:pt>
                <c:pt idx="6">
                  <c:v>37.42</c:v>
                </c:pt>
                <c:pt idx="7">
                  <c:v>-1.6</c:v>
                </c:pt>
                <c:pt idx="8">
                  <c:v>128.88999999999999</c:v>
                </c:pt>
                <c:pt idx="9">
                  <c:v>12.5</c:v>
                </c:pt>
                <c:pt idx="10">
                  <c:v>60.1</c:v>
                </c:pt>
                <c:pt idx="11">
                  <c:v>-2.2200000000000002</c:v>
                </c:pt>
                <c:pt idx="12">
                  <c:v>12.24</c:v>
                </c:pt>
                <c:pt idx="13">
                  <c:v>12.24</c:v>
                </c:pt>
                <c:pt idx="14">
                  <c:v>11.9</c:v>
                </c:pt>
                <c:pt idx="15">
                  <c:v>1.69</c:v>
                </c:pt>
                <c:pt idx="16">
                  <c:v>-1.62</c:v>
                </c:pt>
                <c:pt idx="17">
                  <c:v>33.44</c:v>
                </c:pt>
                <c:pt idx="18">
                  <c:v>5.86</c:v>
                </c:pt>
                <c:pt idx="19">
                  <c:v>19.829999999999998</c:v>
                </c:pt>
                <c:pt idx="20">
                  <c:v>-5.47</c:v>
                </c:pt>
                <c:pt idx="21">
                  <c:v>85.92</c:v>
                </c:pt>
                <c:pt idx="22">
                  <c:v>5</c:v>
                </c:pt>
                <c:pt idx="23">
                  <c:v>41.78</c:v>
                </c:pt>
                <c:pt idx="24">
                  <c:v>8.6300000000000008</c:v>
                </c:pt>
                <c:pt idx="25">
                  <c:v>16.43</c:v>
                </c:pt>
                <c:pt idx="26">
                  <c:v>28.31</c:v>
                </c:pt>
                <c:pt idx="27">
                  <c:v>47.68</c:v>
                </c:pt>
                <c:pt idx="28">
                  <c:v>39.869999999999997</c:v>
                </c:pt>
                <c:pt idx="29">
                  <c:v>67.14</c:v>
                </c:pt>
                <c:pt idx="30">
                  <c:v>5.13</c:v>
                </c:pt>
                <c:pt idx="31">
                  <c:v>16.420000000000002</c:v>
                </c:pt>
                <c:pt idx="32">
                  <c:v>20.190000000000001</c:v>
                </c:pt>
                <c:pt idx="33">
                  <c:v>0</c:v>
                </c:pt>
                <c:pt idx="34">
                  <c:v>-4.5199999999999996</c:v>
                </c:pt>
                <c:pt idx="35">
                  <c:v>113.64</c:v>
                </c:pt>
                <c:pt idx="36">
                  <c:v>21.32</c:v>
                </c:pt>
                <c:pt idx="37">
                  <c:v>11.19</c:v>
                </c:pt>
                <c:pt idx="38">
                  <c:v>-13.92</c:v>
                </c:pt>
                <c:pt idx="39">
                  <c:v>146.91</c:v>
                </c:pt>
                <c:pt idx="40">
                  <c:v>25</c:v>
                </c:pt>
                <c:pt idx="41">
                  <c:v>0</c:v>
                </c:pt>
                <c:pt idx="42">
                  <c:v>88.91</c:v>
                </c:pt>
                <c:pt idx="43">
                  <c:v>57.14</c:v>
                </c:pt>
                <c:pt idx="44">
                  <c:v>36.590000000000003</c:v>
                </c:pt>
                <c:pt idx="45">
                  <c:v>58.74</c:v>
                </c:pt>
                <c:pt idx="46">
                  <c:v>40.78</c:v>
                </c:pt>
                <c:pt idx="47">
                  <c:v>171.43</c:v>
                </c:pt>
                <c:pt idx="48">
                  <c:v>33.33</c:v>
                </c:pt>
                <c:pt idx="49">
                  <c:v>55.56</c:v>
                </c:pt>
                <c:pt idx="50">
                  <c:v>19.05</c:v>
                </c:pt>
                <c:pt idx="51">
                  <c:v>0</c:v>
                </c:pt>
                <c:pt idx="52">
                  <c:v>11.45</c:v>
                </c:pt>
                <c:pt idx="53">
                  <c:v>28.97</c:v>
                </c:pt>
                <c:pt idx="54">
                  <c:v>-12.5</c:v>
                </c:pt>
                <c:pt idx="55">
                  <c:v>5.64</c:v>
                </c:pt>
                <c:pt idx="56">
                  <c:v>30.61</c:v>
                </c:pt>
                <c:pt idx="57">
                  <c:v>0</c:v>
                </c:pt>
                <c:pt idx="58">
                  <c:v>39.020000000000003</c:v>
                </c:pt>
                <c:pt idx="59">
                  <c:v>4.3099999999999996</c:v>
                </c:pt>
                <c:pt idx="60">
                  <c:v>30.77</c:v>
                </c:pt>
                <c:pt idx="61">
                  <c:v>25</c:v>
                </c:pt>
                <c:pt idx="62">
                  <c:v>0</c:v>
                </c:pt>
                <c:pt idx="63">
                  <c:v>35.96</c:v>
                </c:pt>
                <c:pt idx="64">
                  <c:v>15.13</c:v>
                </c:pt>
                <c:pt idx="65">
                  <c:v>11.93</c:v>
                </c:pt>
                <c:pt idx="66">
                  <c:v>252.76</c:v>
                </c:pt>
                <c:pt idx="67">
                  <c:v>7.14</c:v>
                </c:pt>
                <c:pt idx="68">
                  <c:v>33.33</c:v>
                </c:pt>
                <c:pt idx="69">
                  <c:v>25.71</c:v>
                </c:pt>
                <c:pt idx="70">
                  <c:v>21.3</c:v>
                </c:pt>
                <c:pt idx="71">
                  <c:v>-4.5</c:v>
                </c:pt>
                <c:pt idx="72">
                  <c:v>0.44</c:v>
                </c:pt>
                <c:pt idx="73">
                  <c:v>3.75</c:v>
                </c:pt>
                <c:pt idx="74">
                  <c:v>0</c:v>
                </c:pt>
                <c:pt idx="75">
                  <c:v>17.649999999999999</c:v>
                </c:pt>
                <c:pt idx="76">
                  <c:v>112.96</c:v>
                </c:pt>
                <c:pt idx="77">
                  <c:v>15</c:v>
                </c:pt>
                <c:pt idx="78">
                  <c:v>2.76</c:v>
                </c:pt>
                <c:pt idx="79">
                  <c:v>14.6</c:v>
                </c:pt>
                <c:pt idx="80">
                  <c:v>178.81</c:v>
                </c:pt>
                <c:pt idx="81">
                  <c:v>64.95</c:v>
                </c:pt>
                <c:pt idx="82">
                  <c:v>15.94</c:v>
                </c:pt>
                <c:pt idx="83">
                  <c:v>-1.1599999999999999</c:v>
                </c:pt>
                <c:pt idx="84">
                  <c:v>-4.57</c:v>
                </c:pt>
              </c:numCache>
            </c:numRef>
          </c:val>
          <c:smooth val="0"/>
          <c:extLst>
            <c:ext xmlns:c16="http://schemas.microsoft.com/office/drawing/2014/chart" uri="{C3380CC4-5D6E-409C-BE32-E72D297353CC}">
              <c16:uniqueId val="{00000001-DCF9-4458-9C13-0550211F808E}"/>
            </c:ext>
          </c:extLst>
        </c:ser>
        <c:dLbls>
          <c:showLegendKey val="0"/>
          <c:showVal val="0"/>
          <c:showCatName val="0"/>
          <c:showSerName val="0"/>
          <c:showPercent val="0"/>
          <c:showBubbleSize val="0"/>
        </c:dLbls>
        <c:marker val="1"/>
        <c:smooth val="0"/>
        <c:axId val="159484688"/>
        <c:axId val="159490448"/>
      </c:lineChart>
      <c:catAx>
        <c:axId val="15435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366016"/>
        <c:crosses val="autoZero"/>
        <c:auto val="1"/>
        <c:lblAlgn val="ctr"/>
        <c:lblOffset val="100"/>
        <c:noMultiLvlLbl val="0"/>
      </c:catAx>
      <c:valAx>
        <c:axId val="15436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355936"/>
        <c:crosses val="autoZero"/>
        <c:crossBetween val="between"/>
      </c:valAx>
      <c:valAx>
        <c:axId val="1594904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484688"/>
        <c:crosses val="max"/>
        <c:crossBetween val="between"/>
      </c:valAx>
      <c:catAx>
        <c:axId val="159484688"/>
        <c:scaling>
          <c:orientation val="minMax"/>
        </c:scaling>
        <c:delete val="1"/>
        <c:axPos val="b"/>
        <c:numFmt formatCode="General" sourceLinked="1"/>
        <c:majorTickMark val="none"/>
        <c:minorTickMark val="none"/>
        <c:tickLblPos val="nextTo"/>
        <c:crossAx val="1594904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[IPO 21_25 excel analysis.xlsx]Total_vs_Gains!PivotTable1</c:name>
    <c:fmtId val="1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solidFill>
                  <a:srgbClr val="FF0000"/>
                </a:solidFill>
              </a:rPr>
              <a:t>TOTAL</a:t>
            </a:r>
            <a:r>
              <a:rPr lang="en-IN" baseline="0">
                <a:solidFill>
                  <a:srgbClr val="FF0000"/>
                </a:solidFill>
              </a:rPr>
              <a:t> SUBSCRIPTION VS LISTING GAINS </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tx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ln w="22225" cap="rnd" cmpd="sng" algn="ctr">
            <a:solidFill>
              <a:schemeClr val="accent3">
                <a:lumMod val="75000"/>
              </a:schemeClr>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bg1">
                <a:alpha val="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pivotFmt>
    </c:pivotFmts>
    <c:plotArea>
      <c:layout>
        <c:manualLayout>
          <c:layoutTarget val="inner"/>
          <c:xMode val="edge"/>
          <c:yMode val="edge"/>
          <c:x val="0.1095750189485333"/>
          <c:y val="0.11861261069690821"/>
          <c:w val="0.76431979340266243"/>
          <c:h val="0.79471305610452936"/>
        </c:manualLayout>
      </c:layout>
      <c:lineChart>
        <c:grouping val="standard"/>
        <c:varyColors val="0"/>
        <c:ser>
          <c:idx val="0"/>
          <c:order val="0"/>
          <c:tx>
            <c:strRef>
              <c:f>Total_vs_Gains!$B$3</c:f>
              <c:strCache>
                <c:ptCount val="1"/>
                <c:pt idx="0">
                  <c:v> Total SuCcription </c:v>
                </c:pt>
              </c:strCache>
            </c:strRef>
          </c:tx>
          <c:spPr>
            <a:ln w="22225" cap="rnd" cmpd="sng" algn="ctr">
              <a:solidFill>
                <a:schemeClr val="tx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Total_vs_Gains!$A$4:$A$10</c:f>
              <c:strCache>
                <c:ptCount val="6"/>
                <c:pt idx="0">
                  <c:v>Borana Weaves Ltd</c:v>
                </c:pt>
                <c:pt idx="1">
                  <c:v>Exicom Tele-System</c:v>
                </c:pt>
                <c:pt idx="2">
                  <c:v>GNG Electronics Lt</c:v>
                </c:pt>
                <c:pt idx="3">
                  <c:v>Go Fashion (India)</c:v>
                </c:pt>
                <c:pt idx="4">
                  <c:v>Mukka Proteins Ltd</c:v>
                </c:pt>
                <c:pt idx="5">
                  <c:v>Rolex Rings Ltd</c:v>
                </c:pt>
              </c:strCache>
            </c:strRef>
          </c:cat>
          <c:val>
            <c:numRef>
              <c:f>Total_vs_Gains!$B$4:$B$10</c:f>
              <c:numCache>
                <c:formatCode>General</c:formatCode>
                <c:ptCount val="6"/>
                <c:pt idx="0">
                  <c:v>148.78</c:v>
                </c:pt>
                <c:pt idx="1">
                  <c:v>129.54</c:v>
                </c:pt>
                <c:pt idx="2">
                  <c:v>147.93</c:v>
                </c:pt>
                <c:pt idx="3">
                  <c:v>135.46</c:v>
                </c:pt>
                <c:pt idx="4">
                  <c:v>136.99</c:v>
                </c:pt>
                <c:pt idx="5">
                  <c:v>130.44</c:v>
                </c:pt>
              </c:numCache>
            </c:numRef>
          </c:val>
          <c:smooth val="0"/>
          <c:extLst>
            <c:ext xmlns:c16="http://schemas.microsoft.com/office/drawing/2014/chart" uri="{C3380CC4-5D6E-409C-BE32-E72D297353CC}">
              <c16:uniqueId val="{00000000-4D8E-4D9C-BA7F-156EA18EFFB3}"/>
            </c:ext>
          </c:extLst>
        </c:ser>
        <c:ser>
          <c:idx val="1"/>
          <c:order val="1"/>
          <c:tx>
            <c:strRef>
              <c:f>Total_vs_Gains!$C$3</c:f>
              <c:strCache>
                <c:ptCount val="1"/>
                <c:pt idx="0">
                  <c:v>Sum of Listing Gains(%)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Total_vs_Gains!$A$4:$A$10</c:f>
              <c:strCache>
                <c:ptCount val="6"/>
                <c:pt idx="0">
                  <c:v>Borana Weaves Ltd</c:v>
                </c:pt>
                <c:pt idx="1">
                  <c:v>Exicom Tele-System</c:v>
                </c:pt>
                <c:pt idx="2">
                  <c:v>GNG Electronics Lt</c:v>
                </c:pt>
                <c:pt idx="3">
                  <c:v>Go Fashion (India)</c:v>
                </c:pt>
                <c:pt idx="4">
                  <c:v>Mukka Proteins Ltd</c:v>
                </c:pt>
                <c:pt idx="5">
                  <c:v>Rolex Rings Ltd</c:v>
                </c:pt>
              </c:strCache>
            </c:strRef>
          </c:cat>
          <c:val>
            <c:numRef>
              <c:f>Total_vs_Gains!$C$4:$C$10</c:f>
              <c:numCache>
                <c:formatCode>General</c:formatCode>
                <c:ptCount val="6"/>
                <c:pt idx="0">
                  <c:v>12.5</c:v>
                </c:pt>
                <c:pt idx="1">
                  <c:v>85.92</c:v>
                </c:pt>
                <c:pt idx="2">
                  <c:v>47.68</c:v>
                </c:pt>
                <c:pt idx="3">
                  <c:v>90.72</c:v>
                </c:pt>
                <c:pt idx="4">
                  <c:v>57.14</c:v>
                </c:pt>
                <c:pt idx="5">
                  <c:v>38.78</c:v>
                </c:pt>
              </c:numCache>
            </c:numRef>
          </c:val>
          <c:smooth val="0"/>
          <c:extLst>
            <c:ext xmlns:c16="http://schemas.microsoft.com/office/drawing/2014/chart" uri="{C3380CC4-5D6E-409C-BE32-E72D297353CC}">
              <c16:uniqueId val="{00000002-4D8E-4D9C-BA7F-156EA18EFFB3}"/>
            </c:ext>
          </c:extLst>
        </c:ser>
        <c:ser>
          <c:idx val="2"/>
          <c:order val="2"/>
          <c:tx>
            <c:strRef>
              <c:f>Total_vs_Gains!$D$3</c:f>
              <c:strCache>
                <c:ptCount val="1"/>
                <c:pt idx="0">
                  <c:v>Gains(%)</c:v>
                </c:pt>
              </c:strCache>
            </c:strRef>
          </c:tx>
          <c:spPr>
            <a:ln w="22225" cap="rnd" cmpd="sng" algn="ctr">
              <a:solidFill>
                <a:schemeClr val="accent3">
                  <a:lumMod val="75000"/>
                </a:schemeClr>
              </a:solidFill>
              <a:round/>
            </a:ln>
            <a:effectLst/>
          </c:spPr>
          <c:marker>
            <c:symbol val="circle"/>
            <c:size val="4"/>
            <c:spPr>
              <a:solidFill>
                <a:schemeClr val="accent3"/>
              </a:solidFill>
              <a:ln w="9525" cap="flat" cmpd="sng" algn="ctr">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Total_vs_Gains!$A$4:$A$10</c:f>
              <c:strCache>
                <c:ptCount val="6"/>
                <c:pt idx="0">
                  <c:v>Borana Weaves Ltd</c:v>
                </c:pt>
                <c:pt idx="1">
                  <c:v>Exicom Tele-System</c:v>
                </c:pt>
                <c:pt idx="2">
                  <c:v>GNG Electronics Lt</c:v>
                </c:pt>
                <c:pt idx="3">
                  <c:v>Go Fashion (India)</c:v>
                </c:pt>
                <c:pt idx="4">
                  <c:v>Mukka Proteins Ltd</c:v>
                </c:pt>
                <c:pt idx="5">
                  <c:v>Rolex Rings Ltd</c:v>
                </c:pt>
              </c:strCache>
            </c:strRef>
          </c:cat>
          <c:val>
            <c:numRef>
              <c:f>Total_vs_Gains!$D$4:$D$10</c:f>
              <c:numCache>
                <c:formatCode>General</c:formatCode>
                <c:ptCount val="6"/>
                <c:pt idx="0">
                  <c:v>12.5</c:v>
                </c:pt>
                <c:pt idx="1">
                  <c:v>85.92</c:v>
                </c:pt>
                <c:pt idx="2">
                  <c:v>47.68</c:v>
                </c:pt>
                <c:pt idx="3">
                  <c:v>90.72</c:v>
                </c:pt>
                <c:pt idx="4">
                  <c:v>57.14</c:v>
                </c:pt>
                <c:pt idx="5">
                  <c:v>38.78</c:v>
                </c:pt>
              </c:numCache>
            </c:numRef>
          </c:val>
          <c:smooth val="0"/>
          <c:extLst>
            <c:ext xmlns:c16="http://schemas.microsoft.com/office/drawing/2014/chart" uri="{C3380CC4-5D6E-409C-BE32-E72D297353CC}">
              <c16:uniqueId val="{00000001-4D8E-4D9C-BA7F-156EA18EFFB3}"/>
            </c:ext>
          </c:extLst>
        </c:ser>
        <c:ser>
          <c:idx val="3"/>
          <c:order val="3"/>
          <c:tx>
            <c:strRef>
              <c:f>Total_vs_Gains!$E$3</c:f>
              <c:strCache>
                <c:ptCount val="1"/>
                <c:pt idx="0">
                  <c:v>Count of IPO NAME</c:v>
                </c:pt>
              </c:strCache>
            </c:strRef>
          </c:tx>
          <c:spPr>
            <a:ln w="22225" cap="rnd" cmpd="sng" algn="ctr">
              <a:solidFill>
                <a:schemeClr val="bg1">
                  <a:alpha val="0"/>
                </a:schemeClr>
              </a:solidFill>
              <a:round/>
            </a:ln>
            <a:effectLst/>
          </c:spPr>
          <c:marker>
            <c:symbol val="none"/>
          </c:marker>
          <c:cat>
            <c:strRef>
              <c:f>Total_vs_Gains!$A$4:$A$10</c:f>
              <c:strCache>
                <c:ptCount val="6"/>
                <c:pt idx="0">
                  <c:v>Borana Weaves Ltd</c:v>
                </c:pt>
                <c:pt idx="1">
                  <c:v>Exicom Tele-System</c:v>
                </c:pt>
                <c:pt idx="2">
                  <c:v>GNG Electronics Lt</c:v>
                </c:pt>
                <c:pt idx="3">
                  <c:v>Go Fashion (India)</c:v>
                </c:pt>
                <c:pt idx="4">
                  <c:v>Mukka Proteins Ltd</c:v>
                </c:pt>
                <c:pt idx="5">
                  <c:v>Rolex Rings Ltd</c:v>
                </c:pt>
              </c:strCache>
            </c:strRef>
          </c:cat>
          <c:val>
            <c:numRef>
              <c:f>Total_vs_Gains!$E$4:$E$10</c:f>
              <c:numCache>
                <c:formatCode>General</c:formatCode>
                <c:ptCount val="6"/>
                <c:pt idx="0">
                  <c:v>1</c:v>
                </c:pt>
                <c:pt idx="1">
                  <c:v>1</c:v>
                </c:pt>
                <c:pt idx="2">
                  <c:v>1</c:v>
                </c:pt>
                <c:pt idx="3">
                  <c:v>1</c:v>
                </c:pt>
                <c:pt idx="4">
                  <c:v>1</c:v>
                </c:pt>
                <c:pt idx="5">
                  <c:v>1</c:v>
                </c:pt>
              </c:numCache>
            </c:numRef>
          </c:val>
          <c:smooth val="1"/>
          <c:extLst>
            <c:ext xmlns:c16="http://schemas.microsoft.com/office/drawing/2014/chart" uri="{C3380CC4-5D6E-409C-BE32-E72D297353CC}">
              <c16:uniqueId val="{00000006-4D8E-4D9C-BA7F-156EA18EFFB3}"/>
            </c:ext>
          </c:extLst>
        </c:ser>
        <c:dLbls>
          <c:showLegendKey val="0"/>
          <c:showVal val="0"/>
          <c:showCatName val="0"/>
          <c:showSerName val="0"/>
          <c:showPercent val="0"/>
          <c:showBubbleSize val="0"/>
        </c:dLbls>
        <c:marker val="1"/>
        <c:smooth val="0"/>
        <c:axId val="9720319"/>
        <c:axId val="9726559"/>
      </c:lineChart>
      <c:catAx>
        <c:axId val="9720319"/>
        <c:scaling>
          <c:orientation val="minMax"/>
        </c:scaling>
        <c:delete val="1"/>
        <c:axPos val="b"/>
        <c:numFmt formatCode="General" sourceLinked="1"/>
        <c:majorTickMark val="none"/>
        <c:minorTickMark val="none"/>
        <c:tickLblPos val="low"/>
        <c:crossAx val="9726559"/>
        <c:crosses val="autoZero"/>
        <c:auto val="0"/>
        <c:lblAlgn val="ctr"/>
        <c:lblOffset val="1000"/>
        <c:tickLblSkip val="1"/>
        <c:noMultiLvlLbl val="0"/>
      </c:catAx>
      <c:valAx>
        <c:axId val="9726559"/>
        <c:scaling>
          <c:orientation val="minMax"/>
        </c:scaling>
        <c:delete val="0"/>
        <c:axPos val="l"/>
        <c:title>
          <c:tx>
            <c:rich>
              <a:bodyPr rot="0" spcFirstLastPara="1" vertOverflow="ellipsis"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GAINS</a:t>
                </a:r>
              </a:p>
              <a:p>
                <a:pPr>
                  <a:defRPr/>
                </a:pPr>
                <a:endParaRPr lang="en-IN"/>
              </a:p>
            </c:rich>
          </c:tx>
          <c:layout>
            <c:manualLayout>
              <c:xMode val="edge"/>
              <c:yMode val="edge"/>
              <c:x val="2.2662603543115795E-2"/>
              <c:y val="0.2811561514454427"/>
            </c:manualLayout>
          </c:layout>
          <c:overlay val="0"/>
          <c:spPr>
            <a:noFill/>
            <a:ln>
              <a:noFill/>
            </a:ln>
            <a:effectLst/>
          </c:spPr>
          <c:txPr>
            <a:bodyPr rot="0" spcFirstLastPara="1" vertOverflow="ellipsis"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accent1">
                <a:shade val="15000"/>
              </a:schemeClr>
            </a:solidFill>
          </a:ln>
          <a:effectLst/>
        </c:spPr>
        <c:txPr>
          <a:bodyPr rot="-60000000" spcFirstLastPara="1" vertOverflow="ellipsis" vert="horz" wrap="square" anchor="ctr" anchorCtr="0"/>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20319"/>
        <c:crosses val="autoZero"/>
        <c:crossBetween val="midCat"/>
      </c:valA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1"/>
          <a:tileRect/>
        </a:gradFill>
        <a:ln>
          <a:noFill/>
        </a:ln>
        <a:effectLst/>
      </c:spPr>
    </c:plotArea>
    <c:legend>
      <c:legendPos val="r"/>
      <c:layout>
        <c:manualLayout>
          <c:xMode val="edge"/>
          <c:yMode val="edge"/>
          <c:x val="0.81731824518995233"/>
          <c:y val="4.1490149744321095E-2"/>
          <c:w val="0.18268174788809707"/>
          <c:h val="0.267564952718114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cap="none" spc="20" baseline="0">
                <a:solidFill>
                  <a:schemeClr val="bg1"/>
                </a:solidFill>
                <a:latin typeface="+mn-lt"/>
                <a:ea typeface="+mn-ea"/>
                <a:cs typeface="+mn-cs"/>
              </a:defRPr>
            </a:pPr>
            <a:r>
              <a:rPr lang="en-IN" sz="1000">
                <a:solidFill>
                  <a:schemeClr val="bg1"/>
                </a:solidFill>
              </a:rPr>
              <a:t>GAINS</a:t>
            </a:r>
            <a:r>
              <a:rPr lang="en-IN" sz="1000" baseline="0">
                <a:solidFill>
                  <a:schemeClr val="bg1"/>
                </a:solidFill>
              </a:rPr>
              <a:t> VS ISSUE GRP</a:t>
            </a:r>
            <a:endParaRPr lang="en-IN" sz="1000">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cap="none" spc="20" baseline="0">
              <a:solidFill>
                <a:schemeClr val="bg1"/>
              </a:solidFill>
              <a:latin typeface="+mn-lt"/>
              <a:ea typeface="+mn-ea"/>
              <a:cs typeface="+mn-cs"/>
            </a:defRPr>
          </a:pPr>
          <a:endParaRPr lang="en-IN"/>
        </a:p>
      </c:txPr>
    </c:title>
    <c:autoTitleDeleted val="0"/>
    <c:plotArea>
      <c:layout>
        <c:manualLayout>
          <c:layoutTarget val="inner"/>
          <c:xMode val="edge"/>
          <c:yMode val="edge"/>
          <c:x val="0.15120800683079075"/>
          <c:y val="4.6856928641346225E-2"/>
          <c:w val="0.81906738045064709"/>
          <c:h val="0.75247430815405159"/>
        </c:manualLayout>
      </c:layout>
      <c:lineChart>
        <c:grouping val="standard"/>
        <c:varyColors val="0"/>
        <c:ser>
          <c:idx val="0"/>
          <c:order val="0"/>
          <c:spPr>
            <a:ln w="22225" cap="rnd" cmpd="sng" algn="ctr">
              <a:solidFill>
                <a:schemeClr val="accent1"/>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'!$G$2:$G$12</c:f>
              <c:numCache>
                <c:formatCode>General</c:formatCode>
                <c:ptCount val="11"/>
                <c:pt idx="0">
                  <c:v>61.77</c:v>
                </c:pt>
                <c:pt idx="1">
                  <c:v>39.5</c:v>
                </c:pt>
                <c:pt idx="2">
                  <c:v>18.5</c:v>
                </c:pt>
                <c:pt idx="3">
                  <c:v>40.299999999999997</c:v>
                </c:pt>
                <c:pt idx="4">
                  <c:v>16.690000000000001</c:v>
                </c:pt>
                <c:pt idx="5">
                  <c:v>-4</c:v>
                </c:pt>
                <c:pt idx="6">
                  <c:v>0</c:v>
                </c:pt>
                <c:pt idx="7">
                  <c:v>-1.42</c:v>
                </c:pt>
                <c:pt idx="8">
                  <c:v>0</c:v>
                </c:pt>
                <c:pt idx="9">
                  <c:v>-10.61</c:v>
                </c:pt>
                <c:pt idx="10">
                  <c:v>19.95</c:v>
                </c:pt>
              </c:numCache>
            </c:numRef>
          </c:val>
          <c:smooth val="0"/>
          <c:extLst>
            <c:ext xmlns:c16="http://schemas.microsoft.com/office/drawing/2014/chart" uri="{C3380CC4-5D6E-409C-BE32-E72D297353CC}">
              <c16:uniqueId val="{00000000-CE67-46D5-944A-A7A07966E3BA}"/>
            </c:ext>
          </c:extLst>
        </c:ser>
        <c:ser>
          <c:idx val="1"/>
          <c:order val="1"/>
          <c:spPr>
            <a:ln w="22225" cap="rnd" cmpd="sng" algn="ctr">
              <a:solidFill>
                <a:schemeClr val="accent2"/>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'!$H$2:$H$12</c:f>
              <c:numCache>
                <c:formatCode>General</c:formatCode>
                <c:ptCount val="11"/>
                <c:pt idx="0">
                  <c:v>8.9600000000000009</c:v>
                </c:pt>
                <c:pt idx="1">
                  <c:v>15.09</c:v>
                </c:pt>
                <c:pt idx="2">
                  <c:v>9.9</c:v>
                </c:pt>
                <c:pt idx="3">
                  <c:v>-1.8</c:v>
                </c:pt>
                <c:pt idx="4">
                  <c:v>18.5</c:v>
                </c:pt>
                <c:pt idx="5">
                  <c:v>0</c:v>
                </c:pt>
                <c:pt idx="6">
                  <c:v>8.08</c:v>
                </c:pt>
                <c:pt idx="7">
                  <c:v>-3.41</c:v>
                </c:pt>
                <c:pt idx="8">
                  <c:v>30.7</c:v>
                </c:pt>
                <c:pt idx="9">
                  <c:v>0</c:v>
                </c:pt>
                <c:pt idx="10">
                  <c:v>-3.6</c:v>
                </c:pt>
              </c:numCache>
            </c:numRef>
          </c:val>
          <c:smooth val="0"/>
          <c:extLst>
            <c:ext xmlns:c16="http://schemas.microsoft.com/office/drawing/2014/chart" uri="{C3380CC4-5D6E-409C-BE32-E72D297353CC}">
              <c16:uniqueId val="{00000001-CE67-46D5-944A-A7A07966E3BA}"/>
            </c:ext>
          </c:extLst>
        </c:ser>
        <c:ser>
          <c:idx val="2"/>
          <c:order val="2"/>
          <c:spPr>
            <a:ln w="22225" cap="rnd" cmpd="sng" algn="ctr">
              <a:solidFill>
                <a:schemeClr val="accent3"/>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'!$I$2:$I$12</c:f>
              <c:numCache>
                <c:formatCode>General</c:formatCode>
                <c:ptCount val="11"/>
                <c:pt idx="0">
                  <c:v>23.7</c:v>
                </c:pt>
                <c:pt idx="1">
                  <c:v>25.1</c:v>
                </c:pt>
                <c:pt idx="2">
                  <c:v>26.27</c:v>
                </c:pt>
                <c:pt idx="3">
                  <c:v>15.9</c:v>
                </c:pt>
                <c:pt idx="4">
                  <c:v>56.25</c:v>
                </c:pt>
                <c:pt idx="5">
                  <c:v>20</c:v>
                </c:pt>
                <c:pt idx="6">
                  <c:v>71.13</c:v>
                </c:pt>
                <c:pt idx="7">
                  <c:v>0</c:v>
                </c:pt>
                <c:pt idx="8">
                  <c:v>20</c:v>
                </c:pt>
                <c:pt idx="9">
                  <c:v>0</c:v>
                </c:pt>
                <c:pt idx="10">
                  <c:v>0</c:v>
                </c:pt>
              </c:numCache>
            </c:numRef>
          </c:val>
          <c:smooth val="0"/>
          <c:extLst>
            <c:ext xmlns:c16="http://schemas.microsoft.com/office/drawing/2014/chart" uri="{C3380CC4-5D6E-409C-BE32-E72D297353CC}">
              <c16:uniqueId val="{00000002-CE67-46D5-944A-A7A07966E3BA}"/>
            </c:ext>
          </c:extLst>
        </c:ser>
        <c:ser>
          <c:idx val="3"/>
          <c:order val="3"/>
          <c:spPr>
            <a:ln w="22225" cap="rnd" cmpd="sng" algn="ctr">
              <a:solidFill>
                <a:schemeClr val="accent4"/>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'!$J$2:$J$12</c:f>
              <c:numCache>
                <c:formatCode>General</c:formatCode>
                <c:ptCount val="11"/>
                <c:pt idx="0">
                  <c:v>42.7</c:v>
                </c:pt>
                <c:pt idx="1">
                  <c:v>22.8</c:v>
                </c:pt>
                <c:pt idx="2">
                  <c:v>16.05</c:v>
                </c:pt>
                <c:pt idx="3">
                  <c:v>19.7</c:v>
                </c:pt>
                <c:pt idx="4">
                  <c:v>12.5</c:v>
                </c:pt>
                <c:pt idx="5">
                  <c:v>37</c:v>
                </c:pt>
                <c:pt idx="6">
                  <c:v>10</c:v>
                </c:pt>
                <c:pt idx="7">
                  <c:v>0</c:v>
                </c:pt>
                <c:pt idx="8">
                  <c:v>39.4</c:v>
                </c:pt>
                <c:pt idx="9">
                  <c:v>0</c:v>
                </c:pt>
                <c:pt idx="10">
                  <c:v>20.5</c:v>
                </c:pt>
              </c:numCache>
            </c:numRef>
          </c:val>
          <c:smooth val="0"/>
          <c:extLst>
            <c:ext xmlns:c16="http://schemas.microsoft.com/office/drawing/2014/chart" uri="{C3380CC4-5D6E-409C-BE32-E72D297353CC}">
              <c16:uniqueId val="{00000003-CE67-46D5-944A-A7A07966E3BA}"/>
            </c:ext>
          </c:extLst>
        </c:ser>
        <c:ser>
          <c:idx val="4"/>
          <c:order val="4"/>
          <c:spPr>
            <a:ln w="22225" cap="rnd" cmpd="sng" algn="ctr">
              <a:solidFill>
                <a:schemeClr val="accent5"/>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'!$K$2:$K$12</c:f>
              <c:numCache>
                <c:formatCode>General</c:formatCode>
                <c:ptCount val="11"/>
                <c:pt idx="0">
                  <c:v>20.22</c:v>
                </c:pt>
                <c:pt idx="1">
                  <c:v>10.6</c:v>
                </c:pt>
                <c:pt idx="2">
                  <c:v>16</c:v>
                </c:pt>
                <c:pt idx="3">
                  <c:v>-0.5</c:v>
                </c:pt>
                <c:pt idx="4">
                  <c:v>5.91</c:v>
                </c:pt>
                <c:pt idx="5">
                  <c:v>-2.4</c:v>
                </c:pt>
                <c:pt idx="6">
                  <c:v>12.7</c:v>
                </c:pt>
                <c:pt idx="7">
                  <c:v>-1.7</c:v>
                </c:pt>
                <c:pt idx="8">
                  <c:v>10</c:v>
                </c:pt>
                <c:pt idx="9">
                  <c:v>4</c:v>
                </c:pt>
                <c:pt idx="10">
                  <c:v>8</c:v>
                </c:pt>
              </c:numCache>
            </c:numRef>
          </c:val>
          <c:smooth val="0"/>
          <c:extLst>
            <c:ext xmlns:c16="http://schemas.microsoft.com/office/drawing/2014/chart" uri="{C3380CC4-5D6E-409C-BE32-E72D297353CC}">
              <c16:uniqueId val="{00000004-CE67-46D5-944A-A7A07966E3B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3159695"/>
        <c:axId val="453154895"/>
      </c:lineChart>
      <c:catAx>
        <c:axId val="45315969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r>
                  <a:rPr lang="en-IN">
                    <a:solidFill>
                      <a:schemeClr val="bg1"/>
                    </a:solidFill>
                  </a:rPr>
                  <a:t> ISSUE</a:t>
                </a:r>
                <a:r>
                  <a:rPr lang="en-IN" baseline="0">
                    <a:solidFill>
                      <a:schemeClr val="bg1"/>
                    </a:solidFill>
                  </a:rPr>
                  <a:t> GRP</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453154895"/>
        <c:crosses val="autoZero"/>
        <c:auto val="1"/>
        <c:lblAlgn val="ctr"/>
        <c:lblOffset val="600"/>
        <c:noMultiLvlLbl val="0"/>
      </c:catAx>
      <c:valAx>
        <c:axId val="45315489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r>
                  <a:rPr lang="en-IN">
                    <a:solidFill>
                      <a:schemeClr val="bg1"/>
                    </a:solidFill>
                  </a:rPr>
                  <a:t>Gains</a:t>
                </a:r>
              </a:p>
              <a:p>
                <a:pPr>
                  <a:defRPr>
                    <a:solidFill>
                      <a:schemeClr val="bg1"/>
                    </a:solidFill>
                  </a:defRPr>
                </a:pP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453159695"/>
        <c:crosses val="autoZero"/>
        <c:crossBetween val="between"/>
      </c:valAx>
      <c:spPr>
        <a:solidFill>
          <a:schemeClr val="tx1"/>
        </a:solidFill>
        <a:ln>
          <a:noFill/>
        </a:ln>
        <a:effectLst/>
      </c:spPr>
    </c:plotArea>
    <c:legend>
      <c:legendPos val="r"/>
      <c:layout>
        <c:manualLayout>
          <c:xMode val="edge"/>
          <c:yMode val="edge"/>
          <c:x val="0.84890255260971492"/>
          <c:y val="1.4077318776736718E-2"/>
          <c:w val="0.14557783238332309"/>
          <c:h val="0.251496155414747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YEAR</a:t>
            </a:r>
            <a:r>
              <a:rPr lang="en-IN" baseline="0">
                <a:solidFill>
                  <a:schemeClr val="bg1"/>
                </a:solidFill>
              </a:rPr>
              <a:t> WISE TREND</a:t>
            </a:r>
            <a:endParaRPr lang="en-IN">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stacked"/>
        <c:varyColors val="0"/>
        <c:ser>
          <c:idx val="0"/>
          <c:order val="0"/>
          <c:tx>
            <c:strRef>
              <c:f>'totalsub vs size'!$E$20</c:f>
              <c:strCache>
                <c:ptCount val="1"/>
                <c:pt idx="0">
                  <c:v>postive</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'totalsub vs size'!$D$21:$D$25</c:f>
              <c:numCache>
                <c:formatCode>General</c:formatCode>
                <c:ptCount val="5"/>
                <c:pt idx="0">
                  <c:v>2021</c:v>
                </c:pt>
                <c:pt idx="1">
                  <c:v>2022</c:v>
                </c:pt>
                <c:pt idx="2">
                  <c:v>2023</c:v>
                </c:pt>
                <c:pt idx="3">
                  <c:v>2024</c:v>
                </c:pt>
                <c:pt idx="4">
                  <c:v>2025</c:v>
                </c:pt>
              </c:numCache>
            </c:numRef>
          </c:cat>
          <c:val>
            <c:numRef>
              <c:f>'totalsub vs size'!$E$21:$E$25</c:f>
              <c:numCache>
                <c:formatCode>General</c:formatCode>
                <c:ptCount val="5"/>
                <c:pt idx="0">
                  <c:v>46</c:v>
                </c:pt>
                <c:pt idx="1">
                  <c:v>27</c:v>
                </c:pt>
                <c:pt idx="2">
                  <c:v>47</c:v>
                </c:pt>
                <c:pt idx="3">
                  <c:v>72</c:v>
                </c:pt>
                <c:pt idx="4">
                  <c:v>32</c:v>
                </c:pt>
              </c:numCache>
            </c:numRef>
          </c:val>
          <c:extLst>
            <c:ext xmlns:c16="http://schemas.microsoft.com/office/drawing/2014/chart" uri="{C3380CC4-5D6E-409C-BE32-E72D297353CC}">
              <c16:uniqueId val="{00000000-CED8-4836-AD0B-344F60899FE1}"/>
            </c:ext>
          </c:extLst>
        </c:ser>
        <c:ser>
          <c:idx val="1"/>
          <c:order val="1"/>
          <c:tx>
            <c:strRef>
              <c:f>'totalsub vs size'!$F$20</c:f>
              <c:strCache>
                <c:ptCount val="1"/>
                <c:pt idx="0">
                  <c:v>negative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'totalsub vs size'!$D$21:$D$25</c:f>
              <c:numCache>
                <c:formatCode>General</c:formatCode>
                <c:ptCount val="5"/>
                <c:pt idx="0">
                  <c:v>2021</c:v>
                </c:pt>
                <c:pt idx="1">
                  <c:v>2022</c:v>
                </c:pt>
                <c:pt idx="2">
                  <c:v>2023</c:v>
                </c:pt>
                <c:pt idx="3">
                  <c:v>2024</c:v>
                </c:pt>
                <c:pt idx="4">
                  <c:v>2025</c:v>
                </c:pt>
              </c:numCache>
            </c:numRef>
          </c:cat>
          <c:val>
            <c:numRef>
              <c:f>'totalsub vs size'!$F$21:$F$25</c:f>
              <c:numCache>
                <c:formatCode>General</c:formatCode>
                <c:ptCount val="5"/>
                <c:pt idx="0">
                  <c:v>19</c:v>
                </c:pt>
                <c:pt idx="1">
                  <c:v>10</c:v>
                </c:pt>
                <c:pt idx="2">
                  <c:v>8</c:v>
                </c:pt>
                <c:pt idx="3">
                  <c:v>18</c:v>
                </c:pt>
                <c:pt idx="4">
                  <c:v>9</c:v>
                </c:pt>
              </c:numCache>
            </c:numRef>
          </c:val>
          <c:extLst>
            <c:ext xmlns:c16="http://schemas.microsoft.com/office/drawing/2014/chart" uri="{C3380CC4-5D6E-409C-BE32-E72D297353CC}">
              <c16:uniqueId val="{00000001-CED8-4836-AD0B-344F60899FE1}"/>
            </c:ext>
          </c:extLst>
        </c:ser>
        <c:ser>
          <c:idx val="2"/>
          <c:order val="2"/>
          <c:tx>
            <c:strRef>
              <c:f>'totalsub vs size'!$G$20</c:f>
              <c:strCache>
                <c:ptCount val="1"/>
                <c:pt idx="0">
                  <c:v>neutral </c:v>
                </c:pt>
              </c:strCache>
            </c:strRef>
          </c:tx>
          <c:spPr>
            <a:solidFill>
              <a:schemeClr val="tx1">
                <a:lumMod val="50000"/>
                <a:lumOff val="50000"/>
              </a:schemeClr>
            </a:solidFill>
            <a:ln>
              <a:solidFill>
                <a:schemeClr val="tx1">
                  <a:lumMod val="65000"/>
                  <a:lumOff val="3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'totalsub vs size'!$D$21:$D$25</c:f>
              <c:numCache>
                <c:formatCode>General</c:formatCode>
                <c:ptCount val="5"/>
                <c:pt idx="0">
                  <c:v>2021</c:v>
                </c:pt>
                <c:pt idx="1">
                  <c:v>2022</c:v>
                </c:pt>
                <c:pt idx="2">
                  <c:v>2023</c:v>
                </c:pt>
                <c:pt idx="3">
                  <c:v>2024</c:v>
                </c:pt>
                <c:pt idx="4">
                  <c:v>2025</c:v>
                </c:pt>
              </c:numCache>
            </c:numRef>
          </c:cat>
          <c:val>
            <c:numRef>
              <c:f>'totalsub vs size'!$G$21:$G$25</c:f>
              <c:numCache>
                <c:formatCode>General</c:formatCode>
                <c:ptCount val="5"/>
                <c:pt idx="0">
                  <c:v>0</c:v>
                </c:pt>
                <c:pt idx="1">
                  <c:v>2</c:v>
                </c:pt>
                <c:pt idx="2">
                  <c:v>5</c:v>
                </c:pt>
                <c:pt idx="3">
                  <c:v>2</c:v>
                </c:pt>
                <c:pt idx="4">
                  <c:v>3</c:v>
                </c:pt>
              </c:numCache>
            </c:numRef>
          </c:val>
          <c:extLst>
            <c:ext xmlns:c16="http://schemas.microsoft.com/office/drawing/2014/chart" uri="{C3380CC4-5D6E-409C-BE32-E72D297353CC}">
              <c16:uniqueId val="{00000002-CED8-4836-AD0B-344F60899FE1}"/>
            </c:ext>
          </c:extLst>
        </c:ser>
        <c:dLbls>
          <c:dLblPos val="inBase"/>
          <c:showLegendKey val="0"/>
          <c:showVal val="1"/>
          <c:showCatName val="0"/>
          <c:showSerName val="0"/>
          <c:showPercent val="0"/>
          <c:showBubbleSize val="0"/>
        </c:dLbls>
        <c:gapWidth val="150"/>
        <c:overlap val="100"/>
        <c:axId val="598321359"/>
        <c:axId val="598326639"/>
      </c:barChart>
      <c:lineChart>
        <c:grouping val="standard"/>
        <c:varyColors val="0"/>
        <c:ser>
          <c:idx val="3"/>
          <c:order val="3"/>
          <c:tx>
            <c:strRef>
              <c:f>'totalsub vs size'!$H$20</c:f>
              <c:strCache>
                <c:ptCount val="1"/>
                <c:pt idx="0">
                  <c:v>avergae gain</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'totalsub vs size'!$D$21:$D$25</c:f>
              <c:numCache>
                <c:formatCode>General</c:formatCode>
                <c:ptCount val="5"/>
                <c:pt idx="0">
                  <c:v>2021</c:v>
                </c:pt>
                <c:pt idx="1">
                  <c:v>2022</c:v>
                </c:pt>
                <c:pt idx="2">
                  <c:v>2023</c:v>
                </c:pt>
                <c:pt idx="3">
                  <c:v>2024</c:v>
                </c:pt>
                <c:pt idx="4">
                  <c:v>2025</c:v>
                </c:pt>
              </c:numCache>
            </c:numRef>
          </c:cat>
          <c:val>
            <c:numRef>
              <c:f>'totalsub vs size'!$H$21:$H$25</c:f>
              <c:numCache>
                <c:formatCode>General</c:formatCode>
                <c:ptCount val="5"/>
                <c:pt idx="0">
                  <c:v>30.28</c:v>
                </c:pt>
                <c:pt idx="1">
                  <c:v>10.199999999999999</c:v>
                </c:pt>
                <c:pt idx="2">
                  <c:v>26.06</c:v>
                </c:pt>
                <c:pt idx="3">
                  <c:v>28.49</c:v>
                </c:pt>
                <c:pt idx="4">
                  <c:v>12.34</c:v>
                </c:pt>
              </c:numCache>
            </c:numRef>
          </c:val>
          <c:smooth val="0"/>
          <c:extLst>
            <c:ext xmlns:c16="http://schemas.microsoft.com/office/drawing/2014/chart" uri="{C3380CC4-5D6E-409C-BE32-E72D297353CC}">
              <c16:uniqueId val="{00000003-CED8-4836-AD0B-344F60899FE1}"/>
            </c:ext>
          </c:extLst>
        </c:ser>
        <c:dLbls>
          <c:showLegendKey val="0"/>
          <c:showVal val="1"/>
          <c:showCatName val="0"/>
          <c:showSerName val="0"/>
          <c:showPercent val="0"/>
          <c:showBubbleSize val="0"/>
        </c:dLbls>
        <c:marker val="1"/>
        <c:smooth val="0"/>
        <c:axId val="598321359"/>
        <c:axId val="598326639"/>
      </c:lineChart>
      <c:catAx>
        <c:axId val="59832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26639"/>
        <c:crosses val="autoZero"/>
        <c:auto val="1"/>
        <c:lblAlgn val="ctr"/>
        <c:lblOffset val="100"/>
        <c:noMultiLvlLbl val="0"/>
      </c:catAx>
      <c:valAx>
        <c:axId val="598326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8321359"/>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AVERAGE</a:t>
            </a:r>
            <a:r>
              <a:rPr lang="en-IN" baseline="0">
                <a:solidFill>
                  <a:schemeClr val="bg1"/>
                </a:solidFill>
              </a:rPr>
              <a:t> GAINS VS MARKET GAINS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'ALL DATA '!$AN$33</c:f>
              <c:strCache>
                <c:ptCount val="1"/>
                <c:pt idx="0">
                  <c:v> AVERAGE GAIN</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'ALL DATA '!$AM$34:$AM$38</c:f>
              <c:numCache>
                <c:formatCode>General</c:formatCode>
                <c:ptCount val="5"/>
                <c:pt idx="0">
                  <c:v>2021</c:v>
                </c:pt>
                <c:pt idx="1">
                  <c:v>2022</c:v>
                </c:pt>
                <c:pt idx="2">
                  <c:v>2023</c:v>
                </c:pt>
                <c:pt idx="3">
                  <c:v>2024</c:v>
                </c:pt>
                <c:pt idx="4">
                  <c:v>2025</c:v>
                </c:pt>
              </c:numCache>
            </c:numRef>
          </c:cat>
          <c:val>
            <c:numRef>
              <c:f>'ALL DATA '!$AN$34:$AN$38</c:f>
              <c:numCache>
                <c:formatCode>General</c:formatCode>
                <c:ptCount val="5"/>
                <c:pt idx="0">
                  <c:v>30.28</c:v>
                </c:pt>
                <c:pt idx="1">
                  <c:v>10.199999999999999</c:v>
                </c:pt>
                <c:pt idx="2">
                  <c:v>26.06</c:v>
                </c:pt>
                <c:pt idx="3">
                  <c:v>28.49</c:v>
                </c:pt>
                <c:pt idx="4">
                  <c:v>12.34</c:v>
                </c:pt>
              </c:numCache>
            </c:numRef>
          </c:val>
          <c:extLst>
            <c:ext xmlns:c16="http://schemas.microsoft.com/office/drawing/2014/chart" uri="{C3380CC4-5D6E-409C-BE32-E72D297353CC}">
              <c16:uniqueId val="{00000000-C6A3-4A61-93BB-D80520E99484}"/>
            </c:ext>
          </c:extLst>
        </c:ser>
        <c:ser>
          <c:idx val="1"/>
          <c:order val="1"/>
          <c:tx>
            <c:strRef>
              <c:f>'ALL DATA '!$AO$33</c:f>
              <c:strCache>
                <c:ptCount val="1"/>
                <c:pt idx="0">
                  <c:v>MARKET GAIN</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'ALL DATA '!$AM$34:$AM$38</c:f>
              <c:numCache>
                <c:formatCode>General</c:formatCode>
                <c:ptCount val="5"/>
                <c:pt idx="0">
                  <c:v>2021</c:v>
                </c:pt>
                <c:pt idx="1">
                  <c:v>2022</c:v>
                </c:pt>
                <c:pt idx="2">
                  <c:v>2023</c:v>
                </c:pt>
                <c:pt idx="3">
                  <c:v>2024</c:v>
                </c:pt>
                <c:pt idx="4">
                  <c:v>2025</c:v>
                </c:pt>
              </c:numCache>
            </c:numRef>
          </c:cat>
          <c:val>
            <c:numRef>
              <c:f>'ALL DATA '!$AO$34:$AO$38</c:f>
              <c:numCache>
                <c:formatCode>General</c:formatCode>
                <c:ptCount val="5"/>
                <c:pt idx="0">
                  <c:v>22</c:v>
                </c:pt>
                <c:pt idx="1">
                  <c:v>4.5</c:v>
                </c:pt>
                <c:pt idx="2">
                  <c:v>18.8</c:v>
                </c:pt>
                <c:pt idx="3">
                  <c:v>8.1199999999999992</c:v>
                </c:pt>
                <c:pt idx="4">
                  <c:v>2</c:v>
                </c:pt>
              </c:numCache>
            </c:numRef>
          </c:val>
          <c:extLst>
            <c:ext xmlns:c16="http://schemas.microsoft.com/office/drawing/2014/chart" uri="{C3380CC4-5D6E-409C-BE32-E72D297353CC}">
              <c16:uniqueId val="{00000001-C6A3-4A61-93BB-D80520E99484}"/>
            </c:ext>
          </c:extLst>
        </c:ser>
        <c:dLbls>
          <c:dLblPos val="outEnd"/>
          <c:showLegendKey val="0"/>
          <c:showVal val="1"/>
          <c:showCatName val="0"/>
          <c:showSerName val="0"/>
          <c:showPercent val="0"/>
          <c:showBubbleSize val="0"/>
        </c:dLbls>
        <c:gapWidth val="219"/>
        <c:overlap val="-27"/>
        <c:axId val="2029676303"/>
        <c:axId val="2029672943"/>
      </c:barChart>
      <c:catAx>
        <c:axId val="202967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9672943"/>
        <c:crosses val="autoZero"/>
        <c:auto val="1"/>
        <c:lblAlgn val="ctr"/>
        <c:lblOffset val="100"/>
        <c:noMultiLvlLbl val="0"/>
      </c:catAx>
      <c:valAx>
        <c:axId val="202967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9676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aseline="0">
                <a:solidFill>
                  <a:schemeClr val="bg1"/>
                </a:solidFill>
              </a:rPr>
              <a:t> AVERAGE </a:t>
            </a:r>
            <a:r>
              <a:rPr lang="en-IN">
                <a:solidFill>
                  <a:schemeClr val="bg1"/>
                </a:solidFill>
              </a:rPr>
              <a:t>GAINS</a:t>
            </a:r>
            <a:r>
              <a:rPr lang="en-IN" baseline="0">
                <a:solidFill>
                  <a:schemeClr val="bg1"/>
                </a:solidFill>
              </a:rPr>
              <a:t> VS TOATL SUBSCRIPTION </a:t>
            </a:r>
          </a:p>
          <a:p>
            <a:pPr>
              <a:defRPr/>
            </a:pPr>
            <a:endParaRPr lang="en-IN">
              <a:solidFill>
                <a:schemeClr val="bg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'ALL DATA '!$BQ$9</c:f>
              <c:strCache>
                <c:ptCount val="1"/>
                <c:pt idx="0">
                  <c:v>WITHOUT OULINERS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DATA '!$BR$8:$CD$8</c:f>
              <c:strCache>
                <c:ptCount val="13"/>
                <c:pt idx="0">
                  <c:v>0-5</c:v>
                </c:pt>
                <c:pt idx="1">
                  <c:v>5-10</c:v>
                </c:pt>
                <c:pt idx="2">
                  <c:v>10-15</c:v>
                </c:pt>
                <c:pt idx="3">
                  <c:v>15-20</c:v>
                </c:pt>
                <c:pt idx="4">
                  <c:v>20-25</c:v>
                </c:pt>
                <c:pt idx="5">
                  <c:v>25-50</c:v>
                </c:pt>
                <c:pt idx="6">
                  <c:v>50-75</c:v>
                </c:pt>
                <c:pt idx="7">
                  <c:v>75-100</c:v>
                </c:pt>
                <c:pt idx="8">
                  <c:v>100-125</c:v>
                </c:pt>
                <c:pt idx="9">
                  <c:v>125-150</c:v>
                </c:pt>
                <c:pt idx="10">
                  <c:v>150-175</c:v>
                </c:pt>
                <c:pt idx="11">
                  <c:v>175-200</c:v>
                </c:pt>
                <c:pt idx="12">
                  <c:v>&gt;200</c:v>
                </c:pt>
              </c:strCache>
            </c:strRef>
          </c:cat>
          <c:val>
            <c:numRef>
              <c:f>'ALL DATA '!$BR$9:$CD$9</c:f>
              <c:numCache>
                <c:formatCode>General</c:formatCode>
                <c:ptCount val="13"/>
                <c:pt idx="0">
                  <c:v>-1.0365</c:v>
                </c:pt>
                <c:pt idx="1">
                  <c:v>5.0388000000000002</c:v>
                </c:pt>
                <c:pt idx="2">
                  <c:v>9.2349999999999994</c:v>
                </c:pt>
                <c:pt idx="3">
                  <c:v>4.13</c:v>
                </c:pt>
                <c:pt idx="4">
                  <c:v>6.5599999999999987</c:v>
                </c:pt>
                <c:pt idx="5">
                  <c:v>23.046875</c:v>
                </c:pt>
                <c:pt idx="6">
                  <c:v>40.150999999999996</c:v>
                </c:pt>
                <c:pt idx="7">
                  <c:v>38.553333333333335</c:v>
                </c:pt>
                <c:pt idx="8">
                  <c:v>51.866666666666667</c:v>
                </c:pt>
                <c:pt idx="9">
                  <c:v>50.81</c:v>
                </c:pt>
                <c:pt idx="10">
                  <c:v>77.680000000000007</c:v>
                </c:pt>
                <c:pt idx="11">
                  <c:v>73.355000000000004</c:v>
                </c:pt>
                <c:pt idx="12">
                  <c:v>92.768000000000001</c:v>
                </c:pt>
              </c:numCache>
            </c:numRef>
          </c:val>
          <c:smooth val="0"/>
          <c:extLst>
            <c:ext xmlns:c16="http://schemas.microsoft.com/office/drawing/2014/chart" uri="{C3380CC4-5D6E-409C-BE32-E72D297353CC}">
              <c16:uniqueId val="{00000000-2288-405C-8E5B-8C702101492E}"/>
            </c:ext>
          </c:extLst>
        </c:ser>
        <c:ser>
          <c:idx val="1"/>
          <c:order val="1"/>
          <c:tx>
            <c:strRef>
              <c:f>'ALL DATA '!$BQ$10</c:f>
              <c:strCache>
                <c:ptCount val="1"/>
                <c:pt idx="0">
                  <c:v>WITH OUTLINERS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'ALL DATA '!$BR$8:$CD$8</c:f>
              <c:strCache>
                <c:ptCount val="13"/>
                <c:pt idx="0">
                  <c:v>0-5</c:v>
                </c:pt>
                <c:pt idx="1">
                  <c:v>5-10</c:v>
                </c:pt>
                <c:pt idx="2">
                  <c:v>10-15</c:v>
                </c:pt>
                <c:pt idx="3">
                  <c:v>15-20</c:v>
                </c:pt>
                <c:pt idx="4">
                  <c:v>20-25</c:v>
                </c:pt>
                <c:pt idx="5">
                  <c:v>25-50</c:v>
                </c:pt>
                <c:pt idx="6">
                  <c:v>50-75</c:v>
                </c:pt>
                <c:pt idx="7">
                  <c:v>75-100</c:v>
                </c:pt>
                <c:pt idx="8">
                  <c:v>100-125</c:v>
                </c:pt>
                <c:pt idx="9">
                  <c:v>125-150</c:v>
                </c:pt>
                <c:pt idx="10">
                  <c:v>150-175</c:v>
                </c:pt>
                <c:pt idx="11">
                  <c:v>175-200</c:v>
                </c:pt>
                <c:pt idx="12">
                  <c:v>&gt;200</c:v>
                </c:pt>
              </c:strCache>
            </c:strRef>
          </c:cat>
          <c:val>
            <c:numRef>
              <c:f>'ALL DATA '!$BR$10:$CD$10</c:f>
              <c:numCache>
                <c:formatCode>General</c:formatCode>
                <c:ptCount val="13"/>
                <c:pt idx="0">
                  <c:v>1.8549999999999998</c:v>
                </c:pt>
                <c:pt idx="1">
                  <c:v>4.6855000000000002</c:v>
                </c:pt>
                <c:pt idx="2">
                  <c:v>13.348333333333334</c:v>
                </c:pt>
                <c:pt idx="3">
                  <c:v>7.3825000000000003</c:v>
                </c:pt>
                <c:pt idx="4">
                  <c:v>10.67</c:v>
                </c:pt>
                <c:pt idx="5">
                  <c:v>22.727222222222224</c:v>
                </c:pt>
                <c:pt idx="6">
                  <c:v>59.325625000000002</c:v>
                </c:pt>
                <c:pt idx="7">
                  <c:v>52.198333333333331</c:v>
                </c:pt>
                <c:pt idx="8">
                  <c:v>51.866666666666667</c:v>
                </c:pt>
                <c:pt idx="9">
                  <c:v>60.103333333333332</c:v>
                </c:pt>
                <c:pt idx="10">
                  <c:v>46.963333333333331</c:v>
                </c:pt>
                <c:pt idx="11">
                  <c:v>73.355000000000004</c:v>
                </c:pt>
                <c:pt idx="12">
                  <c:v>92.768000000000001</c:v>
                </c:pt>
              </c:numCache>
            </c:numRef>
          </c:val>
          <c:smooth val="0"/>
          <c:extLst>
            <c:ext xmlns:c16="http://schemas.microsoft.com/office/drawing/2014/chart" uri="{C3380CC4-5D6E-409C-BE32-E72D297353CC}">
              <c16:uniqueId val="{00000001-2288-405C-8E5B-8C702101492E}"/>
            </c:ext>
          </c:extLst>
        </c:ser>
        <c:dLbls>
          <c:showLegendKey val="0"/>
          <c:showVal val="0"/>
          <c:showCatName val="0"/>
          <c:showSerName val="0"/>
          <c:showPercent val="0"/>
          <c:showBubbleSize val="0"/>
        </c:dLbls>
        <c:marker val="1"/>
        <c:smooth val="0"/>
        <c:axId val="1122123935"/>
        <c:axId val="1122124895"/>
      </c:lineChart>
      <c:catAx>
        <c:axId val="112212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22124895"/>
        <c:crosses val="autoZero"/>
        <c:auto val="1"/>
        <c:lblAlgn val="ctr"/>
        <c:lblOffset val="100"/>
        <c:noMultiLvlLbl val="0"/>
      </c:catAx>
      <c:valAx>
        <c:axId val="1122124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22123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solidFill>
                  <a:schemeClr val="bg1"/>
                </a:solidFill>
              </a:rPr>
              <a:t>AVERAGE</a:t>
            </a:r>
            <a:r>
              <a:rPr lang="en-IN" baseline="0">
                <a:solidFill>
                  <a:schemeClr val="bg1"/>
                </a:solidFill>
              </a:rPr>
              <a:t> GAINS VS ISSUE SIZE </a:t>
            </a:r>
            <a:endParaRPr lang="en-IN">
              <a:solidFill>
                <a:schemeClr val="bg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lotArea>
      <c:layout/>
      <c:lineChart>
        <c:grouping val="standard"/>
        <c:varyColors val="0"/>
        <c:ser>
          <c:idx val="0"/>
          <c:order val="0"/>
          <c:tx>
            <c:strRef>
              <c:f>'ALL DATA '!$CJ$13</c:f>
              <c:strCache>
                <c:ptCount val="1"/>
                <c:pt idx="0">
                  <c:v>With outliners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DATA '!$CI$14:$CI$24</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'ALL DATA '!$CJ$14:$CJ$24</c:f>
              <c:numCache>
                <c:formatCode>General</c:formatCode>
                <c:ptCount val="11"/>
                <c:pt idx="0">
                  <c:v>32.613000000000007</c:v>
                </c:pt>
                <c:pt idx="1">
                  <c:v>32.289692307692306</c:v>
                </c:pt>
                <c:pt idx="2">
                  <c:v>29.25</c:v>
                </c:pt>
                <c:pt idx="3">
                  <c:v>22.061428571428571</c:v>
                </c:pt>
                <c:pt idx="4">
                  <c:v>18.032</c:v>
                </c:pt>
                <c:pt idx="5">
                  <c:v>25.814</c:v>
                </c:pt>
                <c:pt idx="6">
                  <c:v>17.43</c:v>
                </c:pt>
                <c:pt idx="7">
                  <c:v>-4.7</c:v>
                </c:pt>
                <c:pt idx="8">
                  <c:v>26.682499999999997</c:v>
                </c:pt>
                <c:pt idx="9">
                  <c:v>21.02</c:v>
                </c:pt>
                <c:pt idx="10">
                  <c:v>43.59</c:v>
                </c:pt>
              </c:numCache>
            </c:numRef>
          </c:val>
          <c:smooth val="0"/>
          <c:extLst>
            <c:ext xmlns:c16="http://schemas.microsoft.com/office/drawing/2014/chart" uri="{C3380CC4-5D6E-409C-BE32-E72D297353CC}">
              <c16:uniqueId val="{00000000-A97B-418E-88EC-53748875353C}"/>
            </c:ext>
          </c:extLst>
        </c:ser>
        <c:ser>
          <c:idx val="1"/>
          <c:order val="1"/>
          <c:tx>
            <c:strRef>
              <c:f>'ALL DATA '!$CK$13</c:f>
              <c:strCache>
                <c:ptCount val="1"/>
                <c:pt idx="0">
                  <c:v>Without outliners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'ALL DATA '!$CI$14:$CI$24</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'ALL DATA '!$CK$14:$CK$24</c:f>
              <c:numCache>
                <c:formatCode>General</c:formatCode>
                <c:ptCount val="11"/>
                <c:pt idx="0">
                  <c:v>32.613000000000007</c:v>
                </c:pt>
                <c:pt idx="1">
                  <c:v>34.782600000000002</c:v>
                </c:pt>
                <c:pt idx="2">
                  <c:v>20.82</c:v>
                </c:pt>
                <c:pt idx="3">
                  <c:v>22.23</c:v>
                </c:pt>
                <c:pt idx="4">
                  <c:v>12.627500000000001</c:v>
                </c:pt>
                <c:pt idx="5">
                  <c:v>-6.35</c:v>
                </c:pt>
                <c:pt idx="6">
                  <c:v>16.872</c:v>
                </c:pt>
                <c:pt idx="7">
                  <c:v>-4.7</c:v>
                </c:pt>
                <c:pt idx="8">
                  <c:v>21.18</c:v>
                </c:pt>
                <c:pt idx="9">
                  <c:v>-10.6</c:v>
                </c:pt>
                <c:pt idx="10">
                  <c:v>20.126666666666665</c:v>
                </c:pt>
              </c:numCache>
            </c:numRef>
          </c:val>
          <c:smooth val="0"/>
          <c:extLst>
            <c:ext xmlns:c16="http://schemas.microsoft.com/office/drawing/2014/chart" uri="{C3380CC4-5D6E-409C-BE32-E72D297353CC}">
              <c16:uniqueId val="{00000001-A97B-418E-88EC-53748875353C}"/>
            </c:ext>
          </c:extLst>
        </c:ser>
        <c:dLbls>
          <c:showLegendKey val="0"/>
          <c:showVal val="0"/>
          <c:showCatName val="0"/>
          <c:showSerName val="0"/>
          <c:showPercent val="0"/>
          <c:showBubbleSize val="0"/>
        </c:dLbls>
        <c:marker val="1"/>
        <c:smooth val="0"/>
        <c:axId val="2057782159"/>
        <c:axId val="2057780239"/>
        <c:extLst>
          <c:ext xmlns:c15="http://schemas.microsoft.com/office/drawing/2012/chart" uri="{02D57815-91ED-43cb-92C2-25804820EDAC}">
            <c15:filteredLineSeries>
              <c15:ser>
                <c:idx val="2"/>
                <c:order val="2"/>
                <c:tx>
                  <c:strRef>
                    <c:extLst>
                      <c:ext uri="{02D57815-91ED-43cb-92C2-25804820EDAC}">
                        <c15:formulaRef>
                          <c15:sqref>'ALL DATA '!$CL$13</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uri="{02D57815-91ED-43cb-92C2-25804820EDAC}">
                        <c15:formulaRef>
                          <c15:sqref>'ALL DATA '!$CI$14:$CI$24</c15:sqref>
                        </c15:formulaRef>
                      </c:ext>
                    </c:extLst>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extLst>
                      <c:ext uri="{02D57815-91ED-43cb-92C2-25804820EDAC}">
                        <c15:formulaRef>
                          <c15:sqref>'ALL DATA '!$CL$14:$CL$24</c15:sqref>
                        </c15:formulaRef>
                      </c:ext>
                    </c:extLst>
                    <c:numCache>
                      <c:formatCode>General</c:formatCode>
                      <c:ptCount val="11"/>
                      <c:pt idx="0">
                        <c:v>0</c:v>
                      </c:pt>
                      <c:pt idx="1">
                        <c:v>2.4929076923076963</c:v>
                      </c:pt>
                      <c:pt idx="2">
                        <c:v>-8.43</c:v>
                      </c:pt>
                      <c:pt idx="3">
                        <c:v>0.16857142857142904</c:v>
                      </c:pt>
                      <c:pt idx="4">
                        <c:v>-5.4044999999999987</c:v>
                      </c:pt>
                      <c:pt idx="5">
                        <c:v>-32.164000000000001</c:v>
                      </c:pt>
                      <c:pt idx="6">
                        <c:v>-0.55799999999999983</c:v>
                      </c:pt>
                      <c:pt idx="7">
                        <c:v>0</c:v>
                      </c:pt>
                      <c:pt idx="8">
                        <c:v>-5.5024999999999977</c:v>
                      </c:pt>
                      <c:pt idx="9">
                        <c:v>-31.619999999999997</c:v>
                      </c:pt>
                      <c:pt idx="10">
                        <c:v>-23.463333333333338</c:v>
                      </c:pt>
                    </c:numCache>
                  </c:numRef>
                </c:val>
                <c:smooth val="0"/>
                <c:extLst>
                  <c:ext xmlns:c16="http://schemas.microsoft.com/office/drawing/2014/chart" uri="{C3380CC4-5D6E-409C-BE32-E72D297353CC}">
                    <c16:uniqueId val="{00000002-A97B-418E-88EC-53748875353C}"/>
                  </c:ext>
                </c:extLst>
              </c15:ser>
            </c15:filteredLineSeries>
          </c:ext>
        </c:extLst>
      </c:lineChart>
      <c:catAx>
        <c:axId val="205778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57780239"/>
        <c:crosses val="autoZero"/>
        <c:auto val="1"/>
        <c:lblAlgn val="ctr"/>
        <c:lblOffset val="400"/>
        <c:noMultiLvlLbl val="0"/>
      </c:catAx>
      <c:valAx>
        <c:axId val="2057780239"/>
        <c:scaling>
          <c:orientation val="minMax"/>
          <c:min val="-2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57782159"/>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zero"/>
    <c:showDLblsOverMax val="0"/>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 </a:t>
            </a:r>
            <a:r>
              <a:rPr lang="en-US" sz="1000">
                <a:solidFill>
                  <a:schemeClr val="bg1"/>
                </a:solidFill>
              </a:rPr>
              <a:t>TOTAL</a:t>
            </a:r>
            <a:r>
              <a:rPr lang="en-US" sz="1000" baseline="0">
                <a:solidFill>
                  <a:schemeClr val="bg1"/>
                </a:solidFill>
              </a:rPr>
              <a:t> SUBSCRIPTION VS AVERAGE </a:t>
            </a:r>
            <a:r>
              <a:rPr lang="en-US" sz="1000">
                <a:solidFill>
                  <a:schemeClr val="bg1"/>
                </a:solidFill>
              </a:rPr>
              <a:t>LISTIING GAINS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4211066423622365"/>
          <c:y val="0.29781412742207242"/>
          <c:w val="0.76661247120159204"/>
          <c:h val="0.61569134552947824"/>
        </c:manualLayout>
      </c:layout>
      <c:barChart>
        <c:barDir val="bar"/>
        <c:grouping val="clustered"/>
        <c:varyColors val="0"/>
        <c:ser>
          <c:idx val="0"/>
          <c:order val="0"/>
          <c:tx>
            <c:strRef>
              <c:f>'ALL DATA '!$DH$10</c:f>
              <c:strCache>
                <c:ptCount val="1"/>
                <c:pt idx="0">
                  <c:v> AVERGAE LISTING GAINS </c:v>
                </c:pt>
              </c:strCache>
            </c:strRef>
          </c:tx>
          <c:spPr>
            <a:solidFill>
              <a:schemeClr val="accent3">
                <a:lumMod val="75000"/>
              </a:schemeClr>
            </a:solidFill>
            <a:ln>
              <a:noFill/>
            </a:ln>
            <a:effectLst/>
          </c:spPr>
          <c:invertIfNegative val="0"/>
          <c:cat>
            <c:strRef>
              <c:f>'ALL DATA '!$DG$11:$DG$23</c:f>
              <c:strCache>
                <c:ptCount val="13"/>
                <c:pt idx="0">
                  <c:v>0-5</c:v>
                </c:pt>
                <c:pt idx="1">
                  <c:v>5-10</c:v>
                </c:pt>
                <c:pt idx="2">
                  <c:v>10-15</c:v>
                </c:pt>
                <c:pt idx="3">
                  <c:v>15-20</c:v>
                </c:pt>
                <c:pt idx="4">
                  <c:v>20-25</c:v>
                </c:pt>
                <c:pt idx="5">
                  <c:v>25-50</c:v>
                </c:pt>
                <c:pt idx="6">
                  <c:v>50-75</c:v>
                </c:pt>
                <c:pt idx="7">
                  <c:v>75-100</c:v>
                </c:pt>
                <c:pt idx="8">
                  <c:v>100-125</c:v>
                </c:pt>
                <c:pt idx="9">
                  <c:v>125-150</c:v>
                </c:pt>
                <c:pt idx="10">
                  <c:v>150-175</c:v>
                </c:pt>
                <c:pt idx="11">
                  <c:v>175-200</c:v>
                </c:pt>
                <c:pt idx="12">
                  <c:v>&gt;200</c:v>
                </c:pt>
              </c:strCache>
            </c:strRef>
          </c:cat>
          <c:val>
            <c:numRef>
              <c:f>'ALL DATA '!$DH$11:$DH$23</c:f>
              <c:numCache>
                <c:formatCode>General</c:formatCode>
                <c:ptCount val="13"/>
                <c:pt idx="0">
                  <c:v>-0.2</c:v>
                </c:pt>
                <c:pt idx="1">
                  <c:v>5.3</c:v>
                </c:pt>
                <c:pt idx="2">
                  <c:v>9.77</c:v>
                </c:pt>
                <c:pt idx="3">
                  <c:v>10.1</c:v>
                </c:pt>
                <c:pt idx="4">
                  <c:v>8.1999999999999993</c:v>
                </c:pt>
                <c:pt idx="5">
                  <c:v>18.95</c:v>
                </c:pt>
                <c:pt idx="6">
                  <c:v>40.32</c:v>
                </c:pt>
                <c:pt idx="7">
                  <c:v>43.25</c:v>
                </c:pt>
                <c:pt idx="8">
                  <c:v>48.26</c:v>
                </c:pt>
                <c:pt idx="9">
                  <c:v>55.4</c:v>
                </c:pt>
                <c:pt idx="10">
                  <c:v>66.16</c:v>
                </c:pt>
                <c:pt idx="11">
                  <c:v>71.260000000000005</c:v>
                </c:pt>
                <c:pt idx="12">
                  <c:v>86.4</c:v>
                </c:pt>
              </c:numCache>
            </c:numRef>
          </c:val>
          <c:extLst>
            <c:ext xmlns:c16="http://schemas.microsoft.com/office/drawing/2014/chart" uri="{C3380CC4-5D6E-409C-BE32-E72D297353CC}">
              <c16:uniqueId val="{00000000-F142-410E-BA39-AA2D99B025B5}"/>
            </c:ext>
          </c:extLst>
        </c:ser>
        <c:dLbls>
          <c:showLegendKey val="0"/>
          <c:showVal val="0"/>
          <c:showCatName val="0"/>
          <c:showSerName val="0"/>
          <c:showPercent val="0"/>
          <c:showBubbleSize val="0"/>
        </c:dLbls>
        <c:gapWidth val="182"/>
        <c:axId val="1131491151"/>
        <c:axId val="1131485391"/>
      </c:barChart>
      <c:catAx>
        <c:axId val="1131491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TOTAL</a:t>
                </a:r>
                <a:r>
                  <a:rPr lang="en-IN" baseline="0">
                    <a:solidFill>
                      <a:schemeClr val="bg1"/>
                    </a:solidFill>
                  </a:rPr>
                  <a:t> SUBSCRIPTION</a:t>
                </a:r>
                <a:r>
                  <a:rPr lang="en-IN">
                    <a:solidFill>
                      <a:schemeClr val="bg1"/>
                    </a:solidFill>
                  </a:rPr>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99000"/>
                  </a:schemeClr>
                </a:solidFill>
                <a:latin typeface="+mn-lt"/>
                <a:ea typeface="+mn-ea"/>
                <a:cs typeface="+mn-cs"/>
              </a:defRPr>
            </a:pPr>
            <a:endParaRPr lang="en-US"/>
          </a:p>
        </c:txPr>
        <c:crossAx val="1131485391"/>
        <c:crosses val="autoZero"/>
        <c:auto val="1"/>
        <c:lblAlgn val="ctr"/>
        <c:lblOffset val="100"/>
        <c:noMultiLvlLbl val="0"/>
      </c:catAx>
      <c:valAx>
        <c:axId val="1131485391"/>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GAINS</a:t>
                </a:r>
              </a:p>
            </c:rich>
          </c:tx>
          <c:layout>
            <c:manualLayout>
              <c:xMode val="edge"/>
              <c:yMode val="edge"/>
              <c:x val="0.49780657674066048"/>
              <c:y val="0.888766946627283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1491151"/>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subvsgains!$D$1</c:f>
              <c:strCache>
                <c:ptCount val="1"/>
                <c:pt idx="0">
                  <c:v>LISTIING GAINS </c:v>
                </c:pt>
              </c:strCache>
            </c:strRef>
          </c:tx>
          <c:spPr>
            <a:ln w="28575" cap="rnd">
              <a:solidFill>
                <a:schemeClr val="accent1"/>
              </a:solidFill>
              <a:round/>
            </a:ln>
            <a:effectLst/>
          </c:spPr>
          <c:marker>
            <c:symbol val="none"/>
          </c:marker>
          <c:cat>
            <c:strRef>
              <c:f>subvsgains!$C$2:$C$14</c:f>
              <c:strCache>
                <c:ptCount val="13"/>
                <c:pt idx="0">
                  <c:v>0-5</c:v>
                </c:pt>
                <c:pt idx="1">
                  <c:v>5-10</c:v>
                </c:pt>
                <c:pt idx="2">
                  <c:v>10-15</c:v>
                </c:pt>
                <c:pt idx="3">
                  <c:v>15-20</c:v>
                </c:pt>
                <c:pt idx="4">
                  <c:v>20-25</c:v>
                </c:pt>
                <c:pt idx="5">
                  <c:v>25-50</c:v>
                </c:pt>
                <c:pt idx="6">
                  <c:v>50-75</c:v>
                </c:pt>
                <c:pt idx="7">
                  <c:v>75-100</c:v>
                </c:pt>
                <c:pt idx="8">
                  <c:v>100-125</c:v>
                </c:pt>
                <c:pt idx="9">
                  <c:v>125-150</c:v>
                </c:pt>
                <c:pt idx="10">
                  <c:v>150-175</c:v>
                </c:pt>
                <c:pt idx="11">
                  <c:v>175-200</c:v>
                </c:pt>
                <c:pt idx="12">
                  <c:v>&gt;200</c:v>
                </c:pt>
              </c:strCache>
            </c:strRef>
          </c:cat>
          <c:val>
            <c:numRef>
              <c:f>subvsgains!$D$2:$D$14</c:f>
              <c:numCache>
                <c:formatCode>General</c:formatCode>
                <c:ptCount val="13"/>
                <c:pt idx="0">
                  <c:v>-0.2</c:v>
                </c:pt>
                <c:pt idx="1">
                  <c:v>5.3</c:v>
                </c:pt>
                <c:pt idx="2">
                  <c:v>9.77</c:v>
                </c:pt>
                <c:pt idx="3">
                  <c:v>10.1</c:v>
                </c:pt>
                <c:pt idx="4">
                  <c:v>8.1999999999999993</c:v>
                </c:pt>
                <c:pt idx="5">
                  <c:v>18.95</c:v>
                </c:pt>
                <c:pt idx="6">
                  <c:v>40.32</c:v>
                </c:pt>
                <c:pt idx="7">
                  <c:v>43.25</c:v>
                </c:pt>
                <c:pt idx="8">
                  <c:v>48.26</c:v>
                </c:pt>
                <c:pt idx="9">
                  <c:v>55.4</c:v>
                </c:pt>
                <c:pt idx="10">
                  <c:v>66.16</c:v>
                </c:pt>
                <c:pt idx="11">
                  <c:v>71.260000000000005</c:v>
                </c:pt>
                <c:pt idx="12">
                  <c:v>86.4</c:v>
                </c:pt>
              </c:numCache>
            </c:numRef>
          </c:val>
          <c:smooth val="0"/>
          <c:extLst>
            <c:ext xmlns:c16="http://schemas.microsoft.com/office/drawing/2014/chart" uri="{C3380CC4-5D6E-409C-BE32-E72D297353CC}">
              <c16:uniqueId val="{00000000-50AF-497C-BAC4-3B5FFF791AA4}"/>
            </c:ext>
          </c:extLst>
        </c:ser>
        <c:dLbls>
          <c:showLegendKey val="0"/>
          <c:showVal val="0"/>
          <c:showCatName val="0"/>
          <c:showSerName val="0"/>
          <c:showPercent val="0"/>
          <c:showBubbleSize val="0"/>
        </c:dLbls>
        <c:smooth val="0"/>
        <c:axId val="856424591"/>
        <c:axId val="856426511"/>
      </c:lineChart>
      <c:catAx>
        <c:axId val="85642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26511"/>
        <c:crosses val="autoZero"/>
        <c:auto val="1"/>
        <c:lblAlgn val="ctr"/>
        <c:lblOffset val="100"/>
        <c:noMultiLvlLbl val="0"/>
      </c:catAx>
      <c:valAx>
        <c:axId val="85642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2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subvsgains!$J$1</c:f>
              <c:strCache>
                <c:ptCount val="1"/>
                <c:pt idx="0">
                  <c:v>2021 average gains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subvsgains!$C$2:$C$14</c:f>
              <c:strCache>
                <c:ptCount val="13"/>
                <c:pt idx="0">
                  <c:v>0-5</c:v>
                </c:pt>
                <c:pt idx="1">
                  <c:v>5-10</c:v>
                </c:pt>
                <c:pt idx="2">
                  <c:v>10-15</c:v>
                </c:pt>
                <c:pt idx="3">
                  <c:v>15-20</c:v>
                </c:pt>
                <c:pt idx="4">
                  <c:v>20-25</c:v>
                </c:pt>
                <c:pt idx="5">
                  <c:v>25-50</c:v>
                </c:pt>
                <c:pt idx="6">
                  <c:v>50-75</c:v>
                </c:pt>
                <c:pt idx="7">
                  <c:v>75-100</c:v>
                </c:pt>
                <c:pt idx="8">
                  <c:v>100-125</c:v>
                </c:pt>
                <c:pt idx="9">
                  <c:v>125-150</c:v>
                </c:pt>
                <c:pt idx="10">
                  <c:v>150-175</c:v>
                </c:pt>
                <c:pt idx="11">
                  <c:v>175-200</c:v>
                </c:pt>
                <c:pt idx="12">
                  <c:v>&gt;200</c:v>
                </c:pt>
              </c:strCache>
            </c:strRef>
          </c:cat>
          <c:val>
            <c:numRef>
              <c:f>subvsgains!$J$2:$J$14</c:f>
              <c:numCache>
                <c:formatCode>General</c:formatCode>
                <c:ptCount val="13"/>
                <c:pt idx="0">
                  <c:v>-3.8</c:v>
                </c:pt>
                <c:pt idx="1">
                  <c:v>5.7</c:v>
                </c:pt>
                <c:pt idx="2">
                  <c:v>0</c:v>
                </c:pt>
                <c:pt idx="3">
                  <c:v>10.8</c:v>
                </c:pt>
                <c:pt idx="4">
                  <c:v>3.9</c:v>
                </c:pt>
                <c:pt idx="5">
                  <c:v>31.4</c:v>
                </c:pt>
                <c:pt idx="6">
                  <c:v>48.3</c:v>
                </c:pt>
                <c:pt idx="7">
                  <c:v>42.3</c:v>
                </c:pt>
                <c:pt idx="8">
                  <c:v>78.7</c:v>
                </c:pt>
                <c:pt idx="9">
                  <c:v>64.900000000000006</c:v>
                </c:pt>
                <c:pt idx="10">
                  <c:v>31.6</c:v>
                </c:pt>
                <c:pt idx="11">
                  <c:v>87.01</c:v>
                </c:pt>
                <c:pt idx="12">
                  <c:v>122.9</c:v>
                </c:pt>
              </c:numCache>
            </c:numRef>
          </c:val>
          <c:smooth val="0"/>
          <c:extLst>
            <c:ext xmlns:c16="http://schemas.microsoft.com/office/drawing/2014/chart" uri="{C3380CC4-5D6E-409C-BE32-E72D297353CC}">
              <c16:uniqueId val="{00000000-CBE8-444A-A652-5FF5651D13B8}"/>
            </c:ext>
          </c:extLst>
        </c:ser>
        <c:dLbls>
          <c:showLegendKey val="0"/>
          <c:showVal val="0"/>
          <c:showCatName val="0"/>
          <c:showSerName val="0"/>
          <c:showPercent val="0"/>
          <c:showBubbleSize val="0"/>
        </c:dLbls>
        <c:smooth val="0"/>
        <c:axId val="924380159"/>
        <c:axId val="924380639"/>
      </c:lineChart>
      <c:catAx>
        <c:axId val="92438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380639"/>
        <c:crosses val="autoZero"/>
        <c:auto val="1"/>
        <c:lblAlgn val="ctr"/>
        <c:lblOffset val="100"/>
        <c:noMultiLvlLbl val="0"/>
      </c:catAx>
      <c:valAx>
        <c:axId val="92438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38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'!$C$2:$C$12</c:f>
              <c:numCache>
                <c:formatCode>General</c:formatCode>
                <c:ptCount val="11"/>
                <c:pt idx="0">
                  <c:v>31.5</c:v>
                </c:pt>
                <c:pt idx="1">
                  <c:v>24.7</c:v>
                </c:pt>
                <c:pt idx="2">
                  <c:v>18.899999999999999</c:v>
                </c:pt>
                <c:pt idx="3">
                  <c:v>16.28</c:v>
                </c:pt>
                <c:pt idx="4">
                  <c:v>17.02</c:v>
                </c:pt>
                <c:pt idx="5">
                  <c:v>11.124000000000001</c:v>
                </c:pt>
                <c:pt idx="6">
                  <c:v>27.99</c:v>
                </c:pt>
                <c:pt idx="7">
                  <c:v>-1.8</c:v>
                </c:pt>
                <c:pt idx="8">
                  <c:v>31.25</c:v>
                </c:pt>
                <c:pt idx="9">
                  <c:v>-5.74</c:v>
                </c:pt>
                <c:pt idx="10">
                  <c:v>16.48</c:v>
                </c:pt>
              </c:numCache>
            </c:numRef>
          </c:val>
          <c:smooth val="0"/>
          <c:extLst>
            <c:ext xmlns:c16="http://schemas.microsoft.com/office/drawing/2014/chart" uri="{C3380CC4-5D6E-409C-BE32-E72D297353CC}">
              <c16:uniqueId val="{00000000-DC72-4F43-9F32-49B1F8A2D48E}"/>
            </c:ext>
          </c:extLst>
        </c:ser>
        <c:dLbls>
          <c:showLegendKey val="0"/>
          <c:showVal val="0"/>
          <c:showCatName val="0"/>
          <c:showSerName val="0"/>
          <c:showPercent val="0"/>
          <c:showBubbleSize val="0"/>
        </c:dLbls>
        <c:smooth val="0"/>
        <c:axId val="453159695"/>
        <c:axId val="453154895"/>
      </c:lineChart>
      <c:catAx>
        <c:axId val="45315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4895"/>
        <c:crosses val="autoZero"/>
        <c:auto val="1"/>
        <c:lblAlgn val="ctr"/>
        <c:lblOffset val="100"/>
        <c:noMultiLvlLbl val="0"/>
      </c:catAx>
      <c:valAx>
        <c:axId val="45315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cmpd="sng" algn="ctr">
              <a:solidFill>
                <a:schemeClr val="accent1"/>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'!$G$2:$G$12</c:f>
              <c:numCache>
                <c:formatCode>General</c:formatCode>
                <c:ptCount val="11"/>
                <c:pt idx="0">
                  <c:v>61.77</c:v>
                </c:pt>
                <c:pt idx="1">
                  <c:v>39.5</c:v>
                </c:pt>
                <c:pt idx="2">
                  <c:v>18.5</c:v>
                </c:pt>
                <c:pt idx="3">
                  <c:v>40.299999999999997</c:v>
                </c:pt>
                <c:pt idx="4">
                  <c:v>16.690000000000001</c:v>
                </c:pt>
                <c:pt idx="5">
                  <c:v>-4</c:v>
                </c:pt>
                <c:pt idx="6">
                  <c:v>0</c:v>
                </c:pt>
                <c:pt idx="7">
                  <c:v>-1.42</c:v>
                </c:pt>
                <c:pt idx="8">
                  <c:v>0</c:v>
                </c:pt>
                <c:pt idx="9">
                  <c:v>-10.61</c:v>
                </c:pt>
                <c:pt idx="10">
                  <c:v>19.95</c:v>
                </c:pt>
              </c:numCache>
            </c:numRef>
          </c:val>
          <c:smooth val="0"/>
          <c:extLst>
            <c:ext xmlns:c16="http://schemas.microsoft.com/office/drawing/2014/chart" uri="{C3380CC4-5D6E-409C-BE32-E72D297353CC}">
              <c16:uniqueId val="{00000000-DC72-4F43-9F32-49B1F8A2D48E}"/>
            </c:ext>
          </c:extLst>
        </c:ser>
        <c:ser>
          <c:idx val="1"/>
          <c:order val="1"/>
          <c:spPr>
            <a:ln w="22225" cap="rnd" cmpd="sng" algn="ctr">
              <a:solidFill>
                <a:schemeClr val="accent2"/>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'!$H$2:$H$12</c:f>
              <c:numCache>
                <c:formatCode>General</c:formatCode>
                <c:ptCount val="11"/>
                <c:pt idx="0">
                  <c:v>8.9600000000000009</c:v>
                </c:pt>
                <c:pt idx="1">
                  <c:v>15.09</c:v>
                </c:pt>
                <c:pt idx="2">
                  <c:v>9.9</c:v>
                </c:pt>
                <c:pt idx="3">
                  <c:v>-1.8</c:v>
                </c:pt>
                <c:pt idx="4">
                  <c:v>18.5</c:v>
                </c:pt>
                <c:pt idx="5">
                  <c:v>0</c:v>
                </c:pt>
                <c:pt idx="6">
                  <c:v>8.08</c:v>
                </c:pt>
                <c:pt idx="7">
                  <c:v>-3.41</c:v>
                </c:pt>
                <c:pt idx="8">
                  <c:v>30.7</c:v>
                </c:pt>
                <c:pt idx="9">
                  <c:v>0</c:v>
                </c:pt>
                <c:pt idx="10">
                  <c:v>-3.6</c:v>
                </c:pt>
              </c:numCache>
            </c:numRef>
          </c:val>
          <c:smooth val="0"/>
          <c:extLst>
            <c:ext xmlns:c16="http://schemas.microsoft.com/office/drawing/2014/chart" uri="{C3380CC4-5D6E-409C-BE32-E72D297353CC}">
              <c16:uniqueId val="{00000004-465F-40D8-A912-77CD9FD9B92E}"/>
            </c:ext>
          </c:extLst>
        </c:ser>
        <c:ser>
          <c:idx val="2"/>
          <c:order val="2"/>
          <c:spPr>
            <a:ln w="22225" cap="rnd" cmpd="sng" algn="ctr">
              <a:solidFill>
                <a:schemeClr val="accent3"/>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'!$I$2:$I$12</c:f>
              <c:numCache>
                <c:formatCode>General</c:formatCode>
                <c:ptCount val="11"/>
                <c:pt idx="0">
                  <c:v>23.7</c:v>
                </c:pt>
                <c:pt idx="1">
                  <c:v>25.1</c:v>
                </c:pt>
                <c:pt idx="2">
                  <c:v>26.27</c:v>
                </c:pt>
                <c:pt idx="3">
                  <c:v>15.9</c:v>
                </c:pt>
                <c:pt idx="4">
                  <c:v>56.25</c:v>
                </c:pt>
                <c:pt idx="5">
                  <c:v>20</c:v>
                </c:pt>
                <c:pt idx="6">
                  <c:v>71.13</c:v>
                </c:pt>
                <c:pt idx="7">
                  <c:v>0</c:v>
                </c:pt>
                <c:pt idx="8">
                  <c:v>20</c:v>
                </c:pt>
                <c:pt idx="9">
                  <c:v>0</c:v>
                </c:pt>
                <c:pt idx="10">
                  <c:v>0</c:v>
                </c:pt>
              </c:numCache>
            </c:numRef>
          </c:val>
          <c:smooth val="0"/>
          <c:extLst>
            <c:ext xmlns:c16="http://schemas.microsoft.com/office/drawing/2014/chart" uri="{C3380CC4-5D6E-409C-BE32-E72D297353CC}">
              <c16:uniqueId val="{00000005-465F-40D8-A912-77CD9FD9B92E}"/>
            </c:ext>
          </c:extLst>
        </c:ser>
        <c:ser>
          <c:idx val="3"/>
          <c:order val="3"/>
          <c:spPr>
            <a:ln w="22225" cap="rnd" cmpd="sng" algn="ctr">
              <a:solidFill>
                <a:schemeClr val="accent4"/>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'!$J$2:$J$12</c:f>
              <c:numCache>
                <c:formatCode>General</c:formatCode>
                <c:ptCount val="11"/>
                <c:pt idx="0">
                  <c:v>42.7</c:v>
                </c:pt>
                <c:pt idx="1">
                  <c:v>22.8</c:v>
                </c:pt>
                <c:pt idx="2">
                  <c:v>16.05</c:v>
                </c:pt>
                <c:pt idx="3">
                  <c:v>19.7</c:v>
                </c:pt>
                <c:pt idx="4">
                  <c:v>12.5</c:v>
                </c:pt>
                <c:pt idx="5">
                  <c:v>37</c:v>
                </c:pt>
                <c:pt idx="6">
                  <c:v>10</c:v>
                </c:pt>
                <c:pt idx="7">
                  <c:v>0</c:v>
                </c:pt>
                <c:pt idx="8">
                  <c:v>39.4</c:v>
                </c:pt>
                <c:pt idx="9">
                  <c:v>0</c:v>
                </c:pt>
                <c:pt idx="10">
                  <c:v>20.5</c:v>
                </c:pt>
              </c:numCache>
            </c:numRef>
          </c:val>
          <c:smooth val="0"/>
          <c:extLst>
            <c:ext xmlns:c16="http://schemas.microsoft.com/office/drawing/2014/chart" uri="{C3380CC4-5D6E-409C-BE32-E72D297353CC}">
              <c16:uniqueId val="{00000006-465F-40D8-A912-77CD9FD9B92E}"/>
            </c:ext>
          </c:extLst>
        </c:ser>
        <c:ser>
          <c:idx val="4"/>
          <c:order val="4"/>
          <c:spPr>
            <a:ln w="22225" cap="rnd" cmpd="sng" algn="ctr">
              <a:solidFill>
                <a:schemeClr val="accent5"/>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'!$K$2:$K$12</c:f>
              <c:numCache>
                <c:formatCode>General</c:formatCode>
                <c:ptCount val="11"/>
                <c:pt idx="0">
                  <c:v>20.22</c:v>
                </c:pt>
                <c:pt idx="1">
                  <c:v>10.6</c:v>
                </c:pt>
                <c:pt idx="2">
                  <c:v>16</c:v>
                </c:pt>
                <c:pt idx="3">
                  <c:v>-0.5</c:v>
                </c:pt>
                <c:pt idx="4">
                  <c:v>5.91</c:v>
                </c:pt>
                <c:pt idx="5">
                  <c:v>-2.4</c:v>
                </c:pt>
                <c:pt idx="6">
                  <c:v>12.7</c:v>
                </c:pt>
                <c:pt idx="7">
                  <c:v>-1.7</c:v>
                </c:pt>
                <c:pt idx="8">
                  <c:v>10</c:v>
                </c:pt>
                <c:pt idx="9">
                  <c:v>4</c:v>
                </c:pt>
                <c:pt idx="10">
                  <c:v>8</c:v>
                </c:pt>
              </c:numCache>
            </c:numRef>
          </c:val>
          <c:smooth val="0"/>
          <c:extLst>
            <c:ext xmlns:c16="http://schemas.microsoft.com/office/drawing/2014/chart" uri="{C3380CC4-5D6E-409C-BE32-E72D297353CC}">
              <c16:uniqueId val="{00000007-465F-40D8-A912-77CD9FD9B92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3159695"/>
        <c:axId val="453154895"/>
      </c:lineChart>
      <c:catAx>
        <c:axId val="4531596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3154895"/>
        <c:crosses val="autoZero"/>
        <c:auto val="1"/>
        <c:lblAlgn val="ctr"/>
        <c:lblOffset val="400"/>
        <c:noMultiLvlLbl val="0"/>
      </c:catAx>
      <c:valAx>
        <c:axId val="453154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315969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'!$H$2:$H$12</c:f>
              <c:numCache>
                <c:formatCode>General</c:formatCode>
                <c:ptCount val="11"/>
                <c:pt idx="0">
                  <c:v>8.9600000000000009</c:v>
                </c:pt>
                <c:pt idx="1">
                  <c:v>15.09</c:v>
                </c:pt>
                <c:pt idx="2">
                  <c:v>9.9</c:v>
                </c:pt>
                <c:pt idx="3">
                  <c:v>-1.8</c:v>
                </c:pt>
                <c:pt idx="4">
                  <c:v>18.5</c:v>
                </c:pt>
                <c:pt idx="5">
                  <c:v>0</c:v>
                </c:pt>
                <c:pt idx="6">
                  <c:v>8.08</c:v>
                </c:pt>
                <c:pt idx="7">
                  <c:v>-3.41</c:v>
                </c:pt>
                <c:pt idx="8">
                  <c:v>30.7</c:v>
                </c:pt>
                <c:pt idx="9">
                  <c:v>0</c:v>
                </c:pt>
                <c:pt idx="10">
                  <c:v>-3.6</c:v>
                </c:pt>
              </c:numCache>
            </c:numRef>
          </c:val>
          <c:smooth val="0"/>
          <c:extLst>
            <c:ext xmlns:c16="http://schemas.microsoft.com/office/drawing/2014/chart" uri="{C3380CC4-5D6E-409C-BE32-E72D297353CC}">
              <c16:uniqueId val="{00000000-DC72-4F43-9F32-49B1F8A2D48E}"/>
            </c:ext>
          </c:extLst>
        </c:ser>
        <c:dLbls>
          <c:showLegendKey val="0"/>
          <c:showVal val="0"/>
          <c:showCatName val="0"/>
          <c:showSerName val="0"/>
          <c:showPercent val="0"/>
          <c:showBubbleSize val="0"/>
        </c:dLbls>
        <c:smooth val="0"/>
        <c:axId val="453159695"/>
        <c:axId val="453154895"/>
      </c:lineChart>
      <c:catAx>
        <c:axId val="45315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4895"/>
        <c:crosses val="autoZero"/>
        <c:auto val="1"/>
        <c:lblAlgn val="ctr"/>
        <c:lblOffset val="100"/>
        <c:noMultiLvlLbl val="0"/>
      </c:catAx>
      <c:valAx>
        <c:axId val="45315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2023</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1688465062846447"/>
          <c:y val="0.25288670107162048"/>
          <c:w val="0.87253419321988801"/>
          <c:h val="0.51879213179630757"/>
        </c:manualLayout>
      </c:layout>
      <c:lineChart>
        <c:grouping val="standard"/>
        <c:varyColors val="0"/>
        <c:ser>
          <c:idx val="0"/>
          <c:order val="0"/>
          <c:spPr>
            <a:ln w="22225" cap="rnd" cmpd="sng" algn="ctr">
              <a:solidFill>
                <a:schemeClr val="accent1"/>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'!$I$2:$I$12</c:f>
              <c:numCache>
                <c:formatCode>General</c:formatCode>
                <c:ptCount val="11"/>
                <c:pt idx="0">
                  <c:v>23.7</c:v>
                </c:pt>
                <c:pt idx="1">
                  <c:v>25.1</c:v>
                </c:pt>
                <c:pt idx="2">
                  <c:v>26.27</c:v>
                </c:pt>
                <c:pt idx="3">
                  <c:v>15.9</c:v>
                </c:pt>
                <c:pt idx="4">
                  <c:v>56.25</c:v>
                </c:pt>
                <c:pt idx="5">
                  <c:v>20</c:v>
                </c:pt>
                <c:pt idx="6">
                  <c:v>71.13</c:v>
                </c:pt>
                <c:pt idx="7">
                  <c:v>0</c:v>
                </c:pt>
                <c:pt idx="8">
                  <c:v>20</c:v>
                </c:pt>
                <c:pt idx="9">
                  <c:v>0</c:v>
                </c:pt>
                <c:pt idx="10">
                  <c:v>0</c:v>
                </c:pt>
              </c:numCache>
            </c:numRef>
          </c:val>
          <c:smooth val="0"/>
          <c:extLst>
            <c:ext xmlns:c16="http://schemas.microsoft.com/office/drawing/2014/chart" uri="{C3380CC4-5D6E-409C-BE32-E72D297353CC}">
              <c16:uniqueId val="{00000000-DC72-4F43-9F32-49B1F8A2D48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3159695"/>
        <c:axId val="453154895"/>
      </c:lineChart>
      <c:catAx>
        <c:axId val="4531596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3154895"/>
        <c:crosses val="autoZero"/>
        <c:auto val="1"/>
        <c:lblAlgn val="ctr"/>
        <c:lblOffset val="100"/>
        <c:noMultiLvlLbl val="0"/>
      </c:catAx>
      <c:valAx>
        <c:axId val="453154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315969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'!$J$2:$J$12</c:f>
              <c:numCache>
                <c:formatCode>General</c:formatCode>
                <c:ptCount val="11"/>
                <c:pt idx="0">
                  <c:v>42.7</c:v>
                </c:pt>
                <c:pt idx="1">
                  <c:v>22.8</c:v>
                </c:pt>
                <c:pt idx="2">
                  <c:v>16.05</c:v>
                </c:pt>
                <c:pt idx="3">
                  <c:v>19.7</c:v>
                </c:pt>
                <c:pt idx="4">
                  <c:v>12.5</c:v>
                </c:pt>
                <c:pt idx="5">
                  <c:v>37</c:v>
                </c:pt>
                <c:pt idx="6">
                  <c:v>10</c:v>
                </c:pt>
                <c:pt idx="7">
                  <c:v>0</c:v>
                </c:pt>
                <c:pt idx="8">
                  <c:v>39.4</c:v>
                </c:pt>
                <c:pt idx="9">
                  <c:v>0</c:v>
                </c:pt>
                <c:pt idx="10">
                  <c:v>20.5</c:v>
                </c:pt>
              </c:numCache>
            </c:numRef>
          </c:val>
          <c:smooth val="0"/>
          <c:extLst>
            <c:ext xmlns:c16="http://schemas.microsoft.com/office/drawing/2014/chart" uri="{C3380CC4-5D6E-409C-BE32-E72D297353CC}">
              <c16:uniqueId val="{00000000-DC72-4F43-9F32-49B1F8A2D48E}"/>
            </c:ext>
          </c:extLst>
        </c:ser>
        <c:dLbls>
          <c:showLegendKey val="0"/>
          <c:showVal val="0"/>
          <c:showCatName val="0"/>
          <c:showSerName val="0"/>
          <c:showPercent val="0"/>
          <c:showBubbleSize val="0"/>
        </c:dLbls>
        <c:smooth val="0"/>
        <c:axId val="453159695"/>
        <c:axId val="453154895"/>
      </c:lineChart>
      <c:catAx>
        <c:axId val="45315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4895"/>
        <c:crosses val="autoZero"/>
        <c:auto val="1"/>
        <c:lblAlgn val="ctr"/>
        <c:lblOffset val="100"/>
        <c:noMultiLvlLbl val="0"/>
      </c:catAx>
      <c:valAx>
        <c:axId val="45315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2025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chemeClr val="accent1"/>
                </a:solidFill>
              </a:ln>
              <a:effectLst/>
            </c:spPr>
            <c:trendlineType val="movingAvg"/>
            <c:period val="2"/>
            <c:dispRSqr val="0"/>
            <c:dispEq val="0"/>
          </c:trendline>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'!$K$2:$K$12</c:f>
              <c:numCache>
                <c:formatCode>General</c:formatCode>
                <c:ptCount val="11"/>
                <c:pt idx="0">
                  <c:v>20.22</c:v>
                </c:pt>
                <c:pt idx="1">
                  <c:v>10.6</c:v>
                </c:pt>
                <c:pt idx="2">
                  <c:v>16</c:v>
                </c:pt>
                <c:pt idx="3">
                  <c:v>-0.5</c:v>
                </c:pt>
                <c:pt idx="4">
                  <c:v>5.91</c:v>
                </c:pt>
                <c:pt idx="5">
                  <c:v>-2.4</c:v>
                </c:pt>
                <c:pt idx="6">
                  <c:v>12.7</c:v>
                </c:pt>
                <c:pt idx="7">
                  <c:v>-1.7</c:v>
                </c:pt>
                <c:pt idx="8">
                  <c:v>10</c:v>
                </c:pt>
                <c:pt idx="9">
                  <c:v>4</c:v>
                </c:pt>
                <c:pt idx="10">
                  <c:v>8</c:v>
                </c:pt>
              </c:numCache>
            </c:numRef>
          </c:val>
          <c:smooth val="0"/>
          <c:extLst>
            <c:ext xmlns:c16="http://schemas.microsoft.com/office/drawing/2014/chart" uri="{C3380CC4-5D6E-409C-BE32-E72D297353CC}">
              <c16:uniqueId val="{00000000-DC72-4F43-9F32-49B1F8A2D48E}"/>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453159695"/>
        <c:axId val="453154895"/>
      </c:lineChart>
      <c:catAx>
        <c:axId val="453159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4895"/>
        <c:crosses val="autoZero"/>
        <c:auto val="1"/>
        <c:lblAlgn val="ctr"/>
        <c:lblOffset val="100"/>
        <c:noMultiLvlLbl val="0"/>
      </c:catAx>
      <c:valAx>
        <c:axId val="45315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2021</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cat>
            <c:strRef>
              <c:f>'issuevsgains '!$B$2:$B$12</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cat>
          <c:val>
            <c:numRef>
              <c:f>'issuevsgains '!$G$2:$G$12</c:f>
              <c:numCache>
                <c:formatCode>General</c:formatCode>
                <c:ptCount val="11"/>
                <c:pt idx="0">
                  <c:v>61.77</c:v>
                </c:pt>
                <c:pt idx="1">
                  <c:v>39.5</c:v>
                </c:pt>
                <c:pt idx="2">
                  <c:v>18.5</c:v>
                </c:pt>
                <c:pt idx="3">
                  <c:v>40.299999999999997</c:v>
                </c:pt>
                <c:pt idx="4">
                  <c:v>16.690000000000001</c:v>
                </c:pt>
                <c:pt idx="5">
                  <c:v>-4</c:v>
                </c:pt>
                <c:pt idx="6">
                  <c:v>0</c:v>
                </c:pt>
                <c:pt idx="7">
                  <c:v>-1.42</c:v>
                </c:pt>
                <c:pt idx="8">
                  <c:v>0</c:v>
                </c:pt>
                <c:pt idx="9">
                  <c:v>-10.61</c:v>
                </c:pt>
                <c:pt idx="10">
                  <c:v>19.95</c:v>
                </c:pt>
              </c:numCache>
            </c:numRef>
          </c:val>
          <c:smooth val="0"/>
          <c:extLst>
            <c:ext xmlns:c16="http://schemas.microsoft.com/office/drawing/2014/chart" uri="{C3380CC4-5D6E-409C-BE32-E72D297353CC}">
              <c16:uniqueId val="{00000000-DC72-4F43-9F32-49B1F8A2D48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3159695"/>
        <c:axId val="453154895"/>
      </c:lineChart>
      <c:catAx>
        <c:axId val="4531596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3154895"/>
        <c:crosses val="autoZero"/>
        <c:auto val="1"/>
        <c:lblAlgn val="ctr"/>
        <c:lblOffset val="400"/>
        <c:noMultiLvlLbl val="0"/>
      </c:catAx>
      <c:valAx>
        <c:axId val="453154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315969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[IPO 21_25 excel analysis.xlsx]FOR NO OF +!PivotTable4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'FOR NO OF +'!$B$3</c:f>
              <c:strCache>
                <c:ptCount val="1"/>
                <c:pt idx="0">
                  <c:v> Gains(%)</c:v>
                </c:pt>
              </c:strCache>
            </c:strRef>
          </c:tx>
          <c:spPr>
            <a:solidFill>
              <a:schemeClr val="accent1"/>
            </a:solidFill>
            <a:ln>
              <a:noFill/>
            </a:ln>
            <a:effectLst/>
          </c:spPr>
          <c:invertIfNegative val="0"/>
          <c:cat>
            <c:strRef>
              <c:f>'FOR NO OF +'!$A$4:$A$11</c:f>
              <c:strCache>
                <c:ptCount val="7"/>
                <c:pt idx="0">
                  <c:v>Protean eGov Techn</c:v>
                </c:pt>
                <c:pt idx="1">
                  <c:v>Abans Financial Se</c:v>
                </c:pt>
                <c:pt idx="2">
                  <c:v>RBZ Jewellers Ltd</c:v>
                </c:pt>
                <c:pt idx="3">
                  <c:v>Manoj Vaibhav Gems</c:v>
                </c:pt>
                <c:pt idx="4">
                  <c:v>Scoda Tubes Ltd</c:v>
                </c:pt>
                <c:pt idx="5">
                  <c:v>Indogulf Cropscien</c:v>
                </c:pt>
                <c:pt idx="6">
                  <c:v>Udayshivakumar Inf</c:v>
                </c:pt>
              </c:strCache>
            </c:strRef>
          </c:cat>
          <c:val>
            <c:numRef>
              <c:f>'FOR NO OF +'!$B$4:$B$11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B710-4A03-812F-1B18B524EF51}"/>
            </c:ext>
          </c:extLst>
        </c:ser>
        <c:ser>
          <c:idx val="1"/>
          <c:order val="1"/>
          <c:tx>
            <c:strRef>
              <c:f>'FOR NO OF +'!$C$3</c:f>
              <c:strCache>
                <c:ptCount val="1"/>
                <c:pt idx="0">
                  <c:v>Count of IPO NAME</c:v>
                </c:pt>
              </c:strCache>
            </c:strRef>
          </c:tx>
          <c:spPr>
            <a:solidFill>
              <a:schemeClr val="bg1"/>
            </a:solidFill>
            <a:ln>
              <a:noFill/>
            </a:ln>
            <a:effectLst/>
          </c:spPr>
          <c:invertIfNegative val="0"/>
          <c:cat>
            <c:strRef>
              <c:f>'FOR NO OF +'!$A$4:$A$11</c:f>
              <c:strCache>
                <c:ptCount val="7"/>
                <c:pt idx="0">
                  <c:v>Protean eGov Techn</c:v>
                </c:pt>
                <c:pt idx="1">
                  <c:v>Abans Financial Se</c:v>
                </c:pt>
                <c:pt idx="2">
                  <c:v>RBZ Jewellers Ltd</c:v>
                </c:pt>
                <c:pt idx="3">
                  <c:v>Manoj Vaibhav Gems</c:v>
                </c:pt>
                <c:pt idx="4">
                  <c:v>Scoda Tubes Ltd</c:v>
                </c:pt>
                <c:pt idx="5">
                  <c:v>Indogulf Cropscien</c:v>
                </c:pt>
                <c:pt idx="6">
                  <c:v>Udayshivakumar Inf</c:v>
                </c:pt>
              </c:strCache>
            </c:strRef>
          </c:cat>
          <c:val>
            <c:numRef>
              <c:f>'FOR NO OF +'!$C$4:$C$11</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B710-4A03-812F-1B18B524EF51}"/>
            </c:ext>
          </c:extLst>
        </c:ser>
        <c:dLbls>
          <c:showLegendKey val="0"/>
          <c:showVal val="0"/>
          <c:showCatName val="0"/>
          <c:showSerName val="0"/>
          <c:showPercent val="0"/>
          <c:showBubbleSize val="0"/>
        </c:dLbls>
        <c:gapWidth val="182"/>
        <c:axId val="81572975"/>
        <c:axId val="81579695"/>
      </c:barChart>
      <c:catAx>
        <c:axId val="81572975"/>
        <c:scaling>
          <c:orientation val="minMax"/>
        </c:scaling>
        <c:delete val="1"/>
        <c:axPos val="l"/>
        <c:numFmt formatCode="General" sourceLinked="1"/>
        <c:majorTickMark val="none"/>
        <c:minorTickMark val="none"/>
        <c:tickLblPos val="nextTo"/>
        <c:crossAx val="81579695"/>
        <c:crosses val="autoZero"/>
        <c:auto val="1"/>
        <c:lblAlgn val="ctr"/>
        <c:lblOffset val="100"/>
        <c:noMultiLvlLbl val="0"/>
      </c:catAx>
      <c:valAx>
        <c:axId val="81579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7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[IPO 21_25 excel analysis.xlsx]Sheet9 (2)!PivotTable4</c:name>
    <c:fmtId val="12"/>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 (2)'!$B$3</c:f>
              <c:strCache>
                <c:ptCount val="1"/>
                <c:pt idx="0">
                  <c:v>Count of IPO NAME</c:v>
                </c:pt>
              </c:strCache>
            </c:strRef>
          </c:tx>
          <c:spPr>
            <a:noFill/>
            <a:ln>
              <a:noFill/>
            </a:ln>
            <a:effectLst/>
          </c:spPr>
          <c:invertIfNegative val="0"/>
          <c:cat>
            <c:strRef>
              <c:f>'Sheet9 (2)'!$A$4:$A$10</c:f>
              <c:strCache>
                <c:ptCount val="7"/>
                <c:pt idx="0">
                  <c:v>Abans Financial Se</c:v>
                </c:pt>
                <c:pt idx="1">
                  <c:v>Indogulf Cropscien</c:v>
                </c:pt>
                <c:pt idx="2">
                  <c:v>Manoj Vaibhav Gems</c:v>
                </c:pt>
                <c:pt idx="3">
                  <c:v>Protean eGov Techn</c:v>
                </c:pt>
                <c:pt idx="4">
                  <c:v>RBZ Jewellers Ltd</c:v>
                </c:pt>
                <c:pt idx="5">
                  <c:v>Scoda Tubes Ltd</c:v>
                </c:pt>
                <c:pt idx="6">
                  <c:v>Udayshivakumar Inf</c:v>
                </c:pt>
              </c:strCache>
            </c:strRef>
          </c:cat>
          <c:val>
            <c:numRef>
              <c:f>'Sheet9 (2)'!$B$4:$B$10</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3-AC7A-418D-8D52-BD555AA2DAF8}"/>
            </c:ext>
          </c:extLst>
        </c:ser>
        <c:ser>
          <c:idx val="1"/>
          <c:order val="1"/>
          <c:tx>
            <c:strRef>
              <c:f>'Sheet9 (2)'!$C$3</c:f>
              <c:strCache>
                <c:ptCount val="1"/>
                <c:pt idx="0">
                  <c:v>Sum of Listing Gains(%)</c:v>
                </c:pt>
              </c:strCache>
            </c:strRef>
          </c:tx>
          <c:spPr>
            <a:solidFill>
              <a:schemeClr val="accent2"/>
            </a:solidFill>
            <a:ln>
              <a:noFill/>
            </a:ln>
            <a:effectLst/>
          </c:spPr>
          <c:invertIfNegative val="0"/>
          <c:cat>
            <c:strRef>
              <c:f>'Sheet9 (2)'!$A$4:$A$10</c:f>
              <c:strCache>
                <c:ptCount val="7"/>
                <c:pt idx="0">
                  <c:v>Abans Financial Se</c:v>
                </c:pt>
                <c:pt idx="1">
                  <c:v>Indogulf Cropscien</c:v>
                </c:pt>
                <c:pt idx="2">
                  <c:v>Manoj Vaibhav Gems</c:v>
                </c:pt>
                <c:pt idx="3">
                  <c:v>Protean eGov Techn</c:v>
                </c:pt>
                <c:pt idx="4">
                  <c:v>RBZ Jewellers Ltd</c:v>
                </c:pt>
                <c:pt idx="5">
                  <c:v>Scoda Tubes Ltd</c:v>
                </c:pt>
                <c:pt idx="6">
                  <c:v>Udayshivakumar Inf</c:v>
                </c:pt>
              </c:strCache>
            </c:strRef>
          </c:cat>
          <c:val>
            <c:numRef>
              <c:f>'Sheet9 (2)'!$C$4:$C$10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AC7A-418D-8D52-BD555AA2DAF8}"/>
            </c:ext>
          </c:extLst>
        </c:ser>
        <c:dLbls>
          <c:showLegendKey val="0"/>
          <c:showVal val="0"/>
          <c:showCatName val="0"/>
          <c:showSerName val="0"/>
          <c:showPercent val="0"/>
          <c:showBubbleSize val="0"/>
        </c:dLbls>
        <c:gapWidth val="182"/>
        <c:axId val="173983488"/>
        <c:axId val="173978688"/>
      </c:barChart>
      <c:catAx>
        <c:axId val="173983488"/>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crossAx val="173978688"/>
        <c:crosses val="autoZero"/>
        <c:auto val="1"/>
        <c:lblAlgn val="ctr"/>
        <c:lblOffset val="100"/>
        <c:noMultiLvlLbl val="0"/>
      </c:catAx>
      <c:valAx>
        <c:axId val="173978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GAINS</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98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[IPO 21_25 excel analysis.xlsx]Sheet9!PivotTable4</c:name>
    <c:fmtId val="0"/>
  </c:pivotSource>
  <c:chart>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Sheet9!$B$3</c:f>
              <c:strCache>
                <c:ptCount val="1"/>
                <c:pt idx="0">
                  <c:v> Gains(%)</c:v>
                </c:pt>
              </c:strCache>
            </c:strRef>
          </c:tx>
          <c:spPr>
            <a:ln w="28575" cap="rnd">
              <a:solidFill>
                <a:schemeClr val="accent5">
                  <a:shade val="76000"/>
                </a:schemeClr>
              </a:solidFill>
              <a:round/>
            </a:ln>
            <a:effectLst/>
          </c:spPr>
          <c:marker>
            <c:symbol val="none"/>
          </c:marker>
          <c:cat>
            <c:strRef>
              <c:f>Sheet9!$A$4:$A$14</c:f>
              <c:strCache>
                <c:ptCount val="10"/>
                <c:pt idx="0">
                  <c:v>Indus Infra Trust</c:v>
                </c:pt>
                <c:pt idx="1">
                  <c:v>Travel Food Servic</c:v>
                </c:pt>
                <c:pt idx="2">
                  <c:v>Sagility India Ltd</c:v>
                </c:pt>
                <c:pt idx="3">
                  <c:v>Niva Bupa Health I</c:v>
                </c:pt>
                <c:pt idx="4">
                  <c:v>Belrise Industries</c:v>
                </c:pt>
                <c:pt idx="5">
                  <c:v>Sapphire Foods Ind</c:v>
                </c:pt>
                <c:pt idx="6">
                  <c:v>Global Health Ltd</c:v>
                </c:pt>
                <c:pt idx="7">
                  <c:v>Krishna Institute </c:v>
                </c:pt>
                <c:pt idx="8">
                  <c:v>Inventurus Knowled</c:v>
                </c:pt>
                <c:pt idx="9">
                  <c:v>Indian Renewable E</c:v>
                </c:pt>
              </c:strCache>
            </c:strRef>
          </c:cat>
          <c:val>
            <c:numRef>
              <c:f>Sheet9!$B$4:$B$14</c:f>
              <c:numCache>
                <c:formatCode>General</c:formatCode>
                <c:ptCount val="10"/>
                <c:pt idx="0">
                  <c:v>1</c:v>
                </c:pt>
                <c:pt idx="1">
                  <c:v>2.38</c:v>
                </c:pt>
                <c:pt idx="2">
                  <c:v>3.53</c:v>
                </c:pt>
                <c:pt idx="3">
                  <c:v>6.08</c:v>
                </c:pt>
                <c:pt idx="4">
                  <c:v>9.44</c:v>
                </c:pt>
                <c:pt idx="5">
                  <c:v>11.1</c:v>
                </c:pt>
                <c:pt idx="6">
                  <c:v>18.5</c:v>
                </c:pt>
                <c:pt idx="7">
                  <c:v>22.29</c:v>
                </c:pt>
                <c:pt idx="8">
                  <c:v>39.65</c:v>
                </c:pt>
                <c:pt idx="9">
                  <c:v>56.25</c:v>
                </c:pt>
              </c:numCache>
            </c:numRef>
          </c:val>
          <c:smooth val="0"/>
          <c:extLst>
            <c:ext xmlns:c16="http://schemas.microsoft.com/office/drawing/2014/chart" uri="{C3380CC4-5D6E-409C-BE32-E72D297353CC}">
              <c16:uniqueId val="{00000000-FA92-48DB-BAB3-ABC57335FBD7}"/>
            </c:ext>
          </c:extLst>
        </c:ser>
        <c:ser>
          <c:idx val="1"/>
          <c:order val="1"/>
          <c:tx>
            <c:strRef>
              <c:f>Sheet9!$C$3</c:f>
              <c:strCache>
                <c:ptCount val="1"/>
                <c:pt idx="0">
                  <c:v>Count of IPO NAME</c:v>
                </c:pt>
              </c:strCache>
            </c:strRef>
          </c:tx>
          <c:spPr>
            <a:ln w="28575" cap="rnd">
              <a:solidFill>
                <a:schemeClr val="accent5">
                  <a:tint val="77000"/>
                </a:schemeClr>
              </a:solidFill>
              <a:round/>
            </a:ln>
            <a:effectLst/>
          </c:spPr>
          <c:marker>
            <c:symbol val="none"/>
          </c:marker>
          <c:cat>
            <c:strRef>
              <c:f>Sheet9!$A$4:$A$14</c:f>
              <c:strCache>
                <c:ptCount val="10"/>
                <c:pt idx="0">
                  <c:v>Indus Infra Trust</c:v>
                </c:pt>
                <c:pt idx="1">
                  <c:v>Travel Food Servic</c:v>
                </c:pt>
                <c:pt idx="2">
                  <c:v>Sagility India Ltd</c:v>
                </c:pt>
                <c:pt idx="3">
                  <c:v>Niva Bupa Health I</c:v>
                </c:pt>
                <c:pt idx="4">
                  <c:v>Belrise Industries</c:v>
                </c:pt>
                <c:pt idx="5">
                  <c:v>Sapphire Foods Ind</c:v>
                </c:pt>
                <c:pt idx="6">
                  <c:v>Global Health Ltd</c:v>
                </c:pt>
                <c:pt idx="7">
                  <c:v>Krishna Institute </c:v>
                </c:pt>
                <c:pt idx="8">
                  <c:v>Inventurus Knowled</c:v>
                </c:pt>
                <c:pt idx="9">
                  <c:v>Indian Renewable E</c:v>
                </c:pt>
              </c:strCache>
            </c:strRef>
          </c:cat>
          <c:val>
            <c:numRef>
              <c:f>Sheet9!$C$4:$C$14</c:f>
              <c:numCache>
                <c:formatCode>General</c:formatCode>
                <c:ptCount val="10"/>
                <c:pt idx="0">
                  <c:v>1</c:v>
                </c:pt>
                <c:pt idx="1">
                  <c:v>1</c:v>
                </c:pt>
                <c:pt idx="2">
                  <c:v>1</c:v>
                </c:pt>
                <c:pt idx="3">
                  <c:v>1</c:v>
                </c:pt>
                <c:pt idx="4">
                  <c:v>1</c:v>
                </c:pt>
                <c:pt idx="5">
                  <c:v>1</c:v>
                </c:pt>
                <c:pt idx="6">
                  <c:v>1</c:v>
                </c:pt>
                <c:pt idx="7">
                  <c:v>1</c:v>
                </c:pt>
                <c:pt idx="8">
                  <c:v>1</c:v>
                </c:pt>
                <c:pt idx="9">
                  <c:v>1</c:v>
                </c:pt>
              </c:numCache>
            </c:numRef>
          </c:val>
          <c:smooth val="0"/>
          <c:extLst>
            <c:ext xmlns:c16="http://schemas.microsoft.com/office/drawing/2014/chart" uri="{C3380CC4-5D6E-409C-BE32-E72D297353CC}">
              <c16:uniqueId val="{00000000-7B66-478D-A200-7C1E54A96FB5}"/>
            </c:ext>
          </c:extLst>
        </c:ser>
        <c:dLbls>
          <c:showLegendKey val="0"/>
          <c:showVal val="0"/>
          <c:showCatName val="0"/>
          <c:showSerName val="0"/>
          <c:showPercent val="0"/>
          <c:showBubbleSize val="0"/>
        </c:dLbls>
        <c:smooth val="0"/>
        <c:axId val="293744959"/>
        <c:axId val="293743999"/>
      </c:lineChart>
      <c:catAx>
        <c:axId val="29374495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93743999"/>
        <c:crosses val="autoZero"/>
        <c:auto val="1"/>
        <c:lblAlgn val="ctr"/>
        <c:lblOffset val="100"/>
        <c:noMultiLvlLbl val="0"/>
      </c:catAx>
      <c:valAx>
        <c:axId val="29374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accent2">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449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[IPO 21_25 excel analysis.xlsx]Sheet9!PivotTable4</c:name>
    <c:fmtId val="3"/>
  </c:pivotSource>
  <c:chart>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57F309-B062-43BB-802A-EB3D717A4339}" type="VALUE">
                  <a:rPr lang="en-US">
                    <a:solidFill>
                      <a:schemeClr val="bg2"/>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bar"/>
        <c:grouping val="stacked"/>
        <c:varyColors val="0"/>
        <c:ser>
          <c:idx val="0"/>
          <c:order val="0"/>
          <c:tx>
            <c:strRef>
              <c:f>Sheet9!$B$3</c:f>
              <c:strCache>
                <c:ptCount val="1"/>
                <c:pt idx="0">
                  <c:v> Gains(%)</c:v>
                </c:pt>
              </c:strCache>
            </c:strRef>
          </c:tx>
          <c:spPr>
            <a:solidFill>
              <a:schemeClr val="accent5">
                <a:lumMod val="75000"/>
              </a:schemeClr>
            </a:solidFill>
            <a:ln>
              <a:noFill/>
            </a:ln>
            <a:effectLst/>
          </c:spPr>
          <c:invertIfNegative val="0"/>
          <c:cat>
            <c:strRef>
              <c:f>Sheet9!$A$4:$A$14</c:f>
              <c:strCache>
                <c:ptCount val="10"/>
                <c:pt idx="0">
                  <c:v>Indus Infra Trust</c:v>
                </c:pt>
                <c:pt idx="1">
                  <c:v>Travel Food Servic</c:v>
                </c:pt>
                <c:pt idx="2">
                  <c:v>Sagility India Ltd</c:v>
                </c:pt>
                <c:pt idx="3">
                  <c:v>Niva Bupa Health I</c:v>
                </c:pt>
                <c:pt idx="4">
                  <c:v>Belrise Industries</c:v>
                </c:pt>
                <c:pt idx="5">
                  <c:v>Sapphire Foods Ind</c:v>
                </c:pt>
                <c:pt idx="6">
                  <c:v>Global Health Ltd</c:v>
                </c:pt>
                <c:pt idx="7">
                  <c:v>Krishna Institute </c:v>
                </c:pt>
                <c:pt idx="8">
                  <c:v>Inventurus Knowled</c:v>
                </c:pt>
                <c:pt idx="9">
                  <c:v>Indian Renewable E</c:v>
                </c:pt>
              </c:strCache>
            </c:strRef>
          </c:cat>
          <c:val>
            <c:numRef>
              <c:f>Sheet9!$B$4:$B$14</c:f>
              <c:numCache>
                <c:formatCode>General</c:formatCode>
                <c:ptCount val="10"/>
                <c:pt idx="0">
                  <c:v>1</c:v>
                </c:pt>
                <c:pt idx="1">
                  <c:v>2.38</c:v>
                </c:pt>
                <c:pt idx="2">
                  <c:v>3.53</c:v>
                </c:pt>
                <c:pt idx="3">
                  <c:v>6.08</c:v>
                </c:pt>
                <c:pt idx="4">
                  <c:v>9.44</c:v>
                </c:pt>
                <c:pt idx="5">
                  <c:v>11.1</c:v>
                </c:pt>
                <c:pt idx="6">
                  <c:v>18.5</c:v>
                </c:pt>
                <c:pt idx="7">
                  <c:v>22.29</c:v>
                </c:pt>
                <c:pt idx="8">
                  <c:v>39.65</c:v>
                </c:pt>
                <c:pt idx="9">
                  <c:v>56.25</c:v>
                </c:pt>
              </c:numCache>
            </c:numRef>
          </c:val>
          <c:extLst>
            <c:ext xmlns:c16="http://schemas.microsoft.com/office/drawing/2014/chart" uri="{C3380CC4-5D6E-409C-BE32-E72D297353CC}">
              <c16:uniqueId val="{00000000-5F04-4FFF-B11D-A3EC2E53791C}"/>
            </c:ext>
          </c:extLst>
        </c:ser>
        <c:ser>
          <c:idx val="1"/>
          <c:order val="1"/>
          <c:tx>
            <c:strRef>
              <c:f>Sheet9!$C$3</c:f>
              <c:strCache>
                <c:ptCount val="1"/>
                <c:pt idx="0">
                  <c:v>Count of IPO NAME</c:v>
                </c:pt>
              </c:strCache>
            </c:strRef>
          </c:tx>
          <c:spPr>
            <a:solidFill>
              <a:schemeClr val="bg1"/>
            </a:solidFill>
            <a:ln>
              <a:noFill/>
            </a:ln>
            <a:effectLst/>
          </c:spPr>
          <c:invertIfNegative val="0"/>
          <c:cat>
            <c:strRef>
              <c:f>Sheet9!$A$4:$A$14</c:f>
              <c:strCache>
                <c:ptCount val="10"/>
                <c:pt idx="0">
                  <c:v>Indus Infra Trust</c:v>
                </c:pt>
                <c:pt idx="1">
                  <c:v>Travel Food Servic</c:v>
                </c:pt>
                <c:pt idx="2">
                  <c:v>Sagility India Ltd</c:v>
                </c:pt>
                <c:pt idx="3">
                  <c:v>Niva Bupa Health I</c:v>
                </c:pt>
                <c:pt idx="4">
                  <c:v>Belrise Industries</c:v>
                </c:pt>
                <c:pt idx="5">
                  <c:v>Sapphire Foods Ind</c:v>
                </c:pt>
                <c:pt idx="6">
                  <c:v>Global Health Ltd</c:v>
                </c:pt>
                <c:pt idx="7">
                  <c:v>Krishna Institute </c:v>
                </c:pt>
                <c:pt idx="8">
                  <c:v>Inventurus Knowled</c:v>
                </c:pt>
                <c:pt idx="9">
                  <c:v>Indian Renewable E</c:v>
                </c:pt>
              </c:strCache>
            </c:strRef>
          </c:cat>
          <c:val>
            <c:numRef>
              <c:f>Sheet9!$C$4:$C$14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2-5F04-4FFF-B11D-A3EC2E53791C}"/>
            </c:ext>
          </c:extLst>
        </c:ser>
        <c:dLbls>
          <c:showLegendKey val="0"/>
          <c:showVal val="0"/>
          <c:showCatName val="0"/>
          <c:showSerName val="0"/>
          <c:showPercent val="0"/>
          <c:showBubbleSize val="0"/>
        </c:dLbls>
        <c:gapWidth val="150"/>
        <c:overlap val="100"/>
        <c:axId val="840851071"/>
        <c:axId val="840853951"/>
      </c:barChart>
      <c:catAx>
        <c:axId val="840851071"/>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40853951"/>
        <c:crosses val="autoZero"/>
        <c:auto val="1"/>
        <c:lblAlgn val="ctr"/>
        <c:lblOffset val="100"/>
        <c:noMultiLvlLbl val="0"/>
      </c:catAx>
      <c:valAx>
        <c:axId val="84085395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5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'totalsub vs size'!$C$2</c:f>
              <c:strCache>
                <c:ptCount val="1"/>
                <c:pt idx="0">
                  <c:v>0-5</c:v>
                </c:pt>
              </c:strCache>
            </c:strRef>
          </c:tx>
          <c:spPr>
            <a:solidFill>
              <a:schemeClr val="accent1">
                <a:alpha val="75000"/>
              </a:schemeClr>
            </a:solidFill>
            <a:ln>
              <a:noFill/>
            </a:ln>
            <a:effectLst/>
          </c:spPr>
          <c:invertIfNegative val="0"/>
          <c:xVal>
            <c:strRef>
              <c:f>'totalsub vs size'!$B$3:$B$13</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xVal>
          <c:yVal>
            <c:numRef>
              <c:f>'totalsub vs size'!$C$3:$C$13</c:f>
            </c:numRef>
          </c:yVal>
          <c:bubbleSize>
            <c:numRef>
              <c:f>'totalsub vs size'!$D$3:$D$13</c:f>
              <c:numCache>
                <c:formatCode>General</c:formatCode>
                <c:ptCount val="11"/>
                <c:pt idx="0">
                  <c:v>5.5</c:v>
                </c:pt>
                <c:pt idx="1">
                  <c:v>-3</c:v>
                </c:pt>
                <c:pt idx="2">
                  <c:v>-2</c:v>
                </c:pt>
                <c:pt idx="3">
                  <c:v>-7.0000000000000007E-2</c:v>
                </c:pt>
                <c:pt idx="4">
                  <c:v>8.57</c:v>
                </c:pt>
                <c:pt idx="5">
                  <c:v>-6.2</c:v>
                </c:pt>
                <c:pt idx="6">
                  <c:v>3.02</c:v>
                </c:pt>
                <c:pt idx="7">
                  <c:v>-4.7</c:v>
                </c:pt>
                <c:pt idx="8">
                  <c:v>30.77</c:v>
                </c:pt>
                <c:pt idx="9">
                  <c:v>-10.6</c:v>
                </c:pt>
                <c:pt idx="10">
                  <c:v>-0.88500000000000001</c:v>
                </c:pt>
              </c:numCache>
            </c:numRef>
          </c:bubbleSize>
          <c:bubble3D val="0"/>
          <c:extLst>
            <c:ext xmlns:c16="http://schemas.microsoft.com/office/drawing/2014/chart" uri="{C3380CC4-5D6E-409C-BE32-E72D297353CC}">
              <c16:uniqueId val="{00000000-5DA0-4E62-8318-0A7002ED293C}"/>
            </c:ext>
          </c:extLst>
        </c:ser>
        <c:ser>
          <c:idx val="1"/>
          <c:order val="1"/>
          <c:tx>
            <c:strRef>
              <c:f>'totalsub vs size'!$E$2</c:f>
              <c:strCache>
                <c:ptCount val="1"/>
                <c:pt idx="0">
                  <c:v>5-10</c:v>
                </c:pt>
              </c:strCache>
            </c:strRef>
          </c:tx>
          <c:spPr>
            <a:solidFill>
              <a:schemeClr val="accent2">
                <a:alpha val="75000"/>
              </a:schemeClr>
            </a:solidFill>
            <a:ln w="25400">
              <a:noFill/>
            </a:ln>
            <a:effectLst/>
          </c:spPr>
          <c:invertIfNegative val="0"/>
          <c:xVal>
            <c:strRef>
              <c:f>'totalsub vs size'!$B$3:$B$13</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xVal>
          <c:yVal>
            <c:numRef>
              <c:f>'totalsub vs size'!$E$3:$E$13</c:f>
              <c:numCache>
                <c:formatCode>General</c:formatCode>
                <c:ptCount val="11"/>
                <c:pt idx="0">
                  <c:v>5.1539999999999999</c:v>
                </c:pt>
                <c:pt idx="1">
                  <c:v>8.7899999999999991</c:v>
                </c:pt>
                <c:pt idx="2">
                  <c:v>-1</c:v>
                </c:pt>
                <c:pt idx="3">
                  <c:v>1.6</c:v>
                </c:pt>
                <c:pt idx="4">
                  <c:v>10.199999999999999</c:v>
                </c:pt>
                <c:pt idx="5">
                  <c:v>1.6</c:v>
                </c:pt>
                <c:pt idx="6">
                  <c:v>2.0499999999999998</c:v>
                </c:pt>
                <c:pt idx="10">
                  <c:v>9.09</c:v>
                </c:pt>
              </c:numCache>
            </c:numRef>
          </c:yVal>
          <c:bubbleSize>
            <c:numRef>
              <c:f>'totalsub vs size'!$F$3:$F$13</c:f>
              <c:numCache>
                <c:formatCode>General</c:formatCode>
                <c:ptCount val="11"/>
                <c:pt idx="0">
                  <c:v>13.81</c:v>
                </c:pt>
                <c:pt idx="1">
                  <c:v>4.66</c:v>
                </c:pt>
                <c:pt idx="2">
                  <c:v>2.99</c:v>
                </c:pt>
                <c:pt idx="6">
                  <c:v>20.22</c:v>
                </c:pt>
                <c:pt idx="8">
                  <c:v>34.409999999999997</c:v>
                </c:pt>
                <c:pt idx="9">
                  <c:v>4</c:v>
                </c:pt>
              </c:numCache>
            </c:numRef>
          </c:bubbleSize>
          <c:bubble3D val="0"/>
          <c:extLst>
            <c:ext xmlns:c16="http://schemas.microsoft.com/office/drawing/2014/chart" uri="{C3380CC4-5D6E-409C-BE32-E72D297353CC}">
              <c16:uniqueId val="{00000001-5DA0-4E62-8318-0A7002ED293C}"/>
            </c:ext>
          </c:extLst>
        </c:ser>
        <c:ser>
          <c:idx val="2"/>
          <c:order val="2"/>
          <c:tx>
            <c:strRef>
              <c:f>'totalsub vs size'!$G$2</c:f>
              <c:strCache>
                <c:ptCount val="1"/>
                <c:pt idx="0">
                  <c:v>15-20</c:v>
                </c:pt>
              </c:strCache>
            </c:strRef>
          </c:tx>
          <c:spPr>
            <a:solidFill>
              <a:schemeClr val="accent3">
                <a:alpha val="75000"/>
              </a:schemeClr>
            </a:solidFill>
            <a:ln w="25400">
              <a:noFill/>
            </a:ln>
            <a:effectLst/>
          </c:spPr>
          <c:invertIfNegative val="0"/>
          <c:xVal>
            <c:strRef>
              <c:f>'totalsub vs size'!$B$3:$B$13</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xVal>
          <c:yVal>
            <c:numRef>
              <c:f>'totalsub vs size'!$G$3:$G$13</c:f>
              <c:numCache>
                <c:formatCode>General</c:formatCode>
                <c:ptCount val="11"/>
                <c:pt idx="0">
                  <c:v>18.420000000000002</c:v>
                </c:pt>
                <c:pt idx="1">
                  <c:v>3.14</c:v>
                </c:pt>
                <c:pt idx="2">
                  <c:v>-1.46</c:v>
                </c:pt>
                <c:pt idx="3">
                  <c:v>13.91</c:v>
                </c:pt>
                <c:pt idx="5">
                  <c:v>-6.5</c:v>
                </c:pt>
                <c:pt idx="6">
                  <c:v>-3.91</c:v>
                </c:pt>
                <c:pt idx="8">
                  <c:v>20.37</c:v>
                </c:pt>
                <c:pt idx="10">
                  <c:v>15.09</c:v>
                </c:pt>
              </c:numCache>
            </c:numRef>
          </c:yVal>
          <c:bubbleSize>
            <c:numRef>
              <c:f>'totalsub vs size'!$H$3:$H$13</c:f>
              <c:numCache>
                <c:formatCode>General</c:formatCode>
                <c:ptCount val="11"/>
                <c:pt idx="0">
                  <c:v>3.45</c:v>
                </c:pt>
                <c:pt idx="1">
                  <c:v>23</c:v>
                </c:pt>
                <c:pt idx="3">
                  <c:v>17.329999999999998</c:v>
                </c:pt>
                <c:pt idx="4">
                  <c:v>-1.1000000000000001</c:v>
                </c:pt>
              </c:numCache>
            </c:numRef>
          </c:bubbleSize>
          <c:bubble3D val="0"/>
          <c:extLst>
            <c:ext xmlns:c16="http://schemas.microsoft.com/office/drawing/2014/chart" uri="{C3380CC4-5D6E-409C-BE32-E72D297353CC}">
              <c16:uniqueId val="{00000002-5DA0-4E62-8318-0A7002ED293C}"/>
            </c:ext>
          </c:extLst>
        </c:ser>
        <c:ser>
          <c:idx val="3"/>
          <c:order val="3"/>
          <c:tx>
            <c:strRef>
              <c:f>'totalsub vs size'!$I$2</c:f>
              <c:strCache>
                <c:ptCount val="1"/>
                <c:pt idx="0">
                  <c:v>25-50</c:v>
                </c:pt>
              </c:strCache>
            </c:strRef>
          </c:tx>
          <c:spPr>
            <a:solidFill>
              <a:schemeClr val="accent4">
                <a:alpha val="75000"/>
              </a:schemeClr>
            </a:solidFill>
            <a:ln w="25400">
              <a:noFill/>
            </a:ln>
            <a:effectLst/>
          </c:spPr>
          <c:invertIfNegative val="0"/>
          <c:xVal>
            <c:strRef>
              <c:f>'totalsub vs size'!$B$3:$B$13</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xVal>
          <c:yVal>
            <c:numRef>
              <c:f>'totalsub vs size'!$I$3:$I$13</c:f>
              <c:numCache>
                <c:formatCode>General</c:formatCode>
                <c:ptCount val="11"/>
                <c:pt idx="0">
                  <c:v>6.98</c:v>
                </c:pt>
                <c:pt idx="1">
                  <c:v>18.87</c:v>
                </c:pt>
                <c:pt idx="2">
                  <c:v>14.94</c:v>
                </c:pt>
                <c:pt idx="3">
                  <c:v>43.61</c:v>
                </c:pt>
                <c:pt idx="4">
                  <c:v>32.840000000000003</c:v>
                </c:pt>
                <c:pt idx="5">
                  <c:v>20.170000000000002</c:v>
                </c:pt>
                <c:pt idx="6">
                  <c:v>-0.22</c:v>
                </c:pt>
                <c:pt idx="8">
                  <c:v>21.18</c:v>
                </c:pt>
                <c:pt idx="10">
                  <c:v>46.174999999999997</c:v>
                </c:pt>
              </c:numCache>
            </c:numRef>
          </c:yVal>
          <c:bubbleSize>
            <c:numRef>
              <c:f>'totalsub vs size'!$J$3:$J$13</c:f>
              <c:numCache>
                <c:formatCode>General</c:formatCode>
                <c:ptCount val="11"/>
                <c:pt idx="0">
                  <c:v>15.135</c:v>
                </c:pt>
                <c:pt idx="1">
                  <c:v>35.369999999999997</c:v>
                </c:pt>
                <c:pt idx="2">
                  <c:v>38.78</c:v>
                </c:pt>
                <c:pt idx="3">
                  <c:v>28.05</c:v>
                </c:pt>
                <c:pt idx="4">
                  <c:v>39.65</c:v>
                </c:pt>
                <c:pt idx="5">
                  <c:v>120</c:v>
                </c:pt>
                <c:pt idx="6">
                  <c:v>83.42</c:v>
                </c:pt>
                <c:pt idx="10">
                  <c:v>114.2</c:v>
                </c:pt>
              </c:numCache>
            </c:numRef>
          </c:bubbleSize>
          <c:bubble3D val="0"/>
          <c:extLst>
            <c:ext xmlns:c16="http://schemas.microsoft.com/office/drawing/2014/chart" uri="{C3380CC4-5D6E-409C-BE32-E72D297353CC}">
              <c16:uniqueId val="{00000003-5DA0-4E62-8318-0A7002ED293C}"/>
            </c:ext>
          </c:extLst>
        </c:ser>
        <c:ser>
          <c:idx val="4"/>
          <c:order val="4"/>
          <c:tx>
            <c:strRef>
              <c:f>'totalsub vs size'!$K$2</c:f>
              <c:strCache>
                <c:ptCount val="1"/>
                <c:pt idx="0">
                  <c:v>75-100</c:v>
                </c:pt>
              </c:strCache>
            </c:strRef>
          </c:tx>
          <c:spPr>
            <a:solidFill>
              <a:schemeClr val="accent5">
                <a:alpha val="75000"/>
              </a:schemeClr>
            </a:solidFill>
            <a:ln w="25400">
              <a:noFill/>
            </a:ln>
            <a:effectLst/>
          </c:spPr>
          <c:invertIfNegative val="0"/>
          <c:xVal>
            <c:strRef>
              <c:f>'totalsub vs size'!$B$3:$B$13</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xVal>
          <c:yVal>
            <c:numRef>
              <c:f>'totalsub vs size'!$K$3:$K$13</c:f>
              <c:numCache>
                <c:formatCode>General</c:formatCode>
                <c:ptCount val="11"/>
                <c:pt idx="0">
                  <c:v>37.93</c:v>
                </c:pt>
                <c:pt idx="1">
                  <c:v>44.15</c:v>
                </c:pt>
                <c:pt idx="2">
                  <c:v>33.58</c:v>
                </c:pt>
                <c:pt idx="3">
                  <c:v>50</c:v>
                </c:pt>
                <c:pt idx="9">
                  <c:v>69.66</c:v>
                </c:pt>
                <c:pt idx="10">
                  <c:v>77.87</c:v>
                </c:pt>
              </c:numCache>
            </c:numRef>
          </c:yVal>
          <c:bubbleSize>
            <c:numRef>
              <c:f>'totalsub vs size'!$L$3:$L$13</c:f>
              <c:numCache>
                <c:formatCode>General</c:formatCode>
                <c:ptCount val="11"/>
                <c:pt idx="0">
                  <c:v>51.6</c:v>
                </c:pt>
                <c:pt idx="1">
                  <c:v>41.1</c:v>
                </c:pt>
                <c:pt idx="2">
                  <c:v>62.9</c:v>
                </c:pt>
              </c:numCache>
            </c:numRef>
          </c:bubbleSize>
          <c:bubble3D val="0"/>
          <c:extLst>
            <c:ext xmlns:c16="http://schemas.microsoft.com/office/drawing/2014/chart" uri="{C3380CC4-5D6E-409C-BE32-E72D297353CC}">
              <c16:uniqueId val="{00000004-5DA0-4E62-8318-0A7002ED293C}"/>
            </c:ext>
          </c:extLst>
        </c:ser>
        <c:ser>
          <c:idx val="5"/>
          <c:order val="5"/>
          <c:tx>
            <c:strRef>
              <c:f>'totalsub vs size'!$M$2</c:f>
              <c:strCache>
                <c:ptCount val="1"/>
                <c:pt idx="0">
                  <c:v>125-150</c:v>
                </c:pt>
              </c:strCache>
            </c:strRef>
          </c:tx>
          <c:spPr>
            <a:solidFill>
              <a:schemeClr val="accent6">
                <a:alpha val="75000"/>
              </a:schemeClr>
            </a:solidFill>
            <a:ln w="25400">
              <a:noFill/>
            </a:ln>
            <a:effectLst/>
          </c:spPr>
          <c:invertIfNegative val="0"/>
          <c:xVal>
            <c:strRef>
              <c:f>'totalsub vs size'!$B$3:$B$13</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xVal>
          <c:yVal>
            <c:numRef>
              <c:f>'totalsub vs size'!$M$3:$M$13</c:f>
              <c:numCache>
                <c:formatCode>General</c:formatCode>
                <c:ptCount val="11"/>
                <c:pt idx="0">
                  <c:v>50.81</c:v>
                </c:pt>
                <c:pt idx="1">
                  <c:v>38.78</c:v>
                </c:pt>
                <c:pt idx="2">
                  <c:v>90.72</c:v>
                </c:pt>
              </c:numCache>
            </c:numRef>
          </c:yVal>
          <c:bubbleSize>
            <c:numRef>
              <c:f>'totalsub vs size'!$N$3:$N$13</c:f>
              <c:numCache>
                <c:formatCode>General</c:formatCode>
                <c:ptCount val="11"/>
                <c:pt idx="0">
                  <c:v>77.680000000000007</c:v>
                </c:pt>
                <c:pt idx="1">
                  <c:v>10.16</c:v>
                </c:pt>
                <c:pt idx="2">
                  <c:v>53.05</c:v>
                </c:pt>
              </c:numCache>
            </c:numRef>
          </c:bubbleSize>
          <c:bubble3D val="0"/>
          <c:extLst>
            <c:ext xmlns:c16="http://schemas.microsoft.com/office/drawing/2014/chart" uri="{C3380CC4-5D6E-409C-BE32-E72D297353CC}">
              <c16:uniqueId val="{00000005-5DA0-4E62-8318-0A7002ED293C}"/>
            </c:ext>
          </c:extLst>
        </c:ser>
        <c:ser>
          <c:idx val="6"/>
          <c:order val="6"/>
          <c:tx>
            <c:strRef>
              <c:f>'totalsub vs size'!$O$2</c:f>
              <c:strCache>
                <c:ptCount val="1"/>
                <c:pt idx="0">
                  <c:v>175-200</c:v>
                </c:pt>
              </c:strCache>
            </c:strRef>
          </c:tx>
          <c:spPr>
            <a:solidFill>
              <a:schemeClr val="accent1">
                <a:lumMod val="60000"/>
                <a:alpha val="75000"/>
              </a:schemeClr>
            </a:solidFill>
            <a:ln w="25400">
              <a:noFill/>
            </a:ln>
            <a:effectLst/>
          </c:spPr>
          <c:invertIfNegative val="0"/>
          <c:xVal>
            <c:strRef>
              <c:f>'totalsub vs size'!$B$3:$B$13</c:f>
              <c:strCache>
                <c:ptCount val="11"/>
                <c:pt idx="0">
                  <c:v>0-500</c:v>
                </c:pt>
                <c:pt idx="1">
                  <c:v>500-1000</c:v>
                </c:pt>
                <c:pt idx="2">
                  <c:v>1000-1500</c:v>
                </c:pt>
                <c:pt idx="3">
                  <c:v>1500-2000</c:v>
                </c:pt>
                <c:pt idx="4">
                  <c:v>2000-2500</c:v>
                </c:pt>
                <c:pt idx="5">
                  <c:v>2500-3000</c:v>
                </c:pt>
                <c:pt idx="6">
                  <c:v>3000-3500</c:v>
                </c:pt>
                <c:pt idx="7">
                  <c:v>3500-4000</c:v>
                </c:pt>
                <c:pt idx="8">
                  <c:v>4000-4500</c:v>
                </c:pt>
                <c:pt idx="9">
                  <c:v>4500-5000</c:v>
                </c:pt>
                <c:pt idx="10">
                  <c:v>&gt;5000</c:v>
                </c:pt>
              </c:strCache>
            </c:strRef>
          </c:xVal>
          <c:yVal>
            <c:numRef>
              <c:f>'totalsub vs size'!$O$3:$O$13</c:f>
              <c:numCache>
                <c:formatCode>General</c:formatCode>
                <c:ptCount val="11"/>
                <c:pt idx="0">
                  <c:v>58.73</c:v>
                </c:pt>
                <c:pt idx="1">
                  <c:v>87.98</c:v>
                </c:pt>
              </c:numCache>
            </c:numRef>
          </c:yVal>
          <c:bubbleSize>
            <c:numRef>
              <c:f>'totalsub vs size'!$P$3:$P$13</c:f>
              <c:numCache>
                <c:formatCode>General</c:formatCode>
                <c:ptCount val="11"/>
                <c:pt idx="0">
                  <c:v>78.77</c:v>
                </c:pt>
                <c:pt idx="1">
                  <c:v>106.76600000000001</c:v>
                </c:pt>
              </c:numCache>
            </c:numRef>
          </c:bubbleSize>
          <c:bubble3D val="0"/>
          <c:extLst>
            <c:ext xmlns:c16="http://schemas.microsoft.com/office/drawing/2014/chart" uri="{C3380CC4-5D6E-409C-BE32-E72D297353CC}">
              <c16:uniqueId val="{00000006-5DA0-4E62-8318-0A7002ED293C}"/>
            </c:ext>
          </c:extLst>
        </c:ser>
        <c:dLbls>
          <c:showLegendKey val="0"/>
          <c:showVal val="0"/>
          <c:showCatName val="0"/>
          <c:showSerName val="0"/>
          <c:showPercent val="0"/>
          <c:showBubbleSize val="0"/>
        </c:dLbls>
        <c:bubbleScale val="100"/>
        <c:showNegBubbles val="0"/>
        <c:axId val="101278400"/>
        <c:axId val="101278880"/>
      </c:bubbleChart>
      <c:valAx>
        <c:axId val="1012784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8880"/>
        <c:crosses val="autoZero"/>
        <c:crossBetween val="midCat"/>
      </c:valAx>
      <c:valAx>
        <c:axId val="10127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8400"/>
        <c:crosses val="autoZero"/>
        <c:crossBetween val="midCat"/>
      </c:valAx>
      <c:spPr>
        <a:noFill/>
        <a:ln>
          <a:noFill/>
        </a:ln>
        <a:effectLst/>
      </c:spPr>
    </c:plotArea>
    <c:legend>
      <c:legendPos val="b"/>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82633420822398E-2"/>
          <c:y val="0.18097222222222226"/>
          <c:w val="0.90339588801399828"/>
          <c:h val="0.6714577865266842"/>
        </c:manualLayout>
      </c:layout>
      <c:bubbleChart>
        <c:varyColors val="0"/>
        <c:ser>
          <c:idx val="0"/>
          <c:order val="0"/>
          <c:spPr>
            <a:solidFill>
              <a:schemeClr val="accent1">
                <a:alpha val="75000"/>
              </a:schemeClr>
            </a:solidFill>
            <a:ln>
              <a:noFill/>
            </a:ln>
            <a:effectLst/>
          </c:spPr>
          <c:invertIfNegative val="0"/>
          <c:xVal>
            <c:numRef>
              <c:f>'totalsub vs size'!$AG$3:$AS$3</c:f>
              <c:numCache>
                <c:formatCode>General</c:formatCode>
                <c:ptCount val="13"/>
                <c:pt idx="0">
                  <c:v>5.5</c:v>
                </c:pt>
                <c:pt idx="1">
                  <c:v>5.1539999999999999</c:v>
                </c:pt>
                <c:pt idx="2">
                  <c:v>13.81</c:v>
                </c:pt>
                <c:pt idx="3">
                  <c:v>18.420000000000002</c:v>
                </c:pt>
                <c:pt idx="4">
                  <c:v>3.45</c:v>
                </c:pt>
                <c:pt idx="5">
                  <c:v>6.98</c:v>
                </c:pt>
                <c:pt idx="6">
                  <c:v>15.135</c:v>
                </c:pt>
                <c:pt idx="7">
                  <c:v>37.93</c:v>
                </c:pt>
                <c:pt idx="8">
                  <c:v>51.6</c:v>
                </c:pt>
                <c:pt idx="9">
                  <c:v>50.81</c:v>
                </c:pt>
                <c:pt idx="10">
                  <c:v>77.680000000000007</c:v>
                </c:pt>
                <c:pt idx="11">
                  <c:v>58.73</c:v>
                </c:pt>
                <c:pt idx="12">
                  <c:v>78.77</c:v>
                </c:pt>
              </c:numCache>
            </c:numRef>
          </c:xVal>
          <c:yVal>
            <c:numRef>
              <c:f>'totalsub vs size'!$AG$4:$AS$4</c:f>
              <c:numCache>
                <c:formatCode>General</c:formatCode>
                <c:ptCount val="13"/>
                <c:pt idx="0">
                  <c:v>-3</c:v>
                </c:pt>
                <c:pt idx="1">
                  <c:v>8.7899999999999991</c:v>
                </c:pt>
                <c:pt idx="2">
                  <c:v>4.66</c:v>
                </c:pt>
                <c:pt idx="3">
                  <c:v>3.14</c:v>
                </c:pt>
                <c:pt idx="4">
                  <c:v>23</c:v>
                </c:pt>
                <c:pt idx="5">
                  <c:v>18.87</c:v>
                </c:pt>
                <c:pt idx="6">
                  <c:v>35.369999999999997</c:v>
                </c:pt>
                <c:pt idx="7">
                  <c:v>44.15</c:v>
                </c:pt>
                <c:pt idx="8">
                  <c:v>41.1</c:v>
                </c:pt>
                <c:pt idx="9">
                  <c:v>38.78</c:v>
                </c:pt>
                <c:pt idx="10">
                  <c:v>10.16</c:v>
                </c:pt>
                <c:pt idx="11">
                  <c:v>87.98</c:v>
                </c:pt>
                <c:pt idx="12">
                  <c:v>106.76600000000001</c:v>
                </c:pt>
              </c:numCache>
            </c:numRef>
          </c:yVal>
          <c:bubbleSize>
            <c:numRef>
              <c:f>'totalsub vs size'!$AG$5:$AS$5</c:f>
              <c:numCache>
                <c:formatCode>General</c:formatCode>
                <c:ptCount val="13"/>
                <c:pt idx="0">
                  <c:v>-2</c:v>
                </c:pt>
                <c:pt idx="1">
                  <c:v>-1</c:v>
                </c:pt>
                <c:pt idx="2">
                  <c:v>2.99</c:v>
                </c:pt>
                <c:pt idx="3">
                  <c:v>-1.46</c:v>
                </c:pt>
                <c:pt idx="5">
                  <c:v>14.94</c:v>
                </c:pt>
                <c:pt idx="6">
                  <c:v>38.78</c:v>
                </c:pt>
                <c:pt idx="7">
                  <c:v>33.58</c:v>
                </c:pt>
                <c:pt idx="8">
                  <c:v>62.9</c:v>
                </c:pt>
                <c:pt idx="9">
                  <c:v>90.72</c:v>
                </c:pt>
                <c:pt idx="10">
                  <c:v>53.05</c:v>
                </c:pt>
              </c:numCache>
            </c:numRef>
          </c:bubbleSize>
          <c:bubble3D val="0"/>
          <c:extLst>
            <c:ext xmlns:c15="http://schemas.microsoft.com/office/drawing/2012/chart" uri="{02D57815-91ED-43cb-92C2-25804820EDAC}">
              <c15:filteredSeriesTitle>
                <c15:tx>
                  <c:strRef>
                    <c:extLst>
                      <c:ext uri="{02D57815-91ED-43cb-92C2-25804820EDAC}">
                        <c15:formulaRef>
                          <c15:sqref>'totalsub vs size'!#REF!</c15:sqref>
                        </c15:formulaRef>
                      </c:ext>
                    </c:extLst>
                    <c:strCache>
                      <c:ptCount val="1"/>
                      <c:pt idx="0">
                        <c:v>#REF!</c:v>
                      </c:pt>
                    </c:strCache>
                  </c:strRef>
                </c15:tx>
              </c15:filteredSeriesTitle>
            </c:ext>
            <c:ext xmlns:c16="http://schemas.microsoft.com/office/drawing/2014/chart" uri="{C3380CC4-5D6E-409C-BE32-E72D297353CC}">
              <c16:uniqueId val="{00000000-D23A-40F4-ABB7-59F415A1806B}"/>
            </c:ext>
          </c:extLst>
        </c:ser>
        <c:ser>
          <c:idx val="1"/>
          <c:order val="1"/>
          <c:spPr>
            <a:solidFill>
              <a:schemeClr val="accent2">
                <a:alpha val="75000"/>
              </a:schemeClr>
            </a:solidFill>
            <a:ln w="25400">
              <a:noFill/>
            </a:ln>
            <a:effectLst/>
          </c:spPr>
          <c:invertIfNegative val="0"/>
          <c:xVal>
            <c:numRef>
              <c:f>'totalsub vs size'!$AG$3:$AS$3</c:f>
              <c:numCache>
                <c:formatCode>General</c:formatCode>
                <c:ptCount val="13"/>
                <c:pt idx="0">
                  <c:v>5.5</c:v>
                </c:pt>
                <c:pt idx="1">
                  <c:v>5.1539999999999999</c:v>
                </c:pt>
                <c:pt idx="2">
                  <c:v>13.81</c:v>
                </c:pt>
                <c:pt idx="3">
                  <c:v>18.420000000000002</c:v>
                </c:pt>
                <c:pt idx="4">
                  <c:v>3.45</c:v>
                </c:pt>
                <c:pt idx="5">
                  <c:v>6.98</c:v>
                </c:pt>
                <c:pt idx="6">
                  <c:v>15.135</c:v>
                </c:pt>
                <c:pt idx="7">
                  <c:v>37.93</c:v>
                </c:pt>
                <c:pt idx="8">
                  <c:v>51.6</c:v>
                </c:pt>
                <c:pt idx="9">
                  <c:v>50.81</c:v>
                </c:pt>
                <c:pt idx="10">
                  <c:v>77.680000000000007</c:v>
                </c:pt>
                <c:pt idx="11">
                  <c:v>58.73</c:v>
                </c:pt>
                <c:pt idx="12">
                  <c:v>78.77</c:v>
                </c:pt>
              </c:numCache>
            </c:numRef>
          </c:xVal>
          <c:yVal>
            <c:numRef>
              <c:f>'totalsub vs size'!$AG$6:$AS$6</c:f>
              <c:numCache>
                <c:formatCode>General</c:formatCode>
                <c:ptCount val="13"/>
                <c:pt idx="0">
                  <c:v>-7.0000000000000007E-2</c:v>
                </c:pt>
                <c:pt idx="1">
                  <c:v>1.6</c:v>
                </c:pt>
                <c:pt idx="3">
                  <c:v>13.91</c:v>
                </c:pt>
                <c:pt idx="4">
                  <c:v>17.329999999999998</c:v>
                </c:pt>
                <c:pt idx="5">
                  <c:v>43.61</c:v>
                </c:pt>
                <c:pt idx="6">
                  <c:v>28.05</c:v>
                </c:pt>
                <c:pt idx="7">
                  <c:v>50</c:v>
                </c:pt>
              </c:numCache>
            </c:numRef>
          </c:yVal>
          <c:bubbleSize>
            <c:numRef>
              <c:f>'totalsub vs size'!$AG$7:$AS$7</c:f>
              <c:numCache>
                <c:formatCode>General</c:formatCode>
                <c:ptCount val="13"/>
                <c:pt idx="0">
                  <c:v>8.57</c:v>
                </c:pt>
                <c:pt idx="1">
                  <c:v>10.199999999999999</c:v>
                </c:pt>
                <c:pt idx="4">
                  <c:v>-1.1000000000000001</c:v>
                </c:pt>
                <c:pt idx="5">
                  <c:v>32.840000000000003</c:v>
                </c:pt>
                <c:pt idx="6">
                  <c:v>39.65</c:v>
                </c:pt>
              </c:numCache>
            </c:numRef>
          </c:bubbleSize>
          <c:bubble3D val="0"/>
          <c:extLst>
            <c:ext xmlns:c15="http://schemas.microsoft.com/office/drawing/2012/chart" uri="{02D57815-91ED-43cb-92C2-25804820EDAC}">
              <c15:filteredSeriesTitle>
                <c15:tx>
                  <c:strRef>
                    <c:extLst>
                      <c:ext uri="{02D57815-91ED-43cb-92C2-25804820EDAC}">
                        <c15:formulaRef>
                          <c15:sqref>'totalsub vs size'!#REF!</c15:sqref>
                        </c15:formulaRef>
                      </c:ext>
                    </c:extLst>
                    <c:strCache>
                      <c:ptCount val="1"/>
                      <c:pt idx="0">
                        <c:v>#REF!</c:v>
                      </c:pt>
                    </c:strCache>
                  </c:strRef>
                </c15:tx>
              </c15:filteredSeriesTitle>
            </c:ext>
            <c:ext xmlns:c16="http://schemas.microsoft.com/office/drawing/2014/chart" uri="{C3380CC4-5D6E-409C-BE32-E72D297353CC}">
              <c16:uniqueId val="{00000001-D23A-40F4-ABB7-59F415A1806B}"/>
            </c:ext>
          </c:extLst>
        </c:ser>
        <c:ser>
          <c:idx val="2"/>
          <c:order val="2"/>
          <c:spPr>
            <a:solidFill>
              <a:schemeClr val="accent3">
                <a:alpha val="75000"/>
              </a:schemeClr>
            </a:solidFill>
            <a:ln w="25400">
              <a:noFill/>
            </a:ln>
            <a:effectLst/>
          </c:spPr>
          <c:invertIfNegative val="0"/>
          <c:xVal>
            <c:numRef>
              <c:f>'totalsub vs size'!$AG$3:$AS$3</c:f>
              <c:numCache>
                <c:formatCode>General</c:formatCode>
                <c:ptCount val="13"/>
                <c:pt idx="0">
                  <c:v>5.5</c:v>
                </c:pt>
                <c:pt idx="1">
                  <c:v>5.1539999999999999</c:v>
                </c:pt>
                <c:pt idx="2">
                  <c:v>13.81</c:v>
                </c:pt>
                <c:pt idx="3">
                  <c:v>18.420000000000002</c:v>
                </c:pt>
                <c:pt idx="4">
                  <c:v>3.45</c:v>
                </c:pt>
                <c:pt idx="5">
                  <c:v>6.98</c:v>
                </c:pt>
                <c:pt idx="6">
                  <c:v>15.135</c:v>
                </c:pt>
                <c:pt idx="7">
                  <c:v>37.93</c:v>
                </c:pt>
                <c:pt idx="8">
                  <c:v>51.6</c:v>
                </c:pt>
                <c:pt idx="9">
                  <c:v>50.81</c:v>
                </c:pt>
                <c:pt idx="10">
                  <c:v>77.680000000000007</c:v>
                </c:pt>
                <c:pt idx="11">
                  <c:v>58.73</c:v>
                </c:pt>
                <c:pt idx="12">
                  <c:v>78.77</c:v>
                </c:pt>
              </c:numCache>
            </c:numRef>
          </c:xVal>
          <c:yVal>
            <c:numRef>
              <c:f>'totalsub vs size'!$AG$8:$AS$8</c:f>
              <c:numCache>
                <c:formatCode>General</c:formatCode>
                <c:ptCount val="13"/>
                <c:pt idx="0">
                  <c:v>-6.2</c:v>
                </c:pt>
                <c:pt idx="1">
                  <c:v>1.6</c:v>
                </c:pt>
                <c:pt idx="3">
                  <c:v>-6.5</c:v>
                </c:pt>
                <c:pt idx="5">
                  <c:v>20.170000000000002</c:v>
                </c:pt>
                <c:pt idx="6">
                  <c:v>120</c:v>
                </c:pt>
              </c:numCache>
            </c:numRef>
          </c:yVal>
          <c:bubbleSize>
            <c:numRef>
              <c:f>'totalsub vs size'!$AG$9:$AS$9</c:f>
              <c:numCache>
                <c:formatCode>General</c:formatCode>
                <c:ptCount val="13"/>
                <c:pt idx="0">
                  <c:v>3.02</c:v>
                </c:pt>
                <c:pt idx="1">
                  <c:v>2.0499999999999998</c:v>
                </c:pt>
                <c:pt idx="2">
                  <c:v>20.22</c:v>
                </c:pt>
                <c:pt idx="3">
                  <c:v>-3.91</c:v>
                </c:pt>
                <c:pt idx="5">
                  <c:v>-22</c:v>
                </c:pt>
                <c:pt idx="6">
                  <c:v>83.42</c:v>
                </c:pt>
              </c:numCache>
            </c:numRef>
          </c:bubbleSize>
          <c:bubble3D val="0"/>
          <c:extLst>
            <c:ext xmlns:c15="http://schemas.microsoft.com/office/drawing/2012/chart" uri="{02D57815-91ED-43cb-92C2-25804820EDAC}">
              <c15:filteredSeriesTitle>
                <c15:tx>
                  <c:strRef>
                    <c:extLst>
                      <c:ext uri="{02D57815-91ED-43cb-92C2-25804820EDAC}">
                        <c15:formulaRef>
                          <c15:sqref>'totalsub vs size'!#REF!</c15:sqref>
                        </c15:formulaRef>
                      </c:ext>
                    </c:extLst>
                    <c:strCache>
                      <c:ptCount val="1"/>
                      <c:pt idx="0">
                        <c:v>#REF!</c:v>
                      </c:pt>
                    </c:strCache>
                  </c:strRef>
                </c15:tx>
              </c15:filteredSeriesTitle>
            </c:ext>
            <c:ext xmlns:c16="http://schemas.microsoft.com/office/drawing/2014/chart" uri="{C3380CC4-5D6E-409C-BE32-E72D297353CC}">
              <c16:uniqueId val="{00000002-D23A-40F4-ABB7-59F415A1806B}"/>
            </c:ext>
          </c:extLst>
        </c:ser>
        <c:ser>
          <c:idx val="3"/>
          <c:order val="3"/>
          <c:spPr>
            <a:solidFill>
              <a:schemeClr val="accent4">
                <a:alpha val="75000"/>
              </a:schemeClr>
            </a:solidFill>
            <a:ln w="25400">
              <a:noFill/>
            </a:ln>
            <a:effectLst/>
          </c:spPr>
          <c:invertIfNegative val="0"/>
          <c:xVal>
            <c:numRef>
              <c:f>'totalsub vs size'!$AG$3:$AS$3</c:f>
              <c:numCache>
                <c:formatCode>General</c:formatCode>
                <c:ptCount val="13"/>
                <c:pt idx="0">
                  <c:v>5.5</c:v>
                </c:pt>
                <c:pt idx="1">
                  <c:v>5.1539999999999999</c:v>
                </c:pt>
                <c:pt idx="2">
                  <c:v>13.81</c:v>
                </c:pt>
                <c:pt idx="3">
                  <c:v>18.420000000000002</c:v>
                </c:pt>
                <c:pt idx="4">
                  <c:v>3.45</c:v>
                </c:pt>
                <c:pt idx="5">
                  <c:v>6.98</c:v>
                </c:pt>
                <c:pt idx="6">
                  <c:v>15.135</c:v>
                </c:pt>
                <c:pt idx="7">
                  <c:v>37.93</c:v>
                </c:pt>
                <c:pt idx="8">
                  <c:v>51.6</c:v>
                </c:pt>
                <c:pt idx="9">
                  <c:v>50.81</c:v>
                </c:pt>
                <c:pt idx="10">
                  <c:v>77.680000000000007</c:v>
                </c:pt>
                <c:pt idx="11">
                  <c:v>58.73</c:v>
                </c:pt>
                <c:pt idx="12">
                  <c:v>78.77</c:v>
                </c:pt>
              </c:numCache>
            </c:numRef>
          </c:xVal>
          <c:yVal>
            <c:numRef>
              <c:f>'totalsub vs size'!$AG$10:$AS$10</c:f>
              <c:numCache>
                <c:formatCode>General</c:formatCode>
                <c:ptCount val="13"/>
                <c:pt idx="0">
                  <c:v>-4.7</c:v>
                </c:pt>
              </c:numCache>
            </c:numRef>
          </c:yVal>
          <c:bubbleSize>
            <c:numRef>
              <c:f>'totalsub vs size'!$AG$11:$AS$11</c:f>
              <c:numCache>
                <c:formatCode>General</c:formatCode>
                <c:ptCount val="13"/>
                <c:pt idx="0">
                  <c:v>30.77</c:v>
                </c:pt>
                <c:pt idx="2">
                  <c:v>34.409999999999997</c:v>
                </c:pt>
                <c:pt idx="3">
                  <c:v>20.37</c:v>
                </c:pt>
                <c:pt idx="5">
                  <c:v>21.18</c:v>
                </c:pt>
              </c:numCache>
            </c:numRef>
          </c:bubbleSize>
          <c:bubble3D val="0"/>
          <c:extLst>
            <c:ext xmlns:c15="http://schemas.microsoft.com/office/drawing/2012/chart" uri="{02D57815-91ED-43cb-92C2-25804820EDAC}">
              <c15:filteredSeriesTitle>
                <c15:tx>
                  <c:strRef>
                    <c:extLst>
                      <c:ext uri="{02D57815-91ED-43cb-92C2-25804820EDAC}">
                        <c15:formulaRef>
                          <c15:sqref>'totalsub vs size'!#REF!</c15:sqref>
                        </c15:formulaRef>
                      </c:ext>
                    </c:extLst>
                    <c:strCache>
                      <c:ptCount val="1"/>
                      <c:pt idx="0">
                        <c:v>#REF!</c:v>
                      </c:pt>
                    </c:strCache>
                  </c:strRef>
                </c15:tx>
              </c15:filteredSeriesTitle>
            </c:ext>
            <c:ext xmlns:c16="http://schemas.microsoft.com/office/drawing/2014/chart" uri="{C3380CC4-5D6E-409C-BE32-E72D297353CC}">
              <c16:uniqueId val="{00000003-D23A-40F4-ABB7-59F415A1806B}"/>
            </c:ext>
          </c:extLst>
        </c:ser>
        <c:ser>
          <c:idx val="4"/>
          <c:order val="4"/>
          <c:spPr>
            <a:solidFill>
              <a:schemeClr val="accent5">
                <a:alpha val="75000"/>
              </a:schemeClr>
            </a:solidFill>
            <a:ln w="25400">
              <a:noFill/>
            </a:ln>
            <a:effectLst/>
          </c:spPr>
          <c:invertIfNegative val="0"/>
          <c:xVal>
            <c:numRef>
              <c:f>'totalsub vs size'!$AG$3:$AS$3</c:f>
              <c:numCache>
                <c:formatCode>General</c:formatCode>
                <c:ptCount val="13"/>
                <c:pt idx="0">
                  <c:v>5.5</c:v>
                </c:pt>
                <c:pt idx="1">
                  <c:v>5.1539999999999999</c:v>
                </c:pt>
                <c:pt idx="2">
                  <c:v>13.81</c:v>
                </c:pt>
                <c:pt idx="3">
                  <c:v>18.420000000000002</c:v>
                </c:pt>
                <c:pt idx="4">
                  <c:v>3.45</c:v>
                </c:pt>
                <c:pt idx="5">
                  <c:v>6.98</c:v>
                </c:pt>
                <c:pt idx="6">
                  <c:v>15.135</c:v>
                </c:pt>
                <c:pt idx="7">
                  <c:v>37.93</c:v>
                </c:pt>
                <c:pt idx="8">
                  <c:v>51.6</c:v>
                </c:pt>
                <c:pt idx="9">
                  <c:v>50.81</c:v>
                </c:pt>
                <c:pt idx="10">
                  <c:v>77.680000000000007</c:v>
                </c:pt>
                <c:pt idx="11">
                  <c:v>58.73</c:v>
                </c:pt>
                <c:pt idx="12">
                  <c:v>78.77</c:v>
                </c:pt>
              </c:numCache>
            </c:numRef>
          </c:xVal>
          <c:yVal>
            <c:numRef>
              <c:f>'totalsub vs size'!$AG$12:$AS$12</c:f>
              <c:numCache>
                <c:formatCode>General</c:formatCode>
                <c:ptCount val="13"/>
                <c:pt idx="0">
                  <c:v>-10.6</c:v>
                </c:pt>
                <c:pt idx="2">
                  <c:v>4</c:v>
                </c:pt>
                <c:pt idx="7">
                  <c:v>69.66</c:v>
                </c:pt>
              </c:numCache>
            </c:numRef>
          </c:yVal>
          <c:bubbleSize>
            <c:numRef>
              <c:f>'totalsub vs size'!$AG$13:$AS$13</c:f>
              <c:numCache>
                <c:formatCode>General</c:formatCode>
                <c:ptCount val="13"/>
                <c:pt idx="0">
                  <c:v>-0.88500000000000001</c:v>
                </c:pt>
                <c:pt idx="1">
                  <c:v>9.09</c:v>
                </c:pt>
                <c:pt idx="3">
                  <c:v>15.09</c:v>
                </c:pt>
                <c:pt idx="4">
                  <c:v>46.174999999999997</c:v>
                </c:pt>
                <c:pt idx="5">
                  <c:v>114.2</c:v>
                </c:pt>
                <c:pt idx="6">
                  <c:v>77.87</c:v>
                </c:pt>
              </c:numCache>
            </c:numRef>
          </c:bubbleSize>
          <c:bubble3D val="0"/>
          <c:extLst>
            <c:ext xmlns:c15="http://schemas.microsoft.com/office/drawing/2012/chart" uri="{02D57815-91ED-43cb-92C2-25804820EDAC}">
              <c15:filteredSeriesTitle>
                <c15:tx>
                  <c:strRef>
                    <c:extLst>
                      <c:ext uri="{02D57815-91ED-43cb-92C2-25804820EDAC}">
                        <c15:formulaRef>
                          <c15:sqref>'totalsub vs size'!#REF!</c15:sqref>
                        </c15:formulaRef>
                      </c:ext>
                    </c:extLst>
                    <c:strCache>
                      <c:ptCount val="1"/>
                      <c:pt idx="0">
                        <c:v>#REF!</c:v>
                      </c:pt>
                    </c:strCache>
                  </c:strRef>
                </c15:tx>
              </c15:filteredSeriesTitle>
            </c:ext>
            <c:ext xmlns:c16="http://schemas.microsoft.com/office/drawing/2014/chart" uri="{C3380CC4-5D6E-409C-BE32-E72D297353CC}">
              <c16:uniqueId val="{00000004-D23A-40F4-ABB7-59F415A1806B}"/>
            </c:ext>
          </c:extLst>
        </c:ser>
        <c:dLbls>
          <c:showLegendKey val="0"/>
          <c:showVal val="0"/>
          <c:showCatName val="0"/>
          <c:showSerName val="0"/>
          <c:showPercent val="0"/>
          <c:showBubbleSize val="0"/>
        </c:dLbls>
        <c:bubbleScale val="100"/>
        <c:showNegBubbles val="0"/>
        <c:axId val="451928415"/>
        <c:axId val="451930335"/>
      </c:bubbleChart>
      <c:valAx>
        <c:axId val="451928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930335"/>
        <c:crosses val="autoZero"/>
        <c:crossBetween val="midCat"/>
      </c:valAx>
      <c:valAx>
        <c:axId val="45193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9284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'totalsub vs size'!$E$20</c:f>
              <c:strCache>
                <c:ptCount val="1"/>
                <c:pt idx="0">
                  <c:v>postive</c:v>
                </c:pt>
              </c:strCache>
            </c:strRef>
          </c:tx>
          <c:spPr>
            <a:solidFill>
              <a:schemeClr val="accent3"/>
            </a:solidFill>
            <a:ln>
              <a:noFill/>
            </a:ln>
            <a:effectLst/>
          </c:spPr>
          <c:invertIfNegative val="0"/>
          <c:cat>
            <c:numRef>
              <c:f>'totalsub vs size'!$D$21:$D$25</c:f>
              <c:numCache>
                <c:formatCode>General</c:formatCode>
                <c:ptCount val="5"/>
                <c:pt idx="0">
                  <c:v>2021</c:v>
                </c:pt>
                <c:pt idx="1">
                  <c:v>2022</c:v>
                </c:pt>
                <c:pt idx="2">
                  <c:v>2023</c:v>
                </c:pt>
                <c:pt idx="3">
                  <c:v>2024</c:v>
                </c:pt>
                <c:pt idx="4">
                  <c:v>2025</c:v>
                </c:pt>
              </c:numCache>
            </c:numRef>
          </c:cat>
          <c:val>
            <c:numRef>
              <c:f>'totalsub vs size'!$E$21:$E$25</c:f>
              <c:numCache>
                <c:formatCode>General</c:formatCode>
                <c:ptCount val="5"/>
                <c:pt idx="0">
                  <c:v>46</c:v>
                </c:pt>
                <c:pt idx="1">
                  <c:v>27</c:v>
                </c:pt>
                <c:pt idx="2">
                  <c:v>47</c:v>
                </c:pt>
                <c:pt idx="3">
                  <c:v>72</c:v>
                </c:pt>
                <c:pt idx="4">
                  <c:v>32</c:v>
                </c:pt>
              </c:numCache>
            </c:numRef>
          </c:val>
          <c:extLst>
            <c:ext xmlns:c16="http://schemas.microsoft.com/office/drawing/2014/chart" uri="{C3380CC4-5D6E-409C-BE32-E72D297353CC}">
              <c16:uniqueId val="{00000000-8019-49FF-A6B1-1F7BC9A7F6A3}"/>
            </c:ext>
          </c:extLst>
        </c:ser>
        <c:ser>
          <c:idx val="1"/>
          <c:order val="1"/>
          <c:tx>
            <c:strRef>
              <c:f>'totalsub vs size'!$F$20</c:f>
              <c:strCache>
                <c:ptCount val="1"/>
                <c:pt idx="0">
                  <c:v>negative</c:v>
                </c:pt>
              </c:strCache>
            </c:strRef>
          </c:tx>
          <c:spPr>
            <a:solidFill>
              <a:srgbClr val="C00000"/>
            </a:solidFill>
            <a:ln>
              <a:noFill/>
            </a:ln>
            <a:effectLst/>
          </c:spPr>
          <c:invertIfNegative val="0"/>
          <c:cat>
            <c:numRef>
              <c:f>'totalsub vs size'!$D$21:$D$25</c:f>
              <c:numCache>
                <c:formatCode>General</c:formatCode>
                <c:ptCount val="5"/>
                <c:pt idx="0">
                  <c:v>2021</c:v>
                </c:pt>
                <c:pt idx="1">
                  <c:v>2022</c:v>
                </c:pt>
                <c:pt idx="2">
                  <c:v>2023</c:v>
                </c:pt>
                <c:pt idx="3">
                  <c:v>2024</c:v>
                </c:pt>
                <c:pt idx="4">
                  <c:v>2025</c:v>
                </c:pt>
              </c:numCache>
            </c:numRef>
          </c:cat>
          <c:val>
            <c:numRef>
              <c:f>'totalsub vs size'!$F$21:$F$25</c:f>
              <c:numCache>
                <c:formatCode>General</c:formatCode>
                <c:ptCount val="5"/>
                <c:pt idx="0">
                  <c:v>19</c:v>
                </c:pt>
                <c:pt idx="1">
                  <c:v>10</c:v>
                </c:pt>
                <c:pt idx="2">
                  <c:v>8</c:v>
                </c:pt>
                <c:pt idx="3">
                  <c:v>18</c:v>
                </c:pt>
                <c:pt idx="4">
                  <c:v>9</c:v>
                </c:pt>
              </c:numCache>
            </c:numRef>
          </c:val>
          <c:extLst>
            <c:ext xmlns:c16="http://schemas.microsoft.com/office/drawing/2014/chart" uri="{C3380CC4-5D6E-409C-BE32-E72D297353CC}">
              <c16:uniqueId val="{00000001-8019-49FF-A6B1-1F7BC9A7F6A3}"/>
            </c:ext>
          </c:extLst>
        </c:ser>
        <c:dLbls>
          <c:showLegendKey val="0"/>
          <c:showVal val="0"/>
          <c:showCatName val="0"/>
          <c:showSerName val="0"/>
          <c:showPercent val="0"/>
          <c:showBubbleSize val="0"/>
        </c:dLbls>
        <c:gapWidth val="150"/>
        <c:axId val="598321359"/>
        <c:axId val="598326639"/>
      </c:barChart>
      <c:lineChart>
        <c:grouping val="standard"/>
        <c:varyColors val="0"/>
        <c:ser>
          <c:idx val="2"/>
          <c:order val="2"/>
          <c:tx>
            <c:strRef>
              <c:f>'totalsub vs size'!$G$20</c:f>
              <c:strCache>
                <c:ptCount val="1"/>
                <c:pt idx="0">
                  <c:v>neutral </c:v>
                </c:pt>
              </c:strCache>
            </c:strRef>
          </c:tx>
          <c:spPr>
            <a:ln w="28575" cap="rnd">
              <a:solidFill>
                <a:schemeClr val="tx1">
                  <a:lumMod val="65000"/>
                  <a:lumOff val="35000"/>
                </a:schemeClr>
              </a:solidFill>
              <a:round/>
            </a:ln>
            <a:effectLst/>
          </c:spPr>
          <c:marker>
            <c:symbol val="none"/>
          </c:marker>
          <c:cat>
            <c:numRef>
              <c:f>'totalsub vs size'!$D$21:$D$25</c:f>
              <c:numCache>
                <c:formatCode>General</c:formatCode>
                <c:ptCount val="5"/>
                <c:pt idx="0">
                  <c:v>2021</c:v>
                </c:pt>
                <c:pt idx="1">
                  <c:v>2022</c:v>
                </c:pt>
                <c:pt idx="2">
                  <c:v>2023</c:v>
                </c:pt>
                <c:pt idx="3">
                  <c:v>2024</c:v>
                </c:pt>
                <c:pt idx="4">
                  <c:v>2025</c:v>
                </c:pt>
              </c:numCache>
            </c:numRef>
          </c:cat>
          <c:val>
            <c:numRef>
              <c:f>'totalsub vs size'!$G$21:$G$25</c:f>
              <c:numCache>
                <c:formatCode>General</c:formatCode>
                <c:ptCount val="5"/>
                <c:pt idx="0">
                  <c:v>0</c:v>
                </c:pt>
                <c:pt idx="1">
                  <c:v>2</c:v>
                </c:pt>
                <c:pt idx="2">
                  <c:v>5</c:v>
                </c:pt>
                <c:pt idx="3">
                  <c:v>2</c:v>
                </c:pt>
                <c:pt idx="4">
                  <c:v>3</c:v>
                </c:pt>
              </c:numCache>
            </c:numRef>
          </c:val>
          <c:smooth val="0"/>
          <c:extLst>
            <c:ext xmlns:c16="http://schemas.microsoft.com/office/drawing/2014/chart" uri="{C3380CC4-5D6E-409C-BE32-E72D297353CC}">
              <c16:uniqueId val="{00000002-8019-49FF-A6B1-1F7BC9A7F6A3}"/>
            </c:ext>
          </c:extLst>
        </c:ser>
        <c:ser>
          <c:idx val="3"/>
          <c:order val="3"/>
          <c:tx>
            <c:strRef>
              <c:f>'totalsub vs size'!$H$20</c:f>
              <c:strCache>
                <c:ptCount val="1"/>
                <c:pt idx="0">
                  <c:v>avergae gain</c:v>
                </c:pt>
              </c:strCache>
            </c:strRef>
          </c:tx>
          <c:spPr>
            <a:ln w="28575" cap="rnd">
              <a:solidFill>
                <a:schemeClr val="accent4"/>
              </a:solidFill>
              <a:round/>
            </a:ln>
            <a:effectLst/>
          </c:spPr>
          <c:marker>
            <c:symbol val="none"/>
          </c:marker>
          <c:cat>
            <c:numRef>
              <c:f>'totalsub vs size'!$D$21:$D$25</c:f>
              <c:numCache>
                <c:formatCode>General</c:formatCode>
                <c:ptCount val="5"/>
                <c:pt idx="0">
                  <c:v>2021</c:v>
                </c:pt>
                <c:pt idx="1">
                  <c:v>2022</c:v>
                </c:pt>
                <c:pt idx="2">
                  <c:v>2023</c:v>
                </c:pt>
                <c:pt idx="3">
                  <c:v>2024</c:v>
                </c:pt>
                <c:pt idx="4">
                  <c:v>2025</c:v>
                </c:pt>
              </c:numCache>
            </c:numRef>
          </c:cat>
          <c:val>
            <c:numRef>
              <c:f>'totalsub vs size'!$H$21:$H$25</c:f>
              <c:numCache>
                <c:formatCode>General</c:formatCode>
                <c:ptCount val="5"/>
                <c:pt idx="0">
                  <c:v>30.28</c:v>
                </c:pt>
                <c:pt idx="1">
                  <c:v>10.199999999999999</c:v>
                </c:pt>
                <c:pt idx="2">
                  <c:v>26.06</c:v>
                </c:pt>
                <c:pt idx="3">
                  <c:v>28.49</c:v>
                </c:pt>
                <c:pt idx="4">
                  <c:v>12.34</c:v>
                </c:pt>
              </c:numCache>
            </c:numRef>
          </c:val>
          <c:smooth val="0"/>
          <c:extLst>
            <c:ext xmlns:c16="http://schemas.microsoft.com/office/drawing/2014/chart" uri="{C3380CC4-5D6E-409C-BE32-E72D297353CC}">
              <c16:uniqueId val="{00000003-8019-49FF-A6B1-1F7BC9A7F6A3}"/>
            </c:ext>
          </c:extLst>
        </c:ser>
        <c:dLbls>
          <c:showLegendKey val="0"/>
          <c:showVal val="0"/>
          <c:showCatName val="0"/>
          <c:showSerName val="0"/>
          <c:showPercent val="0"/>
          <c:showBubbleSize val="0"/>
        </c:dLbls>
        <c:marker val="1"/>
        <c:smooth val="0"/>
        <c:axId val="598321359"/>
        <c:axId val="598326639"/>
      </c:lineChart>
      <c:catAx>
        <c:axId val="59832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26639"/>
        <c:crosses val="autoZero"/>
        <c:auto val="1"/>
        <c:lblAlgn val="ctr"/>
        <c:lblOffset val="100"/>
        <c:noMultiLvlLbl val="0"/>
      </c:catAx>
      <c:valAx>
        <c:axId val="59832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213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QIB VS GAINS</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QIB VS GAINS</a:t>
          </a:r>
        </a:p>
      </cx:txPr>
    </cx:title>
    <cx:plotArea>
      <cx:plotAreaRegion>
        <cx:series layoutId="funnel" uniqueId="{F46BE86D-384B-467F-8DAD-53085BFAF66C}">
          <cx:spPr>
            <a:solidFill>
              <a:schemeClr val="accent3">
                <a:lumMod val="75000"/>
              </a:schemeClr>
            </a:solidFill>
          </cx:spPr>
          <cx:dataLabels>
            <cx:numFmt formatCode="#,##0" sourceLinked="0"/>
            <cx:visibility seriesName="0" categoryName="0" value="1"/>
            <cx:separator>, </cx:separator>
          </cx:dataLabels>
          <cx:dataId val="0"/>
        </cx:series>
      </cx:plotAreaRegion>
      <cx:axis id="0">
        <cx:catScaling gapWidth="0.0599999987"/>
        <cx:tickLabels/>
        <cx:numFmt formatCode="#,##0"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solidFill>
      <a:schemeClr val="tx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6</xdr:col>
      <xdr:colOff>1136018</xdr:colOff>
      <xdr:row>9</xdr:row>
      <xdr:rowOff>12747</xdr:rowOff>
    </xdr:from>
    <xdr:to>
      <xdr:col>7</xdr:col>
      <xdr:colOff>633314</xdr:colOff>
      <xdr:row>12</xdr:row>
      <xdr:rowOff>96605</xdr:rowOff>
    </xdr:to>
    <xdr:sp macro="" textlink="">
      <xdr:nvSpPr>
        <xdr:cNvPr id="7" name="TextBox 6">
          <a:extLst>
            <a:ext uri="{FF2B5EF4-FFF2-40B4-BE49-F238E27FC236}">
              <a16:creationId xmlns:a16="http://schemas.microsoft.com/office/drawing/2014/main" id="{1F5507E4-2CB3-F52A-0239-972CFAE53043}"/>
            </a:ext>
          </a:extLst>
        </xdr:cNvPr>
        <xdr:cNvSpPr txBox="1"/>
      </xdr:nvSpPr>
      <xdr:spPr>
        <a:xfrm>
          <a:off x="7639294" y="1730062"/>
          <a:ext cx="698478" cy="452972"/>
        </a:xfrm>
        <a:custGeom>
          <a:avLst/>
          <a:gdLst>
            <a:gd name="connsiteX0" fmla="*/ 0 w 939932"/>
            <a:gd name="connsiteY0" fmla="*/ 0 h 443589"/>
            <a:gd name="connsiteX1" fmla="*/ 939932 w 939932"/>
            <a:gd name="connsiteY1" fmla="*/ 0 h 443589"/>
            <a:gd name="connsiteX2" fmla="*/ 939932 w 939932"/>
            <a:gd name="connsiteY2" fmla="*/ 443589 h 443589"/>
            <a:gd name="connsiteX3" fmla="*/ 0 w 939932"/>
            <a:gd name="connsiteY3" fmla="*/ 443589 h 443589"/>
            <a:gd name="connsiteX4" fmla="*/ 0 w 939932"/>
            <a:gd name="connsiteY4" fmla="*/ 0 h 443589"/>
            <a:gd name="connsiteX0" fmla="*/ 0 w 939932"/>
            <a:gd name="connsiteY0" fmla="*/ 0 h 443589"/>
            <a:gd name="connsiteX1" fmla="*/ 583331 w 939932"/>
            <a:gd name="connsiteY1" fmla="*/ 84458 h 443589"/>
            <a:gd name="connsiteX2" fmla="*/ 939932 w 939932"/>
            <a:gd name="connsiteY2" fmla="*/ 443589 h 443589"/>
            <a:gd name="connsiteX3" fmla="*/ 0 w 939932"/>
            <a:gd name="connsiteY3" fmla="*/ 443589 h 443589"/>
            <a:gd name="connsiteX4" fmla="*/ 0 w 939932"/>
            <a:gd name="connsiteY4" fmla="*/ 0 h 443589"/>
            <a:gd name="connsiteX0" fmla="*/ 0 w 605227"/>
            <a:gd name="connsiteY0" fmla="*/ 0 h 443589"/>
            <a:gd name="connsiteX1" fmla="*/ 583331 w 605227"/>
            <a:gd name="connsiteY1" fmla="*/ 84458 h 443589"/>
            <a:gd name="connsiteX2" fmla="*/ 605227 w 605227"/>
            <a:gd name="connsiteY2" fmla="*/ 377899 h 443589"/>
            <a:gd name="connsiteX3" fmla="*/ 0 w 605227"/>
            <a:gd name="connsiteY3" fmla="*/ 443589 h 443589"/>
            <a:gd name="connsiteX4" fmla="*/ 0 w 605227"/>
            <a:gd name="connsiteY4" fmla="*/ 0 h 443589"/>
            <a:gd name="connsiteX0" fmla="*/ 0 w 605227"/>
            <a:gd name="connsiteY0" fmla="*/ 0 h 409180"/>
            <a:gd name="connsiteX1" fmla="*/ 583331 w 605227"/>
            <a:gd name="connsiteY1" fmla="*/ 84458 h 409180"/>
            <a:gd name="connsiteX2" fmla="*/ 605227 w 605227"/>
            <a:gd name="connsiteY2" fmla="*/ 377899 h 409180"/>
            <a:gd name="connsiteX3" fmla="*/ 78202 w 605227"/>
            <a:gd name="connsiteY3" fmla="*/ 409180 h 409180"/>
            <a:gd name="connsiteX4" fmla="*/ 0 w 605227"/>
            <a:gd name="connsiteY4" fmla="*/ 0 h 409180"/>
            <a:gd name="connsiteX0" fmla="*/ 0 w 749119"/>
            <a:gd name="connsiteY0" fmla="*/ 0 h 409180"/>
            <a:gd name="connsiteX1" fmla="*/ 749119 w 749119"/>
            <a:gd name="connsiteY1" fmla="*/ 40665 h 409180"/>
            <a:gd name="connsiteX2" fmla="*/ 605227 w 749119"/>
            <a:gd name="connsiteY2" fmla="*/ 377899 h 409180"/>
            <a:gd name="connsiteX3" fmla="*/ 78202 w 749119"/>
            <a:gd name="connsiteY3" fmla="*/ 409180 h 409180"/>
            <a:gd name="connsiteX4" fmla="*/ 0 w 749119"/>
            <a:gd name="connsiteY4" fmla="*/ 0 h 409180"/>
            <a:gd name="connsiteX0" fmla="*/ 0 w 749119"/>
            <a:gd name="connsiteY0" fmla="*/ 0 h 409180"/>
            <a:gd name="connsiteX1" fmla="*/ 749119 w 749119"/>
            <a:gd name="connsiteY1" fmla="*/ 40665 h 409180"/>
            <a:gd name="connsiteX2" fmla="*/ 602098 w 749119"/>
            <a:gd name="connsiteY2" fmla="*/ 368514 h 409180"/>
            <a:gd name="connsiteX3" fmla="*/ 78202 w 749119"/>
            <a:gd name="connsiteY3" fmla="*/ 409180 h 409180"/>
            <a:gd name="connsiteX4" fmla="*/ 0 w 749119"/>
            <a:gd name="connsiteY4" fmla="*/ 0 h 409180"/>
            <a:gd name="connsiteX0" fmla="*/ 0 w 639637"/>
            <a:gd name="connsiteY0" fmla="*/ 0 h 409180"/>
            <a:gd name="connsiteX1" fmla="*/ 639637 w 639637"/>
            <a:gd name="connsiteY1" fmla="*/ 84458 h 409180"/>
            <a:gd name="connsiteX2" fmla="*/ 602098 w 639637"/>
            <a:gd name="connsiteY2" fmla="*/ 368514 h 409180"/>
            <a:gd name="connsiteX3" fmla="*/ 78202 w 639637"/>
            <a:gd name="connsiteY3" fmla="*/ 409180 h 409180"/>
            <a:gd name="connsiteX4" fmla="*/ 0 w 639637"/>
            <a:gd name="connsiteY4" fmla="*/ 0 h 409180"/>
            <a:gd name="connsiteX0" fmla="*/ 0 w 674046"/>
            <a:gd name="connsiteY0" fmla="*/ 0 h 409180"/>
            <a:gd name="connsiteX1" fmla="*/ 674046 w 674046"/>
            <a:gd name="connsiteY1" fmla="*/ 40665 h 409180"/>
            <a:gd name="connsiteX2" fmla="*/ 602098 w 674046"/>
            <a:gd name="connsiteY2" fmla="*/ 368514 h 409180"/>
            <a:gd name="connsiteX3" fmla="*/ 78202 w 674046"/>
            <a:gd name="connsiteY3" fmla="*/ 409180 h 409180"/>
            <a:gd name="connsiteX4" fmla="*/ 0 w 674046"/>
            <a:gd name="connsiteY4" fmla="*/ 0 h 409180"/>
            <a:gd name="connsiteX0" fmla="*/ 0 w 687290"/>
            <a:gd name="connsiteY0" fmla="*/ 0 h 409180"/>
            <a:gd name="connsiteX1" fmla="*/ 674046 w 687290"/>
            <a:gd name="connsiteY1" fmla="*/ 40665 h 409180"/>
            <a:gd name="connsiteX2" fmla="*/ 602098 w 687290"/>
            <a:gd name="connsiteY2" fmla="*/ 368514 h 409180"/>
            <a:gd name="connsiteX3" fmla="*/ 78202 w 687290"/>
            <a:gd name="connsiteY3" fmla="*/ 409180 h 409180"/>
            <a:gd name="connsiteX4" fmla="*/ 0 w 687290"/>
            <a:gd name="connsiteY4" fmla="*/ 0 h 409180"/>
            <a:gd name="connsiteX0" fmla="*/ 0 w 698478"/>
            <a:gd name="connsiteY0" fmla="*/ 0 h 452972"/>
            <a:gd name="connsiteX1" fmla="*/ 674046 w 698478"/>
            <a:gd name="connsiteY1" fmla="*/ 40665 h 452972"/>
            <a:gd name="connsiteX2" fmla="*/ 664659 w 698478"/>
            <a:gd name="connsiteY2" fmla="*/ 452972 h 452972"/>
            <a:gd name="connsiteX3" fmla="*/ 78202 w 698478"/>
            <a:gd name="connsiteY3" fmla="*/ 409180 h 452972"/>
            <a:gd name="connsiteX4" fmla="*/ 0 w 698478"/>
            <a:gd name="connsiteY4" fmla="*/ 0 h 45297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98478" h="452972">
              <a:moveTo>
                <a:pt x="0" y="0"/>
              </a:moveTo>
              <a:lnTo>
                <a:pt x="674046" y="40665"/>
              </a:lnTo>
              <a:cubicBezTo>
                <a:pt x="722009" y="196869"/>
                <a:pt x="688642" y="343689"/>
                <a:pt x="664659" y="452972"/>
              </a:cubicBezTo>
              <a:lnTo>
                <a:pt x="78202" y="409180"/>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solidFill>
              <a:schemeClr val="accent1">
                <a:lumMod val="60000"/>
                <a:lumOff val="40000"/>
              </a:schemeClr>
            </a:solidFill>
          </a:endParaRPr>
        </a:p>
      </xdr:txBody>
    </xdr:sp>
    <xdr:clientData/>
  </xdr:twoCellAnchor>
  <xdr:twoCellAnchor>
    <xdr:from>
      <xdr:col>7</xdr:col>
      <xdr:colOff>908707</xdr:colOff>
      <xdr:row>2</xdr:row>
      <xdr:rowOff>87588</xdr:rowOff>
    </xdr:from>
    <xdr:to>
      <xdr:col>9</xdr:col>
      <xdr:colOff>488460</xdr:colOff>
      <xdr:row>10</xdr:row>
      <xdr:rowOff>20935</xdr:rowOff>
    </xdr:to>
    <xdr:sp macro="" textlink="">
      <xdr:nvSpPr>
        <xdr:cNvPr id="8" name="Rectangle: Rounded Corners 7">
          <a:extLst>
            <a:ext uri="{FF2B5EF4-FFF2-40B4-BE49-F238E27FC236}">
              <a16:creationId xmlns:a16="http://schemas.microsoft.com/office/drawing/2014/main" id="{BA5FCB94-D3FD-A212-BE42-5D8C5A5797EA}"/>
            </a:ext>
          </a:extLst>
        </xdr:cNvPr>
        <xdr:cNvSpPr/>
      </xdr:nvSpPr>
      <xdr:spPr>
        <a:xfrm>
          <a:off x="8692931" y="459829"/>
          <a:ext cx="1988374" cy="14770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445644</xdr:colOff>
      <xdr:row>6</xdr:row>
      <xdr:rowOff>26069</xdr:rowOff>
    </xdr:from>
    <xdr:to>
      <xdr:col>9</xdr:col>
      <xdr:colOff>202362</xdr:colOff>
      <xdr:row>8</xdr:row>
      <xdr:rowOff>55824</xdr:rowOff>
    </xdr:to>
    <xdr:sp macro="" textlink="$K$43">
      <xdr:nvSpPr>
        <xdr:cNvPr id="9" name="TextBox 8">
          <a:extLst>
            <a:ext uri="{FF2B5EF4-FFF2-40B4-BE49-F238E27FC236}">
              <a16:creationId xmlns:a16="http://schemas.microsoft.com/office/drawing/2014/main" id="{D8ADF95D-D97D-2B31-7C3E-3357AA2508B6}"/>
            </a:ext>
          </a:extLst>
        </xdr:cNvPr>
        <xdr:cNvSpPr txBox="1"/>
      </xdr:nvSpPr>
      <xdr:spPr>
        <a:xfrm>
          <a:off x="9377512" y="1177443"/>
          <a:ext cx="956938" cy="39261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9492F5-9920-4290-8E22-D85663E47B0E}" type="TxLink">
            <a:rPr lang="en-US" sz="1600" b="1" i="0" u="none" strike="noStrike">
              <a:solidFill>
                <a:schemeClr val="bg2"/>
              </a:solidFill>
              <a:latin typeface="Aptos Narrow"/>
            </a:rPr>
            <a:pPr/>
            <a:t>55.45666667</a:t>
          </a:fld>
          <a:endParaRPr lang="en-IN" sz="1600" b="1">
            <a:solidFill>
              <a:schemeClr val="bg2"/>
            </a:solidFill>
          </a:endParaRPr>
        </a:p>
      </xdr:txBody>
    </xdr:sp>
    <xdr:clientData/>
  </xdr:twoCellAnchor>
  <xdr:twoCellAnchor>
    <xdr:from>
      <xdr:col>8</xdr:col>
      <xdr:colOff>362468</xdr:colOff>
      <xdr:row>4</xdr:row>
      <xdr:rowOff>37458</xdr:rowOff>
    </xdr:from>
    <xdr:to>
      <xdr:col>9</xdr:col>
      <xdr:colOff>131258</xdr:colOff>
      <xdr:row>5</xdr:row>
      <xdr:rowOff>169538</xdr:rowOff>
    </xdr:to>
    <xdr:sp macro="" textlink="">
      <xdr:nvSpPr>
        <xdr:cNvPr id="10" name="TextBox 9">
          <a:extLst>
            <a:ext uri="{FF2B5EF4-FFF2-40B4-BE49-F238E27FC236}">
              <a16:creationId xmlns:a16="http://schemas.microsoft.com/office/drawing/2014/main" id="{7D2194A2-C8CE-0FE4-F44B-7F52E3F94CEB}"/>
            </a:ext>
          </a:extLst>
        </xdr:cNvPr>
        <xdr:cNvSpPr txBox="1"/>
      </xdr:nvSpPr>
      <xdr:spPr>
        <a:xfrm>
          <a:off x="9294336" y="825974"/>
          <a:ext cx="969010" cy="31350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solidFill>
                <a:schemeClr val="bg2"/>
              </a:solidFill>
            </a:rPr>
            <a:t>AVERAGE</a:t>
          </a:r>
        </a:p>
      </xdr:txBody>
    </xdr:sp>
    <xdr:clientData/>
  </xdr:twoCellAnchor>
  <xdr:twoCellAnchor editAs="oneCell">
    <xdr:from>
      <xdr:col>17</xdr:col>
      <xdr:colOff>496956</xdr:colOff>
      <xdr:row>19</xdr:row>
      <xdr:rowOff>165651</xdr:rowOff>
    </xdr:from>
    <xdr:to>
      <xdr:col>23</xdr:col>
      <xdr:colOff>122742</xdr:colOff>
      <xdr:row>24</xdr:row>
      <xdr:rowOff>1149</xdr:rowOff>
    </xdr:to>
    <mc:AlternateContent xmlns:mc="http://schemas.openxmlformats.org/markup-compatibility/2006" xmlns:a14="http://schemas.microsoft.com/office/drawing/2010/main">
      <mc:Choice Requires="a14">
        <xdr:graphicFrame macro="">
          <xdr:nvGraphicFramePr>
            <xdr:cNvPr id="15" name="Year 2">
              <a:extLst>
                <a:ext uri="{FF2B5EF4-FFF2-40B4-BE49-F238E27FC236}">
                  <a16:creationId xmlns:a16="http://schemas.microsoft.com/office/drawing/2014/main" id="{87977722-BF36-45B2-BD7F-9A9CEFD4849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1534782" y="3920434"/>
              <a:ext cx="7866982" cy="732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19160</xdr:rowOff>
    </xdr:from>
    <xdr:to>
      <xdr:col>5</xdr:col>
      <xdr:colOff>51488</xdr:colOff>
      <xdr:row>5</xdr:row>
      <xdr:rowOff>480541</xdr:rowOff>
    </xdr:to>
    <xdr:sp macro="" textlink="">
      <xdr:nvSpPr>
        <xdr:cNvPr id="2" name="TextBox 1">
          <a:extLst>
            <a:ext uri="{FF2B5EF4-FFF2-40B4-BE49-F238E27FC236}">
              <a16:creationId xmlns:a16="http://schemas.microsoft.com/office/drawing/2014/main" id="{62B75F74-FE06-4D5C-952B-93BEC99577E2}"/>
            </a:ext>
          </a:extLst>
        </xdr:cNvPr>
        <xdr:cNvSpPr txBox="1"/>
      </xdr:nvSpPr>
      <xdr:spPr>
        <a:xfrm>
          <a:off x="0" y="19160"/>
          <a:ext cx="3140677" cy="143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u="none">
              <a:solidFill>
                <a:schemeClr val="bg1"/>
              </a:solidFill>
            </a:rPr>
            <a:t>IPO DATASET </a:t>
          </a:r>
        </a:p>
        <a:p>
          <a:r>
            <a:rPr lang="en-IN" sz="3200" b="1" i="1" u="none">
              <a:solidFill>
                <a:schemeClr val="bg1"/>
              </a:solidFill>
            </a:rPr>
            <a:t>ANALYSIS</a:t>
          </a:r>
        </a:p>
        <a:p>
          <a:endParaRPr lang="en-IN" sz="3200">
            <a:solidFill>
              <a:schemeClr val="bg1"/>
            </a:solidFill>
          </a:endParaRPr>
        </a:p>
      </xdr:txBody>
    </xdr:sp>
    <xdr:clientData/>
  </xdr:twoCellAnchor>
  <xdr:twoCellAnchor>
    <xdr:from>
      <xdr:col>19</xdr:col>
      <xdr:colOff>270736</xdr:colOff>
      <xdr:row>0</xdr:row>
      <xdr:rowOff>109482</xdr:rowOff>
    </xdr:from>
    <xdr:to>
      <xdr:col>22</xdr:col>
      <xdr:colOff>665453</xdr:colOff>
      <xdr:row>5</xdr:row>
      <xdr:rowOff>487779</xdr:rowOff>
    </xdr:to>
    <xdr:sp macro="" textlink="">
      <xdr:nvSpPr>
        <xdr:cNvPr id="13" name="Rectangle: Rounded Corners 12">
          <a:extLst>
            <a:ext uri="{FF2B5EF4-FFF2-40B4-BE49-F238E27FC236}">
              <a16:creationId xmlns:a16="http://schemas.microsoft.com/office/drawing/2014/main" id="{403C0D36-F200-401B-B5B1-EFC333F2A157}"/>
            </a:ext>
          </a:extLst>
        </xdr:cNvPr>
        <xdr:cNvSpPr/>
      </xdr:nvSpPr>
      <xdr:spPr>
        <a:xfrm>
          <a:off x="11919702" y="109482"/>
          <a:ext cx="3153682" cy="13417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347266</xdr:colOff>
      <xdr:row>0</xdr:row>
      <xdr:rowOff>89297</xdr:rowOff>
    </xdr:from>
    <xdr:to>
      <xdr:col>22</xdr:col>
      <xdr:colOff>1119552</xdr:colOff>
      <xdr:row>5</xdr:row>
      <xdr:rowOff>402291</xdr:rowOff>
    </xdr:to>
    <xdr:sp macro="" textlink="">
      <xdr:nvSpPr>
        <xdr:cNvPr id="14" name="TextBox 13">
          <a:extLst>
            <a:ext uri="{FF2B5EF4-FFF2-40B4-BE49-F238E27FC236}">
              <a16:creationId xmlns:a16="http://schemas.microsoft.com/office/drawing/2014/main" id="{74EB4871-D3D0-4EE4-B8A2-97D86A7A283C}"/>
            </a:ext>
          </a:extLst>
        </xdr:cNvPr>
        <xdr:cNvSpPr txBox="1"/>
      </xdr:nvSpPr>
      <xdr:spPr>
        <a:xfrm>
          <a:off x="11846719" y="89297"/>
          <a:ext cx="3222989" cy="128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0" i="0" u="none" strike="noStrike">
              <a:solidFill>
                <a:schemeClr val="bg1"/>
              </a:solidFill>
              <a:latin typeface="Aptos Narrow"/>
              <a:ea typeface="+mn-ea"/>
              <a:cs typeface="+mn-cs"/>
            </a:rPr>
            <a:t>AVERAGE GAINS</a:t>
          </a:r>
        </a:p>
        <a:p>
          <a:pPr marL="0" indent="0"/>
          <a:endParaRPr lang="en-IN" sz="4400" b="0" i="0" u="none" strike="noStrike">
            <a:solidFill>
              <a:schemeClr val="bg1"/>
            </a:solidFill>
            <a:latin typeface="Aptos Narrow"/>
            <a:ea typeface="+mn-ea"/>
            <a:cs typeface="+mn-cs"/>
          </a:endParaRPr>
        </a:p>
      </xdr:txBody>
    </xdr:sp>
    <xdr:clientData/>
  </xdr:twoCellAnchor>
  <xdr:twoCellAnchor>
    <xdr:from>
      <xdr:col>19</xdr:col>
      <xdr:colOff>324702</xdr:colOff>
      <xdr:row>2</xdr:row>
      <xdr:rowOff>68385</xdr:rowOff>
    </xdr:from>
    <xdr:to>
      <xdr:col>22</xdr:col>
      <xdr:colOff>735324</xdr:colOff>
      <xdr:row>11</xdr:row>
      <xdr:rowOff>5417</xdr:rowOff>
    </xdr:to>
    <xdr:sp macro="" textlink="$Q$17">
      <xdr:nvSpPr>
        <xdr:cNvPr id="15" name="TextBox 14">
          <a:extLst>
            <a:ext uri="{FF2B5EF4-FFF2-40B4-BE49-F238E27FC236}">
              <a16:creationId xmlns:a16="http://schemas.microsoft.com/office/drawing/2014/main" id="{90B3EE44-7E36-465B-8D33-80F416D8D865}"/>
            </a:ext>
          </a:extLst>
        </xdr:cNvPr>
        <xdr:cNvSpPr txBox="1"/>
      </xdr:nvSpPr>
      <xdr:spPr>
        <a:xfrm>
          <a:off x="12025358" y="474369"/>
          <a:ext cx="2856933" cy="1966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08987A-A675-40C2-914E-F492880EFBE5}" type="TxLink">
            <a:rPr lang="en-US" sz="5400" b="0" i="0" u="none" strike="noStrike">
              <a:solidFill>
                <a:schemeClr val="bg1"/>
              </a:solidFill>
              <a:latin typeface="Aptos Narrow"/>
              <a:ea typeface="+mn-ea"/>
              <a:cs typeface="+mn-cs"/>
            </a:rPr>
            <a:pPr marL="0" indent="0"/>
            <a:t>31.58270588</a:t>
          </a:fld>
          <a:endParaRPr lang="en-IN" sz="5400" b="0" i="0" u="none" strike="noStrike">
            <a:solidFill>
              <a:schemeClr val="bg1"/>
            </a:solidFill>
            <a:latin typeface="Aptos Narrow"/>
            <a:ea typeface="+mn-ea"/>
            <a:cs typeface="+mn-cs"/>
          </a:endParaRPr>
        </a:p>
      </xdr:txBody>
    </xdr:sp>
    <xdr:clientData/>
  </xdr:twoCellAnchor>
  <xdr:twoCellAnchor>
    <xdr:from>
      <xdr:col>8</xdr:col>
      <xdr:colOff>187947</xdr:colOff>
      <xdr:row>11</xdr:row>
      <xdr:rowOff>3085</xdr:rowOff>
    </xdr:from>
    <xdr:to>
      <xdr:col>20</xdr:col>
      <xdr:colOff>428140</xdr:colOff>
      <xdr:row>35</xdr:row>
      <xdr:rowOff>139367</xdr:rowOff>
    </xdr:to>
    <xdr:graphicFrame macro="">
      <xdr:nvGraphicFramePr>
        <xdr:cNvPr id="17" name="Chart 16">
          <a:extLst>
            <a:ext uri="{FF2B5EF4-FFF2-40B4-BE49-F238E27FC236}">
              <a16:creationId xmlns:a16="http://schemas.microsoft.com/office/drawing/2014/main" id="{3B9BE171-8184-DC82-6915-0BD9FDB62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5434</xdr:colOff>
      <xdr:row>11</xdr:row>
      <xdr:rowOff>21394</xdr:rowOff>
    </xdr:from>
    <xdr:to>
      <xdr:col>6</xdr:col>
      <xdr:colOff>265993</xdr:colOff>
      <xdr:row>22</xdr:row>
      <xdr:rowOff>91245</xdr:rowOff>
    </xdr:to>
    <mc:AlternateContent xmlns:mc="http://schemas.openxmlformats.org/markup-compatibility/2006" xmlns:a14="http://schemas.microsoft.com/office/drawing/2010/main">
      <mc:Choice Requires="a14">
        <xdr:graphicFrame macro="">
          <xdr:nvGraphicFramePr>
            <xdr:cNvPr id="18" name="Size grp 2">
              <a:extLst>
                <a:ext uri="{FF2B5EF4-FFF2-40B4-BE49-F238E27FC236}">
                  <a16:creationId xmlns:a16="http://schemas.microsoft.com/office/drawing/2014/main" id="{4A044B55-A524-32D9-AE32-176AB57B2ADF}"/>
                </a:ext>
              </a:extLst>
            </xdr:cNvPr>
            <xdr:cNvGraphicFramePr/>
          </xdr:nvGraphicFramePr>
          <xdr:xfrm>
            <a:off x="0" y="0"/>
            <a:ext cx="0" cy="0"/>
          </xdr:xfrm>
          <a:graphic>
            <a:graphicData uri="http://schemas.microsoft.com/office/drawing/2010/slicer">
              <sle:slicer xmlns:sle="http://schemas.microsoft.com/office/drawing/2010/slicer" name="Size grp 2"/>
            </a:graphicData>
          </a:graphic>
        </xdr:graphicFrame>
      </mc:Choice>
      <mc:Fallback xmlns="">
        <xdr:sp macro="" textlink="">
          <xdr:nvSpPr>
            <xdr:cNvPr id="0" name=""/>
            <xdr:cNvSpPr>
              <a:spLocks noTextEdit="1"/>
            </xdr:cNvSpPr>
          </xdr:nvSpPr>
          <xdr:spPr>
            <a:xfrm>
              <a:off x="5434" y="2475583"/>
              <a:ext cx="4001910" cy="2146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308919</xdr:colOff>
      <xdr:row>11</xdr:row>
      <xdr:rowOff>32055</xdr:rowOff>
    </xdr:from>
    <xdr:to>
      <xdr:col>8</xdr:col>
      <xdr:colOff>171939</xdr:colOff>
      <xdr:row>35</xdr:row>
      <xdr:rowOff>154460</xdr:rowOff>
    </xdr:to>
    <mc:AlternateContent xmlns:mc="http://schemas.openxmlformats.org/markup-compatibility/2006">
      <mc:Choice xmlns:a14="http://schemas.microsoft.com/office/drawing/2010/main" Requires="a14">
        <xdr:graphicFrame macro="">
          <xdr:nvGraphicFramePr>
            <xdr:cNvPr id="21" name="Grp by total  2">
              <a:extLst>
                <a:ext uri="{FF2B5EF4-FFF2-40B4-BE49-F238E27FC236}">
                  <a16:creationId xmlns:a16="http://schemas.microsoft.com/office/drawing/2014/main" id="{131198FE-AE81-E617-66EF-EDEB88A1B687}"/>
                </a:ext>
              </a:extLst>
            </xdr:cNvPr>
            <xdr:cNvGraphicFramePr/>
          </xdr:nvGraphicFramePr>
          <xdr:xfrm>
            <a:off x="0" y="0"/>
            <a:ext cx="0" cy="0"/>
          </xdr:xfrm>
          <a:graphic>
            <a:graphicData uri="http://schemas.microsoft.com/office/drawing/2010/slicer">
              <sle:slicer xmlns:sle="http://schemas.microsoft.com/office/drawing/2010/slicer" name="Grp by total  2"/>
            </a:graphicData>
          </a:graphic>
        </xdr:graphicFrame>
      </mc:Choice>
      <mc:Fallback>
        <xdr:sp macro="" textlink="">
          <xdr:nvSpPr>
            <xdr:cNvPr id="0" name=""/>
            <xdr:cNvSpPr>
              <a:spLocks noTextEdit="1"/>
            </xdr:cNvSpPr>
          </xdr:nvSpPr>
          <xdr:spPr>
            <a:xfrm>
              <a:off x="3991919" y="2430944"/>
              <a:ext cx="1076576" cy="4525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531812</xdr:colOff>
      <xdr:row>6</xdr:row>
      <xdr:rowOff>33361</xdr:rowOff>
    </xdr:from>
    <xdr:to>
      <xdr:col>21</xdr:col>
      <xdr:colOff>502707</xdr:colOff>
      <xdr:row>10</xdr:row>
      <xdr:rowOff>48315</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BCB5630B-CDDD-9F97-81EC-AE9C5ECA080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08839" y="1543631"/>
              <a:ext cx="8002787" cy="770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276961</xdr:colOff>
      <xdr:row>0</xdr:row>
      <xdr:rowOff>109483</xdr:rowOff>
    </xdr:from>
    <xdr:to>
      <xdr:col>19</xdr:col>
      <xdr:colOff>181654</xdr:colOff>
      <xdr:row>5</xdr:row>
      <xdr:rowOff>504213</xdr:rowOff>
    </xdr:to>
    <xdr:sp macro="" textlink="">
      <xdr:nvSpPr>
        <xdr:cNvPr id="24" name="Rectangle: Rounded Corners 23">
          <a:extLst>
            <a:ext uri="{FF2B5EF4-FFF2-40B4-BE49-F238E27FC236}">
              <a16:creationId xmlns:a16="http://schemas.microsoft.com/office/drawing/2014/main" id="{1B59C1A6-9A51-FF20-2D66-FD47E1223CB0}"/>
            </a:ext>
          </a:extLst>
        </xdr:cNvPr>
        <xdr:cNvSpPr/>
      </xdr:nvSpPr>
      <xdr:spPr>
        <a:xfrm>
          <a:off x="9473513" y="109483"/>
          <a:ext cx="2357107" cy="1358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382893</xdr:colOff>
      <xdr:row>0</xdr:row>
      <xdr:rowOff>87586</xdr:rowOff>
    </xdr:from>
    <xdr:to>
      <xdr:col>15</xdr:col>
      <xdr:colOff>86377</xdr:colOff>
      <xdr:row>5</xdr:row>
      <xdr:rowOff>447992</xdr:rowOff>
    </xdr:to>
    <xdr:sp macro="" textlink="">
      <xdr:nvSpPr>
        <xdr:cNvPr id="25" name="Rectangle: Rounded Corners 24">
          <a:extLst>
            <a:ext uri="{FF2B5EF4-FFF2-40B4-BE49-F238E27FC236}">
              <a16:creationId xmlns:a16="http://schemas.microsoft.com/office/drawing/2014/main" id="{AD406BAE-D5F9-7C33-A29F-A05ECC0F1645}"/>
            </a:ext>
          </a:extLst>
        </xdr:cNvPr>
        <xdr:cNvSpPr/>
      </xdr:nvSpPr>
      <xdr:spPr>
        <a:xfrm>
          <a:off x="7127031" y="87586"/>
          <a:ext cx="2155898" cy="13238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326377</xdr:colOff>
      <xdr:row>0</xdr:row>
      <xdr:rowOff>43793</xdr:rowOff>
    </xdr:from>
    <xdr:to>
      <xdr:col>11</xdr:col>
      <xdr:colOff>162424</xdr:colOff>
      <xdr:row>5</xdr:row>
      <xdr:rowOff>455684</xdr:rowOff>
    </xdr:to>
    <xdr:sp macro="" textlink="">
      <xdr:nvSpPr>
        <xdr:cNvPr id="26" name="Rectangle: Rounded Corners 25">
          <a:extLst>
            <a:ext uri="{FF2B5EF4-FFF2-40B4-BE49-F238E27FC236}">
              <a16:creationId xmlns:a16="http://schemas.microsoft.com/office/drawing/2014/main" id="{79881C3B-ED2D-C4C8-028A-84E33B381C3A}"/>
            </a:ext>
          </a:extLst>
        </xdr:cNvPr>
        <xdr:cNvSpPr/>
      </xdr:nvSpPr>
      <xdr:spPr>
        <a:xfrm>
          <a:off x="4618101" y="43793"/>
          <a:ext cx="2288461" cy="13753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271634</xdr:colOff>
      <xdr:row>1</xdr:row>
      <xdr:rowOff>104453</xdr:rowOff>
    </xdr:from>
    <xdr:to>
      <xdr:col>17</xdr:col>
      <xdr:colOff>223709</xdr:colOff>
      <xdr:row>5</xdr:row>
      <xdr:rowOff>200302</xdr:rowOff>
    </xdr:to>
    <xdr:sp macro="" textlink="">
      <xdr:nvSpPr>
        <xdr:cNvPr id="27" name="Multiplication Sign 26">
          <a:extLst>
            <a:ext uri="{FF2B5EF4-FFF2-40B4-BE49-F238E27FC236}">
              <a16:creationId xmlns:a16="http://schemas.microsoft.com/office/drawing/2014/main" id="{D37B9A30-C978-4C86-A9FF-DF8226E5A2B1}"/>
            </a:ext>
          </a:extLst>
        </xdr:cNvPr>
        <xdr:cNvSpPr/>
      </xdr:nvSpPr>
      <xdr:spPr>
        <a:xfrm>
          <a:off x="9468186" y="323419"/>
          <a:ext cx="1178282" cy="840331"/>
        </a:xfrm>
        <a:prstGeom prst="mathMultiply">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367507</xdr:colOff>
      <xdr:row>1</xdr:row>
      <xdr:rowOff>82851</xdr:rowOff>
    </xdr:from>
    <xdr:to>
      <xdr:col>19</xdr:col>
      <xdr:colOff>118432</xdr:colOff>
      <xdr:row>5</xdr:row>
      <xdr:rowOff>210641</xdr:rowOff>
    </xdr:to>
    <xdr:sp macro="" textlink="$N$17">
      <xdr:nvSpPr>
        <xdr:cNvPr id="28" name="TextBox 27">
          <a:extLst>
            <a:ext uri="{FF2B5EF4-FFF2-40B4-BE49-F238E27FC236}">
              <a16:creationId xmlns:a16="http://schemas.microsoft.com/office/drawing/2014/main" id="{6F915332-ECE7-4808-9658-87168464214D}"/>
            </a:ext>
          </a:extLst>
        </xdr:cNvPr>
        <xdr:cNvSpPr txBox="1"/>
      </xdr:nvSpPr>
      <xdr:spPr>
        <a:xfrm>
          <a:off x="10790266" y="301817"/>
          <a:ext cx="977132" cy="87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F1CFA8-A2C2-457A-B8D7-7675B868889F}" type="TxLink">
            <a:rPr lang="en-US" sz="5400" b="0" i="0" u="none" strike="noStrike">
              <a:solidFill>
                <a:schemeClr val="bg1"/>
              </a:solidFill>
              <a:latin typeface="Aptos Narrow"/>
              <a:ea typeface="+mn-ea"/>
              <a:cs typeface="+mn-cs"/>
            </a:rPr>
            <a:pPr marL="0" indent="0"/>
            <a:t>7</a:t>
          </a:fld>
          <a:endParaRPr lang="en-IN" sz="5400" b="0" i="0" u="none" strike="noStrike">
            <a:solidFill>
              <a:schemeClr val="bg1"/>
            </a:solidFill>
            <a:latin typeface="Aptos Narrow"/>
            <a:ea typeface="+mn-ea"/>
            <a:cs typeface="+mn-cs"/>
          </a:endParaRPr>
        </a:p>
      </xdr:txBody>
    </xdr:sp>
    <xdr:clientData/>
  </xdr:twoCellAnchor>
  <xdr:twoCellAnchor>
    <xdr:from>
      <xdr:col>13</xdr:col>
      <xdr:colOff>199731</xdr:colOff>
      <xdr:row>1</xdr:row>
      <xdr:rowOff>0</xdr:rowOff>
    </xdr:from>
    <xdr:to>
      <xdr:col>14</xdr:col>
      <xdr:colOff>584579</xdr:colOff>
      <xdr:row>5</xdr:row>
      <xdr:rowOff>180807</xdr:rowOff>
    </xdr:to>
    <xdr:sp macro="" textlink="$L$17">
      <xdr:nvSpPr>
        <xdr:cNvPr id="29" name="TextBox 28">
          <a:extLst>
            <a:ext uri="{FF2B5EF4-FFF2-40B4-BE49-F238E27FC236}">
              <a16:creationId xmlns:a16="http://schemas.microsoft.com/office/drawing/2014/main" id="{18CC5B19-9A34-4FC1-97F2-AAA43424F978}"/>
            </a:ext>
          </a:extLst>
        </xdr:cNvPr>
        <xdr:cNvSpPr txBox="1"/>
      </xdr:nvSpPr>
      <xdr:spPr>
        <a:xfrm>
          <a:off x="8170076" y="218966"/>
          <a:ext cx="997951" cy="92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5BDF73-8211-48BC-8EBF-424560C1A539}" type="TxLink">
            <a:rPr lang="en-US" sz="5400" b="0" i="0" u="none" strike="noStrike">
              <a:solidFill>
                <a:schemeClr val="bg1"/>
              </a:solidFill>
              <a:latin typeface="Aptos Narrow"/>
              <a:ea typeface="+mn-ea"/>
              <a:cs typeface="+mn-cs"/>
            </a:rPr>
            <a:pPr marL="0" indent="0"/>
            <a:t>11</a:t>
          </a:fld>
          <a:endParaRPr lang="en-IN" sz="5400" b="0" i="0" u="none" strike="noStrike">
            <a:solidFill>
              <a:schemeClr val="bg1"/>
            </a:solidFill>
            <a:latin typeface="Aptos Narrow"/>
            <a:ea typeface="+mn-ea"/>
            <a:cs typeface="+mn-cs"/>
          </a:endParaRPr>
        </a:p>
      </xdr:txBody>
    </xdr:sp>
    <xdr:clientData/>
  </xdr:twoCellAnchor>
  <xdr:twoCellAnchor>
    <xdr:from>
      <xdr:col>12</xdr:col>
      <xdr:colOff>53262</xdr:colOff>
      <xdr:row>1</xdr:row>
      <xdr:rowOff>104453</xdr:rowOff>
    </xdr:from>
    <xdr:to>
      <xdr:col>12</xdr:col>
      <xdr:colOff>563881</xdr:colOff>
      <xdr:row>5</xdr:row>
      <xdr:rowOff>121482</xdr:rowOff>
    </xdr:to>
    <xdr:sp macro="" textlink="">
      <xdr:nvSpPr>
        <xdr:cNvPr id="30" name="Arrow: Down 29">
          <a:extLst>
            <a:ext uri="{FF2B5EF4-FFF2-40B4-BE49-F238E27FC236}">
              <a16:creationId xmlns:a16="http://schemas.microsoft.com/office/drawing/2014/main" id="{A06D9C22-21B2-498E-B57C-B6804BBE1F1E}"/>
            </a:ext>
          </a:extLst>
        </xdr:cNvPr>
        <xdr:cNvSpPr/>
      </xdr:nvSpPr>
      <xdr:spPr>
        <a:xfrm>
          <a:off x="7410503" y="323419"/>
          <a:ext cx="510619" cy="761511"/>
        </a:xfrm>
        <a:prstGeom prst="down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20436</xdr:colOff>
      <xdr:row>0</xdr:row>
      <xdr:rowOff>169159</xdr:rowOff>
    </xdr:from>
    <xdr:to>
      <xdr:col>11</xdr:col>
      <xdr:colOff>332664</xdr:colOff>
      <xdr:row>5</xdr:row>
      <xdr:rowOff>42386</xdr:rowOff>
    </xdr:to>
    <xdr:sp macro="" textlink="$K$17">
      <xdr:nvSpPr>
        <xdr:cNvPr id="31" name="TextBox 30">
          <a:extLst>
            <a:ext uri="{FF2B5EF4-FFF2-40B4-BE49-F238E27FC236}">
              <a16:creationId xmlns:a16="http://schemas.microsoft.com/office/drawing/2014/main" id="{E79FB097-C0D3-442F-94BA-9B130821D2F0}"/>
            </a:ext>
          </a:extLst>
        </xdr:cNvPr>
        <xdr:cNvSpPr txBox="1"/>
      </xdr:nvSpPr>
      <xdr:spPr>
        <a:xfrm>
          <a:off x="5517451" y="169159"/>
          <a:ext cx="1525362" cy="811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9577DB-761A-4EA4-8DEB-00DF06EDFBD1}" type="TxLink">
            <a:rPr lang="en-US" sz="6600" b="0" i="0" u="none" strike="noStrike">
              <a:solidFill>
                <a:schemeClr val="bg1"/>
              </a:solidFill>
              <a:latin typeface="Aptos Narrow"/>
              <a:ea typeface="+mn-ea"/>
              <a:cs typeface="+mn-cs"/>
            </a:rPr>
            <a:pPr marL="0" indent="0"/>
            <a:t>67</a:t>
          </a:fld>
          <a:endParaRPr lang="en-US" sz="6600" b="0" i="0" u="none" strike="noStrike">
            <a:solidFill>
              <a:schemeClr val="bg1"/>
            </a:solidFill>
            <a:latin typeface="Aptos Narrow"/>
            <a:ea typeface="+mn-ea"/>
            <a:cs typeface="+mn-cs"/>
          </a:endParaRPr>
        </a:p>
      </xdr:txBody>
    </xdr:sp>
    <xdr:clientData/>
  </xdr:twoCellAnchor>
  <xdr:twoCellAnchor>
    <xdr:from>
      <xdr:col>8</xdr:col>
      <xdr:colOff>92024</xdr:colOff>
      <xdr:row>1</xdr:row>
      <xdr:rowOff>82852</xdr:rowOff>
    </xdr:from>
    <xdr:to>
      <xdr:col>8</xdr:col>
      <xdr:colOff>597139</xdr:colOff>
      <xdr:row>5</xdr:row>
      <xdr:rowOff>168757</xdr:rowOff>
    </xdr:to>
    <xdr:sp macro="" textlink="">
      <xdr:nvSpPr>
        <xdr:cNvPr id="32" name="Arrow: Up 31">
          <a:extLst>
            <a:ext uri="{FF2B5EF4-FFF2-40B4-BE49-F238E27FC236}">
              <a16:creationId xmlns:a16="http://schemas.microsoft.com/office/drawing/2014/main" id="{70ADCFE3-2223-46E5-A20C-FD268CEDE177}"/>
            </a:ext>
          </a:extLst>
        </xdr:cNvPr>
        <xdr:cNvSpPr/>
      </xdr:nvSpPr>
      <xdr:spPr>
        <a:xfrm>
          <a:off x="4996852" y="301818"/>
          <a:ext cx="505115" cy="830387"/>
        </a:xfrm>
        <a:prstGeom prst="up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clientData/>
  </xdr:twoCellAnchor>
  <xdr:twoCellAnchor editAs="oneCell">
    <xdr:from>
      <xdr:col>25</xdr:col>
      <xdr:colOff>117102</xdr:colOff>
      <xdr:row>26</xdr:row>
      <xdr:rowOff>75692</xdr:rowOff>
    </xdr:from>
    <xdr:to>
      <xdr:col>36</xdr:col>
      <xdr:colOff>129621</xdr:colOff>
      <xdr:row>31</xdr:row>
      <xdr:rowOff>54445</xdr:rowOff>
    </xdr:to>
    <mc:AlternateContent xmlns:mc="http://schemas.openxmlformats.org/markup-compatibility/2006">
      <mc:Choice xmlns:a14="http://schemas.microsoft.com/office/drawing/2010/main" Requires="a14">
        <xdr:graphicFrame macro="">
          <xdr:nvGraphicFramePr>
            <xdr:cNvPr id="3" name="GRP BY 50">
              <a:extLst>
                <a:ext uri="{FF2B5EF4-FFF2-40B4-BE49-F238E27FC236}">
                  <a16:creationId xmlns:a16="http://schemas.microsoft.com/office/drawing/2014/main" id="{93EF4817-A5FF-E0FD-4E97-F25DACD43FC1}"/>
                </a:ext>
              </a:extLst>
            </xdr:cNvPr>
            <xdr:cNvGraphicFramePr/>
          </xdr:nvGraphicFramePr>
          <xdr:xfrm>
            <a:off x="0" y="0"/>
            <a:ext cx="0" cy="0"/>
          </xdr:xfrm>
          <a:graphic>
            <a:graphicData uri="http://schemas.microsoft.com/office/drawing/2010/slicer">
              <sle:slicer xmlns:sle="http://schemas.microsoft.com/office/drawing/2010/slicer" name="GRP BY 50"/>
            </a:graphicData>
          </a:graphic>
        </xdr:graphicFrame>
      </mc:Choice>
      <mc:Fallback>
        <xdr:sp macro="" textlink="">
          <xdr:nvSpPr>
            <xdr:cNvPr id="0" name=""/>
            <xdr:cNvSpPr>
              <a:spLocks noTextEdit="1"/>
            </xdr:cNvSpPr>
          </xdr:nvSpPr>
          <xdr:spPr>
            <a:xfrm>
              <a:off x="19985546" y="5226248"/>
              <a:ext cx="7604297" cy="89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140572</xdr:colOff>
      <xdr:row>21</xdr:row>
      <xdr:rowOff>128241</xdr:rowOff>
    </xdr:from>
    <xdr:to>
      <xdr:col>36</xdr:col>
      <xdr:colOff>151908</xdr:colOff>
      <xdr:row>26</xdr:row>
      <xdr:rowOff>90324</xdr:rowOff>
    </xdr:to>
    <mc:AlternateContent xmlns:mc="http://schemas.openxmlformats.org/markup-compatibility/2006">
      <mc:Choice xmlns:a14="http://schemas.microsoft.com/office/drawing/2010/main" Requires="a14">
        <xdr:graphicFrame macro="">
          <xdr:nvGraphicFramePr>
            <xdr:cNvPr id="4" name="GRP BY 50IN 500">
              <a:extLst>
                <a:ext uri="{FF2B5EF4-FFF2-40B4-BE49-F238E27FC236}">
                  <a16:creationId xmlns:a16="http://schemas.microsoft.com/office/drawing/2014/main" id="{BAF53795-9484-7E88-5DAB-CA460F5C4AD5}"/>
                </a:ext>
              </a:extLst>
            </xdr:cNvPr>
            <xdr:cNvGraphicFramePr/>
          </xdr:nvGraphicFramePr>
          <xdr:xfrm>
            <a:off x="0" y="0"/>
            <a:ext cx="0" cy="0"/>
          </xdr:xfrm>
          <a:graphic>
            <a:graphicData uri="http://schemas.microsoft.com/office/drawing/2010/slicer">
              <sle:slicer xmlns:sle="http://schemas.microsoft.com/office/drawing/2010/slicer" name="GRP BY 50IN 500"/>
            </a:graphicData>
          </a:graphic>
        </xdr:graphicFrame>
      </mc:Choice>
      <mc:Fallback>
        <xdr:sp macro="" textlink="">
          <xdr:nvSpPr>
            <xdr:cNvPr id="0" name=""/>
            <xdr:cNvSpPr>
              <a:spLocks noTextEdit="1"/>
            </xdr:cNvSpPr>
          </xdr:nvSpPr>
          <xdr:spPr>
            <a:xfrm>
              <a:off x="20009016" y="4361574"/>
              <a:ext cx="7603114" cy="879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145792</xdr:colOff>
      <xdr:row>16</xdr:row>
      <xdr:rowOff>90715</xdr:rowOff>
    </xdr:from>
    <xdr:to>
      <xdr:col>36</xdr:col>
      <xdr:colOff>181432</xdr:colOff>
      <xdr:row>21</xdr:row>
      <xdr:rowOff>113394</xdr:rowOff>
    </xdr:to>
    <mc:AlternateContent xmlns:mc="http://schemas.openxmlformats.org/markup-compatibility/2006">
      <mc:Choice xmlns:a14="http://schemas.microsoft.com/office/drawing/2010/main" Requires="a14">
        <xdr:graphicFrame macro="">
          <xdr:nvGraphicFramePr>
            <xdr:cNvPr id="5" name="FROM 1000-1500">
              <a:extLst>
                <a:ext uri="{FF2B5EF4-FFF2-40B4-BE49-F238E27FC236}">
                  <a16:creationId xmlns:a16="http://schemas.microsoft.com/office/drawing/2014/main" id="{453B40BB-9B94-F982-93D4-A58BEABD9561}"/>
                </a:ext>
              </a:extLst>
            </xdr:cNvPr>
            <xdr:cNvGraphicFramePr/>
          </xdr:nvGraphicFramePr>
          <xdr:xfrm>
            <a:off x="0" y="0"/>
            <a:ext cx="0" cy="0"/>
          </xdr:xfrm>
          <a:graphic>
            <a:graphicData uri="http://schemas.microsoft.com/office/drawing/2010/slicer">
              <sle:slicer xmlns:sle="http://schemas.microsoft.com/office/drawing/2010/slicer" name="FROM 1000-1500"/>
            </a:graphicData>
          </a:graphic>
        </xdr:graphicFrame>
      </mc:Choice>
      <mc:Fallback>
        <xdr:sp macro="" textlink="">
          <xdr:nvSpPr>
            <xdr:cNvPr id="0" name=""/>
            <xdr:cNvSpPr>
              <a:spLocks noTextEdit="1"/>
            </xdr:cNvSpPr>
          </xdr:nvSpPr>
          <xdr:spPr>
            <a:xfrm>
              <a:off x="20014236" y="3406826"/>
              <a:ext cx="7627418" cy="939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136823</xdr:colOff>
      <xdr:row>11</xdr:row>
      <xdr:rowOff>33348</xdr:rowOff>
    </xdr:from>
    <xdr:to>
      <xdr:col>36</xdr:col>
      <xdr:colOff>150577</xdr:colOff>
      <xdr:row>16</xdr:row>
      <xdr:rowOff>87607</xdr:rowOff>
    </xdr:to>
    <mc:AlternateContent xmlns:mc="http://schemas.openxmlformats.org/markup-compatibility/2006">
      <mc:Choice xmlns:a14="http://schemas.microsoft.com/office/drawing/2010/main" Requires="a14">
        <xdr:graphicFrame macro="">
          <xdr:nvGraphicFramePr>
            <xdr:cNvPr id="6" name="FROM 1500-2000">
              <a:extLst>
                <a:ext uri="{FF2B5EF4-FFF2-40B4-BE49-F238E27FC236}">
                  <a16:creationId xmlns:a16="http://schemas.microsoft.com/office/drawing/2014/main" id="{8498F95E-F662-8761-5207-CF43042229DE}"/>
                </a:ext>
              </a:extLst>
            </xdr:cNvPr>
            <xdr:cNvGraphicFramePr/>
          </xdr:nvGraphicFramePr>
          <xdr:xfrm>
            <a:off x="0" y="0"/>
            <a:ext cx="0" cy="0"/>
          </xdr:xfrm>
          <a:graphic>
            <a:graphicData uri="http://schemas.microsoft.com/office/drawing/2010/slicer">
              <sle:slicer xmlns:sle="http://schemas.microsoft.com/office/drawing/2010/slicer" name="FROM 1500-2000"/>
            </a:graphicData>
          </a:graphic>
        </xdr:graphicFrame>
      </mc:Choice>
      <mc:Fallback>
        <xdr:sp macro="" textlink="">
          <xdr:nvSpPr>
            <xdr:cNvPr id="0" name=""/>
            <xdr:cNvSpPr>
              <a:spLocks noTextEdit="1"/>
            </xdr:cNvSpPr>
          </xdr:nvSpPr>
          <xdr:spPr>
            <a:xfrm>
              <a:off x="20005267" y="2432237"/>
              <a:ext cx="7605532" cy="971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62298</xdr:colOff>
      <xdr:row>22</xdr:row>
      <xdr:rowOff>111039</xdr:rowOff>
    </xdr:from>
    <xdr:to>
      <xdr:col>6</xdr:col>
      <xdr:colOff>291757</xdr:colOff>
      <xdr:row>36</xdr:row>
      <xdr:rowOff>87438</xdr:rowOff>
    </xdr:to>
    <mc:AlternateContent xmlns:mc="http://schemas.openxmlformats.org/markup-compatibility/2006">
      <mc:Choice xmlns:a14="http://schemas.microsoft.com/office/drawing/2010/main" Requires="a14">
        <xdr:graphicFrame macro="">
          <xdr:nvGraphicFramePr>
            <xdr:cNvPr id="7" name="grp by Listing">
              <a:extLst>
                <a:ext uri="{FF2B5EF4-FFF2-40B4-BE49-F238E27FC236}">
                  <a16:creationId xmlns:a16="http://schemas.microsoft.com/office/drawing/2014/main" id="{956FC74A-6944-5392-34E0-BA6BE3F24FAD}"/>
                </a:ext>
              </a:extLst>
            </xdr:cNvPr>
            <xdr:cNvGraphicFramePr/>
          </xdr:nvGraphicFramePr>
          <xdr:xfrm>
            <a:off x="0" y="0"/>
            <a:ext cx="0" cy="0"/>
          </xdr:xfrm>
          <a:graphic>
            <a:graphicData uri="http://schemas.microsoft.com/office/drawing/2010/slicer">
              <sle:slicer xmlns:sle="http://schemas.microsoft.com/office/drawing/2010/slicer" name="grp by Listing"/>
            </a:graphicData>
          </a:graphic>
        </xdr:graphicFrame>
      </mc:Choice>
      <mc:Fallback>
        <xdr:sp macro="" textlink="">
          <xdr:nvSpPr>
            <xdr:cNvPr id="0" name=""/>
            <xdr:cNvSpPr>
              <a:spLocks noTextEdit="1"/>
            </xdr:cNvSpPr>
          </xdr:nvSpPr>
          <xdr:spPr>
            <a:xfrm>
              <a:off x="62298" y="4527817"/>
              <a:ext cx="3912459" cy="2544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455450</xdr:colOff>
      <xdr:row>0</xdr:row>
      <xdr:rowOff>19160</xdr:rowOff>
    </xdr:from>
    <xdr:to>
      <xdr:col>6</xdr:col>
      <xdr:colOff>282222</xdr:colOff>
      <xdr:row>6</xdr:row>
      <xdr:rowOff>23518</xdr:rowOff>
    </xdr:to>
    <xdr:sp macro="" textlink="">
      <xdr:nvSpPr>
        <xdr:cNvPr id="2" name="TextBox 1">
          <a:extLst>
            <a:ext uri="{FF2B5EF4-FFF2-40B4-BE49-F238E27FC236}">
              <a16:creationId xmlns:a16="http://schemas.microsoft.com/office/drawing/2014/main" id="{98D09849-B10A-0E80-1FAF-059A9DDAD6EF}"/>
            </a:ext>
          </a:extLst>
        </xdr:cNvPr>
        <xdr:cNvSpPr txBox="1"/>
      </xdr:nvSpPr>
      <xdr:spPr>
        <a:xfrm>
          <a:off x="455450" y="19160"/>
          <a:ext cx="3495661" cy="1497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i="1">
              <a:solidFill>
                <a:schemeClr val="bg1"/>
              </a:solidFill>
            </a:rPr>
            <a:t>IPO DATASET </a:t>
          </a:r>
        </a:p>
        <a:p>
          <a:r>
            <a:rPr lang="en-IN" sz="4000" b="1" i="1">
              <a:solidFill>
                <a:schemeClr val="bg1"/>
              </a:solidFill>
            </a:rPr>
            <a:t>ANALYSIS </a:t>
          </a:r>
        </a:p>
      </xdr:txBody>
    </xdr:sp>
    <xdr:clientData/>
  </xdr:twoCellAnchor>
  <xdr:twoCellAnchor editAs="oneCell">
    <xdr:from>
      <xdr:col>0</xdr:col>
      <xdr:colOff>26073</xdr:colOff>
      <xdr:row>10</xdr:row>
      <xdr:rowOff>21374</xdr:rowOff>
    </xdr:from>
    <xdr:to>
      <xdr:col>8</xdr:col>
      <xdr:colOff>47036</xdr:colOff>
      <xdr:row>22</xdr:row>
      <xdr:rowOff>35278</xdr:rowOff>
    </xdr:to>
    <mc:AlternateContent xmlns:mc="http://schemas.openxmlformats.org/markup-compatibility/2006" xmlns:a14="http://schemas.microsoft.com/office/drawing/2010/main">
      <mc:Choice Requires="a14">
        <xdr:graphicFrame macro="">
          <xdr:nvGraphicFramePr>
            <xdr:cNvPr id="7" name="Total Subscription">
              <a:extLst>
                <a:ext uri="{FF2B5EF4-FFF2-40B4-BE49-F238E27FC236}">
                  <a16:creationId xmlns:a16="http://schemas.microsoft.com/office/drawing/2014/main" id="{D9BE6EB8-C23B-435B-A8A5-3BFB82464CD6}"/>
                </a:ext>
              </a:extLst>
            </xdr:cNvPr>
            <xdr:cNvGraphicFramePr/>
          </xdr:nvGraphicFramePr>
          <xdr:xfrm>
            <a:off x="0" y="0"/>
            <a:ext cx="0" cy="0"/>
          </xdr:xfrm>
          <a:graphic>
            <a:graphicData uri="http://schemas.microsoft.com/office/drawing/2010/slicer">
              <sle:slicer xmlns:sle="http://schemas.microsoft.com/office/drawing/2010/slicer" name="Total Subscription"/>
            </a:graphicData>
          </a:graphic>
        </xdr:graphicFrame>
      </mc:Choice>
      <mc:Fallback xmlns="">
        <xdr:sp macro="" textlink="">
          <xdr:nvSpPr>
            <xdr:cNvPr id="0" name=""/>
            <xdr:cNvSpPr>
              <a:spLocks noTextEdit="1"/>
            </xdr:cNvSpPr>
          </xdr:nvSpPr>
          <xdr:spPr>
            <a:xfrm>
              <a:off x="26073" y="2239273"/>
              <a:ext cx="4880093" cy="222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427123</xdr:colOff>
      <xdr:row>5</xdr:row>
      <xdr:rowOff>454587</xdr:rowOff>
    </xdr:from>
    <xdr:to>
      <xdr:col>22</xdr:col>
      <xdr:colOff>438995</xdr:colOff>
      <xdr:row>9</xdr:row>
      <xdr:rowOff>84582</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A8197835-D230-4B32-8947-54AE0340E8C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071471" y="1402486"/>
              <a:ext cx="10281419" cy="715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43087</xdr:rowOff>
    </xdr:from>
    <xdr:to>
      <xdr:col>8</xdr:col>
      <xdr:colOff>12700</xdr:colOff>
      <xdr:row>31</xdr:row>
      <xdr:rowOff>12700</xdr:rowOff>
    </xdr:to>
    <mc:AlternateContent xmlns:mc="http://schemas.openxmlformats.org/markup-compatibility/2006">
      <mc:Choice xmlns:a14="http://schemas.microsoft.com/office/drawing/2010/main" Requires="a14">
        <xdr:graphicFrame macro="">
          <xdr:nvGraphicFramePr>
            <xdr:cNvPr id="12" name="Listing Gains">
              <a:extLst>
                <a:ext uri="{FF2B5EF4-FFF2-40B4-BE49-F238E27FC236}">
                  <a16:creationId xmlns:a16="http://schemas.microsoft.com/office/drawing/2014/main" id="{37AB3FBF-F9CF-441C-B46A-BA6998C54D79}"/>
                </a:ext>
              </a:extLst>
            </xdr:cNvPr>
            <xdr:cNvGraphicFramePr/>
          </xdr:nvGraphicFramePr>
          <xdr:xfrm>
            <a:off x="0" y="0"/>
            <a:ext cx="0" cy="0"/>
          </xdr:xfrm>
          <a:graphic>
            <a:graphicData uri="http://schemas.microsoft.com/office/drawing/2010/slicer">
              <sle:slicer xmlns:sle="http://schemas.microsoft.com/office/drawing/2010/slicer" name="Listing Gains"/>
            </a:graphicData>
          </a:graphic>
        </xdr:graphicFrame>
      </mc:Choice>
      <mc:Fallback>
        <xdr:sp macro="" textlink="">
          <xdr:nvSpPr>
            <xdr:cNvPr id="0" name=""/>
            <xdr:cNvSpPr>
              <a:spLocks noTextEdit="1"/>
            </xdr:cNvSpPr>
          </xdr:nvSpPr>
          <xdr:spPr>
            <a:xfrm>
              <a:off x="0" y="4602387"/>
              <a:ext cx="4889500" cy="1684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39881</xdr:colOff>
      <xdr:row>9</xdr:row>
      <xdr:rowOff>117365</xdr:rowOff>
    </xdr:from>
    <xdr:to>
      <xdr:col>20</xdr:col>
      <xdr:colOff>389912</xdr:colOff>
      <xdr:row>30</xdr:row>
      <xdr:rowOff>145711</xdr:rowOff>
    </xdr:to>
    <xdr:graphicFrame macro="">
      <xdr:nvGraphicFramePr>
        <xdr:cNvPr id="14" name="Chart 13">
          <a:extLst>
            <a:ext uri="{FF2B5EF4-FFF2-40B4-BE49-F238E27FC236}">
              <a16:creationId xmlns:a16="http://schemas.microsoft.com/office/drawing/2014/main" id="{AC11F79E-EBFA-4688-BFFF-BC60E8A74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316248</xdr:colOff>
      <xdr:row>0</xdr:row>
      <xdr:rowOff>37531</xdr:rowOff>
    </xdr:from>
    <xdr:to>
      <xdr:col>22</xdr:col>
      <xdr:colOff>385552</xdr:colOff>
      <xdr:row>5</xdr:row>
      <xdr:rowOff>415828</xdr:rowOff>
    </xdr:to>
    <xdr:sp macro="" textlink="">
      <xdr:nvSpPr>
        <xdr:cNvPr id="18" name="Rectangle: Rounded Corners 17">
          <a:extLst>
            <a:ext uri="{FF2B5EF4-FFF2-40B4-BE49-F238E27FC236}">
              <a16:creationId xmlns:a16="http://schemas.microsoft.com/office/drawing/2014/main" id="{1EDC4B4E-C68B-553C-BBB5-99994A7558FE}"/>
            </a:ext>
          </a:extLst>
        </xdr:cNvPr>
        <xdr:cNvSpPr/>
      </xdr:nvSpPr>
      <xdr:spPr>
        <a:xfrm>
          <a:off x="11322915" y="37531"/>
          <a:ext cx="3138470" cy="13425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487884</xdr:colOff>
      <xdr:row>0</xdr:row>
      <xdr:rowOff>52791</xdr:rowOff>
    </xdr:from>
    <xdr:to>
      <xdr:col>22</xdr:col>
      <xdr:colOff>724668</xdr:colOff>
      <xdr:row>5</xdr:row>
      <xdr:rowOff>268962</xdr:rowOff>
    </xdr:to>
    <xdr:sp macro="" textlink="">
      <xdr:nvSpPr>
        <xdr:cNvPr id="19" name="TextBox 18">
          <a:extLst>
            <a:ext uri="{FF2B5EF4-FFF2-40B4-BE49-F238E27FC236}">
              <a16:creationId xmlns:a16="http://schemas.microsoft.com/office/drawing/2014/main" id="{096C0B22-64E8-4AD7-8C9F-0AE41D2B6443}"/>
            </a:ext>
          </a:extLst>
        </xdr:cNvPr>
        <xdr:cNvSpPr txBox="1"/>
      </xdr:nvSpPr>
      <xdr:spPr>
        <a:xfrm>
          <a:off x="11494551" y="52791"/>
          <a:ext cx="3305950" cy="1180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0" i="0" u="none" strike="noStrike">
              <a:solidFill>
                <a:schemeClr val="bg1"/>
              </a:solidFill>
              <a:latin typeface="Aptos Narrow"/>
              <a:ea typeface="+mn-ea"/>
              <a:cs typeface="+mn-cs"/>
            </a:rPr>
            <a:t>AVERAGE GAINS</a:t>
          </a:r>
        </a:p>
        <a:p>
          <a:pPr marL="0" indent="0"/>
          <a:endParaRPr lang="en-IN" sz="4400" b="0" i="0" u="none" strike="noStrike">
            <a:solidFill>
              <a:schemeClr val="bg1"/>
            </a:solidFill>
            <a:latin typeface="Aptos Narrow"/>
            <a:ea typeface="+mn-ea"/>
            <a:cs typeface="+mn-cs"/>
          </a:endParaRPr>
        </a:p>
      </xdr:txBody>
    </xdr:sp>
    <xdr:clientData/>
  </xdr:twoCellAnchor>
  <xdr:twoCellAnchor>
    <xdr:from>
      <xdr:col>18</xdr:col>
      <xdr:colOff>506648</xdr:colOff>
      <xdr:row>2</xdr:row>
      <xdr:rowOff>135106</xdr:rowOff>
    </xdr:from>
    <xdr:to>
      <xdr:col>22</xdr:col>
      <xdr:colOff>1013772</xdr:colOff>
      <xdr:row>5</xdr:row>
      <xdr:rowOff>311929</xdr:rowOff>
    </xdr:to>
    <xdr:sp macro="" textlink="Total_vs_Gains!K43">
      <xdr:nvSpPr>
        <xdr:cNvPr id="20" name="TextBox 19">
          <a:extLst>
            <a:ext uri="{FF2B5EF4-FFF2-40B4-BE49-F238E27FC236}">
              <a16:creationId xmlns:a16="http://schemas.microsoft.com/office/drawing/2014/main" id="{F419580A-5761-4F53-B1F6-0E9238FA631F}"/>
            </a:ext>
          </a:extLst>
        </xdr:cNvPr>
        <xdr:cNvSpPr txBox="1"/>
      </xdr:nvSpPr>
      <xdr:spPr>
        <a:xfrm>
          <a:off x="11535595" y="536159"/>
          <a:ext cx="3437037" cy="74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80F6AF-8347-49C4-AE6F-E4CA5EDEBE69}" type="TxLink">
            <a:rPr lang="en-US" sz="4400" b="0" i="0" u="none" strike="noStrike">
              <a:solidFill>
                <a:schemeClr val="bg1"/>
              </a:solidFill>
              <a:latin typeface="Aptos Narrow"/>
              <a:ea typeface="+mn-ea"/>
              <a:cs typeface="+mn-cs"/>
            </a:rPr>
            <a:pPr marL="0" indent="0"/>
            <a:t>55.45666667</a:t>
          </a:fld>
          <a:endParaRPr lang="en-IN" sz="4400" b="0" i="0" u="none" strike="noStrike">
            <a:solidFill>
              <a:schemeClr val="bg1"/>
            </a:solidFill>
            <a:latin typeface="Aptos Narrow"/>
            <a:ea typeface="+mn-ea"/>
            <a:cs typeface="+mn-cs"/>
          </a:endParaRPr>
        </a:p>
      </xdr:txBody>
    </xdr:sp>
    <xdr:clientData/>
  </xdr:twoCellAnchor>
  <xdr:twoCellAnchor>
    <xdr:from>
      <xdr:col>14</xdr:col>
      <xdr:colOff>270463</xdr:colOff>
      <xdr:row>0</xdr:row>
      <xdr:rowOff>96327</xdr:rowOff>
    </xdr:from>
    <xdr:to>
      <xdr:col>18</xdr:col>
      <xdr:colOff>279719</xdr:colOff>
      <xdr:row>5</xdr:row>
      <xdr:rowOff>388056</xdr:rowOff>
    </xdr:to>
    <xdr:sp macro="" textlink="">
      <xdr:nvSpPr>
        <xdr:cNvPr id="26" name="Rectangle: Rounded Corners 25">
          <a:extLst>
            <a:ext uri="{FF2B5EF4-FFF2-40B4-BE49-F238E27FC236}">
              <a16:creationId xmlns:a16="http://schemas.microsoft.com/office/drawing/2014/main" id="{2E4B1910-B98B-4F34-E065-12AC8F6FD6B4}"/>
            </a:ext>
          </a:extLst>
        </xdr:cNvPr>
        <xdr:cNvSpPr/>
      </xdr:nvSpPr>
      <xdr:spPr>
        <a:xfrm>
          <a:off x="8831204" y="96327"/>
          <a:ext cx="2455182" cy="1255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329259</xdr:colOff>
      <xdr:row>0</xdr:row>
      <xdr:rowOff>84568</xdr:rowOff>
    </xdr:from>
    <xdr:to>
      <xdr:col>14</xdr:col>
      <xdr:colOff>209163</xdr:colOff>
      <xdr:row>5</xdr:row>
      <xdr:rowOff>376297</xdr:rowOff>
    </xdr:to>
    <xdr:sp macro="" textlink="">
      <xdr:nvSpPr>
        <xdr:cNvPr id="27" name="Rectangle: Rounded Corners 26">
          <a:extLst>
            <a:ext uri="{FF2B5EF4-FFF2-40B4-BE49-F238E27FC236}">
              <a16:creationId xmlns:a16="http://schemas.microsoft.com/office/drawing/2014/main" id="{176C290A-59E9-95C0-21B8-8E5F43A1A807}"/>
            </a:ext>
          </a:extLst>
        </xdr:cNvPr>
        <xdr:cNvSpPr/>
      </xdr:nvSpPr>
      <xdr:spPr>
        <a:xfrm>
          <a:off x="6444074" y="84568"/>
          <a:ext cx="2325830" cy="1255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482130</xdr:colOff>
      <xdr:row>0</xdr:row>
      <xdr:rowOff>35279</xdr:rowOff>
    </xdr:from>
    <xdr:to>
      <xdr:col>10</xdr:col>
      <xdr:colOff>185646</xdr:colOff>
      <xdr:row>5</xdr:row>
      <xdr:rowOff>376298</xdr:rowOff>
    </xdr:to>
    <xdr:sp macro="" textlink="">
      <xdr:nvSpPr>
        <xdr:cNvPr id="28" name="Rectangle: Rounded Corners 27">
          <a:extLst>
            <a:ext uri="{FF2B5EF4-FFF2-40B4-BE49-F238E27FC236}">
              <a16:creationId xmlns:a16="http://schemas.microsoft.com/office/drawing/2014/main" id="{32AFCF7F-7B97-EF13-B188-93414DBEB4D8}"/>
            </a:ext>
          </a:extLst>
        </xdr:cNvPr>
        <xdr:cNvSpPr/>
      </xdr:nvSpPr>
      <xdr:spPr>
        <a:xfrm>
          <a:off x="4151019" y="35279"/>
          <a:ext cx="2149442" cy="13052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552685</xdr:colOff>
      <xdr:row>1</xdr:row>
      <xdr:rowOff>119846</xdr:rowOff>
    </xdr:from>
    <xdr:to>
      <xdr:col>18</xdr:col>
      <xdr:colOff>298876</xdr:colOff>
      <xdr:row>5</xdr:row>
      <xdr:rowOff>93678</xdr:rowOff>
    </xdr:to>
    <xdr:sp macro="" textlink="Total_vs_Gains!K39">
      <xdr:nvSpPr>
        <xdr:cNvPr id="29" name="TextBox 28">
          <a:extLst>
            <a:ext uri="{FF2B5EF4-FFF2-40B4-BE49-F238E27FC236}">
              <a16:creationId xmlns:a16="http://schemas.microsoft.com/office/drawing/2014/main" id="{6AE3AFD2-CD9C-4AE6-AD54-BBCE9ABA7020}"/>
            </a:ext>
          </a:extLst>
        </xdr:cNvPr>
        <xdr:cNvSpPr txBox="1"/>
      </xdr:nvSpPr>
      <xdr:spPr>
        <a:xfrm>
          <a:off x="10336389" y="331513"/>
          <a:ext cx="969154" cy="72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BE4417-607E-4F42-AFCE-C7C28EC5477F}" type="TxLink">
            <a:rPr lang="en-US" sz="4400" b="0" i="0" u="none" strike="noStrike">
              <a:solidFill>
                <a:schemeClr val="bg1"/>
              </a:solidFill>
              <a:latin typeface="Aptos Narrow"/>
              <a:ea typeface="+mn-ea"/>
              <a:cs typeface="+mn-cs"/>
            </a:rPr>
            <a:pPr marL="0" indent="0"/>
            <a:t>0</a:t>
          </a:fld>
          <a:endParaRPr lang="en-IN" sz="4400" b="0" i="0" u="none" strike="noStrike">
            <a:solidFill>
              <a:schemeClr val="bg1"/>
            </a:solidFill>
            <a:latin typeface="Aptos Narrow"/>
            <a:ea typeface="+mn-ea"/>
            <a:cs typeface="+mn-cs"/>
          </a:endParaRPr>
        </a:p>
      </xdr:txBody>
    </xdr:sp>
    <xdr:clientData/>
  </xdr:twoCellAnchor>
  <xdr:twoCellAnchor>
    <xdr:from>
      <xdr:col>14</xdr:col>
      <xdr:colOff>576203</xdr:colOff>
      <xdr:row>1</xdr:row>
      <xdr:rowOff>96327</xdr:rowOff>
    </xdr:from>
    <xdr:to>
      <xdr:col>16</xdr:col>
      <xdr:colOff>528278</xdr:colOff>
      <xdr:row>5</xdr:row>
      <xdr:rowOff>192176</xdr:rowOff>
    </xdr:to>
    <xdr:sp macro="" textlink="">
      <xdr:nvSpPr>
        <xdr:cNvPr id="30" name="Multiplication Sign 29">
          <a:extLst>
            <a:ext uri="{FF2B5EF4-FFF2-40B4-BE49-F238E27FC236}">
              <a16:creationId xmlns:a16="http://schemas.microsoft.com/office/drawing/2014/main" id="{E2DD76FB-C928-47A9-8470-766D622D74AB}"/>
            </a:ext>
          </a:extLst>
        </xdr:cNvPr>
        <xdr:cNvSpPr/>
      </xdr:nvSpPr>
      <xdr:spPr>
        <a:xfrm>
          <a:off x="9136944" y="307994"/>
          <a:ext cx="1175038" cy="848441"/>
        </a:xfrm>
        <a:prstGeom prst="mathMultiply">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505647</xdr:colOff>
      <xdr:row>1</xdr:row>
      <xdr:rowOff>108086</xdr:rowOff>
    </xdr:from>
    <xdr:to>
      <xdr:col>14</xdr:col>
      <xdr:colOff>248263</xdr:colOff>
      <xdr:row>5</xdr:row>
      <xdr:rowOff>103185</xdr:rowOff>
    </xdr:to>
    <xdr:sp macro="" textlink="Total_vs_Gains!J39">
      <xdr:nvSpPr>
        <xdr:cNvPr id="31" name="TextBox 30">
          <a:extLst>
            <a:ext uri="{FF2B5EF4-FFF2-40B4-BE49-F238E27FC236}">
              <a16:creationId xmlns:a16="http://schemas.microsoft.com/office/drawing/2014/main" id="{3B692518-F6C7-4808-B847-6FA72E88A013}"/>
            </a:ext>
          </a:extLst>
        </xdr:cNvPr>
        <xdr:cNvSpPr txBox="1"/>
      </xdr:nvSpPr>
      <xdr:spPr>
        <a:xfrm>
          <a:off x="7843425" y="319753"/>
          <a:ext cx="965579" cy="747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8D54F2-9826-4AD9-8283-E4710CA8875C}" type="TxLink">
            <a:rPr lang="en-US" sz="4400" b="0" i="0" u="none" strike="noStrike">
              <a:solidFill>
                <a:schemeClr val="bg1"/>
              </a:solidFill>
              <a:latin typeface="Aptos Narrow"/>
            </a:rPr>
            <a:pPr/>
            <a:t>0</a:t>
          </a:fld>
          <a:endParaRPr lang="en-IN" sz="4400">
            <a:solidFill>
              <a:schemeClr val="bg1"/>
            </a:solidFill>
          </a:endParaRPr>
        </a:p>
      </xdr:txBody>
    </xdr:sp>
    <xdr:clientData/>
  </xdr:twoCellAnchor>
  <xdr:twoCellAnchor>
    <xdr:from>
      <xdr:col>11</xdr:col>
      <xdr:colOff>270463</xdr:colOff>
      <xdr:row>1</xdr:row>
      <xdr:rowOff>178642</xdr:rowOff>
    </xdr:from>
    <xdr:to>
      <xdr:col>12</xdr:col>
      <xdr:colOff>174335</xdr:colOff>
      <xdr:row>5</xdr:row>
      <xdr:rowOff>196307</xdr:rowOff>
    </xdr:to>
    <xdr:sp macro="" textlink="">
      <xdr:nvSpPr>
        <xdr:cNvPr id="32" name="Arrow: Down 31">
          <a:extLst>
            <a:ext uri="{FF2B5EF4-FFF2-40B4-BE49-F238E27FC236}">
              <a16:creationId xmlns:a16="http://schemas.microsoft.com/office/drawing/2014/main" id="{39B7E4C7-B4BC-4EDA-AF1E-164C3B507212}"/>
            </a:ext>
          </a:extLst>
        </xdr:cNvPr>
        <xdr:cNvSpPr/>
      </xdr:nvSpPr>
      <xdr:spPr>
        <a:xfrm>
          <a:off x="6996759" y="390309"/>
          <a:ext cx="515354" cy="770257"/>
        </a:xfrm>
        <a:prstGeom prst="down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529167</xdr:colOff>
      <xdr:row>1</xdr:row>
      <xdr:rowOff>94075</xdr:rowOff>
    </xdr:from>
    <xdr:to>
      <xdr:col>10</xdr:col>
      <xdr:colOff>382465</xdr:colOff>
      <xdr:row>5</xdr:row>
      <xdr:rowOff>192586</xdr:rowOff>
    </xdr:to>
    <xdr:sp macro="" textlink="Total_vs_Gains!G5">
      <xdr:nvSpPr>
        <xdr:cNvPr id="33" name="TextBox 32">
          <a:extLst>
            <a:ext uri="{FF2B5EF4-FFF2-40B4-BE49-F238E27FC236}">
              <a16:creationId xmlns:a16="http://schemas.microsoft.com/office/drawing/2014/main" id="{5DDF72E2-AAB3-4232-A7EA-F1299B044867}"/>
            </a:ext>
          </a:extLst>
        </xdr:cNvPr>
        <xdr:cNvSpPr txBox="1"/>
      </xdr:nvSpPr>
      <xdr:spPr>
        <a:xfrm>
          <a:off x="5421019" y="305742"/>
          <a:ext cx="1076261" cy="851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AB0019-6B04-4959-94FD-83ED5DECBC6C}" type="TxLink">
            <a:rPr lang="en-US" sz="4400" b="0" i="0" u="none" strike="noStrike">
              <a:solidFill>
                <a:schemeClr val="bg1"/>
              </a:solidFill>
              <a:latin typeface="Aptos Narrow"/>
              <a:ea typeface="+mn-ea"/>
              <a:cs typeface="+mn-cs"/>
            </a:rPr>
            <a:pPr marL="0" indent="0"/>
            <a:t>6</a:t>
          </a:fld>
          <a:endParaRPr lang="en-US" sz="16600" b="0" i="0" u="none" strike="noStrike">
            <a:solidFill>
              <a:schemeClr val="bg1"/>
            </a:solidFill>
            <a:latin typeface="Aptos Narrow"/>
            <a:ea typeface="+mn-ea"/>
            <a:cs typeface="+mn-cs"/>
          </a:endParaRPr>
        </a:p>
      </xdr:txBody>
    </xdr:sp>
    <xdr:clientData/>
  </xdr:twoCellAnchor>
  <xdr:twoCellAnchor>
    <xdr:from>
      <xdr:col>7</xdr:col>
      <xdr:colOff>317500</xdr:colOff>
      <xdr:row>1</xdr:row>
      <xdr:rowOff>70555</xdr:rowOff>
    </xdr:from>
    <xdr:to>
      <xdr:col>8</xdr:col>
      <xdr:colOff>211128</xdr:colOff>
      <xdr:row>5</xdr:row>
      <xdr:rowOff>156460</xdr:rowOff>
    </xdr:to>
    <xdr:sp macro="" textlink="">
      <xdr:nvSpPr>
        <xdr:cNvPr id="34" name="Arrow: Up 33">
          <a:extLst>
            <a:ext uri="{FF2B5EF4-FFF2-40B4-BE49-F238E27FC236}">
              <a16:creationId xmlns:a16="http://schemas.microsoft.com/office/drawing/2014/main" id="{671DC6FD-5B64-4D1E-89F9-2FC2C8F34169}"/>
            </a:ext>
          </a:extLst>
        </xdr:cNvPr>
        <xdr:cNvSpPr/>
      </xdr:nvSpPr>
      <xdr:spPr>
        <a:xfrm>
          <a:off x="4597870" y="282222"/>
          <a:ext cx="505110" cy="838497"/>
        </a:xfrm>
        <a:prstGeom prst="up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36</xdr:col>
      <xdr:colOff>107108</xdr:colOff>
      <xdr:row>1</xdr:row>
      <xdr:rowOff>107109</xdr:rowOff>
    </xdr:from>
    <xdr:to>
      <xdr:col>43</xdr:col>
      <xdr:colOff>428434</xdr:colOff>
      <xdr:row>15</xdr:row>
      <xdr:rowOff>53553</xdr:rowOff>
    </xdr:to>
    <xdr:graphicFrame macro="">
      <xdr:nvGraphicFramePr>
        <xdr:cNvPr id="2" name="Chart 1">
          <a:extLst>
            <a:ext uri="{FF2B5EF4-FFF2-40B4-BE49-F238E27FC236}">
              <a16:creationId xmlns:a16="http://schemas.microsoft.com/office/drawing/2014/main" id="{91AEF28F-1C1C-4B08-819D-A6E960767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245894</xdr:colOff>
      <xdr:row>41</xdr:row>
      <xdr:rowOff>34274</xdr:rowOff>
    </xdr:from>
    <xdr:to>
      <xdr:col>57</xdr:col>
      <xdr:colOff>511019</xdr:colOff>
      <xdr:row>61</xdr:row>
      <xdr:rowOff>64698</xdr:rowOff>
    </xdr:to>
    <xdr:graphicFrame macro="">
      <xdr:nvGraphicFramePr>
        <xdr:cNvPr id="3" name="Chart 2">
          <a:extLst>
            <a:ext uri="{FF2B5EF4-FFF2-40B4-BE49-F238E27FC236}">
              <a16:creationId xmlns:a16="http://schemas.microsoft.com/office/drawing/2014/main" id="{3D72FCFE-4EC1-461D-8B1B-439AB0020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259347</xdr:colOff>
      <xdr:row>41</xdr:row>
      <xdr:rowOff>165434</xdr:rowOff>
    </xdr:from>
    <xdr:to>
      <xdr:col>45</xdr:col>
      <xdr:colOff>150395</xdr:colOff>
      <xdr:row>61</xdr:row>
      <xdr:rowOff>133684</xdr:rowOff>
    </xdr:to>
    <xdr:graphicFrame macro="">
      <xdr:nvGraphicFramePr>
        <xdr:cNvPr id="6" name="Chart 5">
          <a:extLst>
            <a:ext uri="{FF2B5EF4-FFF2-40B4-BE49-F238E27FC236}">
              <a16:creationId xmlns:a16="http://schemas.microsoft.com/office/drawing/2014/main" id="{82957CA0-F700-EF3B-BE62-63FBA5280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562863</xdr:colOff>
      <xdr:row>12</xdr:row>
      <xdr:rowOff>86223</xdr:rowOff>
    </xdr:from>
    <xdr:to>
      <xdr:col>77</xdr:col>
      <xdr:colOff>526369</xdr:colOff>
      <xdr:row>24</xdr:row>
      <xdr:rowOff>179940</xdr:rowOff>
    </xdr:to>
    <xdr:graphicFrame macro="">
      <xdr:nvGraphicFramePr>
        <xdr:cNvPr id="10" name="Chart 9">
          <a:extLst>
            <a:ext uri="{FF2B5EF4-FFF2-40B4-BE49-F238E27FC236}">
              <a16:creationId xmlns:a16="http://schemas.microsoft.com/office/drawing/2014/main" id="{21EEDE74-00B4-AD37-BA2F-0BB6DBB4E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93</xdr:col>
      <xdr:colOff>386999</xdr:colOff>
      <xdr:row>10</xdr:row>
      <xdr:rowOff>201751</xdr:rowOff>
    </xdr:from>
    <xdr:to>
      <xdr:col>103</xdr:col>
      <xdr:colOff>202046</xdr:colOff>
      <xdr:row>23</xdr:row>
      <xdr:rowOff>288636</xdr:rowOff>
    </xdr:to>
    <xdr:graphicFrame macro="">
      <xdr:nvGraphicFramePr>
        <xdr:cNvPr id="11" name="Chart 10">
          <a:extLst>
            <a:ext uri="{FF2B5EF4-FFF2-40B4-BE49-F238E27FC236}">
              <a16:creationId xmlns:a16="http://schemas.microsoft.com/office/drawing/2014/main" id="{8190B398-C95E-5F12-2568-DF632454B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11179</xdr:colOff>
      <xdr:row>1</xdr:row>
      <xdr:rowOff>116267</xdr:rowOff>
    </xdr:from>
    <xdr:to>
      <xdr:col>43</xdr:col>
      <xdr:colOff>422588</xdr:colOff>
      <xdr:row>6</xdr:row>
      <xdr:rowOff>78257</xdr:rowOff>
    </xdr:to>
    <xdr:sp macro="" textlink="">
      <xdr:nvSpPr>
        <xdr:cNvPr id="12" name="TextBox 11">
          <a:extLst>
            <a:ext uri="{FF2B5EF4-FFF2-40B4-BE49-F238E27FC236}">
              <a16:creationId xmlns:a16="http://schemas.microsoft.com/office/drawing/2014/main" id="{089B22C2-A3FC-FA09-01DC-FBB1840028CE}"/>
            </a:ext>
          </a:extLst>
        </xdr:cNvPr>
        <xdr:cNvSpPr txBox="1"/>
      </xdr:nvSpPr>
      <xdr:spPr>
        <a:xfrm>
          <a:off x="33221232" y="299612"/>
          <a:ext cx="411409" cy="87871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2021</a:t>
          </a:r>
        </a:p>
        <a:p>
          <a:r>
            <a:rPr lang="en-IN" sz="800">
              <a:solidFill>
                <a:schemeClr val="bg1"/>
              </a:solidFill>
            </a:rPr>
            <a:t>2022</a:t>
          </a:r>
        </a:p>
        <a:p>
          <a:r>
            <a:rPr lang="en-IN" sz="800">
              <a:solidFill>
                <a:schemeClr val="bg1"/>
              </a:solidFill>
            </a:rPr>
            <a:t>2023</a:t>
          </a:r>
        </a:p>
        <a:p>
          <a:r>
            <a:rPr lang="en-IN" sz="800">
              <a:solidFill>
                <a:schemeClr val="bg1"/>
              </a:solidFill>
            </a:rPr>
            <a:t>2024</a:t>
          </a:r>
        </a:p>
        <a:p>
          <a:r>
            <a:rPr lang="en-IN" sz="800">
              <a:solidFill>
                <a:schemeClr val="bg1"/>
              </a:solidFill>
            </a:rPr>
            <a:t>2025</a:t>
          </a:r>
        </a:p>
        <a:p>
          <a:endParaRPr lang="en-IN" sz="800">
            <a:solidFill>
              <a:schemeClr val="bg1"/>
            </a:solidFill>
          </a:endParaRPr>
        </a:p>
      </xdr:txBody>
    </xdr:sp>
    <xdr:clientData/>
  </xdr:twoCellAnchor>
  <xdr:twoCellAnchor>
    <xdr:from>
      <xdr:col>67</xdr:col>
      <xdr:colOff>393095</xdr:colOff>
      <xdr:row>42</xdr:row>
      <xdr:rowOff>30238</xdr:rowOff>
    </xdr:from>
    <xdr:to>
      <xdr:col>76</xdr:col>
      <xdr:colOff>367956</xdr:colOff>
      <xdr:row>61</xdr:row>
      <xdr:rowOff>120952</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B6916A4-D91D-4641-8F5C-CDA850E1CD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467381" y="12730238"/>
              <a:ext cx="5720099" cy="39309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83</xdr:col>
      <xdr:colOff>0</xdr:colOff>
      <xdr:row>43</xdr:row>
      <xdr:rowOff>-1</xdr:rowOff>
    </xdr:from>
    <xdr:to>
      <xdr:col>93</xdr:col>
      <xdr:colOff>423334</xdr:colOff>
      <xdr:row>60</xdr:row>
      <xdr:rowOff>151189</xdr:rowOff>
    </xdr:to>
    <xdr:graphicFrame macro="">
      <xdr:nvGraphicFramePr>
        <xdr:cNvPr id="13" name="Chart 12">
          <a:extLst>
            <a:ext uri="{FF2B5EF4-FFF2-40B4-BE49-F238E27FC236}">
              <a16:creationId xmlns:a16="http://schemas.microsoft.com/office/drawing/2014/main" id="{E13521AE-2FBD-4BC6-B512-244AB377F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0.91015</cdr:x>
      <cdr:y>0.08994</cdr:y>
    </cdr:from>
    <cdr:to>
      <cdr:x>0.99289</cdr:x>
      <cdr:y>0.14421</cdr:y>
    </cdr:to>
    <cdr:sp macro="" textlink="">
      <cdr:nvSpPr>
        <cdr:cNvPr id="2" name="TextBox 1">
          <a:extLst xmlns:a="http://schemas.openxmlformats.org/drawingml/2006/main">
            <a:ext uri="{FF2B5EF4-FFF2-40B4-BE49-F238E27FC236}">
              <a16:creationId xmlns:a16="http://schemas.microsoft.com/office/drawing/2014/main" id="{6394DD31-99D8-8552-4038-51A7EF43A6FC}"/>
            </a:ext>
          </a:extLst>
        </cdr:cNvPr>
        <cdr:cNvSpPr txBox="1"/>
      </cdr:nvSpPr>
      <cdr:spPr>
        <a:xfrm xmlns:a="http://schemas.openxmlformats.org/drawingml/2006/main">
          <a:off x="4181378" y="226042"/>
          <a:ext cx="380106" cy="1363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14</xdr:col>
      <xdr:colOff>17757</xdr:colOff>
      <xdr:row>1</xdr:row>
      <xdr:rowOff>41413</xdr:rowOff>
    </xdr:from>
    <xdr:to>
      <xdr:col>20</xdr:col>
      <xdr:colOff>303696</xdr:colOff>
      <xdr:row>13</xdr:row>
      <xdr:rowOff>112319</xdr:rowOff>
    </xdr:to>
    <xdr:graphicFrame macro="">
      <xdr:nvGraphicFramePr>
        <xdr:cNvPr id="2" name="Chart 1">
          <a:extLst>
            <a:ext uri="{FF2B5EF4-FFF2-40B4-BE49-F238E27FC236}">
              <a16:creationId xmlns:a16="http://schemas.microsoft.com/office/drawing/2014/main" id="{93050B89-702C-0661-4A3D-0B2A60A34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373003</xdr:colOff>
      <xdr:row>0</xdr:row>
      <xdr:rowOff>155884</xdr:rowOff>
    </xdr:from>
    <xdr:to>
      <xdr:col>28</xdr:col>
      <xdr:colOff>67639</xdr:colOff>
      <xdr:row>14</xdr:row>
      <xdr:rowOff>317681</xdr:rowOff>
    </xdr:to>
    <xdr:graphicFrame macro="">
      <xdr:nvGraphicFramePr>
        <xdr:cNvPr id="9" name="Chart 8">
          <a:extLst>
            <a:ext uri="{FF2B5EF4-FFF2-40B4-BE49-F238E27FC236}">
              <a16:creationId xmlns:a16="http://schemas.microsoft.com/office/drawing/2014/main" id="{97D4B67F-58EC-341D-BAD2-126117F18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72377</xdr:colOff>
      <xdr:row>0</xdr:row>
      <xdr:rowOff>0</xdr:rowOff>
    </xdr:from>
    <xdr:to>
      <xdr:col>19</xdr:col>
      <xdr:colOff>214580</xdr:colOff>
      <xdr:row>10</xdr:row>
      <xdr:rowOff>162859</xdr:rowOff>
    </xdr:to>
    <xdr:graphicFrame macro="">
      <xdr:nvGraphicFramePr>
        <xdr:cNvPr id="2" name="Chart 1">
          <a:extLst>
            <a:ext uri="{FF2B5EF4-FFF2-40B4-BE49-F238E27FC236}">
              <a16:creationId xmlns:a16="http://schemas.microsoft.com/office/drawing/2014/main" id="{C6E50711-D31B-C9EB-5278-88C182991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222072</xdr:colOff>
      <xdr:row>5</xdr:row>
      <xdr:rowOff>63313</xdr:rowOff>
    </xdr:from>
    <xdr:to>
      <xdr:col>25</xdr:col>
      <xdr:colOff>382800</xdr:colOff>
      <xdr:row>15</xdr:row>
      <xdr:rowOff>28833</xdr:rowOff>
    </xdr:to>
    <xdr:graphicFrame macro="">
      <xdr:nvGraphicFramePr>
        <xdr:cNvPr id="3" name="Chart 2">
          <a:extLst>
            <a:ext uri="{FF2B5EF4-FFF2-40B4-BE49-F238E27FC236}">
              <a16:creationId xmlns:a16="http://schemas.microsoft.com/office/drawing/2014/main" id="{FAED1868-CE10-1D1E-7B27-8FFCFE0AB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28757</xdr:colOff>
      <xdr:row>20</xdr:row>
      <xdr:rowOff>129808</xdr:rowOff>
    </xdr:from>
    <xdr:to>
      <xdr:col>18</xdr:col>
      <xdr:colOff>516319</xdr:colOff>
      <xdr:row>33</xdr:row>
      <xdr:rowOff>25361</xdr:rowOff>
    </xdr:to>
    <xdr:graphicFrame macro="">
      <xdr:nvGraphicFramePr>
        <xdr:cNvPr id="4" name="Chart 3">
          <a:extLst>
            <a:ext uri="{FF2B5EF4-FFF2-40B4-BE49-F238E27FC236}">
              <a16:creationId xmlns:a16="http://schemas.microsoft.com/office/drawing/2014/main" id="{4CDBA4FD-5E26-BDE2-2CB7-1C42C1A4C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560141</xdr:colOff>
      <xdr:row>33</xdr:row>
      <xdr:rowOff>13511</xdr:rowOff>
    </xdr:from>
    <xdr:to>
      <xdr:col>18</xdr:col>
      <xdr:colOff>395942</xdr:colOff>
      <xdr:row>47</xdr:row>
      <xdr:rowOff>152534</xdr:rowOff>
    </xdr:to>
    <xdr:graphicFrame macro="">
      <xdr:nvGraphicFramePr>
        <xdr:cNvPr id="5" name="Chart 4">
          <a:extLst>
            <a:ext uri="{FF2B5EF4-FFF2-40B4-BE49-F238E27FC236}">
              <a16:creationId xmlns:a16="http://schemas.microsoft.com/office/drawing/2014/main" id="{49B3963B-AA46-54B1-57BF-50E00E731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464012</xdr:colOff>
      <xdr:row>13</xdr:row>
      <xdr:rowOff>551816</xdr:rowOff>
    </xdr:from>
    <xdr:to>
      <xdr:col>24</xdr:col>
      <xdr:colOff>343595</xdr:colOff>
      <xdr:row>26</xdr:row>
      <xdr:rowOff>69070</xdr:rowOff>
    </xdr:to>
    <xdr:graphicFrame macro="">
      <xdr:nvGraphicFramePr>
        <xdr:cNvPr id="7" name="Chart 6">
          <a:extLst>
            <a:ext uri="{FF2B5EF4-FFF2-40B4-BE49-F238E27FC236}">
              <a16:creationId xmlns:a16="http://schemas.microsoft.com/office/drawing/2014/main" id="{217E0CDB-9EEA-C5AF-FB76-CB53754D3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548520</xdr:colOff>
      <xdr:row>26</xdr:row>
      <xdr:rowOff>76825</xdr:rowOff>
    </xdr:from>
    <xdr:to>
      <xdr:col>24</xdr:col>
      <xdr:colOff>428103</xdr:colOff>
      <xdr:row>38</xdr:row>
      <xdr:rowOff>155177</xdr:rowOff>
    </xdr:to>
    <xdr:graphicFrame macro="">
      <xdr:nvGraphicFramePr>
        <xdr:cNvPr id="8" name="Chart 7">
          <a:extLst>
            <a:ext uri="{FF2B5EF4-FFF2-40B4-BE49-F238E27FC236}">
              <a16:creationId xmlns:a16="http://schemas.microsoft.com/office/drawing/2014/main" id="{02D37D30-AC62-3152-0BCB-8B44F7CF6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21001</xdr:colOff>
      <xdr:row>11</xdr:row>
      <xdr:rowOff>54043</xdr:rowOff>
    </xdr:from>
    <xdr:to>
      <xdr:col>18</xdr:col>
      <xdr:colOff>364787</xdr:colOff>
      <xdr:row>20</xdr:row>
      <xdr:rowOff>149103</xdr:rowOff>
    </xdr:to>
    <xdr:graphicFrame macro="">
      <xdr:nvGraphicFramePr>
        <xdr:cNvPr id="9" name="Chart 8">
          <a:extLst>
            <a:ext uri="{FF2B5EF4-FFF2-40B4-BE49-F238E27FC236}">
              <a16:creationId xmlns:a16="http://schemas.microsoft.com/office/drawing/2014/main" id="{367C79EC-14E6-01E7-EF2B-0817C4C15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181300</xdr:colOff>
      <xdr:row>3</xdr:row>
      <xdr:rowOff>14266</xdr:rowOff>
    </xdr:from>
    <xdr:to>
      <xdr:col>9</xdr:col>
      <xdr:colOff>1109191</xdr:colOff>
      <xdr:row>17</xdr:row>
      <xdr:rowOff>94076</xdr:rowOff>
    </xdr:to>
    <mc:AlternateContent xmlns:mc="http://schemas.openxmlformats.org/markup-compatibility/2006" xmlns:a14="http://schemas.microsoft.com/office/drawing/2010/main">
      <mc:Choice Requires="a14">
        <xdr:graphicFrame macro="">
          <xdr:nvGraphicFramePr>
            <xdr:cNvPr id="2" name="Size grp 5">
              <a:extLst>
                <a:ext uri="{FF2B5EF4-FFF2-40B4-BE49-F238E27FC236}">
                  <a16:creationId xmlns:a16="http://schemas.microsoft.com/office/drawing/2014/main" id="{2EA21C1D-A24F-4EA2-82DF-B8932C217110}"/>
                </a:ext>
              </a:extLst>
            </xdr:cNvPr>
            <xdr:cNvGraphicFramePr/>
          </xdr:nvGraphicFramePr>
          <xdr:xfrm>
            <a:off x="0" y="0"/>
            <a:ext cx="0" cy="0"/>
          </xdr:xfrm>
          <a:graphic>
            <a:graphicData uri="http://schemas.microsoft.com/office/drawing/2010/slicer">
              <sle:slicer xmlns:sle="http://schemas.microsoft.com/office/drawing/2010/slicer" name="Size grp 5"/>
            </a:graphicData>
          </a:graphic>
        </xdr:graphicFrame>
      </mc:Choice>
      <mc:Fallback xmlns="">
        <xdr:sp macro="" textlink="">
          <xdr:nvSpPr>
            <xdr:cNvPr id="0" name=""/>
            <xdr:cNvSpPr>
              <a:spLocks noTextEdit="1"/>
            </xdr:cNvSpPr>
          </xdr:nvSpPr>
          <xdr:spPr>
            <a:xfrm>
              <a:off x="10867443" y="848837"/>
              <a:ext cx="2261391" cy="2828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1116282</xdr:colOff>
      <xdr:row>16</xdr:row>
      <xdr:rowOff>88661</xdr:rowOff>
    </xdr:from>
    <xdr:to>
      <xdr:col>9</xdr:col>
      <xdr:colOff>989444</xdr:colOff>
      <xdr:row>24</xdr:row>
      <xdr:rowOff>125151</xdr:rowOff>
    </xdr:to>
    <mc:AlternateContent xmlns:mc="http://schemas.openxmlformats.org/markup-compatibility/2006" xmlns:tsle="http://schemas.microsoft.com/office/drawing/2012/timeslicer">
      <mc:Choice Requires="tsle">
        <xdr:graphicFrame macro="">
          <xdr:nvGraphicFramePr>
            <xdr:cNvPr id="3" name="List Date 2">
              <a:extLst>
                <a:ext uri="{FF2B5EF4-FFF2-40B4-BE49-F238E27FC236}">
                  <a16:creationId xmlns:a16="http://schemas.microsoft.com/office/drawing/2014/main" id="{53A8DAC4-5E45-4654-B3B3-DD2A7B5B8C75}"/>
                </a:ext>
              </a:extLst>
            </xdr:cNvPr>
            <xdr:cNvGraphicFramePr/>
          </xdr:nvGraphicFramePr>
          <xdr:xfrm>
            <a:off x="0" y="0"/>
            <a:ext cx="0" cy="0"/>
          </xdr:xfrm>
          <a:graphic>
            <a:graphicData uri="http://schemas.microsoft.com/office/drawing/2012/timeslicer">
              <tsle:timeslicer name="List Date 2"/>
            </a:graphicData>
          </a:graphic>
        </xdr:graphicFrame>
      </mc:Choice>
      <mc:Fallback xmlns="">
        <xdr:sp macro="" textlink="">
          <xdr:nvSpPr>
            <xdr:cNvPr id="0" name=""/>
            <xdr:cNvSpPr>
              <a:spLocks noTextEdit="1"/>
            </xdr:cNvSpPr>
          </xdr:nvSpPr>
          <xdr:spPr>
            <a:xfrm>
              <a:off x="9135425" y="3490447"/>
              <a:ext cx="3873662" cy="14879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1046844</xdr:colOff>
      <xdr:row>3</xdr:row>
      <xdr:rowOff>6979</xdr:rowOff>
    </xdr:from>
    <xdr:to>
      <xdr:col>8</xdr:col>
      <xdr:colOff>213528</xdr:colOff>
      <xdr:row>16</xdr:row>
      <xdr:rowOff>35759</xdr:rowOff>
    </xdr:to>
    <mc:AlternateContent xmlns:mc="http://schemas.openxmlformats.org/markup-compatibility/2006" xmlns:a14="http://schemas.microsoft.com/office/drawing/2010/main">
      <mc:Choice Requires="a14">
        <xdr:graphicFrame macro="">
          <xdr:nvGraphicFramePr>
            <xdr:cNvPr id="4" name="Grp by total  1">
              <a:extLst>
                <a:ext uri="{FF2B5EF4-FFF2-40B4-BE49-F238E27FC236}">
                  <a16:creationId xmlns:a16="http://schemas.microsoft.com/office/drawing/2014/main" id="{22E84BD6-C12A-4FCC-8997-133AB3894258}"/>
                </a:ext>
              </a:extLst>
            </xdr:cNvPr>
            <xdr:cNvGraphicFramePr/>
          </xdr:nvGraphicFramePr>
          <xdr:xfrm>
            <a:off x="0" y="0"/>
            <a:ext cx="0" cy="0"/>
          </xdr:xfrm>
          <a:graphic>
            <a:graphicData uri="http://schemas.microsoft.com/office/drawing/2010/slicer">
              <sle:slicer xmlns:sle="http://schemas.microsoft.com/office/drawing/2010/slicer" name="Grp by total  1"/>
            </a:graphicData>
          </a:graphic>
        </xdr:graphicFrame>
      </mc:Choice>
      <mc:Fallback xmlns="">
        <xdr:sp macro="" textlink="">
          <xdr:nvSpPr>
            <xdr:cNvPr id="0" name=""/>
            <xdr:cNvSpPr>
              <a:spLocks noTextEdit="1"/>
            </xdr:cNvSpPr>
          </xdr:nvSpPr>
          <xdr:spPr>
            <a:xfrm>
              <a:off x="9065987" y="841550"/>
              <a:ext cx="1833684" cy="2595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1162363</xdr:colOff>
      <xdr:row>3</xdr:row>
      <xdr:rowOff>17723</xdr:rowOff>
    </xdr:from>
    <xdr:to>
      <xdr:col>6</xdr:col>
      <xdr:colOff>1033793</xdr:colOff>
      <xdr:row>22</xdr:row>
      <xdr:rowOff>70478</xdr:rowOff>
    </xdr:to>
    <xdr:graphicFrame macro="">
      <xdr:nvGraphicFramePr>
        <xdr:cNvPr id="5" name="Chart 4">
          <a:extLst>
            <a:ext uri="{FF2B5EF4-FFF2-40B4-BE49-F238E27FC236}">
              <a16:creationId xmlns:a16="http://schemas.microsoft.com/office/drawing/2014/main" id="{269056ED-7872-4E2C-B080-8EE4B53B6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1090385</xdr:colOff>
      <xdr:row>2</xdr:row>
      <xdr:rowOff>464457</xdr:rowOff>
    </xdr:from>
    <xdr:to>
      <xdr:col>11</xdr:col>
      <xdr:colOff>163284</xdr:colOff>
      <xdr:row>7</xdr:row>
      <xdr:rowOff>145142</xdr:rowOff>
    </xdr:to>
    <mc:AlternateContent xmlns:mc="http://schemas.openxmlformats.org/markup-compatibility/2006" xmlns:a14="http://schemas.microsoft.com/office/drawing/2010/main">
      <mc:Choice Requires="a14">
        <xdr:graphicFrame macro="">
          <xdr:nvGraphicFramePr>
            <xdr:cNvPr id="6" name="Postive  1">
              <a:extLst>
                <a:ext uri="{FF2B5EF4-FFF2-40B4-BE49-F238E27FC236}">
                  <a16:creationId xmlns:a16="http://schemas.microsoft.com/office/drawing/2014/main" id="{295C6696-B400-425D-82C8-C55F025E217F}"/>
                </a:ext>
              </a:extLst>
            </xdr:cNvPr>
            <xdr:cNvGraphicFramePr/>
          </xdr:nvGraphicFramePr>
          <xdr:xfrm>
            <a:off x="0" y="0"/>
            <a:ext cx="0" cy="0"/>
          </xdr:xfrm>
          <a:graphic>
            <a:graphicData uri="http://schemas.microsoft.com/office/drawing/2010/slicer">
              <sle:slicer xmlns:sle="http://schemas.microsoft.com/office/drawing/2010/slicer" name="Postive  1"/>
            </a:graphicData>
          </a:graphic>
        </xdr:graphicFrame>
      </mc:Choice>
      <mc:Fallback xmlns="">
        <xdr:sp macro="" textlink="">
          <xdr:nvSpPr>
            <xdr:cNvPr id="0" name=""/>
            <xdr:cNvSpPr>
              <a:spLocks noTextEdit="1"/>
            </xdr:cNvSpPr>
          </xdr:nvSpPr>
          <xdr:spPr>
            <a:xfrm>
              <a:off x="13110028" y="827314"/>
              <a:ext cx="1875971" cy="1086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1632841</xdr:colOff>
      <xdr:row>7</xdr:row>
      <xdr:rowOff>162100</xdr:rowOff>
    </xdr:from>
    <xdr:to>
      <xdr:col>7</xdr:col>
      <xdr:colOff>1344082</xdr:colOff>
      <xdr:row>28</xdr:row>
      <xdr:rowOff>95249</xdr:rowOff>
    </xdr:to>
    <mc:AlternateContent xmlns:mc="http://schemas.openxmlformats.org/markup-compatibility/2006" xmlns:a14="http://schemas.microsoft.com/office/drawing/2010/main">
      <mc:Choice Requires="a14">
        <xdr:graphicFrame macro="">
          <xdr:nvGraphicFramePr>
            <xdr:cNvPr id="4" name="Pivot_21-25">
              <a:extLst>
                <a:ext uri="{FF2B5EF4-FFF2-40B4-BE49-F238E27FC236}">
                  <a16:creationId xmlns:a16="http://schemas.microsoft.com/office/drawing/2014/main" id="{5F02FB0B-9EFA-47CB-8D2B-3883F3C58596}"/>
                </a:ext>
              </a:extLst>
            </xdr:cNvPr>
            <xdr:cNvGraphicFramePr/>
          </xdr:nvGraphicFramePr>
          <xdr:xfrm>
            <a:off x="0" y="0"/>
            <a:ext cx="0" cy="0"/>
          </xdr:xfrm>
          <a:graphic>
            <a:graphicData uri="http://schemas.microsoft.com/office/drawing/2010/slicer">
              <sle:slicer xmlns:sle="http://schemas.microsoft.com/office/drawing/2010/slicer" name="Pivot_21-25"/>
            </a:graphicData>
          </a:graphic>
        </xdr:graphicFrame>
      </mc:Choice>
      <mc:Fallback xmlns="">
        <xdr:sp macro="" textlink="">
          <xdr:nvSpPr>
            <xdr:cNvPr id="0" name=""/>
            <xdr:cNvSpPr>
              <a:spLocks noTextEdit="1"/>
            </xdr:cNvSpPr>
          </xdr:nvSpPr>
          <xdr:spPr>
            <a:xfrm>
              <a:off x="8547285" y="2243489"/>
              <a:ext cx="2263000" cy="3884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1348922</xdr:colOff>
      <xdr:row>7</xdr:row>
      <xdr:rowOff>163141</xdr:rowOff>
    </xdr:from>
    <xdr:to>
      <xdr:col>8</xdr:col>
      <xdr:colOff>388281</xdr:colOff>
      <xdr:row>32</xdr:row>
      <xdr:rowOff>80287</xdr:rowOff>
    </xdr:to>
    <mc:AlternateContent xmlns:mc="http://schemas.openxmlformats.org/markup-compatibility/2006" xmlns:a14="http://schemas.microsoft.com/office/drawing/2010/main">
      <mc:Choice Requires="a14">
        <xdr:graphicFrame macro="">
          <xdr:nvGraphicFramePr>
            <xdr:cNvPr id="7" name="Grp by total ">
              <a:extLst>
                <a:ext uri="{FF2B5EF4-FFF2-40B4-BE49-F238E27FC236}">
                  <a16:creationId xmlns:a16="http://schemas.microsoft.com/office/drawing/2014/main" id="{02162614-E991-3521-DE3B-42EEA1DF7998}"/>
                </a:ext>
              </a:extLst>
            </xdr:cNvPr>
            <xdr:cNvGraphicFramePr/>
          </xdr:nvGraphicFramePr>
          <xdr:xfrm>
            <a:off x="0" y="0"/>
            <a:ext cx="0" cy="0"/>
          </xdr:xfrm>
          <a:graphic>
            <a:graphicData uri="http://schemas.microsoft.com/office/drawing/2010/slicer">
              <sle:slicer xmlns:sle="http://schemas.microsoft.com/office/drawing/2010/slicer" name="Grp by total "/>
            </a:graphicData>
          </a:graphic>
        </xdr:graphicFrame>
      </mc:Choice>
      <mc:Fallback xmlns="">
        <xdr:sp macro="" textlink="">
          <xdr:nvSpPr>
            <xdr:cNvPr id="0" name=""/>
            <xdr:cNvSpPr>
              <a:spLocks noTextEdit="1"/>
            </xdr:cNvSpPr>
          </xdr:nvSpPr>
          <xdr:spPr>
            <a:xfrm>
              <a:off x="10815126" y="2244530"/>
              <a:ext cx="1461767" cy="462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1589844</xdr:colOff>
      <xdr:row>28</xdr:row>
      <xdr:rowOff>106602</xdr:rowOff>
    </xdr:from>
    <xdr:to>
      <xdr:col>7</xdr:col>
      <xdr:colOff>1340556</xdr:colOff>
      <xdr:row>35</xdr:row>
      <xdr:rowOff>94074</xdr:rowOff>
    </xdr:to>
    <mc:AlternateContent xmlns:mc="http://schemas.openxmlformats.org/markup-compatibility/2006" xmlns:a14="http://schemas.microsoft.com/office/drawing/2010/main">
      <mc:Choice Requires="a14">
        <xdr:graphicFrame macro="">
          <xdr:nvGraphicFramePr>
            <xdr:cNvPr id="9" name="Postive ">
              <a:extLst>
                <a:ext uri="{FF2B5EF4-FFF2-40B4-BE49-F238E27FC236}">
                  <a16:creationId xmlns:a16="http://schemas.microsoft.com/office/drawing/2014/main" id="{DB45C445-D312-D786-E99C-C87D03937B89}"/>
                </a:ext>
              </a:extLst>
            </xdr:cNvPr>
            <xdr:cNvGraphicFramePr/>
          </xdr:nvGraphicFramePr>
          <xdr:xfrm>
            <a:off x="0" y="0"/>
            <a:ext cx="0" cy="0"/>
          </xdr:xfrm>
          <a:graphic>
            <a:graphicData uri="http://schemas.microsoft.com/office/drawing/2010/slicer">
              <sle:slicer xmlns:sle="http://schemas.microsoft.com/office/drawing/2010/slicer" name="Postive "/>
            </a:graphicData>
          </a:graphic>
        </xdr:graphicFrame>
      </mc:Choice>
      <mc:Fallback xmlns="">
        <xdr:sp macro="" textlink="">
          <xdr:nvSpPr>
            <xdr:cNvPr id="0" name=""/>
            <xdr:cNvSpPr>
              <a:spLocks noTextEdit="1"/>
            </xdr:cNvSpPr>
          </xdr:nvSpPr>
          <xdr:spPr>
            <a:xfrm>
              <a:off x="8504288" y="6139102"/>
              <a:ext cx="2302471" cy="1304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721698</xdr:colOff>
      <xdr:row>8</xdr:row>
      <xdr:rowOff>35276</xdr:rowOff>
    </xdr:from>
    <xdr:to>
      <xdr:col>6</xdr:col>
      <xdr:colOff>1582615</xdr:colOff>
      <xdr:row>32</xdr:row>
      <xdr:rowOff>117230</xdr:rowOff>
    </xdr:to>
    <xdr:graphicFrame macro="">
      <xdr:nvGraphicFramePr>
        <xdr:cNvPr id="2" name="Chart 1">
          <a:extLst>
            <a:ext uri="{FF2B5EF4-FFF2-40B4-BE49-F238E27FC236}">
              <a16:creationId xmlns:a16="http://schemas.microsoft.com/office/drawing/2014/main" id="{C59F3045-099B-A092-DFD8-8B370C739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2630679</xdr:colOff>
      <xdr:row>0</xdr:row>
      <xdr:rowOff>1533</xdr:rowOff>
    </xdr:from>
    <xdr:to>
      <xdr:col>7</xdr:col>
      <xdr:colOff>103820</xdr:colOff>
      <xdr:row>4</xdr:row>
      <xdr:rowOff>251259</xdr:rowOff>
    </xdr:to>
    <xdr:sp macro="" textlink="">
      <xdr:nvSpPr>
        <xdr:cNvPr id="10" name="Rectangle: Rounded Corners 9">
          <a:extLst>
            <a:ext uri="{FF2B5EF4-FFF2-40B4-BE49-F238E27FC236}">
              <a16:creationId xmlns:a16="http://schemas.microsoft.com/office/drawing/2014/main" id="{DA7BE59A-DBF8-3731-684B-D92953603C2A}"/>
            </a:ext>
          </a:extLst>
        </xdr:cNvPr>
        <xdr:cNvSpPr/>
      </xdr:nvSpPr>
      <xdr:spPr>
        <a:xfrm>
          <a:off x="6878998" y="1533"/>
          <a:ext cx="2676769" cy="12780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392620</xdr:colOff>
      <xdr:row>7</xdr:row>
      <xdr:rowOff>164109</xdr:rowOff>
    </xdr:from>
    <xdr:to>
      <xdr:col>9</xdr:col>
      <xdr:colOff>1237229</xdr:colOff>
      <xdr:row>33</xdr:row>
      <xdr:rowOff>54842</xdr:rowOff>
    </xdr:to>
    <mc:AlternateContent xmlns:mc="http://schemas.openxmlformats.org/markup-compatibility/2006" xmlns:a14="http://schemas.microsoft.com/office/drawing/2010/main">
      <mc:Choice Requires="a14">
        <xdr:graphicFrame macro="">
          <xdr:nvGraphicFramePr>
            <xdr:cNvPr id="3" name="grp by Listing 1">
              <a:extLst>
                <a:ext uri="{FF2B5EF4-FFF2-40B4-BE49-F238E27FC236}">
                  <a16:creationId xmlns:a16="http://schemas.microsoft.com/office/drawing/2014/main" id="{EF8C6235-2981-726B-DC30-40D537EF9BB4}"/>
                </a:ext>
              </a:extLst>
            </xdr:cNvPr>
            <xdr:cNvGraphicFramePr/>
          </xdr:nvGraphicFramePr>
          <xdr:xfrm>
            <a:off x="0" y="0"/>
            <a:ext cx="0" cy="0"/>
          </xdr:xfrm>
          <a:graphic>
            <a:graphicData uri="http://schemas.microsoft.com/office/drawing/2010/slicer">
              <sle:slicer xmlns:sle="http://schemas.microsoft.com/office/drawing/2010/slicer" name="grp by Listing 1"/>
            </a:graphicData>
          </a:graphic>
        </xdr:graphicFrame>
      </mc:Choice>
      <mc:Fallback xmlns="">
        <xdr:sp macro="" textlink="">
          <xdr:nvSpPr>
            <xdr:cNvPr id="0" name=""/>
            <xdr:cNvSpPr>
              <a:spLocks noTextEdit="1"/>
            </xdr:cNvSpPr>
          </xdr:nvSpPr>
          <xdr:spPr>
            <a:xfrm>
              <a:off x="12281231" y="2245498"/>
              <a:ext cx="2173405" cy="4782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1093585</xdr:colOff>
      <xdr:row>2</xdr:row>
      <xdr:rowOff>140486</xdr:rowOff>
    </xdr:from>
    <xdr:to>
      <xdr:col>6</xdr:col>
      <xdr:colOff>1886268</xdr:colOff>
      <xdr:row>4</xdr:row>
      <xdr:rowOff>202300</xdr:rowOff>
    </xdr:to>
    <xdr:sp macro="" textlink="$G$4">
      <xdr:nvSpPr>
        <xdr:cNvPr id="11" name="TextBox 10">
          <a:extLst>
            <a:ext uri="{FF2B5EF4-FFF2-40B4-BE49-F238E27FC236}">
              <a16:creationId xmlns:a16="http://schemas.microsoft.com/office/drawing/2014/main" id="{89628834-EF3F-105E-1D4D-B23C45EDD74D}"/>
            </a:ext>
          </a:extLst>
        </xdr:cNvPr>
        <xdr:cNvSpPr txBox="1"/>
      </xdr:nvSpPr>
      <xdr:spPr>
        <a:xfrm>
          <a:off x="7570585" y="500319"/>
          <a:ext cx="792683" cy="71798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2DA194-2E74-4A74-B2E9-58F1C6F62AAD}" type="TxLink">
            <a:rPr lang="en-US" sz="4000" b="0" i="0" u="none" strike="noStrike">
              <a:solidFill>
                <a:schemeClr val="bg1"/>
              </a:solidFill>
              <a:latin typeface="Aptos Narrow"/>
            </a:rPr>
            <a:pPr/>
            <a:t>7</a:t>
          </a:fld>
          <a:r>
            <a:rPr lang="en-US" sz="4000" b="0" i="0" u="none" strike="noStrike">
              <a:solidFill>
                <a:schemeClr val="tx2"/>
              </a:solidFill>
              <a:latin typeface="Aptos Narrow"/>
            </a:rPr>
            <a:t> </a:t>
          </a:r>
          <a:endParaRPr lang="en-IN" sz="2000">
            <a:solidFill>
              <a:schemeClr val="tx2"/>
            </a:solidFill>
          </a:endParaRPr>
        </a:p>
      </xdr:txBody>
    </xdr:sp>
    <xdr:clientData/>
  </xdr:twoCellAnchor>
  <xdr:twoCellAnchor>
    <xdr:from>
      <xdr:col>6</xdr:col>
      <xdr:colOff>338967</xdr:colOff>
      <xdr:row>0</xdr:row>
      <xdr:rowOff>57655</xdr:rowOff>
    </xdr:from>
    <xdr:to>
      <xdr:col>6</xdr:col>
      <xdr:colOff>2447167</xdr:colOff>
      <xdr:row>2</xdr:row>
      <xdr:rowOff>138913</xdr:rowOff>
    </xdr:to>
    <xdr:sp macro="" textlink="">
      <xdr:nvSpPr>
        <xdr:cNvPr id="6" name="TextBox 5">
          <a:extLst>
            <a:ext uri="{FF2B5EF4-FFF2-40B4-BE49-F238E27FC236}">
              <a16:creationId xmlns:a16="http://schemas.microsoft.com/office/drawing/2014/main" id="{E6F2B186-89B5-4F4F-F6C9-359701EB9267}"/>
            </a:ext>
          </a:extLst>
        </xdr:cNvPr>
        <xdr:cNvSpPr txBox="1"/>
      </xdr:nvSpPr>
      <xdr:spPr>
        <a:xfrm>
          <a:off x="7245294" y="57655"/>
          <a:ext cx="2108200" cy="45214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TOTAL</a:t>
          </a:r>
          <a:r>
            <a:rPr lang="en-IN" sz="1800" baseline="0">
              <a:solidFill>
                <a:schemeClr val="bg1"/>
              </a:solidFill>
            </a:rPr>
            <a:t> COMPANIES</a:t>
          </a:r>
          <a:endParaRPr lang="en-IN" sz="18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845093</xdr:colOff>
      <xdr:row>21</xdr:row>
      <xdr:rowOff>114309</xdr:rowOff>
    </xdr:from>
    <xdr:to>
      <xdr:col>6</xdr:col>
      <xdr:colOff>1269347</xdr:colOff>
      <xdr:row>36</xdr:row>
      <xdr:rowOff>95258</xdr:rowOff>
    </xdr:to>
    <xdr:graphicFrame macro="">
      <xdr:nvGraphicFramePr>
        <xdr:cNvPr id="2" name="Chart 1">
          <a:extLst>
            <a:ext uri="{FF2B5EF4-FFF2-40B4-BE49-F238E27FC236}">
              <a16:creationId xmlns:a16="http://schemas.microsoft.com/office/drawing/2014/main" id="{B7285494-96BF-1E08-31A1-DDDB7DE0E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836372</xdr:colOff>
      <xdr:row>5</xdr:row>
      <xdr:rowOff>208151</xdr:rowOff>
    </xdr:from>
    <xdr:to>
      <xdr:col>6</xdr:col>
      <xdr:colOff>1266094</xdr:colOff>
      <xdr:row>21</xdr:row>
      <xdr:rowOff>101943</xdr:rowOff>
    </xdr:to>
    <xdr:graphicFrame macro="">
      <xdr:nvGraphicFramePr>
        <xdr:cNvPr id="4" name="Chart 3">
          <a:extLst>
            <a:ext uri="{FF2B5EF4-FFF2-40B4-BE49-F238E27FC236}">
              <a16:creationId xmlns:a16="http://schemas.microsoft.com/office/drawing/2014/main" id="{81EBDC4C-B0C2-49F9-1DD5-603ABD1C6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1278943</xdr:colOff>
      <xdr:row>5</xdr:row>
      <xdr:rowOff>259194</xdr:rowOff>
    </xdr:from>
    <xdr:to>
      <xdr:col>8</xdr:col>
      <xdr:colOff>873334</xdr:colOff>
      <xdr:row>20</xdr:row>
      <xdr:rowOff>157576</xdr:rowOff>
    </xdr:to>
    <mc:AlternateContent xmlns:mc="http://schemas.openxmlformats.org/markup-compatibility/2006" xmlns:a14="http://schemas.microsoft.com/office/drawing/2010/main">
      <mc:Choice Requires="a14">
        <xdr:graphicFrame macro="">
          <xdr:nvGraphicFramePr>
            <xdr:cNvPr id="5" name="Size grp 3">
              <a:extLst>
                <a:ext uri="{FF2B5EF4-FFF2-40B4-BE49-F238E27FC236}">
                  <a16:creationId xmlns:a16="http://schemas.microsoft.com/office/drawing/2014/main" id="{09277D9A-4452-E2D7-05D7-FD106DAA0CF1}"/>
                </a:ext>
              </a:extLst>
            </xdr:cNvPr>
            <xdr:cNvGraphicFramePr/>
          </xdr:nvGraphicFramePr>
          <xdr:xfrm>
            <a:off x="0" y="0"/>
            <a:ext cx="0" cy="0"/>
          </xdr:xfrm>
          <a:graphic>
            <a:graphicData uri="http://schemas.microsoft.com/office/drawing/2010/slicer">
              <sle:slicer xmlns:sle="http://schemas.microsoft.com/office/drawing/2010/slicer" name="Size grp 3"/>
            </a:graphicData>
          </a:graphic>
        </xdr:graphicFrame>
      </mc:Choice>
      <mc:Fallback xmlns="">
        <xdr:sp macro="" textlink="">
          <xdr:nvSpPr>
            <xdr:cNvPr id="0" name=""/>
            <xdr:cNvSpPr>
              <a:spLocks noTextEdit="1"/>
            </xdr:cNvSpPr>
          </xdr:nvSpPr>
          <xdr:spPr>
            <a:xfrm>
              <a:off x="9851443" y="1455925"/>
              <a:ext cx="2256506" cy="2853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27711</xdr:colOff>
      <xdr:row>21</xdr:row>
      <xdr:rowOff>134017</xdr:rowOff>
    </xdr:from>
    <xdr:to>
      <xdr:col>9</xdr:col>
      <xdr:colOff>1234373</xdr:colOff>
      <xdr:row>29</xdr:row>
      <xdr:rowOff>170507</xdr:rowOff>
    </xdr:to>
    <mc:AlternateContent xmlns:mc="http://schemas.openxmlformats.org/markup-compatibility/2006" xmlns:tsle="http://schemas.microsoft.com/office/drawing/2012/timeslicer">
      <mc:Choice Requires="tsle">
        <xdr:graphicFrame macro="">
          <xdr:nvGraphicFramePr>
            <xdr:cNvPr id="6" name="List Date">
              <a:extLst>
                <a:ext uri="{FF2B5EF4-FFF2-40B4-BE49-F238E27FC236}">
                  <a16:creationId xmlns:a16="http://schemas.microsoft.com/office/drawing/2014/main" id="{E7DB15FB-CD36-619A-8C33-5A3352BFEFA8}"/>
                </a:ext>
              </a:extLst>
            </xdr:cNvPr>
            <xdr:cNvGraphicFramePr/>
          </xdr:nvGraphicFramePr>
          <xdr:xfrm>
            <a:off x="0" y="0"/>
            <a:ext cx="0" cy="0"/>
          </xdr:xfrm>
          <a:graphic>
            <a:graphicData uri="http://schemas.microsoft.com/office/drawing/2012/timeslicer">
              <tsle:timeslicer name="List Date"/>
            </a:graphicData>
          </a:graphic>
        </xdr:graphicFrame>
      </mc:Choice>
      <mc:Fallback xmlns="">
        <xdr:sp macro="" textlink="">
          <xdr:nvSpPr>
            <xdr:cNvPr id="0" name=""/>
            <xdr:cNvSpPr>
              <a:spLocks noTextEdit="1"/>
            </xdr:cNvSpPr>
          </xdr:nvSpPr>
          <xdr:spPr>
            <a:xfrm>
              <a:off x="9931269" y="4469113"/>
              <a:ext cx="3868777" cy="1501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891838</xdr:colOff>
      <xdr:row>5</xdr:row>
      <xdr:rowOff>295040</xdr:rowOff>
    </xdr:from>
    <xdr:to>
      <xdr:col>10</xdr:col>
      <xdr:colOff>44889</xdr:colOff>
      <xdr:row>21</xdr:row>
      <xdr:rowOff>5070</xdr:rowOff>
    </xdr:to>
    <mc:AlternateContent xmlns:mc="http://schemas.openxmlformats.org/markup-compatibility/2006" xmlns:a14="http://schemas.microsoft.com/office/drawing/2010/main">
      <mc:Choice Requires="a14">
        <xdr:graphicFrame macro="">
          <xdr:nvGraphicFramePr>
            <xdr:cNvPr id="7" name="IPO NAME">
              <a:extLst>
                <a:ext uri="{FF2B5EF4-FFF2-40B4-BE49-F238E27FC236}">
                  <a16:creationId xmlns:a16="http://schemas.microsoft.com/office/drawing/2014/main" id="{9716B8EA-46CD-D84E-75BD-4A7DD6536064}"/>
                </a:ext>
              </a:extLst>
            </xdr:cNvPr>
            <xdr:cNvGraphicFramePr/>
          </xdr:nvGraphicFramePr>
          <xdr:xfrm>
            <a:off x="0" y="0"/>
            <a:ext cx="0" cy="0"/>
          </xdr:xfrm>
          <a:graphic>
            <a:graphicData uri="http://schemas.microsoft.com/office/drawing/2010/slicer">
              <sle:slicer xmlns:sle="http://schemas.microsoft.com/office/drawing/2010/slicer" name="IPO NAME"/>
            </a:graphicData>
          </a:graphic>
        </xdr:graphicFrame>
      </mc:Choice>
      <mc:Fallback xmlns="">
        <xdr:sp macro="" textlink="">
          <xdr:nvSpPr>
            <xdr:cNvPr id="0" name=""/>
            <xdr:cNvSpPr>
              <a:spLocks noTextEdit="1"/>
            </xdr:cNvSpPr>
          </xdr:nvSpPr>
          <xdr:spPr>
            <a:xfrm>
              <a:off x="12126453" y="1491771"/>
              <a:ext cx="1815167" cy="2848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18</xdr:col>
      <xdr:colOff>605174</xdr:colOff>
      <xdr:row>2</xdr:row>
      <xdr:rowOff>292869</xdr:rowOff>
    </xdr:from>
    <xdr:to>
      <xdr:col>26</xdr:col>
      <xdr:colOff>328083</xdr:colOff>
      <xdr:row>11</xdr:row>
      <xdr:rowOff>43872</xdr:rowOff>
    </xdr:to>
    <xdr:graphicFrame macro="">
      <xdr:nvGraphicFramePr>
        <xdr:cNvPr id="2" name="Chart 1">
          <a:extLst>
            <a:ext uri="{FF2B5EF4-FFF2-40B4-BE49-F238E27FC236}">
              <a16:creationId xmlns:a16="http://schemas.microsoft.com/office/drawing/2014/main" id="{1EF7E351-E266-25AB-F042-3D388D6A4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376116</xdr:colOff>
      <xdr:row>13</xdr:row>
      <xdr:rowOff>127977</xdr:rowOff>
    </xdr:from>
    <xdr:to>
      <xdr:col>43</xdr:col>
      <xdr:colOff>102577</xdr:colOff>
      <xdr:row>25</xdr:row>
      <xdr:rowOff>38100</xdr:rowOff>
    </xdr:to>
    <xdr:graphicFrame macro="">
      <xdr:nvGraphicFramePr>
        <xdr:cNvPr id="6" name="Chart 5">
          <a:extLst>
            <a:ext uri="{FF2B5EF4-FFF2-40B4-BE49-F238E27FC236}">
              <a16:creationId xmlns:a16="http://schemas.microsoft.com/office/drawing/2014/main" id="{BF92471F-CA4D-C444-887B-8FC67C233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229854</xdr:colOff>
      <xdr:row>29</xdr:row>
      <xdr:rowOff>38298</xdr:rowOff>
    </xdr:from>
    <xdr:to>
      <xdr:col>10</xdr:col>
      <xdr:colOff>525269</xdr:colOff>
      <xdr:row>52</xdr:row>
      <xdr:rowOff>151330</xdr:rowOff>
    </xdr:to>
    <xdr:graphicFrame macro="">
      <xdr:nvGraphicFramePr>
        <xdr:cNvPr id="9" name="Chart 8">
          <a:extLst>
            <a:ext uri="{FF2B5EF4-FFF2-40B4-BE49-F238E27FC236}">
              <a16:creationId xmlns:a16="http://schemas.microsoft.com/office/drawing/2014/main" id="{A5C9AAF0-5702-C8CE-1124-AE12F369B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Khandelwal" refreshedDate="45959.928529282406" createdVersion="8" refreshedVersion="8" minRefreshableVersion="3" recordCount="303" xr:uid="{76C16187-8D47-446A-806A-268717001869}">
  <cacheSource type="worksheet">
    <worksheetSource ref="A1:AB1048576" sheet="ipo_21-25"/>
  </cacheSource>
  <cacheFields count="28">
    <cacheField name="List Date" numFmtId="0">
      <sharedItems containsNonDate="0" containsDate="1" containsString="0" containsBlank="1" minDate="2021-01-01T00:00:00" maxDate="2025-08-21T00:00:00"/>
    </cacheField>
    <cacheField name="Year" numFmtId="0">
      <sharedItems containsDate="1" containsBlank="1" containsMixedTypes="1" minDate="1905-07-17T00:00:00" maxDate="1905-07-18T00:00:00" count="7">
        <s v="2025"/>
        <s v="2024"/>
        <s v="2023"/>
        <s v="2022"/>
        <s v="2021"/>
        <m/>
        <d v="1905-07-17T00:00:00" u="1"/>
      </sharedItems>
    </cacheField>
    <cacheField name="IPO NAME" numFmtId="0">
      <sharedItems containsBlank="1" count="303">
        <s v="Regaal Resources L"/>
        <s v="Bluestone Jeweller"/>
        <s v="JSW Cement Ltd"/>
        <s v="All Time Plastics "/>
        <s v="Highway Infrastruc"/>
        <s v="Knowledge Realty T"/>
        <s v="M &amp; B Engineering "/>
        <s v="Sri Lotus Develope"/>
        <s v="National Securitie"/>
        <s v="Aditya Infotech Lt"/>
        <s v="Laxmi India Financ"/>
        <s v="Shanti Gold Intern"/>
        <s v="Brigade Hotel Vent"/>
        <s v="GNG Electronics Lt"/>
        <s v="Indiqube Spaces Lt"/>
        <s v="Anthem Biosciences"/>
        <s v="Smartworks Coworki"/>
        <s v="Travel Food Servic"/>
        <s v="Crizac Ltd"/>
        <s v="Indogulf Cropscien"/>
        <s v="HDB Financial Serv"/>
        <s v="Sambhv Steel Tubes"/>
        <s v="Globe Civil Projec"/>
        <s v="Kalpataru Ltd"/>
        <s v="Ellenbarrie Indust"/>
        <s v="Arisinfra Solution"/>
        <s v="Oswal Pumps Ltd"/>
        <s v="Scoda Tubes Ltd"/>
        <s v="Prostarm Info Syst"/>
        <s v="Aegis Vopak Termin"/>
        <s v="Schloss Bangalore "/>
        <s v="Belrise Industries"/>
        <s v="Borana Weaves Ltd"/>
        <s v="Ather Energy Ltd"/>
        <s v="Quality Power Elec"/>
        <s v="Hexaware Technolog"/>
        <s v="Ajax Engineering L"/>
        <s v="Dr Agarwal's Healt"/>
        <s v="Denta Water &amp; Infr"/>
        <s v="Stallion India Flu"/>
        <s v="Laxmi Dental Ltd"/>
        <s v="Capital Infra Trus"/>
        <s v="Quadrant Future Te"/>
        <s v="Standard Glass Lin"/>
        <s v="Indo Farm Equipmen"/>
        <s v="Unimech Aerospace "/>
        <s v="Ventive Hospitalit"/>
        <s v="Carraro India Ltd"/>
        <s v="Senores Pharmaceut"/>
        <s v="Transrail Lighting"/>
        <s v="Dam Capital Adviso"/>
        <s v="Mamata Machinery L"/>
        <s v="Sanathan Textiles "/>
        <s v="Concord Enviro Sys"/>
        <s v="International Gemm"/>
        <s v="Inventurus Knowled"/>
        <s v="Sai Life Sciences "/>
        <s v="Vishal Mega Mart L"/>
        <s v="One Mobikwik Syste"/>
        <s v="Suraksha Diagnosti"/>
        <s v="Enviro Infra Engin"/>
        <s v="NTPC Green Energy "/>
        <s v="Zinka Logistics So"/>
        <s v="Niva Bupa Health I"/>
        <s v="Swiggy Ltd"/>
        <s v="ACME Solar Holding"/>
        <s v="Sagility India Ltd"/>
        <s v="Afcons Infrastruct"/>
        <s v="Godavari Biorefine"/>
        <s v="Deepak Builders &amp; "/>
        <s v="Waaree Energies Lt"/>
        <s v="Hyundai Motor Indi"/>
        <s v="Garuda Constructio"/>
        <s v="Diffusion Engineer"/>
        <s v="KRN Heat Exchanger"/>
        <s v="Manba Finance Ltd"/>
        <s v="Arkade Developers "/>
        <s v="Northern ARC Capit"/>
        <s v="Western Carriers ("/>
        <s v="P N Gadgil Jewelle"/>
        <s v="Tolins Tyres Ltd"/>
        <s v="Bajaj Housing Fina"/>
        <s v="Kross Ltd"/>
        <s v="Shree Tirupati Bal"/>
        <s v="Gala Precision Eng"/>
        <s v="Baazar Style Retai"/>
        <s v="Ecos (India) Mobil"/>
        <s v="Premier Energies L"/>
        <s v="Orient Technologie"/>
        <s v="Interarch Building"/>
        <s v="Saraswati Saree De"/>
        <s v="Brainbees Solution"/>
        <s v="Unicommerce eSolut"/>
        <s v="Ola Electric Mobil"/>
        <s v="Ceigall India Ltd"/>
        <s v="Akums Drugs &amp; Phar"/>
        <s v="Sanstar Ltd"/>
        <s v="Emcure Pharmaceuti"/>
        <s v="Bansal Wire Indust"/>
        <s v="Vraj Iron &amp; Steel "/>
        <s v="Allied Blenders &amp; "/>
        <s v="Stanley Lifestyles"/>
        <s v="Akme Fintrade (Ind"/>
        <s v="DEE Development En"/>
        <s v="Le Travenues Techn"/>
        <s v="Kronox Lab Science"/>
        <s v="AWFIS Space Soluti"/>
        <s v="Go Digit General I"/>
        <s v="TBO Tek Ltd"/>
        <s v="Aadhar Housing Fin"/>
        <s v="Indegene Ltd"/>
        <s v="JNK India Ltd"/>
        <s v="Vodafone Idea Ltd"/>
        <s v="Bharti Hexacom Ltd"/>
        <s v="SRM Contractors Lt"/>
        <s v="Krystal Integrated"/>
        <s v="Popular Vehicles &amp;"/>
        <s v="Gopal Snacks Ltd"/>
        <s v="J.G.Chemicals Ltd"/>
        <s v="R K Swamy Ltd"/>
        <s v="Mukka Proteins Ltd"/>
        <s v="Indus Infra Trust"/>
        <s v="Exicom Tele-System"/>
        <s v="Platinum Industrie"/>
        <s v="GPT Healthcare Ltd"/>
        <s v="Juniper Hotels Ltd"/>
        <s v="Vibhor Steel Tubes"/>
        <s v="Entero Healthcare "/>
        <s v="Jana Small Finance"/>
        <s v="Capital Small Fina"/>
        <s v="Rashi Peripherals "/>
        <s v="Apeejay Surrendra "/>
        <s v="BLS E-Services Ltd"/>
        <s v="Nova Agritech Ltd"/>
        <s v="Epack Durable Ltd"/>
        <s v="Medi Assist Health"/>
        <s v="Jyoti CNC Automati"/>
        <s v="Innova Captab Ltd"/>
        <s v="Azad Engineering L"/>
        <s v="Happy Forgings Ltd"/>
        <s v="Credo Brands Marke"/>
        <s v="RBZ Jewellers Ltd"/>
        <s v="Muthoot Microfin L"/>
        <s v="Motisons Jewellers"/>
        <s v="Suraj Estate Devel"/>
        <s v="Inox India Ltd"/>
        <s v="Doms Industries Lt"/>
        <s v="India Shelter Fina"/>
        <s v="Flair Writing Indu"/>
        <s v="Tata Technologies "/>
        <s v="Gandhar Oil Refine"/>
        <s v="Fedbank Financial "/>
        <s v="Indian Renewable E"/>
        <s v="ASK Automotive Ltd"/>
        <s v="Protean eGov Techn"/>
        <s v="ESAF Small Finance"/>
        <s v="Honasa Consumer Lt"/>
        <s v="Cello World Ltd"/>
        <s v="Blue Jet Healthcar"/>
        <s v="IRM Energy Ltd"/>
        <s v="Plaza Wires Ltd"/>
        <s v="Valiant Laboratori"/>
        <s v="JSW Infrastructure"/>
        <s v="Updater Services L"/>
        <s v="Manoj Vaibhav Gems"/>
        <s v="SignatureGlobal In"/>
        <s v="Sai Silks (Kalaman"/>
        <s v="Yatra Online Ltd"/>
        <s v="Samhi Hotels Ltd"/>
        <s v="Zaggle Prepaid Oce"/>
        <s v="R R Kabel Ltd"/>
        <s v="EMS Ltd"/>
        <s v="Jupiter Life Line "/>
        <s v="Ratnaveer Precisio"/>
        <s v="Rishabh Instrument"/>
        <s v="Vishnu Prakash R P"/>
        <s v="Aeroflex Industrie"/>
        <s v="Pyramid Technoplas"/>
        <s v="TVS Supply Chain S"/>
        <s v="Concord Biotech Lt"/>
        <s v="SBFC Finance Ltd"/>
        <s v="Yatharth Hospital "/>
        <s v="Netweb Technologie"/>
        <s v="Utkarsh Small Fina"/>
        <s v="Senco Gold Ltd"/>
        <s v="Cyient DLM Ltd"/>
        <s v="Ideaforge Technolo"/>
        <s v="HMA Agro Industrie"/>
        <s v="IKIO Technologies "/>
        <s v="Nexus Select Trust"/>
        <s v="Mankind Pharma Ltd"/>
        <s v="Avalon Technologie"/>
        <s v="Udayshivakumar Inf"/>
        <s v="Global Surfaces Lt"/>
        <s v="Divgi Torqtransfer"/>
        <s v="Sah Polymers Ltd"/>
        <s v="Radiant Cash Manag"/>
        <s v="Elin Electronics L"/>
        <s v="KFin Technologies "/>
        <s v="Landmark Cars Ltd"/>
        <s v="Abans Financial Se"/>
        <s v="Sula Vineyards Ltd"/>
        <s v="Uniparts India Ltd"/>
        <s v="Dharmaj Crop Guard"/>
        <s v="Keystone Realtors "/>
        <s v="Inox Green Energy "/>
        <s v="Kaynes Technology "/>
        <s v="Archean Chemical I"/>
        <s v="Five-Star Business"/>
        <s v="Bikaji Foods Inter"/>
        <s v="Global Health Ltd"/>
        <s v="Fusion Finance Ltd"/>
        <s v="DCX Systems Ltd"/>
        <s v="Tracxn Technologie"/>
        <s v="Electronics Mart I"/>
        <s v="Harsha Engineers I"/>
        <s v="Tamilnad Mercantil"/>
        <s v="Dreamfolks Service"/>
        <s v="Syrma SGS Technolo"/>
        <s v="Aether Industries "/>
        <s v="eMudhra Ltd"/>
        <s v="Ethos Ltd"/>
        <s v="Paradeep Phosphate"/>
        <s v="Venus Pipes &amp; Tube"/>
        <s v="Delhivery Ltd"/>
        <s v="Prudent Corporate "/>
        <s v="Life Insurance Cor"/>
        <s v="Rainbow Children's"/>
        <s v="Campus Activewear "/>
        <s v="Hariom Pipe Indust"/>
        <s v="Veranda Learning S"/>
        <s v="Uma Exports Ltd"/>
        <s v="Patanjali Foods Lt"/>
        <s v="Vedant Fashions Lt"/>
        <s v="AWL Agri Business "/>
        <s v="AGS Transact Techn"/>
        <s v="CMS Info Systems L"/>
        <s v="Supriya Lifescienc"/>
        <s v="HP Adhesives Ltd"/>
        <s v="Data Patterns (Ind"/>
        <s v="Medplus Health Ser"/>
        <s v="Metro Brands Ltd"/>
        <s v="C.E. Info Systems "/>
        <s v="Shriram Properties"/>
        <s v="Rategain Travel Te"/>
        <s v="Anand Rathi Wealth"/>
        <s v="Tega Industries Lt"/>
        <s v="Star Health &amp; Alli"/>
        <s v="Go Fashion (India)"/>
        <s v="Tarsons Products L"/>
        <s v="Latent View Analyt"/>
        <s v="Sapphire Foods Ind"/>
        <s v="One 97 Communicati"/>
        <s v="PB Fintech Ltd"/>
        <s v="S J S Enterprises "/>
        <s v="Sigachi Industries"/>
        <s v="Fino Payments Bank"/>
        <s v="FSN E-Commerce Ven"/>
        <s v="Aditya Birla Sun L"/>
        <s v="Paras Defence and "/>
        <s v="Sansera Engineerin"/>
        <s v="Vijaya Diagnostic "/>
        <s v="Acutaas Chemicals "/>
        <s v="Aptus Value Housin"/>
        <s v="Chemplast Sanmar L"/>
        <s v="Nuvoco Vistas Corp"/>
        <s v="Cartrade Tech Ltd"/>
        <s v="Devyani Internatio"/>
        <s v="Windlas Biotech Lt"/>
        <s v="Exxaro Tiles Ltd"/>
        <s v="Krsnaa Diagnostics"/>
        <s v="Rolex Rings Ltd"/>
        <s v="Alivus Life Scienc"/>
        <s v="Tatva Chintan Phar"/>
        <s v="Eternal Ltd"/>
        <s v="G R Infraprojects "/>
        <s v="Clean Science &amp; Te"/>
        <s v="India Pesticides L"/>
        <s v="Dodla Dairy Ltd"/>
        <s v="Krishna Institute "/>
        <s v="Sona BLW Precision"/>
        <s v="Shyam Metalics &amp; E"/>
        <s v="Powergrid Infrastr"/>
        <s v="Macrotech Develope"/>
        <s v="Barbeque-Nation Ho"/>
        <s v="Nazara Technologie"/>
        <s v="Suryoday Small Fin"/>
        <s v="Kalyan Jewellers I"/>
        <s v="Craftsman Automati"/>
        <s v="Laxmi Organic Indu"/>
        <s v="Anupam Rasayan Ind"/>
        <s v="Easy Trip Planners"/>
        <s v="MTAR Technologies "/>
        <s v="Heranba Industries"/>
        <s v="Railtel Corporatio"/>
        <s v="Nureca Ltd"/>
        <s v="Brookfield India R"/>
        <s v="Stove Kraft Ltd"/>
        <s v="Home First Finance"/>
        <s v="Indigo Paints Ltd"/>
        <s v="Indian Railway Fin"/>
        <s v="Antony Waste Handl"/>
        <m/>
      </sharedItems>
    </cacheField>
    <cacheField name="First name" numFmtId="0">
      <sharedItems containsBlank="1"/>
    </cacheField>
    <cacheField name="name without l" numFmtId="0">
      <sharedItems containsBlank="1"/>
    </cacheField>
    <cacheField name="CMP FROM D " numFmtId="0">
      <sharedItems containsBlank="1"/>
    </cacheField>
    <cacheField name="CMP(26_09) from c" numFmtId="0">
      <sharedItems containsBlank="1"/>
    </cacheField>
    <cacheField name="Issue Size(â‚¹.Cr)" numFmtId="0">
      <sharedItems containsString="0" containsBlank="1" containsNumber="1" minValue="60" maxValue="27858.799999999999"/>
    </cacheField>
    <cacheField name="GRP BY 50" numFmtId="0">
      <sharedItems containsBlank="1"/>
    </cacheField>
    <cacheField name="GRP BY 50IN 500" numFmtId="0">
      <sharedItems containsBlank="1" count="11">
        <m/>
        <s v="650-700"/>
        <s v="750-800"/>
        <s v="700-750"/>
        <s v="550-600"/>
        <s v="850-900"/>
        <s v="500-550"/>
        <s v="800-850"/>
        <s v="600-650"/>
        <s v="900-950"/>
        <s v="950-1000"/>
      </sharedItems>
    </cacheField>
    <cacheField name="Issue size divide by 10" numFmtId="0">
      <sharedItems containsBlank="1" containsMixedTypes="1" containsNumber="1" minValue="6" maxValue="2785.88"/>
    </cacheField>
    <cacheField name="FROM 1000-1500" numFmtId="0">
      <sharedItems containsBlank="1"/>
    </cacheField>
    <cacheField name="FROM 1500-2000" numFmtId="0">
      <sharedItems containsBlank="1" count="9">
        <m/>
        <s v="1500-1550"/>
        <s v="1550-1600"/>
        <s v="1600-1650"/>
        <s v="1850-1900"/>
        <s v="1950-2000"/>
        <s v="1800-1850"/>
        <s v="1700-1750"/>
        <s v="1900-1950"/>
      </sharedItems>
    </cacheField>
    <cacheField name="Size grp" numFmtId="0">
      <sharedItems containsBlank="1"/>
    </cacheField>
    <cacheField name="QIB" numFmtId="0">
      <sharedItems containsString="0" containsBlank="1" containsNumber="1" minValue="0" maxValue="420.57"/>
    </cacheField>
    <cacheField name="NII" numFmtId="0">
      <sharedItems containsString="0" containsBlank="1" containsNumber="1" minValue="0" maxValue="927.7"/>
    </cacheField>
    <cacheField name="RII" numFmtId="0">
      <sharedItems containsString="0" containsBlank="1" containsNumber="1" minValue="0" maxValue="374.81"/>
    </cacheField>
    <cacheField name="Total" numFmtId="0">
      <sharedItems containsString="0" containsBlank="1" containsNumber="1" minValue="0.11" maxValue="326.49"/>
    </cacheField>
    <cacheField name="Grp by total " numFmtId="0">
      <sharedItems containsBlank="1" count="14">
        <s v="150 to 175"/>
        <s v="0 to 5"/>
        <s v="5 to 10"/>
        <s v="&gt; 200"/>
        <s v="10 to 15"/>
        <s v="25 to 50"/>
        <s v="50 to 75"/>
        <s v="100 to 125"/>
        <s v="75 to 100"/>
        <s v="125 to 150"/>
        <s v="15 to 20"/>
        <s v="20 to 25"/>
        <s v="175 to 200"/>
        <m/>
      </sharedItems>
    </cacheField>
    <cacheField name="Offer Price(â‚¹)" numFmtId="0">
      <sharedItems containsString="0" containsBlank="1" containsNumber="1" containsInteger="1" minValue="11" maxValue="2150"/>
    </cacheField>
    <cacheField name="List Price" numFmtId="0">
      <sharedItems containsString="0" containsBlank="1" containsNumber="1" minValue="12" maxValue="2607.5"/>
    </cacheField>
    <cacheField name="Listing Gains(%)" numFmtId="0">
      <sharedItems containsString="0" containsBlank="1" containsNumber="1" minValue="-20.34" maxValue="252.76"/>
    </cacheField>
    <cacheField name="grp by Listing" numFmtId="0">
      <sharedItems containsBlank="1" count="16">
        <s v="30% to 40%"/>
        <s v="-5% to 0%"/>
        <s v="0% to 10%"/>
        <s v="10% to 20%"/>
        <s v="60% to 70%"/>
        <s v="50% to 60%"/>
        <s v="-15% to -10%"/>
        <s v="-10% to -5%"/>
        <s v="40% to 50%"/>
        <s v="20% to 30%"/>
        <s v="80% to 90%"/>
        <s v="&gt; 100%"/>
        <s v="70% to 80%"/>
        <s v="90% to 100%"/>
        <s v="&lt; -15%"/>
        <m/>
      </sharedItems>
    </cacheField>
    <cacheField name="CMP (BSE)" numFmtId="0">
      <sharedItems containsString="0" containsBlank="1" containsNumber="1" minValue="5.82" maxValue="6810.6"/>
    </cacheField>
    <cacheField name="CMP (NSE)" numFmtId="0">
      <sharedItems containsString="0" containsBlank="1" containsNumber="1" minValue="5.76" maxValue="6823"/>
    </cacheField>
    <cacheField name="Postive " numFmtId="0">
      <sharedItems containsBlank="1"/>
    </cacheField>
    <cacheField name="GRP BY RII" numFmtId="0">
      <sharedItems containsBlank="1" count="12">
        <s v="160-200"/>
        <s v="0-5"/>
        <s v="15-30"/>
        <s v="5-15"/>
        <s v="&gt;300"/>
        <s v="30-60"/>
        <s v="90-120"/>
        <s v="120-160"/>
        <s v="250-300"/>
        <s v="60-90"/>
        <s v="200-250"/>
        <m/>
      </sharedItems>
    </cacheField>
    <cacheField name="Current Gains(%)" numFmtId="0">
      <sharedItems containsString="0" containsBlank="1" containsNumber="1" minValue="-96.67" maxValue="957.14"/>
    </cacheField>
  </cacheFields>
  <extLst>
    <ext xmlns:x14="http://schemas.microsoft.com/office/spreadsheetml/2009/9/main" uri="{725AE2AE-9491-48be-B2B4-4EB974FC3084}">
      <x14:pivotCacheDefinition pivotCacheId="7476554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Vinayak Khandelwal" refreshedDate="45969.732713888887" createdVersion="8" refreshedVersion="8" minRefreshableVersion="3" recordCount="302" xr:uid="{1F2D1D09-9119-4233-A567-6DC6C6A897B1}">
  <cacheSource type="worksheet">
    <worksheetSource ref="A1:AB303" sheet="ipo_21-25"/>
  </cacheSource>
  <cacheFields count="28">
    <cacheField name="List Date" numFmtId="15">
      <sharedItems containsSemiMixedTypes="0" containsNonDate="0" containsDate="1" containsString="0" minDate="2021-01-01T00:00:00" maxDate="2025-08-21T00:00:00" count="243">
        <d v="2025-08-20T00:00:00"/>
        <d v="2025-08-19T00:00:00"/>
        <d v="2025-08-14T00:00:00"/>
        <d v="2025-08-12T00:00:00"/>
        <d v="2025-08-18T00:00:00"/>
        <d v="2025-08-06T00:00:00"/>
        <d v="2025-08-05T00:00:00"/>
        <d v="2025-08-01T00:00:00"/>
        <d v="2025-07-31T00:00:00"/>
        <d v="2025-07-30T00:00:00"/>
        <d v="2025-07-21T00:00:00"/>
        <d v="2025-07-17T00:00:00"/>
        <d v="2025-07-14T00:00:00"/>
        <d v="2025-07-09T00:00:00"/>
        <d v="2025-07-03T00:00:00"/>
        <d v="2025-07-02T00:00:00"/>
        <d v="2025-07-01T00:00:00"/>
        <d v="2025-06-25T00:00:00"/>
        <d v="2025-06-20T00:00:00"/>
        <d v="2025-06-04T00:00:00"/>
        <d v="2025-06-03T00:00:00"/>
        <d v="2025-06-02T00:00:00"/>
        <d v="2025-05-28T00:00:00"/>
        <d v="2025-05-27T00:00:00"/>
        <d v="2025-05-06T00:00:00"/>
        <d v="2025-02-24T00:00:00"/>
        <d v="2025-02-19T00:00:00"/>
        <d v="2025-02-17T00:00:00"/>
        <d v="2025-02-04T00:00:00"/>
        <d v="2025-01-29T00:00:00"/>
        <d v="2025-01-23T00:00:00"/>
        <d v="2025-01-20T00:00:00"/>
        <d v="2025-01-17T00:00:00"/>
        <d v="2025-01-14T00:00:00"/>
        <d v="2025-01-13T00:00:00"/>
        <d v="2025-01-07T00:00:00"/>
        <d v="2024-12-31T00:00:00"/>
        <d v="2024-12-30T00:00:00"/>
        <d v="2024-12-27T00:00:00"/>
        <d v="2024-12-20T00:00:00"/>
        <d v="2024-12-19T00:00:00"/>
        <d v="2024-12-18T00:00:00"/>
        <d v="2024-12-06T00:00:00"/>
        <d v="2024-11-29T00:00:00"/>
        <d v="2024-11-27T00:00:00"/>
        <d v="2024-11-22T00:00:00"/>
        <d v="2024-11-14T00:00:00"/>
        <d v="2024-11-13T00:00:00"/>
        <d v="2024-11-12T00:00:00"/>
        <d v="2024-11-04T00:00:00"/>
        <d v="2024-10-30T00:00:00"/>
        <d v="2024-10-28T00:00:00"/>
        <d v="2024-10-22T00:00:00"/>
        <d v="2024-10-15T00:00:00"/>
        <d v="2024-10-04T00:00:00"/>
        <d v="2024-10-03T00:00:00"/>
        <d v="2024-09-30T00:00:00"/>
        <d v="2024-09-24T00:00:00"/>
        <d v="2024-09-17T00:00:00"/>
        <d v="2024-09-16T00:00:00"/>
        <d v="2024-09-12T00:00:00"/>
        <d v="2024-09-09T00:00:00"/>
        <d v="2024-09-06T00:00:00"/>
        <d v="2024-09-04T00:00:00"/>
        <d v="2024-09-03T00:00:00"/>
        <d v="2024-08-28T00:00:00"/>
        <d v="2024-08-26T00:00:00"/>
        <d v="2024-08-20T00:00:00"/>
        <d v="2024-08-13T00:00:00"/>
        <d v="2024-08-09T00:00:00"/>
        <d v="2024-08-08T00:00:00"/>
        <d v="2024-08-06T00:00:00"/>
        <d v="2024-07-26T00:00:00"/>
        <d v="2024-07-10T00:00:00"/>
        <d v="2024-07-03T00:00:00"/>
        <d v="2024-07-02T00:00:00"/>
        <d v="2024-06-28T00:00:00"/>
        <d v="2024-06-26T00:00:00"/>
        <d v="2024-06-18T00:00:00"/>
        <d v="2024-06-10T00:00:00"/>
        <d v="2024-05-30T00:00:00"/>
        <d v="2024-05-23T00:00:00"/>
        <d v="2024-05-15T00:00:00"/>
        <d v="2024-05-13T00:00:00"/>
        <d v="2024-04-30T00:00:00"/>
        <d v="2024-04-25T00:00:00"/>
        <d v="2024-04-12T00:00:00"/>
        <d v="2024-04-03T00:00:00"/>
        <d v="2024-03-21T00:00:00"/>
        <d v="2024-03-19T00:00:00"/>
        <d v="2024-03-14T00:00:00"/>
        <d v="2024-03-13T00:00:00"/>
        <d v="2024-03-12T00:00:00"/>
        <d v="2024-03-07T00:00:00"/>
        <d v="2024-03-05T00:00:00"/>
        <d v="2024-02-29T00:00:00"/>
        <d v="2024-02-28T00:00:00"/>
        <d v="2024-02-20T00:00:00"/>
        <d v="2024-02-16T00:00:00"/>
        <d v="2024-02-14T00:00:00"/>
        <d v="2024-02-12T00:00:00"/>
        <d v="2024-02-06T00:00:00"/>
        <d v="2024-01-31T00:00:00"/>
        <d v="2024-01-30T00:00:00"/>
        <d v="2024-01-23T00:00:00"/>
        <d v="2024-01-16T00:00:00"/>
        <d v="2023-12-29T00:00:00"/>
        <d v="2023-12-28T00:00:00"/>
        <d v="2023-12-27T00:00:00"/>
        <d v="2023-12-26T00:00:00"/>
        <d v="2023-12-21T00:00:00"/>
        <d v="2023-12-20T00:00:00"/>
        <d v="2023-12-01T00:00:00"/>
        <d v="2023-11-30T00:00:00"/>
        <d v="2023-11-29T00:00:00"/>
        <d v="2023-11-15T00:00:00"/>
        <d v="2023-11-13T00:00:00"/>
        <d v="2023-11-10T00:00:00"/>
        <d v="2023-11-07T00:00:00"/>
        <d v="2023-11-06T00:00:00"/>
        <d v="2023-11-01T00:00:00"/>
        <d v="2023-10-26T00:00:00"/>
        <d v="2023-10-12T00:00:00"/>
        <d v="2023-10-06T00:00:00"/>
        <d v="2023-10-03T00:00:00"/>
        <d v="2023-10-04T00:00:00"/>
        <d v="2023-09-27T00:00:00"/>
        <d v="2023-09-28T00:00:00"/>
        <d v="2023-09-22T00:00:00"/>
        <d v="2023-09-20T00:00:00"/>
        <d v="2023-09-21T00:00:00"/>
        <d v="2023-09-18T00:00:00"/>
        <d v="2023-09-11T00:00:00"/>
        <d v="2023-09-05T00:00:00"/>
        <d v="2023-08-31T00:00:00"/>
        <d v="2023-08-29T00:00:00"/>
        <d v="2023-08-23T00:00:00"/>
        <d v="2023-08-18T00:00:00"/>
        <d v="2023-08-16T00:00:00"/>
        <d v="2023-08-07T00:00:00"/>
        <d v="2023-07-27T00:00:00"/>
        <d v="2023-07-21T00:00:00"/>
        <d v="2023-07-14T00:00:00"/>
        <d v="2023-07-10T00:00:00"/>
        <d v="2023-07-07T00:00:00"/>
        <d v="2023-07-04T00:00:00"/>
        <d v="2023-06-16T00:00:00"/>
        <d v="2023-05-19T00:00:00"/>
        <d v="2023-05-09T00:00:00"/>
        <d v="2023-04-18T00:00:00"/>
        <d v="2023-04-03T00:00:00"/>
        <d v="2023-03-23T00:00:00"/>
        <d v="2023-03-14T00:00:00"/>
        <d v="2023-01-12T00:00:00"/>
        <d v="2023-01-04T00:00:00"/>
        <d v="2022-12-30T00:00:00"/>
        <d v="2022-12-29T00:00:00"/>
        <d v="2022-12-23T00:00:00"/>
        <d v="2022-12-22T00:00:00"/>
        <d v="2022-12-12T00:00:00"/>
        <d v="2022-12-08T00:00:00"/>
        <d v="2022-11-24T00:00:00"/>
        <d v="2022-11-23T00:00:00"/>
        <d v="2022-11-22T00:00:00"/>
        <d v="2022-11-21T00:00:00"/>
        <d v="2022-11-16T00:00:00"/>
        <d v="2022-11-15T00:00:00"/>
        <d v="2022-11-11T00:00:00"/>
        <d v="2022-10-20T00:00:00"/>
        <d v="2022-10-17T00:00:00"/>
        <d v="2022-09-26T00:00:00"/>
        <d v="2022-09-15T00:00:00"/>
        <d v="2022-09-06T00:00:00"/>
        <d v="2022-08-26T00:00:00"/>
        <d v="2022-06-03T00:00:00"/>
        <d v="2022-06-01T00:00:00"/>
        <d v="2022-05-30T00:00:00"/>
        <d v="2022-05-27T00:00:00"/>
        <d v="2022-05-24T00:00:00"/>
        <d v="2022-05-20T00:00:00"/>
        <d v="2022-05-17T00:00:00"/>
        <d v="2022-05-10T00:00:00"/>
        <d v="2022-05-09T00:00:00"/>
        <d v="2022-04-13T00:00:00"/>
        <d v="2022-04-11T00:00:00"/>
        <d v="2022-04-07T00:00:00"/>
        <d v="2022-04-08T00:00:00"/>
        <d v="2022-02-16T00:00:00"/>
        <d v="2022-02-08T00:00:00"/>
        <d v="2022-01-31T00:00:00"/>
        <d v="2021-12-31T00:00:00"/>
        <d v="2021-12-28T00:00:00"/>
        <d v="2021-12-27T00:00:00"/>
        <d v="2021-12-24T00:00:00"/>
        <d v="2021-12-23T00:00:00"/>
        <d v="2021-12-22T00:00:00"/>
        <d v="2021-12-21T00:00:00"/>
        <d v="2021-12-20T00:00:00"/>
        <d v="2021-12-17T00:00:00"/>
        <d v="2021-12-14T00:00:00"/>
        <d v="2021-12-13T00:00:00"/>
        <d v="2021-12-10T00:00:00"/>
        <d v="2021-11-30T00:00:00"/>
        <d v="2021-11-26T00:00:00"/>
        <d v="2021-11-23T00:00:00"/>
        <d v="2021-11-18T00:00:00"/>
        <d v="2021-11-15T00:00:00"/>
        <d v="2021-11-12T00:00:00"/>
        <d v="2021-11-10T00:00:00"/>
        <d v="2021-10-11T00:00:00"/>
        <d v="2021-10-01T00:00:00"/>
        <d v="2021-09-24T00:00:00"/>
        <d v="2021-09-14T00:00:00"/>
        <d v="2021-08-24T00:00:00"/>
        <d v="2021-08-23T00:00:00"/>
        <d v="2021-08-20T00:00:00"/>
        <d v="2021-08-16T00:00:00"/>
        <d v="2021-08-09T00:00:00"/>
        <d v="2021-08-06T00:00:00"/>
        <d v="2021-07-29T00:00:00"/>
        <d v="2021-07-23T00:00:00"/>
        <d v="2021-07-19T00:00:00"/>
        <d v="2021-07-05T00:00:00"/>
        <d v="2021-06-28T00:00:00"/>
        <d v="2021-06-24T00:00:00"/>
        <d v="2021-05-14T00:00:00"/>
        <d v="2021-04-19T00:00:00"/>
        <d v="2021-04-07T00:00:00"/>
        <d v="2021-03-30T00:00:00"/>
        <d v="2021-03-26T00:00:00"/>
        <d v="2021-03-25T00:00:00"/>
        <d v="2021-03-24T00:00:00"/>
        <d v="2021-03-19T00:00:00"/>
        <d v="2021-03-15T00:00:00"/>
        <d v="2021-03-05T00:00:00"/>
        <d v="2021-02-26T00:00:00"/>
        <d v="2021-02-25T00:00:00"/>
        <d v="2021-02-16T00:00:00"/>
        <d v="2021-02-05T00:00:00"/>
        <d v="2021-02-03T00:00:00"/>
        <d v="2021-02-02T00:00:00"/>
        <d v="2021-01-29T00:00:00"/>
        <d v="2021-01-01T00:00:00"/>
      </sharedItems>
    </cacheField>
    <cacheField name="Year" numFmtId="15">
      <sharedItems count="5">
        <s v="2025"/>
        <s v="2024"/>
        <s v="2023"/>
        <s v="2022"/>
        <s v="2021"/>
      </sharedItems>
    </cacheField>
    <cacheField name="IPO NAME" numFmtId="0">
      <sharedItems count="303">
        <s v="Regaal Resources L"/>
        <s v="Bluestone Jeweller"/>
        <s v="JSW Cement Ltd"/>
        <s v="All Time Plastics "/>
        <s v="Highway Infrastruc"/>
        <s v="Knowledge Realty T"/>
        <s v="M &amp; B Engineering "/>
        <s v="Sri Lotus Develope"/>
        <s v="National Securitie"/>
        <s v="Aditya Infotech Lt"/>
        <s v="Laxmi India Financ"/>
        <s v="Shanti Gold Intern"/>
        <s v="Brigade Hotel Vent"/>
        <s v="GNG Electronics Lt"/>
        <s v="Indiqube Spaces Lt"/>
        <s v="Anthem Biosciences"/>
        <s v="Smartworks Coworki"/>
        <s v="Travel Food Servic"/>
        <s v="Crizac Ltd"/>
        <s v="Indogulf Cropscien"/>
        <s v="HDB Financial Serv"/>
        <s v="Sambhv Steel Tubes"/>
        <s v="Globe Civil Projec"/>
        <s v="Kalpataru Ltd"/>
        <s v="Ellenbarrie Indust"/>
        <s v="Arisinfra Solution"/>
        <s v="Oswal Pumps Ltd"/>
        <s v="Scoda Tubes Ltd"/>
        <s v="Prostarm Info Syst"/>
        <s v="Aegis Vopak Termin"/>
        <s v="Schloss Bangalore "/>
        <s v="Belrise Industries"/>
        <s v="Borana Weaves Ltd"/>
        <s v="Ather Energy Ltd"/>
        <s v="Quality Power Elec"/>
        <s v="Hexaware Technolog"/>
        <s v="Ajax Engineering L"/>
        <s v="Dr Agarwal's Healt"/>
        <s v="Denta Water &amp; Infr"/>
        <s v="Stallion India Flu"/>
        <s v="Laxmi Dental Ltd"/>
        <s v="Capital Infra Trus"/>
        <s v="Quadrant Future Te"/>
        <s v="Standard Glass Lin"/>
        <s v="Indo Farm Equipmen"/>
        <s v="Unimech Aerospace "/>
        <s v="Ventive Hospitalit"/>
        <s v="Carraro India Ltd"/>
        <s v="Senores Pharmaceut"/>
        <s v="Transrail Lighting"/>
        <s v="Dam Capital Adviso"/>
        <s v="Mamata Machinery L"/>
        <s v="Sanathan Textiles "/>
        <s v="Concord Enviro Sys"/>
        <s v="International Gemm"/>
        <s v="Inventurus Knowled"/>
        <s v="Sai Life Sciences "/>
        <s v="Vishal Mega Mart L"/>
        <s v="One Mobikwik Syste"/>
        <s v="Suraksha Diagnosti"/>
        <s v="Enviro Infra Engin"/>
        <s v="NTPC Green Energy "/>
        <s v="Zinka Logistics So"/>
        <s v="Niva Bupa Health I"/>
        <s v="Swiggy Ltd"/>
        <s v="ACME Solar Holding"/>
        <s v="Sagility India Ltd"/>
        <s v="Afcons Infrastruct"/>
        <s v="Godavari Biorefine"/>
        <s v="Deepak Builders &amp; "/>
        <s v="Waaree Energies Lt"/>
        <s v="Hyundai Motor Indi"/>
        <s v="Garuda Constructio"/>
        <s v="Diffusion Engineer"/>
        <s v="KRN Heat Exchanger"/>
        <s v="Manba Finance Ltd"/>
        <s v="Arkade Developers "/>
        <s v="Northern ARC Capit"/>
        <s v="Western Carriers ("/>
        <s v="P N Gadgil Jewelle"/>
        <s v="Tolins Tyres Ltd"/>
        <s v="Bajaj Housing Fina"/>
        <s v="Kross Ltd"/>
        <s v="Shree Tirupati Bal"/>
        <s v="Gala Precision Eng"/>
        <s v="Baazar Style Retai"/>
        <s v="Ecos (India) Mobil"/>
        <s v="Premier Energies L"/>
        <s v="Orient Technologie"/>
        <s v="Interarch Building"/>
        <s v="Saraswati Saree De"/>
        <s v="Brainbees Solution"/>
        <s v="Unicommerce eSolut"/>
        <s v="Ola Electric Mobil"/>
        <s v="Ceigall India Ltd"/>
        <s v="Akums Drugs &amp; Phar"/>
        <s v="Sanstar Ltd"/>
        <s v="Emcure Pharmaceuti"/>
        <s v="Bansal Wire Indust"/>
        <s v="Vraj Iron &amp; Steel "/>
        <s v="Allied Blenders &amp; "/>
        <s v="Stanley Lifestyles"/>
        <s v="Akme Fintrade (Ind"/>
        <s v="DEE Development En"/>
        <s v="Le Travenues Techn"/>
        <s v="Kronox Lab Science"/>
        <s v="AWFIS Space Soluti"/>
        <s v="Go Digit General I"/>
        <s v="TBO Tek Ltd"/>
        <s v="Aadhar Housing Fin"/>
        <s v="Indegene Ltd"/>
        <s v="JNK India Ltd"/>
        <s v="Vodafone Idea Ltd"/>
        <s v="Bharti Hexacom Ltd"/>
        <s v="SRM Contractors Lt"/>
        <s v="Krystal Integrated"/>
        <s v="Popular Vehicles &amp;"/>
        <s v="Gopal Snacks Ltd"/>
        <s v="J.G.Chemicals Ltd"/>
        <s v="R K Swamy Ltd"/>
        <s v="Mukka Proteins Ltd"/>
        <s v="Indus Infra Trust"/>
        <s v="Exicom Tele-System"/>
        <s v="Platinum Industrie"/>
        <s v="GPT Healthcare Ltd"/>
        <s v="Juniper Hotels Ltd"/>
        <s v="Vibhor Steel Tubes"/>
        <s v="Entero Healthcare "/>
        <s v="Jana Small Finance"/>
        <s v="Capital Small Fina"/>
        <s v="Rashi Peripherals "/>
        <s v="Apeejay Surrendra "/>
        <s v="BLS E-Services Ltd"/>
        <s v="Nova Agritech Ltd"/>
        <s v="Epack Durable Ltd"/>
        <s v="Medi Assist Health"/>
        <s v="Jyoti CNC Automati"/>
        <s v="Innova Captab Ltd"/>
        <s v="Azad Engineering L"/>
        <s v="Happy Forgings Ltd"/>
        <s v="Credo Brands Marke"/>
        <s v="RBZ Jewellers Ltd"/>
        <s v="Muthoot Microfin L"/>
        <s v="Motisons Jewellers"/>
        <s v="Suraj Estate Devel"/>
        <s v="Inox India Ltd"/>
        <s v="Doms Industries Lt"/>
        <s v="India Shelter Fina"/>
        <s v="Flair Writing Indu"/>
        <s v="Tata Technologies "/>
        <s v="Gandhar Oil Refine"/>
        <s v="Fedbank Financial "/>
        <s v="Indian Renewable E"/>
        <s v="ASK Automotive Ltd"/>
        <s v="Protean eGov Techn"/>
        <s v="ESAF Small Finance"/>
        <s v="Honasa Consumer Lt"/>
        <s v="Cello World Ltd"/>
        <s v="Blue Jet Healthcar"/>
        <s v="IRM Energy Ltd"/>
        <s v="Plaza Wires Ltd"/>
        <s v="Valiant Laboratori"/>
        <s v="JSW Infrastructure"/>
        <s v="Updater Services L"/>
        <s v="Manoj Vaibhav Gems"/>
        <s v="SignatureGlobal In"/>
        <s v="Sai Silks (Kalaman"/>
        <s v="Yatra Online Ltd"/>
        <s v="Samhi Hotels Ltd"/>
        <s v="Zaggle Prepaid Oce"/>
        <s v="R R Kabel Ltd"/>
        <s v="EMS Ltd"/>
        <s v="Jupiter Life Line "/>
        <s v="Ratnaveer Precisio"/>
        <s v="Rishabh Instrument"/>
        <s v="Vishnu Prakash R P"/>
        <s v="Aeroflex Industrie"/>
        <s v="Pyramid Technoplas"/>
        <s v="TVS Supply Chain S"/>
        <s v="Concord Biotech Lt"/>
        <s v="SBFC Finance Ltd"/>
        <s v="Yatharth Hospital "/>
        <s v="Netweb Technologie"/>
        <s v="Utkarsh Small Fina"/>
        <s v="Senco Gold Ltd"/>
        <s v="Cyient DLM Ltd"/>
        <s v="Ideaforge Technolo"/>
        <s v="HMA Agro Industrie"/>
        <s v="IKIO Technologies "/>
        <s v="Nexus Select Trust"/>
        <s v="Mankind Pharma Ltd"/>
        <s v="Avalon Technologie"/>
        <s v="Udayshivakumar Inf"/>
        <s v="Global Surfaces Lt"/>
        <s v="Divgi Torqtransfer"/>
        <s v="Sah Polymers Ltd"/>
        <s v="Radiant Cash Manag"/>
        <s v="Elin Electronics L"/>
        <s v="KFin Technologies "/>
        <s v="Landmark Cars Ltd"/>
        <s v="Abans Financial Se"/>
        <s v="Sula Vineyards Ltd"/>
        <s v="Uniparts India Ltd"/>
        <s v="Dharmaj Crop Guard"/>
        <s v="Keystone Realtors "/>
        <s v="Inox Green Energy "/>
        <s v="Kaynes Technology "/>
        <s v="Archean Chemical I"/>
        <s v="Five-Star Business"/>
        <s v="Bikaji Foods Inter"/>
        <s v="Global Health Ltd"/>
        <s v="Fusion Finance Ltd"/>
        <s v="DCX Systems Ltd"/>
        <s v="Tracxn Technologie"/>
        <s v="Electronics Mart I"/>
        <s v="Harsha Engineers I"/>
        <s v="Tamilnad Mercantil"/>
        <s v="Dreamfolks Service"/>
        <s v="Syrma SGS Technolo"/>
        <s v="Aether Industries "/>
        <s v="eMudhra Ltd"/>
        <s v="Ethos Ltd"/>
        <s v="Paradeep Phosphate"/>
        <s v="Venus Pipes &amp; Tube"/>
        <s v="Delhivery Ltd"/>
        <s v="Prudent Corporate "/>
        <s v="Life Insurance Cor"/>
        <s v="Rainbow Children's"/>
        <s v="Campus Activewear "/>
        <s v="Hariom Pipe Indust"/>
        <s v="Veranda Learning S"/>
        <s v="Uma Exports Ltd"/>
        <s v="Patanjali Foods Lt"/>
        <s v="Vedant Fashions Lt"/>
        <s v="AWL Agri Business "/>
        <s v="AGS Transact Techn"/>
        <s v="CMS Info Systems L"/>
        <s v="Supriya Lifescienc"/>
        <s v="HP Adhesives Ltd"/>
        <s v="Data Patterns (Ind"/>
        <s v="Medplus Health Ser"/>
        <s v="Metro Brands Ltd"/>
        <s v="C.E. Info Systems "/>
        <s v="Shriram Properties"/>
        <s v="Rategain Travel Te"/>
        <s v="Anand Rathi Wealth"/>
        <s v="Tega Industries Lt"/>
        <s v="Star Health &amp; Alli"/>
        <s v="Go Fashion (India)"/>
        <s v="Tarsons Products L"/>
        <s v="Latent View Analyt"/>
        <s v="Sapphire Foods Ind"/>
        <s v="One 97 Communicati"/>
        <s v="PB Fintech Ltd"/>
        <s v="S J S Enterprises "/>
        <s v="Sigachi Industries"/>
        <s v="Fino Payments Bank"/>
        <s v="FSN E-Commerce Ven"/>
        <s v="Aditya Birla Sun L"/>
        <s v="Paras Defence and "/>
        <s v="Sansera Engineerin"/>
        <s v="Vijaya Diagnostic "/>
        <s v="Acutaas Chemicals "/>
        <s v="Aptus Value Housin"/>
        <s v="Chemplast Sanmar L"/>
        <s v="Nuvoco Vistas Corp"/>
        <s v="Cartrade Tech Ltd"/>
        <s v="Devyani Internatio"/>
        <s v="Windlas Biotech Lt"/>
        <s v="Exxaro Tiles Ltd"/>
        <s v="Krsnaa Diagnostics"/>
        <s v="Rolex Rings Ltd"/>
        <s v="Alivus Life Scienc"/>
        <s v="Tatva Chintan Phar"/>
        <s v="Eternal Ltd"/>
        <s v="G R Infraprojects "/>
        <s v="Clean Science &amp; Te"/>
        <s v="India Pesticides L"/>
        <s v="Dodla Dairy Ltd"/>
        <s v="Krishna Institute "/>
        <s v="Sona BLW Precision"/>
        <s v="Shyam Metalics &amp; E"/>
        <s v="Powergrid Infrastr"/>
        <s v="Macrotech Develope"/>
        <s v="Barbeque-Nation Ho"/>
        <s v="Nazara Technologie"/>
        <s v="Suryoday Small Fin"/>
        <s v="Kalyan Jewellers I"/>
        <s v="Craftsman Automati"/>
        <s v="Laxmi Organic Indu"/>
        <s v="Anupam Rasayan Ind"/>
        <s v="Easy Trip Planners"/>
        <s v="MTAR Technologies "/>
        <s v="Heranba Industries"/>
        <s v="Railtel Corporatio"/>
        <s v="Nureca Ltd"/>
        <s v="Brookfield India R"/>
        <s v="Stove Kraft Ltd"/>
        <s v="Home First Finance"/>
        <s v="Indigo Paints Ltd"/>
        <s v="Indian Railway Fin"/>
        <s v="Antony Waste Handl"/>
        <s v="RegPPl Resources L" u="1"/>
      </sharedItems>
    </cacheField>
    <cacheField name="First name" numFmtId="0">
      <sharedItems/>
    </cacheField>
    <cacheField name="name without l" numFmtId="0">
      <sharedItems/>
    </cacheField>
    <cacheField name="CMP FROM D " numFmtId="0">
      <sharedItems/>
    </cacheField>
    <cacheField name="CMP(26_09) from c" numFmtId="0">
      <sharedItems/>
    </cacheField>
    <cacheField name="Issue Size(â‚¹.Cr)" numFmtId="0">
      <sharedItems containsSemiMixedTypes="0" containsString="0" containsNumber="1" minValue="60" maxValue="27858.799999999999"/>
    </cacheField>
    <cacheField name="GRP BY 50" numFmtId="0">
      <sharedItems containsBlank="1" count="10">
        <s v="300-350"/>
        <m/>
        <s v="400-450"/>
        <s v="100-150"/>
        <s v="250-300"/>
        <s v="350-400"/>
        <s v="450-500"/>
        <s v="200-250"/>
        <s v="150-200"/>
        <s v="50-100"/>
      </sharedItems>
    </cacheField>
    <cacheField name="GRP BY 50IN 500" numFmtId="0">
      <sharedItems containsBlank="1" count="11">
        <m/>
        <s v="650-700"/>
        <s v="750-800"/>
        <s v="700-750"/>
        <s v="550-600"/>
        <s v="850-900"/>
        <s v="500-550"/>
        <s v="800-850"/>
        <s v="600-650"/>
        <s v="900-950"/>
        <s v="950-1000"/>
      </sharedItems>
    </cacheField>
    <cacheField name="Issue size divide by 10" numFmtId="0">
      <sharedItems containsMixedTypes="1" containsNumber="1" minValue="6" maxValue="2785.88"/>
    </cacheField>
    <cacheField name="FROM 1000-1500" numFmtId="0">
      <sharedItems containsBlank="1" count="10">
        <m/>
        <s v="1350-1400"/>
        <s v="1250-1300"/>
        <s v="1100-1150"/>
        <s v="1150-1200"/>
        <s v="1000-1050"/>
        <s v="1450-1500"/>
        <s v="1200-1250"/>
        <s v="1050-1100"/>
        <s v="1300-1350"/>
      </sharedItems>
    </cacheField>
    <cacheField name="FROM 1500-2000" numFmtId="0">
      <sharedItems containsBlank="1" count="9">
        <m/>
        <s v="1500-1550"/>
        <s v="1550-1600"/>
        <s v="1600-1650"/>
        <s v="1850-1900"/>
        <s v="1950-2000"/>
        <s v="1800-1850"/>
        <s v="1700-1750"/>
        <s v="1900-1950"/>
      </sharedItems>
    </cacheField>
    <cacheField name="Size grp" numFmtId="0">
      <sharedItems count="11">
        <s v="0-500"/>
        <s v="1500-2000"/>
        <s v="3500-4000"/>
        <s v="4500-5000"/>
        <s v="500-1000"/>
        <s v="4000-4500"/>
        <s v="1000-1500"/>
        <s v="3000-3500"/>
        <s v="2000-2500"/>
        <s v="Hbove 5000"/>
        <s v="2500-3000"/>
      </sharedItems>
    </cacheField>
    <cacheField name="QIB" numFmtId="0">
      <sharedItems containsSemiMixedTypes="0" containsString="0" containsNumber="1" minValue="0" maxValue="420.57"/>
    </cacheField>
    <cacheField name="NII" numFmtId="0">
      <sharedItems containsSemiMixedTypes="0" containsString="0" containsNumber="1" minValue="0" maxValue="927.7"/>
    </cacheField>
    <cacheField name="RII" numFmtId="0">
      <sharedItems containsSemiMixedTypes="0" containsString="0" containsNumber="1" minValue="0" maxValue="374.81"/>
    </cacheField>
    <cacheField name="Total" numFmtId="0">
      <sharedItems containsSemiMixedTypes="0" containsString="0" containsNumber="1" minValue="0.11" maxValue="326.49"/>
    </cacheField>
    <cacheField name="Grp by total " numFmtId="0">
      <sharedItems count="13">
        <s v="150 to 175"/>
        <s v="0 to 5"/>
        <s v="5 to 10"/>
        <s v="&gt; 200"/>
        <s v="10 to 15"/>
        <s v="25 to 50"/>
        <s v="50 to 75"/>
        <s v="100 to 125"/>
        <s v="75 to 100"/>
        <s v="125 to 150"/>
        <s v="15 to 20"/>
        <s v="20 to 25"/>
        <s v="175 to 200"/>
      </sharedItems>
    </cacheField>
    <cacheField name="Offer Price(â‚¹)" numFmtId="0">
      <sharedItems containsSemiMixedTypes="0" containsString="0" containsNumber="1" containsInteger="1" minValue="11" maxValue="2150"/>
    </cacheField>
    <cacheField name="List Price" numFmtId="0">
      <sharedItems containsSemiMixedTypes="0" containsString="0" containsNumber="1" minValue="12" maxValue="2607.5"/>
    </cacheField>
    <cacheField name="Listing Gains(%)" numFmtId="0">
      <sharedItems containsSemiMixedTypes="0" containsString="0" containsNumber="1" minValue="-20.34" maxValue="252.76"/>
    </cacheField>
    <cacheField name="grp by Listing" numFmtId="0">
      <sharedItems count="15">
        <s v="30% to 40%"/>
        <s v="-5% to 0%"/>
        <s v="0% to 10%"/>
        <s v="10% to 20%"/>
        <s v="60% to 70%"/>
        <s v="50% to 60%"/>
        <s v="-15% to -10%"/>
        <s v="-10% to -5%"/>
        <s v="40% to 50%"/>
        <s v="20% to 30%"/>
        <s v="80% to 90%"/>
        <s v="&gt; 100%"/>
        <s v="70% to 80%"/>
        <s v="90% to 100%"/>
        <s v="&lt; -15%"/>
      </sharedItems>
    </cacheField>
    <cacheField name="CMP (BSE)" numFmtId="0">
      <sharedItems containsSemiMixedTypes="0" containsString="0" containsNumber="1" minValue="5.82" maxValue="6810.6"/>
    </cacheField>
    <cacheField name="CMP (NSE)" numFmtId="0">
      <sharedItems containsString="0" containsBlank="1" containsNumber="1" minValue="5.76" maxValue="6823"/>
    </cacheField>
    <cacheField name="Postive " numFmtId="0">
      <sharedItems count="5">
        <s v="&gt;0"/>
        <s v="&lt;0"/>
        <s v="=0"/>
        <s v="&gt; 0" u="1"/>
        <s v="&lt; 0" u="1"/>
      </sharedItems>
    </cacheField>
    <cacheField name="GRP BY QIB" numFmtId="0">
      <sharedItems/>
    </cacheField>
    <cacheField name="Current Gains(%)" numFmtId="0">
      <sharedItems containsSemiMixedTypes="0" containsString="0" containsNumber="1" minValue="-96.67" maxValue="957.14"/>
    </cacheField>
  </cacheFields>
  <extLst>
    <ext xmlns:x14="http://schemas.microsoft.com/office/spreadsheetml/2009/9/main" uri="{725AE2AE-9491-48be-B2B4-4EB974FC3084}">
      <x14:pivotCacheDefinition pivotCacheId="1932618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3">
  <r>
    <d v="2025-08-20T00:00:00"/>
    <x v="0"/>
    <x v="0"/>
    <s v="RegAAl Resources L"/>
    <s v="RegAAl Resources L"/>
    <s v="Not found"/>
    <s v="Not found"/>
    <n v="306"/>
    <s v="300-350"/>
    <x v="0"/>
    <n v="30.6"/>
    <m/>
    <x v="0"/>
    <s v="0-500"/>
    <n v="190.97"/>
    <n v="356.73"/>
    <n v="57.75"/>
    <n v="159.88"/>
    <x v="0"/>
    <n v="102"/>
    <n v="141.80000000000001"/>
    <n v="39.020000000000003"/>
    <x v="0"/>
    <n v="124.15"/>
    <n v="124.08"/>
    <s v="&gt;0"/>
    <x v="0"/>
    <n v="21.72"/>
  </r>
  <r>
    <d v="2025-08-19T00:00:00"/>
    <x v="0"/>
    <x v="1"/>
    <s v="Bluestone"/>
    <s v="Bluestone Jeweller"/>
    <s v="Not found"/>
    <s v="758.00"/>
    <n v="1540.65"/>
    <m/>
    <x v="0"/>
    <n v="154.065"/>
    <m/>
    <x v="1"/>
    <s v="1500-2000"/>
    <n v="4.28"/>
    <n v="0.55000000000000004"/>
    <n v="1.35"/>
    <n v="2.7"/>
    <x v="1"/>
    <n v="517"/>
    <n v="508.8"/>
    <n v="-1.59"/>
    <x v="1"/>
    <n v="545.54999999999995"/>
    <n v="546.35"/>
    <s v="&lt;0"/>
    <x v="1"/>
    <n v="5.52"/>
  </r>
  <r>
    <d v="2025-08-14T00:00:00"/>
    <x v="0"/>
    <x v="2"/>
    <s v="JSW"/>
    <s v="JSW Cement"/>
    <s v="137.85"/>
    <s v="307.00"/>
    <n v="3600"/>
    <m/>
    <x v="0"/>
    <n v="360"/>
    <m/>
    <x v="0"/>
    <s v="3500-4000"/>
    <n v="15.8"/>
    <n v="10.97"/>
    <n v="1.81"/>
    <n v="7.77"/>
    <x v="2"/>
    <n v="147"/>
    <n v="153"/>
    <n v="4.08"/>
    <x v="2"/>
    <n v="153.15"/>
    <n v="153.12"/>
    <s v="&gt;0"/>
    <x v="2"/>
    <n v="4.18"/>
  </r>
  <r>
    <d v="2025-08-14T00:00:00"/>
    <x v="0"/>
    <x v="3"/>
    <s v="All"/>
    <s v="All Time Plastics"/>
    <s v="Not found"/>
    <s v="259.55"/>
    <n v="400.6"/>
    <s v="400-450"/>
    <x v="0"/>
    <n v="40.06"/>
    <m/>
    <x v="0"/>
    <s v="0-500"/>
    <n v="10.15"/>
    <n v="13.47"/>
    <n v="5.14"/>
    <n v="8.34"/>
    <x v="2"/>
    <n v="275"/>
    <n v="314.3"/>
    <n v="14.29"/>
    <x v="3"/>
    <n v="315.45"/>
    <n v="315.25"/>
    <s v="&gt;0"/>
    <x v="3"/>
    <n v="14.71"/>
  </r>
  <r>
    <d v="2025-08-12T00:00:00"/>
    <x v="0"/>
    <x v="4"/>
    <s v="Highway"/>
    <s v="Highway Infrastruc"/>
    <s v="Not found"/>
    <s v="80.01"/>
    <n v="130"/>
    <s v="100-150"/>
    <x v="0"/>
    <n v="13"/>
    <m/>
    <x v="0"/>
    <s v="0-500"/>
    <n v="420.57"/>
    <n v="447.32"/>
    <n v="155.58000000000001"/>
    <n v="300.61"/>
    <x v="3"/>
    <n v="70"/>
    <n v="117"/>
    <n v="67.14"/>
    <x v="4"/>
    <n v="99.2"/>
    <n v="99.15"/>
    <s v="&gt;0"/>
    <x v="4"/>
    <n v="41.71"/>
  </r>
  <r>
    <d v="2025-08-18T00:00:00"/>
    <x v="0"/>
    <x v="5"/>
    <s v="Knowledge"/>
    <s v="Knowledge Realty T"/>
    <s v="Not found"/>
    <s v="2340.00"/>
    <n v="4800"/>
    <m/>
    <x v="0"/>
    <n v="480"/>
    <m/>
    <x v="0"/>
    <s v="4500-5000"/>
    <n v="6.75"/>
    <n v="15.51"/>
    <n v="0"/>
    <n v="10.73"/>
    <x v="4"/>
    <n v="100"/>
    <n v="104"/>
    <n v="4"/>
    <x v="2"/>
    <n v="107.09"/>
    <n v="107.06"/>
    <s v="&gt;0"/>
    <x v="3"/>
    <n v="7.09"/>
  </r>
  <r>
    <d v="2025-08-06T00:00:00"/>
    <x v="0"/>
    <x v="6"/>
    <s v="M"/>
    <s v="M &amp; B Engineering"/>
    <s v="Not found"/>
    <s v="64.70"/>
    <n v="650"/>
    <m/>
    <x v="1"/>
    <s v="Below 500"/>
    <m/>
    <x v="0"/>
    <s v="500-1000"/>
    <n v="36.72"/>
    <n v="38.24"/>
    <n v="32.549999999999997"/>
    <n v="36.200000000000003"/>
    <x v="5"/>
    <n v="385"/>
    <n v="386"/>
    <n v="0.26"/>
    <x v="2"/>
    <n v="465.7"/>
    <n v="465.2"/>
    <s v="&gt;0"/>
    <x v="5"/>
    <n v="20.96"/>
  </r>
  <r>
    <d v="2025-08-06T00:00:00"/>
    <x v="0"/>
    <x v="7"/>
    <s v="Sri"/>
    <s v="Sri Lotus Develope"/>
    <s v="Not found"/>
    <s v="863.90"/>
    <n v="792"/>
    <m/>
    <x v="2"/>
    <n v="79.2"/>
    <m/>
    <x v="0"/>
    <s v="500-1000"/>
    <n v="163.9"/>
    <n v="57.71"/>
    <n v="20.28"/>
    <n v="69.14"/>
    <x v="6"/>
    <n v="150"/>
    <n v="179.1"/>
    <n v="19.399999999999999"/>
    <x v="3"/>
    <n v="192.2"/>
    <n v="191.81"/>
    <s v="&gt;0"/>
    <x v="0"/>
    <n v="28.13"/>
  </r>
  <r>
    <d v="2025-08-06T00:00:00"/>
    <x v="0"/>
    <x v="8"/>
    <s v="National"/>
    <s v="National Securitie"/>
    <s v="Not found"/>
    <s v="244.00"/>
    <n v="4011.6"/>
    <m/>
    <x v="0"/>
    <n v="401.15999999999997"/>
    <m/>
    <x v="0"/>
    <s v="4000-4500"/>
    <n v="103.97"/>
    <n v="34.979999999999997"/>
    <n v="7.73"/>
    <n v="41.01"/>
    <x v="5"/>
    <n v="800"/>
    <n v="880"/>
    <n v="10"/>
    <x v="3"/>
    <n v="1275.4000000000001"/>
    <m/>
    <s v="&gt;0"/>
    <x v="6"/>
    <n v="59.43"/>
  </r>
  <r>
    <d v="2025-08-05T00:00:00"/>
    <x v="0"/>
    <x v="9"/>
    <s v="Aditya"/>
    <s v="Aditya Infotech"/>
    <s v="1354.50"/>
    <s v="804.45"/>
    <n v="1300"/>
    <m/>
    <x v="0"/>
    <n v="130"/>
    <m/>
    <x v="0"/>
    <s v="1000-1500"/>
    <n v="133.21"/>
    <n v="72"/>
    <n v="50.87"/>
    <n v="100.69"/>
    <x v="7"/>
    <n v="675"/>
    <n v="1018"/>
    <n v="50.81"/>
    <x v="5"/>
    <n v="1361.1"/>
    <n v="1360.45"/>
    <s v="&gt;0"/>
    <x v="7"/>
    <n v="101.64"/>
  </r>
  <r>
    <d v="2025-08-05T00:00:00"/>
    <x v="0"/>
    <x v="10"/>
    <s v="Laxmi"/>
    <s v="Laxmi India Financ"/>
    <s v="Not found"/>
    <s v="320.00"/>
    <n v="254.26"/>
    <s v="250-300"/>
    <x v="0"/>
    <n v="25.425999999999998"/>
    <m/>
    <x v="0"/>
    <s v="0-500"/>
    <n v="1.3"/>
    <n v="1.84"/>
    <n v="2.2200000000000002"/>
    <n v="1.87"/>
    <x v="1"/>
    <n v="158"/>
    <n v="136"/>
    <n v="-13.92"/>
    <x v="6"/>
    <n v="140.75"/>
    <n v="141.13"/>
    <s v="&lt;0"/>
    <x v="1"/>
    <n v="-10.92"/>
  </r>
  <r>
    <d v="2025-08-01T00:00:00"/>
    <x v="0"/>
    <x v="11"/>
    <s v="Shanti"/>
    <s v="Shanti Gold Intern"/>
    <s v="Not found"/>
    <s v="210.00"/>
    <n v="360.11"/>
    <s v="350-400"/>
    <x v="0"/>
    <n v="36.011000000000003"/>
    <m/>
    <x v="0"/>
    <s v="0-500"/>
    <n v="117.33"/>
    <n v="151.47999999999999"/>
    <n v="30.37"/>
    <n v="81.17"/>
    <x v="8"/>
    <n v="199"/>
    <n v="229.1"/>
    <n v="15.13"/>
    <x v="3"/>
    <n v="246.25"/>
    <n v="246.22"/>
    <s v="&gt;0"/>
    <x v="6"/>
    <n v="23.74"/>
  </r>
  <r>
    <d v="2025-07-31T00:00:00"/>
    <x v="0"/>
    <x v="12"/>
    <s v="Brigade"/>
    <s v="Brigade Hotel Vent"/>
    <s v="Not found"/>
    <s v="81.05"/>
    <n v="759.6"/>
    <m/>
    <x v="2"/>
    <n v="75.960000000000008"/>
    <m/>
    <x v="0"/>
    <s v="500-1000"/>
    <n v="5.42"/>
    <n v="1.92"/>
    <n v="6.4"/>
    <n v="4.4800000000000004"/>
    <x v="1"/>
    <n v="90"/>
    <n v="82"/>
    <n v="-8.89"/>
    <x v="7"/>
    <n v="86.34"/>
    <n v="86.35"/>
    <s v="&lt;0"/>
    <x v="3"/>
    <n v="-4.07"/>
  </r>
  <r>
    <d v="2025-07-30T00:00:00"/>
    <x v="0"/>
    <x v="13"/>
    <s v="GNG"/>
    <s v="GNG Electronics"/>
    <s v="344.00"/>
    <s v="344.00"/>
    <n v="460.44"/>
    <s v="450-500"/>
    <x v="0"/>
    <n v="46.043999999999997"/>
    <m/>
    <x v="0"/>
    <s v="0-500"/>
    <n v="266.20999999999998"/>
    <n v="227.67"/>
    <n v="46.84"/>
    <n v="147.93"/>
    <x v="9"/>
    <n v="237"/>
    <n v="350"/>
    <n v="47.68"/>
    <x v="8"/>
    <n v="345.3"/>
    <n v="344.85"/>
    <s v="&gt;0"/>
    <x v="8"/>
    <n v="45.7"/>
  </r>
  <r>
    <d v="2025-07-30T00:00:00"/>
    <x v="0"/>
    <x v="14"/>
    <s v="Indiqube"/>
    <s v="Indiqube Spaces"/>
    <s v="225.25"/>
    <s v="225.25"/>
    <n v="700"/>
    <m/>
    <x v="3"/>
    <n v="70"/>
    <m/>
    <x v="0"/>
    <s v="500-1000"/>
    <n v="14.35"/>
    <n v="8.27"/>
    <n v="12.9"/>
    <n v="12.41"/>
    <x v="4"/>
    <n v="237"/>
    <n v="218.7"/>
    <n v="-7.72"/>
    <x v="7"/>
    <n v="227.15"/>
    <n v="227.23"/>
    <s v="&lt;0"/>
    <x v="3"/>
    <n v="-4.16"/>
  </r>
  <r>
    <d v="2025-07-21T00:00:00"/>
    <x v="0"/>
    <x v="15"/>
    <s v="Anthem"/>
    <s v="Anthem Biosciences"/>
    <s v="Not found"/>
    <s v="773.80"/>
    <n v="3395"/>
    <m/>
    <x v="0"/>
    <n v="339.5"/>
    <m/>
    <x v="0"/>
    <s v="3000-3500"/>
    <n v="182.65"/>
    <n v="42.36"/>
    <n v="5.64"/>
    <n v="63.86"/>
    <x v="6"/>
    <n v="570"/>
    <n v="723.1"/>
    <n v="26.86"/>
    <x v="9"/>
    <n v="822.7"/>
    <n v="822.9"/>
    <s v="&gt;0"/>
    <x v="0"/>
    <n v="44.33"/>
  </r>
  <r>
    <d v="2025-07-17T00:00:00"/>
    <x v="0"/>
    <x v="16"/>
    <s v="Smartworks"/>
    <s v="Smartworks Coworki"/>
    <s v="Not found"/>
    <s v="603.60"/>
    <n v="582.55999999999995"/>
    <m/>
    <x v="4"/>
    <n v="58.255999999999993"/>
    <m/>
    <x v="0"/>
    <s v="500-1000"/>
    <n v="24.41"/>
    <n v="22.78"/>
    <n v="3.53"/>
    <n v="13.45"/>
    <x v="4"/>
    <n v="407"/>
    <n v="436.1"/>
    <n v="7.15"/>
    <x v="2"/>
    <n v="489.85"/>
    <n v="491.1"/>
    <s v="&gt;0"/>
    <x v="2"/>
    <n v="20.36"/>
  </r>
  <r>
    <d v="2025-07-14T00:00:00"/>
    <x v="0"/>
    <x v="17"/>
    <s v="Travel"/>
    <s v="Travel Food Servic"/>
    <s v="Not found"/>
    <s v="1346.35"/>
    <n v="2000"/>
    <m/>
    <x v="0"/>
    <n v="200"/>
    <m/>
    <x v="0"/>
    <s v="2000-2500"/>
    <n v="7.7"/>
    <n v="1.58"/>
    <n v="0.69"/>
    <n v="2.88"/>
    <x v="1"/>
    <n v="1100"/>
    <n v="1126.2"/>
    <n v="2.38"/>
    <x v="2"/>
    <n v="1219.4000000000001"/>
    <n v="1220.5999999999999"/>
    <s v="&gt;0"/>
    <x v="3"/>
    <n v="10.85"/>
  </r>
  <r>
    <d v="2025-07-09T00:00:00"/>
    <x v="0"/>
    <x v="18"/>
    <s v="Crizac"/>
    <s v="Crizac"/>
    <s v="281.00"/>
    <s v="281.00"/>
    <n v="860"/>
    <m/>
    <x v="5"/>
    <n v="86"/>
    <m/>
    <x v="0"/>
    <s v="500-1000"/>
    <n v="134.35"/>
    <n v="76.150000000000006"/>
    <n v="10.24"/>
    <n v="59.82"/>
    <x v="6"/>
    <n v="245"/>
    <n v="280"/>
    <n v="14.29"/>
    <x v="3"/>
    <n v="351.7"/>
    <n v="351.6"/>
    <s v="&gt;0"/>
    <x v="7"/>
    <n v="43.55"/>
  </r>
  <r>
    <d v="2025-07-03T00:00:00"/>
    <x v="0"/>
    <x v="19"/>
    <s v="Indogulf"/>
    <s v="Indogulf Cropscien"/>
    <s v="Not found"/>
    <s v="103.10"/>
    <n v="200"/>
    <s v="200-250"/>
    <x v="0"/>
    <n v="20"/>
    <m/>
    <x v="0"/>
    <s v="0-500"/>
    <n v="33.26"/>
    <n v="48.39"/>
    <n v="14.78"/>
    <n v="25.98"/>
    <x v="5"/>
    <n v="111"/>
    <n v="111"/>
    <n v="0"/>
    <x v="2"/>
    <n v="115"/>
    <n v="115.03"/>
    <s v="=0"/>
    <x v="5"/>
    <n v="3.6"/>
  </r>
  <r>
    <d v="2025-07-02T00:00:00"/>
    <x v="0"/>
    <x v="20"/>
    <s v="HDB"/>
    <s v="HDB Financial Serv"/>
    <s v="Not found"/>
    <s v="733.05"/>
    <n v="12500"/>
    <m/>
    <x v="0"/>
    <n v="1250"/>
    <m/>
    <x v="0"/>
    <s v="Hbove 5000"/>
    <n v="55.47"/>
    <n v="9.99"/>
    <n v="1.41"/>
    <n v="16.690000000000001"/>
    <x v="10"/>
    <n v="740"/>
    <n v="835"/>
    <n v="12.84"/>
    <x v="3"/>
    <n v="795.3"/>
    <n v="795.3"/>
    <s v="&gt;0"/>
    <x v="5"/>
    <n v="7.47"/>
  </r>
  <r>
    <d v="2025-07-02T00:00:00"/>
    <x v="0"/>
    <x v="21"/>
    <s v="Sambhv"/>
    <s v="Sambhv Steel Tubes"/>
    <s v="Not found"/>
    <s v="115.35"/>
    <n v="540"/>
    <m/>
    <x v="6"/>
    <n v="54"/>
    <m/>
    <x v="0"/>
    <s v="500-1000"/>
    <n v="62.32"/>
    <n v="31.82"/>
    <n v="7.99"/>
    <n v="28.46"/>
    <x v="5"/>
    <n v="82"/>
    <n v="110.1"/>
    <n v="34.270000000000003"/>
    <x v="0"/>
    <n v="129.65"/>
    <n v="129.56"/>
    <s v="&gt;0"/>
    <x v="9"/>
    <n v="58.11"/>
  </r>
  <r>
    <d v="2025-07-01T00:00:00"/>
    <x v="0"/>
    <x v="22"/>
    <s v="Globe"/>
    <s v="Globe Civil Projec"/>
    <s v="Not found"/>
    <s v="25.30"/>
    <n v="119"/>
    <s v="100-150"/>
    <x v="0"/>
    <n v="11.9"/>
    <m/>
    <x v="0"/>
    <s v="0-500"/>
    <n v="99.76"/>
    <n v="143.15"/>
    <n v="53.72"/>
    <n v="86.04"/>
    <x v="8"/>
    <n v="71"/>
    <n v="91.1"/>
    <n v="28.31"/>
    <x v="9"/>
    <n v="80.14"/>
    <n v="80.19"/>
    <s v="&gt;0"/>
    <x v="6"/>
    <n v="12.87"/>
  </r>
  <r>
    <d v="2025-07-01T00:00:00"/>
    <x v="0"/>
    <x v="23"/>
    <s v="Kalpataru"/>
    <s v="Kalpataru"/>
    <s v="Not found"/>
    <s v="1251.60"/>
    <n v="1590"/>
    <m/>
    <x v="0"/>
    <n v="159"/>
    <m/>
    <x v="2"/>
    <s v="1500-2000"/>
    <n v="3.12"/>
    <n v="1.31"/>
    <n v="1.29"/>
    <n v="2.2599999999999998"/>
    <x v="1"/>
    <n v="414"/>
    <n v="414.1"/>
    <n v="0.02"/>
    <x v="2"/>
    <n v="386.3"/>
    <n v="386.2"/>
    <s v="&gt;0"/>
    <x v="1"/>
    <n v="-6.69"/>
  </r>
  <r>
    <d v="2025-07-01T00:00:00"/>
    <x v="0"/>
    <x v="24"/>
    <s v="Ellenbarrie"/>
    <s v="Ellenbarrie Indust"/>
    <s v="Not found"/>
    <s v="Not found"/>
    <n v="852.53"/>
    <m/>
    <x v="5"/>
    <n v="85.253"/>
    <m/>
    <x v="0"/>
    <s v="500-1000"/>
    <n v="64.23"/>
    <n v="15.21"/>
    <n v="2.14"/>
    <n v="22.19"/>
    <x v="11"/>
    <n v="400"/>
    <n v="492"/>
    <n v="23"/>
    <x v="9"/>
    <n v="527.29999999999995"/>
    <n v="527.4"/>
    <s v="&gt;0"/>
    <x v="9"/>
    <n v="31.83"/>
  </r>
  <r>
    <d v="2025-06-25T00:00:00"/>
    <x v="0"/>
    <x v="25"/>
    <s v="Arisinfra"/>
    <s v="Arisinfra Solution"/>
    <s v="Not found"/>
    <s v="158.50"/>
    <n v="499.6"/>
    <s v="450-500"/>
    <x v="0"/>
    <n v="49.96"/>
    <m/>
    <x v="0"/>
    <s v="0-500"/>
    <n v="1.42"/>
    <n v="3.14"/>
    <n v="5.59"/>
    <n v="2.65"/>
    <x v="1"/>
    <n v="222"/>
    <n v="209.1"/>
    <n v="-5.81"/>
    <x v="7"/>
    <n v="144.4"/>
    <n v="143.91"/>
    <s v="&lt;0"/>
    <x v="1"/>
    <n v="-34.950000000000003"/>
  </r>
  <r>
    <d v="2025-06-20T00:00:00"/>
    <x v="0"/>
    <x v="26"/>
    <s v="Oswal"/>
    <s v="Oswal Pumps"/>
    <s v="729.00"/>
    <s v="729.00"/>
    <n v="1387.34"/>
    <m/>
    <x v="0"/>
    <n v="138.73399999999998"/>
    <s v="1350-1400"/>
    <x v="0"/>
    <s v="1000-1500"/>
    <n v="88.08"/>
    <n v="36.700000000000003"/>
    <n v="3.6"/>
    <n v="34.42"/>
    <x v="5"/>
    <n v="614"/>
    <n v="632"/>
    <n v="2.93"/>
    <x v="2"/>
    <n v="873.8"/>
    <n v="873.8"/>
    <s v="&gt;0"/>
    <x v="9"/>
    <n v="42.31"/>
  </r>
  <r>
    <d v="2025-06-04T00:00:00"/>
    <x v="0"/>
    <x v="27"/>
    <s v="Scoda"/>
    <s v="Scoda Tubes"/>
    <s v="172.00"/>
    <s v="172.00"/>
    <n v="220"/>
    <s v="200-250"/>
    <x v="0"/>
    <n v="22"/>
    <m/>
    <x v="0"/>
    <s v="0-500"/>
    <n v="69.510000000000005"/>
    <n v="113.03"/>
    <n v="19.399999999999999"/>
    <n v="53.78"/>
    <x v="6"/>
    <n v="140"/>
    <n v="140"/>
    <n v="0"/>
    <x v="2"/>
    <n v="171.65"/>
    <n v="171.11"/>
    <s v="=0"/>
    <x v="9"/>
    <n v="22.61"/>
  </r>
  <r>
    <d v="2025-06-03T00:00:00"/>
    <x v="0"/>
    <x v="28"/>
    <s v="Prostarm"/>
    <s v="Prostarm Info Syst"/>
    <s v="Not found"/>
    <s v="193.85"/>
    <n v="168"/>
    <s v="150-200"/>
    <x v="0"/>
    <n v="16.8"/>
    <m/>
    <x v="0"/>
    <s v="0-500"/>
    <n v="104.49"/>
    <n v="222.14"/>
    <n v="39.49"/>
    <n v="97.2"/>
    <x v="8"/>
    <n v="105"/>
    <n v="125"/>
    <n v="19.05"/>
    <x v="3"/>
    <n v="203.45"/>
    <n v="203.26"/>
    <s v="&gt;0"/>
    <x v="6"/>
    <n v="93.76"/>
  </r>
  <r>
    <d v="2025-06-02T00:00:00"/>
    <x v="0"/>
    <x v="29"/>
    <s v="Aegis"/>
    <s v="Aegis Vopak Termin"/>
    <s v="Not found"/>
    <s v="804.90"/>
    <n v="2800"/>
    <m/>
    <x v="0"/>
    <n v="280"/>
    <m/>
    <x v="0"/>
    <s v="2500-3000"/>
    <n v="3.3"/>
    <n v="0.56000000000000005"/>
    <n v="0.77"/>
    <n v="2.09"/>
    <x v="1"/>
    <n v="235"/>
    <n v="220"/>
    <n v="-6.38"/>
    <x v="7"/>
    <n v="252.85"/>
    <n v="253.58"/>
    <s v="&lt;0"/>
    <x v="1"/>
    <n v="7.6"/>
  </r>
  <r>
    <d v="2025-06-02T00:00:00"/>
    <x v="0"/>
    <x v="30"/>
    <s v="Schloss"/>
    <s v="Schloss Bangalore"/>
    <s v="Not found"/>
    <s v="447.70"/>
    <n v="3500"/>
    <m/>
    <x v="0"/>
    <n v="350"/>
    <m/>
    <x v="0"/>
    <s v="3500-4000"/>
    <n v="7.46"/>
    <n v="1.02"/>
    <n v="0.83"/>
    <n v="4.5"/>
    <x v="1"/>
    <n v="435"/>
    <n v="406.5"/>
    <n v="-6.55"/>
    <x v="7"/>
    <n v="420.3"/>
    <n v="420.65"/>
    <s v="&lt;0"/>
    <x v="3"/>
    <n v="-3.38"/>
  </r>
  <r>
    <d v="2025-05-28T00:00:00"/>
    <x v="0"/>
    <x v="31"/>
    <s v="Belrise"/>
    <s v="Belrise Industries"/>
    <s v="Not found"/>
    <s v="157.45"/>
    <n v="2150"/>
    <m/>
    <x v="0"/>
    <n v="215"/>
    <m/>
    <x v="0"/>
    <s v="2000-2500"/>
    <n v="108.35"/>
    <n v="38.33"/>
    <n v="4.2699999999999996"/>
    <n v="41.3"/>
    <x v="5"/>
    <n v="90"/>
    <n v="98.5"/>
    <n v="9.44"/>
    <x v="2"/>
    <n v="146.65"/>
    <n v="146.58000000000001"/>
    <s v="&gt;0"/>
    <x v="6"/>
    <n v="62.94"/>
  </r>
  <r>
    <d v="2025-05-27T00:00:00"/>
    <x v="0"/>
    <x v="32"/>
    <s v="Borana"/>
    <s v="Borana Weaves"/>
    <s v="226.40"/>
    <s v="226.40"/>
    <n v="144.88999999999999"/>
    <s v="100-150"/>
    <x v="0"/>
    <n v="14.488999999999999"/>
    <m/>
    <x v="0"/>
    <s v="0-500"/>
    <n v="87.21"/>
    <n v="237.42"/>
    <n v="200.53"/>
    <n v="148.78"/>
    <x v="9"/>
    <n v="216"/>
    <n v="243"/>
    <n v="12.5"/>
    <x v="3"/>
    <n v="216.75"/>
    <n v="216.8"/>
    <s v="&gt;0"/>
    <x v="9"/>
    <n v="0.35"/>
  </r>
  <r>
    <d v="2025-05-06T00:00:00"/>
    <x v="0"/>
    <x v="33"/>
    <s v="Ather"/>
    <s v="Ather Energy"/>
    <s v="623.95"/>
    <s v="623.95"/>
    <n v="2980.8"/>
    <m/>
    <x v="0"/>
    <n v="298.08000000000004"/>
    <m/>
    <x v="0"/>
    <s v="2500-3000"/>
    <n v="1.7"/>
    <n v="0.66"/>
    <n v="1.78"/>
    <n v="1.43"/>
    <x v="1"/>
    <n v="321"/>
    <n v="326.05"/>
    <n v="1.57"/>
    <x v="2"/>
    <n v="416.8"/>
    <n v="417.25"/>
    <s v="&gt;0"/>
    <x v="1"/>
    <n v="29.84"/>
  </r>
  <r>
    <d v="2025-02-24T00:00:00"/>
    <x v="0"/>
    <x v="34"/>
    <s v="Quality"/>
    <s v="Quality Power Elec"/>
    <s v="Not found"/>
    <s v="1009.25"/>
    <n v="858.7"/>
    <m/>
    <x v="5"/>
    <n v="85.87"/>
    <m/>
    <x v="0"/>
    <s v="500-1000"/>
    <n v="1.03"/>
    <n v="1.45"/>
    <n v="1.83"/>
    <n v="1.29"/>
    <x v="1"/>
    <n v="425"/>
    <n v="432.05"/>
    <n v="1.66"/>
    <x v="2"/>
    <n v="788.2"/>
    <n v="788.7"/>
    <s v="&gt;0"/>
    <x v="1"/>
    <n v="85.46"/>
  </r>
  <r>
    <d v="2025-02-19T00:00:00"/>
    <x v="0"/>
    <x v="35"/>
    <s v="Hexaware"/>
    <s v="Hexaware Technolog"/>
    <s v="Not found"/>
    <s v="717.60"/>
    <n v="8750"/>
    <m/>
    <x v="0"/>
    <n v="875"/>
    <m/>
    <x v="0"/>
    <s v="Hbove 5000"/>
    <n v="9.09"/>
    <n v="0.2"/>
    <n v="0.11"/>
    <n v="2.66"/>
    <x v="1"/>
    <n v="708"/>
    <n v="731"/>
    <n v="3.25"/>
    <x v="2"/>
    <n v="799.95"/>
    <n v="799.4"/>
    <s v="&gt;0"/>
    <x v="3"/>
    <n v="12.99"/>
  </r>
  <r>
    <d v="2025-02-17T00:00:00"/>
    <x v="0"/>
    <x v="36"/>
    <s v="Ajax"/>
    <s v="Ajax Engineering L"/>
    <s v="Not found"/>
    <s v="630.00"/>
    <n v="1268.8800000000001"/>
    <m/>
    <x v="0"/>
    <n v="126.88800000000001"/>
    <s v="1250-1300"/>
    <x v="0"/>
    <s v="1000-1500"/>
    <n v="14.41"/>
    <n v="6.46"/>
    <n v="1.92"/>
    <n v="6.44"/>
    <x v="2"/>
    <n v="629"/>
    <n v="593"/>
    <n v="-5.72"/>
    <x v="7"/>
    <n v="680.1"/>
    <n v="679.85"/>
    <s v="&lt;0"/>
    <x v="3"/>
    <n v="8.1199999999999992"/>
  </r>
  <r>
    <d v="2025-02-04T00:00:00"/>
    <x v="0"/>
    <x v="37"/>
    <s v="Dr"/>
    <s v="Dr Agarwal's Healt"/>
    <s v="Not found"/>
    <s v="3086.15"/>
    <n v="3027.26"/>
    <m/>
    <x v="0"/>
    <n v="302.726"/>
    <m/>
    <x v="0"/>
    <s v="3000-3500"/>
    <n v="4.6399999999999997"/>
    <n v="0.4"/>
    <n v="0.41"/>
    <n v="1.55"/>
    <x v="1"/>
    <n v="402"/>
    <n v="396.9"/>
    <n v="-1.27"/>
    <x v="1"/>
    <n v="455.5"/>
    <n v="455.65"/>
    <s v="&lt;0"/>
    <x v="1"/>
    <n v="13.31"/>
  </r>
  <r>
    <d v="2025-01-29T00:00:00"/>
    <x v="0"/>
    <x v="38"/>
    <s v="Denta"/>
    <s v="Denta Water &amp; Infr"/>
    <s v="Not found"/>
    <s v="434.75"/>
    <n v="220.5"/>
    <s v="200-250"/>
    <x v="0"/>
    <n v="22.05"/>
    <m/>
    <x v="0"/>
    <s v="0-500"/>
    <n v="236.94"/>
    <n v="507.27"/>
    <n v="90.56"/>
    <n v="221.68"/>
    <x v="3"/>
    <n v="294"/>
    <n v="330"/>
    <n v="12.24"/>
    <x v="3"/>
    <n v="423.8"/>
    <n v="423.4"/>
    <s v="&gt;0"/>
    <x v="10"/>
    <n v="44.15"/>
  </r>
  <r>
    <d v="2025-01-23T00:00:00"/>
    <x v="0"/>
    <x v="39"/>
    <s v="Stallion"/>
    <s v="Stallion India Flu"/>
    <s v="Not found"/>
    <s v="330.10"/>
    <n v="199.45"/>
    <s v="150-200"/>
    <x v="0"/>
    <n v="19.945"/>
    <m/>
    <x v="0"/>
    <s v="0-500"/>
    <n v="172.93"/>
    <n v="422.42"/>
    <n v="96.89"/>
    <n v="188.37"/>
    <x v="12"/>
    <n v="90"/>
    <n v="120"/>
    <n v="33.33"/>
    <x v="0"/>
    <n v="147.65"/>
    <n v="147.51"/>
    <s v="&gt;0"/>
    <x v="0"/>
    <n v="64.06"/>
  </r>
  <r>
    <d v="2025-01-20T00:00:00"/>
    <x v="0"/>
    <x v="40"/>
    <s v="Laxmi"/>
    <s v="Laxmi Dental"/>
    <s v="320.00"/>
    <s v="320.00"/>
    <n v="698.06"/>
    <m/>
    <x v="1"/>
    <n v="69.805999999999997"/>
    <m/>
    <x v="0"/>
    <s v="500-1000"/>
    <n v="110.38"/>
    <n v="147.94999999999999"/>
    <n v="76.239999999999995"/>
    <n v="114.42"/>
    <x v="7"/>
    <n v="428"/>
    <n v="528"/>
    <n v="23.36"/>
    <x v="9"/>
    <n v="349.95"/>
    <n v="349.85"/>
    <s v="&gt;0"/>
    <x v="6"/>
    <n v="-18.239999999999998"/>
  </r>
  <r>
    <d v="2025-01-17T00:00:00"/>
    <x v="0"/>
    <x v="41"/>
    <s v="Capital"/>
    <s v="Capital Infra Trus"/>
    <s v="Not found"/>
    <s v="45.23"/>
    <n v="1578"/>
    <m/>
    <x v="0"/>
    <n v="157.80000000000001"/>
    <m/>
    <x v="2"/>
    <s v="1500-2000"/>
    <n v="0.57999999999999996"/>
    <n v="4.24"/>
    <n v="0"/>
    <n v="2.23"/>
    <x v="1"/>
    <n v="99"/>
    <n v="99"/>
    <n v="0"/>
    <x v="2"/>
    <n v="79.930000000000007"/>
    <n v="79.760000000000005"/>
    <s v="=0"/>
    <x v="1"/>
    <n v="-19.260000000000002"/>
  </r>
  <r>
    <d v="2025-01-14T00:00:00"/>
    <x v="0"/>
    <x v="42"/>
    <s v="Quadrant"/>
    <s v="Quadrant Future Te"/>
    <s v="Not found"/>
    <s v="382.80"/>
    <n v="290"/>
    <s v="250-300"/>
    <x v="0"/>
    <n v="29"/>
    <m/>
    <x v="0"/>
    <s v="0-500"/>
    <n v="132.54"/>
    <n v="254.71"/>
    <n v="246.94"/>
    <n v="186.66"/>
    <x v="12"/>
    <n v="290"/>
    <n v="374"/>
    <n v="28.97"/>
    <x v="9"/>
    <n v="410.8"/>
    <n v="410.65"/>
    <s v="&gt;0"/>
    <x v="7"/>
    <n v="41.66"/>
  </r>
  <r>
    <d v="2025-01-13T00:00:00"/>
    <x v="0"/>
    <x v="43"/>
    <s v="Standard"/>
    <s v="Standard Glass Lin"/>
    <s v="Not found"/>
    <s v="58.00"/>
    <n v="410.05"/>
    <s v="400-450"/>
    <x v="0"/>
    <n v="41.005000000000003"/>
    <m/>
    <x v="0"/>
    <s v="0-500"/>
    <n v="331.6"/>
    <n v="268.5"/>
    <n v="64.989999999999995"/>
    <n v="183.18"/>
    <x v="12"/>
    <n v="140"/>
    <n v="176"/>
    <n v="25.71"/>
    <x v="9"/>
    <n v="180.1"/>
    <n v="181.06"/>
    <s v="&gt;0"/>
    <x v="4"/>
    <n v="28.64"/>
  </r>
  <r>
    <d v="2025-01-07T00:00:00"/>
    <x v="0"/>
    <x v="44"/>
    <s v="Indo"/>
    <s v="Indo Farm Equipmen"/>
    <s v="Not found"/>
    <s v="2.15"/>
    <n v="260.14999999999998"/>
    <s v="250-300"/>
    <x v="0"/>
    <n v="26.014999999999997"/>
    <m/>
    <x v="0"/>
    <s v="0-500"/>
    <n v="242.4"/>
    <n v="503.83"/>
    <n v="104.92"/>
    <n v="229.68"/>
    <x v="3"/>
    <n v="215"/>
    <n v="258.39999999999998"/>
    <n v="20.190000000000001"/>
    <x v="9"/>
    <n v="225.6"/>
    <n v="225.73"/>
    <s v="&gt;0"/>
    <x v="10"/>
    <n v="4.93"/>
  </r>
  <r>
    <d v="2024-12-31T00:00:00"/>
    <x v="1"/>
    <x v="45"/>
    <s v="Unimech"/>
    <s v="Unimech Aerospace"/>
    <s v="Not found"/>
    <s v="950.00"/>
    <n v="500"/>
    <m/>
    <x v="6"/>
    <n v="50"/>
    <m/>
    <x v="0"/>
    <s v="500-1000"/>
    <n v="317.63"/>
    <n v="263.77999999999997"/>
    <n v="56.74"/>
    <n v="175.31"/>
    <x v="12"/>
    <n v="785"/>
    <n v="1491"/>
    <n v="89.94"/>
    <x v="10"/>
    <n v="1085.05"/>
    <n v="1082.3"/>
    <s v="&gt;0"/>
    <x v="4"/>
    <n v="38.22"/>
  </r>
  <r>
    <d v="2024-12-30T00:00:00"/>
    <x v="1"/>
    <x v="46"/>
    <s v="Ventive"/>
    <s v="Ventive Hospitalit"/>
    <s v="Not found"/>
    <s v="710.05"/>
    <n v="1600"/>
    <m/>
    <x v="0"/>
    <n v="160"/>
    <m/>
    <x v="3"/>
    <s v="1500-2000"/>
    <n v="9.08"/>
    <n v="13.85"/>
    <n v="5.87"/>
    <n v="9.8000000000000007"/>
    <x v="2"/>
    <n v="643"/>
    <n v="718.15"/>
    <n v="11.69"/>
    <x v="3"/>
    <n v="749.75"/>
    <n v="749.95"/>
    <s v="&gt;0"/>
    <x v="3"/>
    <n v="16.600000000000001"/>
  </r>
  <r>
    <d v="2024-12-30T00:00:00"/>
    <x v="1"/>
    <x v="47"/>
    <s v="Carraro"/>
    <s v="Carraro India"/>
    <s v="459.85"/>
    <s v="459.85"/>
    <n v="1250"/>
    <m/>
    <x v="0"/>
    <n v="125"/>
    <s v="1250-1300"/>
    <x v="0"/>
    <s v="1000-1500"/>
    <n v="2.21"/>
    <n v="0.6"/>
    <n v="0.71"/>
    <n v="1.1200000000000001"/>
    <x v="1"/>
    <n v="704"/>
    <n v="660"/>
    <n v="-6.25"/>
    <x v="7"/>
    <n v="426.4"/>
    <n v="426.4"/>
    <s v="&lt;0"/>
    <x v="1"/>
    <n v="-39.43"/>
  </r>
  <r>
    <d v="2024-12-30T00:00:00"/>
    <x v="1"/>
    <x v="48"/>
    <s v="Senores"/>
    <s v="Senores Pharmaceut"/>
    <s v="Not found"/>
    <s v="719.85"/>
    <n v="582.11"/>
    <m/>
    <x v="4"/>
    <n v="58.210999999999999"/>
    <m/>
    <x v="0"/>
    <s v="500-1000"/>
    <n v="94.66"/>
    <n v="96.11"/>
    <n v="89.23"/>
    <n v="93.41"/>
    <x v="8"/>
    <n v="391"/>
    <n v="593.70000000000005"/>
    <n v="51.84"/>
    <x v="5"/>
    <n v="723.7"/>
    <n v="724.25"/>
    <s v="&gt;0"/>
    <x v="6"/>
    <n v="85.09"/>
  </r>
  <r>
    <d v="2024-12-27T00:00:00"/>
    <x v="1"/>
    <x v="49"/>
    <s v="Transrail"/>
    <s v="Transrail Lighting"/>
    <s v="Not found"/>
    <s v="759.10"/>
    <n v="838.91"/>
    <m/>
    <x v="7"/>
    <n v="83.890999999999991"/>
    <m/>
    <x v="0"/>
    <s v="500-1000"/>
    <n v="201.06"/>
    <n v="76.41"/>
    <n v="22.07"/>
    <n v="80.8"/>
    <x v="8"/>
    <n v="432"/>
    <n v="585.15"/>
    <n v="35.450000000000003"/>
    <x v="0"/>
    <n v="779.9"/>
    <n v="779.75"/>
    <s v="&gt;0"/>
    <x v="10"/>
    <n v="80.53"/>
  </r>
  <r>
    <d v="2024-12-27T00:00:00"/>
    <x v="1"/>
    <x v="50"/>
    <s v="Dam"/>
    <s v="Dam Capital Adviso"/>
    <s v="Not found"/>
    <s v="247.85"/>
    <n v="840.25"/>
    <m/>
    <x v="7"/>
    <n v="84.025000000000006"/>
    <m/>
    <x v="0"/>
    <s v="500-1000"/>
    <n v="166.33"/>
    <n v="98.62"/>
    <n v="27.13"/>
    <n v="82.08"/>
    <x v="8"/>
    <n v="283"/>
    <n v="392.9"/>
    <n v="38.83"/>
    <x v="0"/>
    <n v="223.8"/>
    <n v="224.08"/>
    <s v="&gt;0"/>
    <x v="0"/>
    <n v="-20.92"/>
  </r>
  <r>
    <d v="2024-12-27T00:00:00"/>
    <x v="1"/>
    <x v="51"/>
    <s v="Mamata"/>
    <s v="Mamata Machinery L"/>
    <s v="Not found"/>
    <s v="447.85"/>
    <n v="179.35"/>
    <s v="150-200"/>
    <x v="0"/>
    <n v="17.934999999999999"/>
    <m/>
    <x v="0"/>
    <s v="0-500"/>
    <n v="235.88"/>
    <n v="274.38"/>
    <n v="138.08000000000001"/>
    <n v="194.95"/>
    <x v="12"/>
    <n v="243"/>
    <n v="600"/>
    <n v="146.91"/>
    <x v="11"/>
    <n v="413.9"/>
    <n v="414.25"/>
    <s v="&gt;0"/>
    <x v="10"/>
    <n v="70.33"/>
  </r>
  <r>
    <d v="2024-12-27T00:00:00"/>
    <x v="1"/>
    <x v="52"/>
    <s v="Sanathan"/>
    <s v="Sanathan Textiles"/>
    <s v="Not found"/>
    <s v="500.00"/>
    <n v="550"/>
    <m/>
    <x v="4"/>
    <n v="55"/>
    <m/>
    <x v="0"/>
    <s v="500-1000"/>
    <n v="75.62"/>
    <n v="42.21"/>
    <n v="8.93"/>
    <n v="35.119999999999997"/>
    <x v="5"/>
    <n v="321"/>
    <n v="419.1"/>
    <n v="30.56"/>
    <x v="0"/>
    <n v="508.95"/>
    <n v="507.8"/>
    <s v="&gt;0"/>
    <x v="9"/>
    <n v="58.55"/>
  </r>
  <r>
    <d v="2024-12-27T00:00:00"/>
    <x v="1"/>
    <x v="53"/>
    <s v="Concord"/>
    <s v="Concord Enviro Sys"/>
    <s v="Not found"/>
    <s v="2682.30"/>
    <n v="500.33"/>
    <m/>
    <x v="6"/>
    <n v="50.033000000000001"/>
    <m/>
    <x v="0"/>
    <s v="500-1000"/>
    <n v="17.32"/>
    <n v="14.2"/>
    <n v="5.56"/>
    <n v="10.67"/>
    <x v="4"/>
    <n v="701"/>
    <n v="832"/>
    <n v="18.690000000000001"/>
    <x v="3"/>
    <n v="548.4"/>
    <n v="550.5"/>
    <s v="&gt;0"/>
    <x v="2"/>
    <n v="-21.77"/>
  </r>
  <r>
    <d v="2024-12-20T00:00:00"/>
    <x v="1"/>
    <x v="54"/>
    <s v="International"/>
    <s v="International Gemm"/>
    <s v="Not found"/>
    <s v="345.05"/>
    <n v="4225"/>
    <m/>
    <x v="0"/>
    <n v="422.5"/>
    <m/>
    <x v="0"/>
    <s v="4000-4500"/>
    <n v="45.8"/>
    <n v="24.84"/>
    <n v="11.21"/>
    <n v="33.78"/>
    <x v="5"/>
    <n v="417"/>
    <n v="504.85"/>
    <n v="21.07"/>
    <x v="9"/>
    <n v="350.85"/>
    <n v="350.8"/>
    <s v="&gt;0"/>
    <x v="5"/>
    <n v="-15.86"/>
  </r>
  <r>
    <d v="2024-12-19T00:00:00"/>
    <x v="1"/>
    <x v="55"/>
    <s v="Inventurus"/>
    <s v="Inventurus Knowled"/>
    <s v="Not found"/>
    <s v="1524.35"/>
    <n v="2497.92"/>
    <m/>
    <x v="0"/>
    <n v="249.792"/>
    <m/>
    <x v="0"/>
    <s v="2000-2500"/>
    <n v="80.64"/>
    <n v="23.25"/>
    <n v="14.55"/>
    <n v="52.68"/>
    <x v="6"/>
    <n v="1329"/>
    <n v="1856"/>
    <n v="39.65"/>
    <x v="0"/>
    <n v="1554.9"/>
    <n v="1554.6"/>
    <s v="&gt;0"/>
    <x v="9"/>
    <n v="17"/>
  </r>
  <r>
    <d v="2024-12-18T00:00:00"/>
    <x v="1"/>
    <x v="56"/>
    <s v="Sai"/>
    <s v="Sai Life Sciences"/>
    <s v="Not found"/>
    <s v="32.80"/>
    <n v="3042.62"/>
    <m/>
    <x v="0"/>
    <n v="304.262"/>
    <m/>
    <x v="0"/>
    <s v="3000-3500"/>
    <n v="30.93"/>
    <n v="4.92"/>
    <n v="1.37"/>
    <n v="10.26"/>
    <x v="4"/>
    <n v="549"/>
    <n v="660"/>
    <n v="20.22"/>
    <x v="9"/>
    <n v="925.15"/>
    <n v="925.9"/>
    <s v="&gt;0"/>
    <x v="5"/>
    <n v="68.52"/>
  </r>
  <r>
    <d v="2024-12-18T00:00:00"/>
    <x v="1"/>
    <x v="57"/>
    <s v="Vishal"/>
    <s v="Vishal Mega Mart L"/>
    <s v="Not found"/>
    <s v="148.05"/>
    <n v="8000"/>
    <m/>
    <x v="0"/>
    <n v="800"/>
    <m/>
    <x v="0"/>
    <s v="Hbove 5000"/>
    <n v="80.75"/>
    <n v="14.25"/>
    <n v="2.31"/>
    <n v="27.28"/>
    <x v="5"/>
    <n v="78"/>
    <n v="110"/>
    <n v="41.03"/>
    <x v="8"/>
    <n v="150.6"/>
    <n v="150.66999999999999"/>
    <s v="&gt;0"/>
    <x v="9"/>
    <n v="93.08"/>
  </r>
  <r>
    <d v="2024-12-18T00:00:00"/>
    <x v="1"/>
    <x v="58"/>
    <s v="One"/>
    <s v="One Mobikwik Syste"/>
    <s v="Not found"/>
    <s v="277.30"/>
    <n v="572"/>
    <m/>
    <x v="4"/>
    <n v="57.2"/>
    <m/>
    <x v="0"/>
    <s v="500-1000"/>
    <n v="119.5"/>
    <n v="108.95"/>
    <n v="134.66999999999999"/>
    <n v="119.38"/>
    <x v="7"/>
    <n v="279"/>
    <n v="442.25"/>
    <n v="58.51"/>
    <x v="5"/>
    <n v="228.95"/>
    <n v="228.98"/>
    <s v="&gt;0"/>
    <x v="6"/>
    <n v="-17.940000000000001"/>
  </r>
  <r>
    <d v="2024-12-06T00:00:00"/>
    <x v="1"/>
    <x v="59"/>
    <s v="Suraksha"/>
    <s v="Suraksha Diagnosti"/>
    <s v="Not found"/>
    <s v="292.70"/>
    <n v="846.25"/>
    <m/>
    <x v="7"/>
    <n v="84.625"/>
    <m/>
    <x v="0"/>
    <s v="500-1000"/>
    <n v="1.74"/>
    <n v="1.41"/>
    <n v="0.95"/>
    <n v="1.27"/>
    <x v="1"/>
    <n v="441"/>
    <n v="437"/>
    <n v="-0.91"/>
    <x v="1"/>
    <n v="314.2"/>
    <n v="314.25"/>
    <s v="&lt;0"/>
    <x v="1"/>
    <n v="-28.75"/>
  </r>
  <r>
    <d v="2024-11-29T00:00:00"/>
    <x v="1"/>
    <x v="60"/>
    <s v="Enviro"/>
    <s v="Enviro Infra Engin"/>
    <s v="Not found"/>
    <s v="243.15"/>
    <n v="650.29999999999995"/>
    <m/>
    <x v="1"/>
    <n v="65.03"/>
    <m/>
    <x v="0"/>
    <s v="500-1000"/>
    <n v="157.05000000000001"/>
    <n v="153.80000000000001"/>
    <n v="24.48"/>
    <n v="89.9"/>
    <x v="8"/>
    <n v="148"/>
    <n v="218"/>
    <n v="47.3"/>
    <x v="8"/>
    <n v="268.10000000000002"/>
    <n v="268.25"/>
    <s v="&gt;0"/>
    <x v="7"/>
    <n v="81.150000000000006"/>
  </r>
  <r>
    <d v="2024-11-27T00:00:00"/>
    <x v="1"/>
    <x v="61"/>
    <s v="NTPC"/>
    <s v="NTPC Green Energy"/>
    <s v="Not found"/>
    <s v="335.55"/>
    <n v="10000"/>
    <m/>
    <x v="0"/>
    <n v="1000"/>
    <m/>
    <x v="0"/>
    <s v="Hbove 5000"/>
    <n v="3.32"/>
    <n v="0.81"/>
    <n v="3.44"/>
    <n v="2.42"/>
    <x v="1"/>
    <n v="108"/>
    <n v="111.6"/>
    <n v="3.33"/>
    <x v="2"/>
    <n v="103.4"/>
    <n v="103.31"/>
    <s v="&gt;0"/>
    <x v="1"/>
    <n v="-4.26"/>
  </r>
  <r>
    <d v="2024-11-22T00:00:00"/>
    <x v="1"/>
    <x v="62"/>
    <s v="Zinka"/>
    <s v="Zinka Logistics So"/>
    <s v="Not found"/>
    <s v="Not found"/>
    <n v="1114.72"/>
    <m/>
    <x v="0"/>
    <n v="111.47200000000001"/>
    <s v="1100-1150"/>
    <x v="0"/>
    <s v="1000-1500"/>
    <n v="2.76"/>
    <n v="0.24"/>
    <n v="1.66"/>
    <n v="1.86"/>
    <x v="1"/>
    <n v="273"/>
    <n v="279.05"/>
    <n v="2.2200000000000002"/>
    <x v="2"/>
    <n v="644"/>
    <n v="644.20000000000005"/>
    <s v="&gt;0"/>
    <x v="1"/>
    <n v="135.9"/>
  </r>
  <r>
    <d v="2024-11-14T00:00:00"/>
    <x v="1"/>
    <x v="63"/>
    <s v="Niva"/>
    <s v="Niva Bupa Health I"/>
    <s v="Not found"/>
    <s v="80.00"/>
    <n v="2200"/>
    <m/>
    <x v="0"/>
    <n v="220"/>
    <m/>
    <x v="0"/>
    <s v="2000-2500"/>
    <n v="2.06"/>
    <n v="0.68"/>
    <n v="2.73"/>
    <n v="1.8"/>
    <x v="1"/>
    <n v="74"/>
    <n v="78.5"/>
    <n v="6.08"/>
    <x v="2"/>
    <n v="85.54"/>
    <n v="85.47"/>
    <s v="&gt;0"/>
    <x v="1"/>
    <n v="15.59"/>
  </r>
  <r>
    <d v="2024-11-13T00:00:00"/>
    <x v="1"/>
    <x v="64"/>
    <s v="Swiggy"/>
    <s v="Swiggy"/>
    <s v="437.00"/>
    <s v="437.00"/>
    <n v="11327.4"/>
    <m/>
    <x v="0"/>
    <n v="1132.74"/>
    <m/>
    <x v="0"/>
    <s v="Hbove 5000"/>
    <n v="6.02"/>
    <n v="0.41"/>
    <n v="1.1399999999999999"/>
    <n v="3.59"/>
    <x v="1"/>
    <n v="390"/>
    <n v="412"/>
    <n v="5.64"/>
    <x v="2"/>
    <n v="428.3"/>
    <n v="427.9"/>
    <s v="&gt;0"/>
    <x v="3"/>
    <n v="9.82"/>
  </r>
  <r>
    <d v="2024-11-13T00:00:00"/>
    <x v="1"/>
    <x v="65"/>
    <s v="ACME"/>
    <s v="ACME Solar Holding"/>
    <s v="Not found"/>
    <s v="281.00"/>
    <n v="2900"/>
    <m/>
    <x v="0"/>
    <n v="290"/>
    <m/>
    <x v="0"/>
    <s v="2500-3000"/>
    <n v="3.54"/>
    <n v="0.97"/>
    <n v="3.1"/>
    <n v="2.75"/>
    <x v="1"/>
    <n v="289"/>
    <n v="259"/>
    <n v="-10.38"/>
    <x v="6"/>
    <n v="290.60000000000002"/>
    <n v="290.8"/>
    <s v="&lt;0"/>
    <x v="1"/>
    <n v="0.55000000000000004"/>
  </r>
  <r>
    <d v="2024-11-12T00:00:00"/>
    <x v="1"/>
    <x v="66"/>
    <s v="Sagility"/>
    <s v="Sagility India"/>
    <s v="Not found"/>
    <s v="44.30"/>
    <n v="2106.4"/>
    <m/>
    <x v="0"/>
    <n v="210.64000000000001"/>
    <m/>
    <x v="0"/>
    <s v="2000-2500"/>
    <n v="3.52"/>
    <n v="1.93"/>
    <n v="4.16"/>
    <n v="3.2"/>
    <x v="1"/>
    <n v="30"/>
    <n v="31.06"/>
    <n v="3.53"/>
    <x v="2"/>
    <n v="46.07"/>
    <n v="46.06"/>
    <s v="&gt;0"/>
    <x v="1"/>
    <n v="53.57"/>
  </r>
  <r>
    <d v="2024-11-04T00:00:00"/>
    <x v="1"/>
    <x v="67"/>
    <s v="Afcons"/>
    <s v="Afcons Infrastruct"/>
    <s v="Not found"/>
    <s v="465.90"/>
    <n v="5430"/>
    <m/>
    <x v="0"/>
    <n v="543"/>
    <m/>
    <x v="0"/>
    <s v="Hbove 5000"/>
    <n v="3.79"/>
    <n v="5.05"/>
    <n v="0.94"/>
    <n v="2.63"/>
    <x v="1"/>
    <n v="463"/>
    <n v="430.05"/>
    <n v="-7.12"/>
    <x v="7"/>
    <n v="430.95"/>
    <n v="430.95"/>
    <s v="&lt;0"/>
    <x v="1"/>
    <n v="-6.92"/>
  </r>
  <r>
    <d v="2024-10-30T00:00:00"/>
    <x v="1"/>
    <x v="68"/>
    <s v="Godavari"/>
    <s v="Godavari Biorefine"/>
    <s v="Not found"/>
    <s v="81.60"/>
    <n v="554.75"/>
    <m/>
    <x v="4"/>
    <n v="55.475000000000001"/>
    <m/>
    <x v="0"/>
    <s v="500-1000"/>
    <n v="2.76"/>
    <n v="0.9"/>
    <n v="1.71"/>
    <n v="1.83"/>
    <x v="1"/>
    <n v="352"/>
    <n v="310.55"/>
    <n v="-11.78"/>
    <x v="6"/>
    <n v="261.45"/>
    <n v="261.89999999999998"/>
    <s v="&lt;0"/>
    <x v="1"/>
    <n v="-25.72"/>
  </r>
  <r>
    <d v="2024-10-28T00:00:00"/>
    <x v="1"/>
    <x v="69"/>
    <s v="Deepak"/>
    <s v="Deepak Builders &amp;"/>
    <s v="Not found"/>
    <s v="129.50"/>
    <n v="260.04000000000002"/>
    <s v="250-300"/>
    <x v="0"/>
    <n v="26.004000000000001"/>
    <m/>
    <x v="0"/>
    <s v="0-500"/>
    <n v="13.91"/>
    <n v="82.47"/>
    <n v="39.79"/>
    <n v="41.54"/>
    <x v="5"/>
    <n v="203"/>
    <n v="198.5"/>
    <n v="-2.2200000000000002"/>
    <x v="1"/>
    <n v="132.25"/>
    <n v="131.93"/>
    <s v="&lt;0"/>
    <x v="3"/>
    <n v="-34.85"/>
  </r>
  <r>
    <d v="2024-10-28T00:00:00"/>
    <x v="1"/>
    <x v="70"/>
    <s v="Waaree"/>
    <s v="Waaree Energies"/>
    <s v="3348.15"/>
    <s v="1110.00"/>
    <n v="4321.4399999999996"/>
    <m/>
    <x v="0"/>
    <n v="432.14399999999995"/>
    <m/>
    <x v="0"/>
    <s v="4000-4500"/>
    <n v="208.63"/>
    <n v="62.49"/>
    <n v="10.79"/>
    <n v="76.34"/>
    <x v="8"/>
    <n v="1503"/>
    <n v="2550"/>
    <n v="69.66"/>
    <x v="4"/>
    <n v="3188.15"/>
    <n v="3188.6"/>
    <s v="&gt;0"/>
    <x v="10"/>
    <n v="112.12"/>
  </r>
  <r>
    <d v="2024-10-22T00:00:00"/>
    <x v="1"/>
    <x v="71"/>
    <s v="Hyundai"/>
    <s v="Hyundai Motor Indi"/>
    <s v="Not found"/>
    <s v="2405.60"/>
    <n v="27858.799999999999"/>
    <m/>
    <x v="0"/>
    <n v="2785.88"/>
    <m/>
    <x v="0"/>
    <s v="Hbove 5000"/>
    <n v="6.97"/>
    <n v="0.6"/>
    <n v="0.5"/>
    <n v="2.37"/>
    <x v="1"/>
    <n v="1960"/>
    <n v="1931"/>
    <n v="-1.48"/>
    <x v="1"/>
    <n v="2367.25"/>
    <n v="2366.6"/>
    <s v="&lt;0"/>
    <x v="3"/>
    <n v="20.78"/>
  </r>
  <r>
    <d v="2024-10-15T00:00:00"/>
    <x v="1"/>
    <x v="72"/>
    <s v="Garuda"/>
    <s v="Garuda Constructio"/>
    <s v="Not found"/>
    <s v="196.90"/>
    <n v="264.10000000000002"/>
    <s v="250-300"/>
    <x v="0"/>
    <n v="26.410000000000004"/>
    <m/>
    <x v="0"/>
    <s v="0-500"/>
    <n v="1.24"/>
    <n v="9.0299999999999994"/>
    <n v="10.81"/>
    <n v="7.55"/>
    <x v="2"/>
    <n v="95"/>
    <n v="103.2"/>
    <n v="8.6300000000000008"/>
    <x v="2"/>
    <n v="191.7"/>
    <n v="192.25"/>
    <s v="&gt;0"/>
    <x v="1"/>
    <n v="101.79"/>
  </r>
  <r>
    <d v="2024-10-04T00:00:00"/>
    <x v="1"/>
    <x v="73"/>
    <s v="Diffusion"/>
    <s v="Diffusion Engineer"/>
    <s v="Not found"/>
    <s v="368.30"/>
    <n v="157.96"/>
    <s v="150-200"/>
    <x v="0"/>
    <n v="15.796000000000001"/>
    <m/>
    <x v="0"/>
    <s v="0-500"/>
    <n v="95.74"/>
    <n v="207.6"/>
    <n v="85.61"/>
    <n v="114.49"/>
    <x v="7"/>
    <n v="168"/>
    <n v="188"/>
    <n v="11.9"/>
    <x v="3"/>
    <n v="344.65"/>
    <n v="344.5"/>
    <s v="&gt;0"/>
    <x v="6"/>
    <n v="105.15"/>
  </r>
  <r>
    <d v="2024-10-03T00:00:00"/>
    <x v="1"/>
    <x v="74"/>
    <s v="KRN"/>
    <s v="KRN Heat Exchanger"/>
    <s v="Not found"/>
    <s v="829.00"/>
    <n v="341.95"/>
    <s v="300-350"/>
    <x v="0"/>
    <n v="34.195"/>
    <m/>
    <x v="0"/>
    <s v="0-500"/>
    <n v="253.04"/>
    <n v="431.63"/>
    <n v="98.29"/>
    <n v="214.42"/>
    <x v="3"/>
    <n v="220"/>
    <n v="470"/>
    <n v="113.64"/>
    <x v="11"/>
    <n v="954.75"/>
    <n v="955.3"/>
    <s v="&gt;0"/>
    <x v="8"/>
    <n v="333.98"/>
  </r>
  <r>
    <d v="2024-09-30T00:00:00"/>
    <x v="1"/>
    <x v="75"/>
    <s v="Manba"/>
    <s v="Manba Finance"/>
    <s v="134.50"/>
    <s v="134.50"/>
    <n v="150.84"/>
    <s v="150-200"/>
    <x v="0"/>
    <n v="15.084"/>
    <m/>
    <x v="0"/>
    <s v="0-500"/>
    <n v="148.55000000000001"/>
    <n v="511.62"/>
    <n v="143.94999999999999"/>
    <n v="224.05"/>
    <x v="3"/>
    <n v="120"/>
    <n v="150"/>
    <n v="25"/>
    <x v="9"/>
    <n v="140.05000000000001"/>
    <n v="139.94999999999999"/>
    <s v="&gt;0"/>
    <x v="7"/>
    <n v="16.71"/>
  </r>
  <r>
    <d v="2024-09-24T00:00:00"/>
    <x v="1"/>
    <x v="76"/>
    <s v="Arkade"/>
    <s v="Arkade Developers"/>
    <s v="Not found"/>
    <s v="165.90"/>
    <n v="410"/>
    <s v="400-450"/>
    <x v="0"/>
    <n v="41"/>
    <m/>
    <x v="0"/>
    <s v="0-500"/>
    <n v="163.16"/>
    <n v="163.02000000000001"/>
    <n v="51.39"/>
    <n v="106.83"/>
    <x v="7"/>
    <n v="128"/>
    <n v="175.9"/>
    <n v="37.42"/>
    <x v="0"/>
    <n v="183.1"/>
    <n v="183.05"/>
    <s v="&gt;0"/>
    <x v="0"/>
    <n v="43.05"/>
  </r>
  <r>
    <d v="2024-09-24T00:00:00"/>
    <x v="1"/>
    <x v="77"/>
    <s v="Northern"/>
    <s v="Northern ARC Capit"/>
    <s v="Not found"/>
    <s v="165.00"/>
    <n v="777"/>
    <m/>
    <x v="2"/>
    <n v="77.7"/>
    <m/>
    <x v="0"/>
    <s v="500-1000"/>
    <n v="240.79"/>
    <n v="142.41"/>
    <n v="31.08"/>
    <n v="110.91"/>
    <x v="7"/>
    <n v="263"/>
    <n v="351"/>
    <n v="33.46"/>
    <x v="0"/>
    <n v="252.3"/>
    <n v="252.1"/>
    <s v="&gt;0"/>
    <x v="10"/>
    <n v="-4.07"/>
  </r>
  <r>
    <d v="2024-09-24T00:00:00"/>
    <x v="1"/>
    <x v="78"/>
    <s v="Western"/>
    <s v="Western Carriers ("/>
    <s v="Not found"/>
    <s v="126.55"/>
    <n v="492.88"/>
    <s v="450-500"/>
    <x v="0"/>
    <n v="49.287999999999997"/>
    <m/>
    <x v="0"/>
    <s v="0-500"/>
    <n v="27.99"/>
    <n v="44.71"/>
    <n v="25.95"/>
    <n v="30.57"/>
    <x v="5"/>
    <n v="172"/>
    <n v="170"/>
    <n v="-1.1599999999999999"/>
    <x v="1"/>
    <n v="130.94999999999999"/>
    <n v="130.68"/>
    <s v="&lt;0"/>
    <x v="2"/>
    <n v="-23.87"/>
  </r>
  <r>
    <d v="2024-09-17T00:00:00"/>
    <x v="1"/>
    <x v="79"/>
    <s v="P"/>
    <s v="P N Gadgil Jewelle"/>
    <s v="Not found"/>
    <s v="14189.65"/>
    <n v="1100"/>
    <m/>
    <x v="0"/>
    <n v="110"/>
    <s v="1100-1150"/>
    <x v="0"/>
    <s v="1000-1500"/>
    <n v="136.85"/>
    <n v="56.08"/>
    <n v="16.579999999999998"/>
    <n v="59.4"/>
    <x v="6"/>
    <n v="480"/>
    <n v="834"/>
    <n v="73.75"/>
    <x v="12"/>
    <n v="582.35"/>
    <n v="582.25"/>
    <s v="&gt;0"/>
    <x v="7"/>
    <n v="21.32"/>
  </r>
  <r>
    <d v="2024-09-16T00:00:00"/>
    <x v="1"/>
    <x v="80"/>
    <s v="Tolins"/>
    <s v="Tolins Tyres"/>
    <s v="165.80"/>
    <s v="165.80"/>
    <n v="230"/>
    <s v="200-250"/>
    <x v="0"/>
    <n v="23"/>
    <m/>
    <x v="0"/>
    <s v="0-500"/>
    <n v="25.42"/>
    <n v="27.41"/>
    <n v="21.52"/>
    <n v="23.89"/>
    <x v="11"/>
    <n v="226"/>
    <n v="227"/>
    <n v="0.44"/>
    <x v="2"/>
    <n v="149.4"/>
    <n v="149.83000000000001"/>
    <s v="&gt;0"/>
    <x v="2"/>
    <n v="-33.89"/>
  </r>
  <r>
    <d v="2024-09-16T00:00:00"/>
    <x v="1"/>
    <x v="81"/>
    <s v="Bajaj"/>
    <s v="Bajaj Housing Fina"/>
    <s v="Not found"/>
    <s v="8810.05"/>
    <n v="6560"/>
    <m/>
    <x v="0"/>
    <n v="656"/>
    <m/>
    <x v="0"/>
    <s v="Hbove 5000"/>
    <n v="209.36"/>
    <n v="41.51"/>
    <n v="7.04"/>
    <n v="63.61"/>
    <x v="6"/>
    <n v="70"/>
    <n v="150"/>
    <n v="114.29"/>
    <x v="11"/>
    <n v="112.95"/>
    <n v="112.93"/>
    <s v="&gt;0"/>
    <x v="10"/>
    <n v="61.36"/>
  </r>
  <r>
    <d v="2024-09-16T00:00:00"/>
    <x v="1"/>
    <x v="82"/>
    <s v="Kross"/>
    <s v="Kross"/>
    <s v="Not found"/>
    <s v="188.85"/>
    <n v="500"/>
    <m/>
    <x v="6"/>
    <n v="50"/>
    <m/>
    <x v="0"/>
    <s v="500-1000"/>
    <n v="23.32"/>
    <n v="22.24"/>
    <n v="10.76"/>
    <n v="16.809999999999999"/>
    <x v="10"/>
    <n v="240"/>
    <n v="240"/>
    <n v="0"/>
    <x v="2"/>
    <n v="188.75"/>
    <n v="189.11"/>
    <s v="=0"/>
    <x v="2"/>
    <n v="-21.35"/>
  </r>
  <r>
    <d v="2024-09-12T00:00:00"/>
    <x v="1"/>
    <x v="83"/>
    <s v="Shree"/>
    <s v="Shree Tirupati Bal"/>
    <s v="Not found"/>
    <s v="112.25"/>
    <n v="169.65"/>
    <s v="150-200"/>
    <x v="0"/>
    <n v="16.965"/>
    <m/>
    <x v="0"/>
    <s v="0-500"/>
    <n v="150.87"/>
    <n v="210.12"/>
    <n v="73.22"/>
    <n v="124.75"/>
    <x v="7"/>
    <n v="83"/>
    <n v="92.9"/>
    <n v="11.93"/>
    <x v="3"/>
    <n v="51.63"/>
    <n v="51.51"/>
    <s v="&gt;0"/>
    <x v="7"/>
    <n v="-37.799999999999997"/>
  </r>
  <r>
    <d v="2024-09-09T00:00:00"/>
    <x v="1"/>
    <x v="84"/>
    <s v="Gala"/>
    <s v="Gala Precision Eng"/>
    <s v="Not found"/>
    <s v="769.75"/>
    <n v="167.93"/>
    <s v="150-200"/>
    <x v="0"/>
    <n v="16.792999999999999"/>
    <m/>
    <x v="0"/>
    <s v="0-500"/>
    <n v="232.54"/>
    <n v="414.62"/>
    <n v="91.95"/>
    <n v="201.41"/>
    <x v="3"/>
    <n v="529"/>
    <n v="750"/>
    <n v="41.78"/>
    <x v="8"/>
    <n v="834.75"/>
    <n v="835.8"/>
    <s v="&gt;0"/>
    <x v="10"/>
    <n v="57.8"/>
  </r>
  <r>
    <d v="2024-09-06T00:00:00"/>
    <x v="1"/>
    <x v="85"/>
    <s v="Baazar"/>
    <s v="Baazar Style Retai"/>
    <s v="Not found"/>
    <s v="336.70"/>
    <n v="834.68"/>
    <m/>
    <x v="7"/>
    <n v="83.467999999999989"/>
    <m/>
    <x v="0"/>
    <s v="500-1000"/>
    <n v="81.83"/>
    <n v="59.43"/>
    <n v="9.1199999999999992"/>
    <n v="40.659999999999997"/>
    <x v="5"/>
    <n v="389"/>
    <n v="389"/>
    <n v="0"/>
    <x v="2"/>
    <n v="314.55"/>
    <n v="314.95"/>
    <s v="=0"/>
    <x v="9"/>
    <n v="-19.14"/>
  </r>
  <r>
    <d v="2024-09-04T00:00:00"/>
    <x v="1"/>
    <x v="86"/>
    <s v="Ecos"/>
    <s v="Ecos (India) Mobil"/>
    <s v="Not found"/>
    <s v="224.40"/>
    <n v="601.20000000000005"/>
    <m/>
    <x v="8"/>
    <n v="60.120000000000005"/>
    <m/>
    <x v="0"/>
    <s v="500-1000"/>
    <n v="136.85"/>
    <n v="71.23"/>
    <n v="19.79"/>
    <n v="64.260000000000005"/>
    <x v="6"/>
    <n v="334"/>
    <n v="391.3"/>
    <n v="17.16"/>
    <x v="3"/>
    <n v="292.39999999999998"/>
    <n v="292.05"/>
    <s v="&gt;0"/>
    <x v="7"/>
    <n v="-12.46"/>
  </r>
  <r>
    <d v="2024-09-03T00:00:00"/>
    <x v="1"/>
    <x v="87"/>
    <s v="Premier"/>
    <s v="Premier Energies L"/>
    <s v="Not found"/>
    <s v="1028.00"/>
    <n v="2830.4"/>
    <m/>
    <x v="0"/>
    <n v="283.04000000000002"/>
    <m/>
    <x v="0"/>
    <s v="2500-3000"/>
    <n v="216.67"/>
    <n v="50.04"/>
    <n v="7.69"/>
    <n v="74.38"/>
    <x v="6"/>
    <n v="450"/>
    <n v="991"/>
    <n v="120.22"/>
    <x v="11"/>
    <n v="1008.3"/>
    <n v="1008.6"/>
    <s v="&gt;0"/>
    <x v="10"/>
    <n v="124.07"/>
  </r>
  <r>
    <d v="2024-08-28T00:00:00"/>
    <x v="1"/>
    <x v="88"/>
    <s v="Orient"/>
    <s v="Orient Technologie"/>
    <s v="Not found"/>
    <s v="482.90"/>
    <n v="214.76"/>
    <s v="200-250"/>
    <x v="0"/>
    <n v="21.475999999999999"/>
    <m/>
    <x v="0"/>
    <s v="0-500"/>
    <n v="189.9"/>
    <n v="300.60000000000002"/>
    <n v="66.87"/>
    <n v="151.71"/>
    <x v="0"/>
    <n v="206"/>
    <n v="290"/>
    <n v="40.78"/>
    <x v="8"/>
    <n v="310.95"/>
    <n v="310.95"/>
    <s v="&gt;0"/>
    <x v="0"/>
    <n v="50.95"/>
  </r>
  <r>
    <d v="2024-08-26T00:00:00"/>
    <x v="1"/>
    <x v="89"/>
    <s v="Interarch"/>
    <s v="Interarch Building"/>
    <s v="Not found"/>
    <s v="1942.95"/>
    <n v="600.29"/>
    <m/>
    <x v="8"/>
    <n v="60.028999999999996"/>
    <m/>
    <x v="0"/>
    <s v="500-1000"/>
    <n v="205.41"/>
    <n v="128.41999999999999"/>
    <n v="19.11"/>
    <n v="93.53"/>
    <x v="8"/>
    <n v="900"/>
    <n v="1291.2"/>
    <n v="43.47"/>
    <x v="8"/>
    <n v="2054.4"/>
    <n v="2042.8"/>
    <s v="&gt;0"/>
    <x v="10"/>
    <n v="128.27000000000001"/>
  </r>
  <r>
    <d v="2024-08-20T00:00:00"/>
    <x v="1"/>
    <x v="90"/>
    <s v="Saraswati"/>
    <s v="Saraswati Saree De"/>
    <s v="Not found"/>
    <s v="87.79"/>
    <n v="160.01"/>
    <s v="150-200"/>
    <x v="0"/>
    <n v="16.000999999999998"/>
    <m/>
    <x v="0"/>
    <s v="0-500"/>
    <n v="64.12"/>
    <n v="358.65"/>
    <n v="61.88"/>
    <n v="107.52"/>
    <x v="7"/>
    <n v="160"/>
    <n v="200"/>
    <n v="25"/>
    <x v="9"/>
    <n v="92.18"/>
    <n v="92.51"/>
    <s v="&gt;0"/>
    <x v="9"/>
    <n v="-42.39"/>
  </r>
  <r>
    <d v="2024-08-13T00:00:00"/>
    <x v="1"/>
    <x v="91"/>
    <s v="Brainbees"/>
    <s v="Brainbees Solution"/>
    <s v="Not found"/>
    <s v="374.35"/>
    <n v="4193.7299999999996"/>
    <m/>
    <x v="0"/>
    <n v="419.37299999999993"/>
    <m/>
    <x v="0"/>
    <s v="4000-4500"/>
    <n v="19.3"/>
    <n v="4.68"/>
    <n v="2.31"/>
    <n v="12.22"/>
    <x v="4"/>
    <n v="465"/>
    <n v="625"/>
    <n v="34.409999999999997"/>
    <x v="0"/>
    <n v="383.35"/>
    <n v="383.8"/>
    <s v="&gt;0"/>
    <x v="2"/>
    <n v="-17.559999999999999"/>
  </r>
  <r>
    <d v="2024-08-13T00:00:00"/>
    <x v="1"/>
    <x v="92"/>
    <s v="Unicommerce"/>
    <s v="Unicommerce eSolut"/>
    <s v="Not found"/>
    <s v="136.15"/>
    <n v="276.57"/>
    <s v="250-300"/>
    <x v="0"/>
    <n v="27.657"/>
    <m/>
    <x v="0"/>
    <s v="0-500"/>
    <n v="138.75"/>
    <n v="252.48"/>
    <n v="131.15"/>
    <n v="168.39"/>
    <x v="0"/>
    <n v="108"/>
    <n v="230"/>
    <n v="112.96"/>
    <x v="11"/>
    <n v="140.94999999999999"/>
    <n v="140.84"/>
    <s v="&gt;0"/>
    <x v="7"/>
    <n v="30.51"/>
  </r>
  <r>
    <d v="2024-08-09T00:00:00"/>
    <x v="1"/>
    <x v="93"/>
    <s v="Ola"/>
    <s v="Ola Electric Mobil"/>
    <s v="Not found"/>
    <s v="50.20"/>
    <n v="6145.56"/>
    <m/>
    <x v="0"/>
    <n v="614.55600000000004"/>
    <m/>
    <x v="0"/>
    <s v="Hbove 5000"/>
    <n v="5.31"/>
    <n v="2.4"/>
    <n v="3.92"/>
    <n v="4.2699999999999996"/>
    <x v="1"/>
    <n v="76"/>
    <n v="75.989999999999995"/>
    <n v="-0.01"/>
    <x v="1"/>
    <n v="47.18"/>
    <n v="47.19"/>
    <s v="&lt;0"/>
    <x v="3"/>
    <n v="-37.92"/>
  </r>
  <r>
    <d v="2024-08-08T00:00:00"/>
    <x v="1"/>
    <x v="94"/>
    <s v="Ceigall"/>
    <s v="Ceigall India"/>
    <s v="261.30"/>
    <s v="261.30"/>
    <n v="1252.6600000000001"/>
    <m/>
    <x v="0"/>
    <n v="125.26600000000001"/>
    <s v="1250-1300"/>
    <x v="0"/>
    <s v="1000-1500"/>
    <n v="31.5"/>
    <n v="14.42"/>
    <n v="3.77"/>
    <n v="13.78"/>
    <x v="4"/>
    <n v="401"/>
    <n v="413"/>
    <n v="2.99"/>
    <x v="2"/>
    <n v="252.7"/>
    <n v="252.41"/>
    <s v="&gt;0"/>
    <x v="5"/>
    <n v="-36.979999999999997"/>
  </r>
  <r>
    <d v="2024-08-06T00:00:00"/>
    <x v="1"/>
    <x v="95"/>
    <s v="Akums"/>
    <s v="Akums Drugs &amp; Phar"/>
    <s v="Not found"/>
    <s v="445.70"/>
    <n v="1856.74"/>
    <m/>
    <x v="0"/>
    <n v="185.67400000000001"/>
    <m/>
    <x v="4"/>
    <s v="1500-2000"/>
    <n v="90.09"/>
    <n v="42.21"/>
    <n v="21.3"/>
    <n v="63.56"/>
    <x v="6"/>
    <n v="679"/>
    <n v="725"/>
    <n v="6.77"/>
    <x v="2"/>
    <n v="480.55"/>
    <n v="480.05"/>
    <s v="&gt;0"/>
    <x v="6"/>
    <n v="-29.23"/>
  </r>
  <r>
    <d v="2024-07-26T00:00:00"/>
    <x v="1"/>
    <x v="96"/>
    <s v="Sanstar"/>
    <s v="Sanstar"/>
    <s v="97.07"/>
    <s v="97.07"/>
    <n v="510.55"/>
    <m/>
    <x v="6"/>
    <n v="51.055"/>
    <m/>
    <x v="0"/>
    <s v="500-1000"/>
    <n v="145.68"/>
    <n v="136.5"/>
    <n v="24.23"/>
    <n v="82.99"/>
    <x v="8"/>
    <n v="95"/>
    <n v="106.4"/>
    <n v="12"/>
    <x v="3"/>
    <n v="83.71"/>
    <n v="83.85"/>
    <s v="&gt;0"/>
    <x v="7"/>
    <n v="-11.88"/>
  </r>
  <r>
    <d v="2024-07-10T00:00:00"/>
    <x v="1"/>
    <x v="97"/>
    <s v="Emcure"/>
    <s v="Emcure Pharmaceuti"/>
    <s v="Not found"/>
    <s v="1393.15"/>
    <n v="1952.03"/>
    <m/>
    <x v="0"/>
    <n v="195.203"/>
    <m/>
    <x v="5"/>
    <s v="1500-2000"/>
    <n v="195.83"/>
    <n v="48.32"/>
    <n v="7.21"/>
    <n v="67.87"/>
    <x v="6"/>
    <n v="1008"/>
    <n v="1325.05"/>
    <n v="31.45"/>
    <x v="0"/>
    <n v="1493.85"/>
    <n v="1493.1"/>
    <s v="&gt;0"/>
    <x v="0"/>
    <n v="48.2"/>
  </r>
  <r>
    <d v="2024-07-10T00:00:00"/>
    <x v="1"/>
    <x v="98"/>
    <s v="Bansal"/>
    <s v="Bansal Wire Indust"/>
    <s v="Not found"/>
    <s v="109.45"/>
    <n v="745"/>
    <m/>
    <x v="3"/>
    <n v="74.5"/>
    <m/>
    <x v="0"/>
    <s v="500-1000"/>
    <n v="146.05000000000001"/>
    <n v="51.46"/>
    <n v="13.64"/>
    <n v="59.57"/>
    <x v="6"/>
    <n v="256"/>
    <n v="352.05"/>
    <n v="37.520000000000003"/>
    <x v="0"/>
    <n v="371.65"/>
    <n v="371.3"/>
    <s v="&gt;0"/>
    <x v="7"/>
    <n v="45.18"/>
  </r>
  <r>
    <d v="2024-07-03T00:00:00"/>
    <x v="1"/>
    <x v="99"/>
    <s v="Vraj"/>
    <s v="Vraj Iron &amp; Steel"/>
    <s v="Not found"/>
    <s v="148.00"/>
    <n v="171"/>
    <s v="150-200"/>
    <x v="0"/>
    <n v="17.100000000000001"/>
    <m/>
    <x v="0"/>
    <s v="0-500"/>
    <n v="163.9"/>
    <n v="208.81"/>
    <n v="54.93"/>
    <n v="119.04"/>
    <x v="7"/>
    <n v="207"/>
    <n v="240"/>
    <n v="15.94"/>
    <x v="3"/>
    <n v="155.69999999999999"/>
    <n v="155.54"/>
    <s v="&gt;0"/>
    <x v="0"/>
    <n v="-24.78"/>
  </r>
  <r>
    <d v="2024-07-02T00:00:00"/>
    <x v="1"/>
    <x v="100"/>
    <s v="Allied"/>
    <s v="Allied Blenders &amp;"/>
    <s v="Not found"/>
    <s v="544.00"/>
    <n v="1500"/>
    <m/>
    <x v="0"/>
    <n v="150"/>
    <m/>
    <x v="1"/>
    <s v="1500-2000"/>
    <n v="50.37"/>
    <n v="32.4"/>
    <n v="4.51"/>
    <n v="23.55"/>
    <x v="11"/>
    <n v="281"/>
    <n v="318.10000000000002"/>
    <n v="13.2"/>
    <x v="3"/>
    <n v="521.75"/>
    <n v="522.1"/>
    <s v="&gt;0"/>
    <x v="5"/>
    <n v="85.68"/>
  </r>
  <r>
    <d v="2024-06-28T00:00:00"/>
    <x v="1"/>
    <x v="101"/>
    <s v="Stanley"/>
    <s v="Stanley Lifestyles"/>
    <s v="Not found"/>
    <s v="296.55"/>
    <n v="537.02"/>
    <m/>
    <x v="6"/>
    <n v="53.701999999999998"/>
    <m/>
    <x v="0"/>
    <s v="500-1000"/>
    <n v="0.74"/>
    <n v="8.86"/>
    <n v="6.11"/>
    <n v="5.22"/>
    <x v="2"/>
    <n v="369"/>
    <n v="499"/>
    <n v="35.229999999999997"/>
    <x v="0"/>
    <n v="308.35000000000002"/>
    <n v="308.14999999999998"/>
    <s v="&gt;0"/>
    <x v="1"/>
    <n v="-16.440000000000001"/>
  </r>
  <r>
    <d v="2024-06-26T00:00:00"/>
    <x v="1"/>
    <x v="102"/>
    <s v="Akme"/>
    <s v="Akme Fintrade (Ind"/>
    <s v="Not found"/>
    <s v="8.58"/>
    <n v="132"/>
    <s v="100-150"/>
    <x v="0"/>
    <n v="13.2"/>
    <m/>
    <x v="0"/>
    <s v="0-500"/>
    <n v="28.12"/>
    <n v="130.33000000000001"/>
    <n v="45.78"/>
    <n v="55.12"/>
    <x v="6"/>
    <n v="120"/>
    <n v="125.7"/>
    <n v="4.75"/>
    <x v="2"/>
    <n v="7.21"/>
    <n v="7.2"/>
    <s v="&gt;0"/>
    <x v="2"/>
    <n v="-93.99"/>
  </r>
  <r>
    <d v="2024-06-26T00:00:00"/>
    <x v="1"/>
    <x v="103"/>
    <s v="DEE"/>
    <s v="DEE Development En"/>
    <s v="Not found"/>
    <s v="269.75"/>
    <n v="418.01"/>
    <s v="400-450"/>
    <x v="0"/>
    <n v="41.801000000000002"/>
    <m/>
    <x v="0"/>
    <s v="0-500"/>
    <n v="201.91"/>
    <n v="144"/>
    <n v="23.42"/>
    <n v="99.56"/>
    <x v="8"/>
    <n v="203"/>
    <n v="325"/>
    <n v="60.1"/>
    <x v="4"/>
    <n v="273"/>
    <n v="272.8"/>
    <s v="&gt;0"/>
    <x v="10"/>
    <n v="34.479999999999997"/>
  </r>
  <r>
    <d v="2024-06-18T00:00:00"/>
    <x v="1"/>
    <x v="104"/>
    <s v="Le"/>
    <s v="Le Travenues Techn"/>
    <s v="Not found"/>
    <s v="297.90"/>
    <n v="740.1"/>
    <m/>
    <x v="3"/>
    <n v="74.010000000000005"/>
    <m/>
    <x v="0"/>
    <s v="500-1000"/>
    <n v="106.73"/>
    <n v="110.53"/>
    <n v="54.85"/>
    <n v="98.34"/>
    <x v="8"/>
    <n v="93"/>
    <n v="135"/>
    <n v="45.16"/>
    <x v="8"/>
    <n v="280.14999999999998"/>
    <n v="280.67"/>
    <s v="&gt;0"/>
    <x v="6"/>
    <n v="201.24"/>
  </r>
  <r>
    <d v="2024-06-10T00:00:00"/>
    <x v="1"/>
    <x v="105"/>
    <s v="Kronox"/>
    <s v="Kronox Lab Science"/>
    <s v="Not found"/>
    <s v="151.50"/>
    <n v="130.15"/>
    <s v="100-150"/>
    <x v="0"/>
    <n v="13.015000000000001"/>
    <m/>
    <x v="0"/>
    <s v="0-500"/>
    <n v="89.03"/>
    <n v="302.99"/>
    <n v="55.72"/>
    <n v="118.22"/>
    <x v="7"/>
    <n v="136"/>
    <n v="165"/>
    <n v="21.32"/>
    <x v="9"/>
    <n v="170.6"/>
    <n v="169.59"/>
    <s v="&gt;0"/>
    <x v="9"/>
    <n v="25.44"/>
  </r>
  <r>
    <d v="2024-05-30T00:00:00"/>
    <x v="1"/>
    <x v="106"/>
    <s v="AWFIS"/>
    <s v="AWFIS Space Soluti"/>
    <s v="Not found"/>
    <s v="597.30"/>
    <n v="598.92999999999995"/>
    <m/>
    <x v="4"/>
    <n v="59.892999999999994"/>
    <m/>
    <x v="0"/>
    <s v="500-1000"/>
    <n v="116.95"/>
    <n v="129.81"/>
    <n v="54.58"/>
    <n v="108.56"/>
    <x v="7"/>
    <n v="383"/>
    <n v="432.25"/>
    <n v="12.86"/>
    <x v="3"/>
    <n v="576.1"/>
    <n v="576.04999999999995"/>
    <s v="&gt;0"/>
    <x v="6"/>
    <n v="50.42"/>
  </r>
  <r>
    <d v="2024-05-23T00:00:00"/>
    <x v="1"/>
    <x v="107"/>
    <s v="Go"/>
    <s v="Go Digit General I"/>
    <s v="Not found"/>
    <s v="678.00"/>
    <n v="2614.65"/>
    <m/>
    <x v="0"/>
    <n v="261.46500000000003"/>
    <m/>
    <x v="0"/>
    <s v="2500-3000"/>
    <n v="12.56"/>
    <n v="7.24"/>
    <n v="4.2699999999999996"/>
    <n v="9.6"/>
    <x v="2"/>
    <n v="272"/>
    <n v="281.10000000000002"/>
    <n v="3.35"/>
    <x v="2"/>
    <n v="367.8"/>
    <n v="368.1"/>
    <s v="&gt;0"/>
    <x v="3"/>
    <n v="35.22"/>
  </r>
  <r>
    <d v="2024-05-15T00:00:00"/>
    <x v="1"/>
    <x v="108"/>
    <s v="TBO"/>
    <s v="TBO Tek"/>
    <s v="1528.80"/>
    <s v="1528.80"/>
    <n v="1550.81"/>
    <m/>
    <x v="0"/>
    <n v="155.08099999999999"/>
    <m/>
    <x v="2"/>
    <s v="1500-2000"/>
    <n v="125.51"/>
    <n v="50.6"/>
    <n v="25.74"/>
    <n v="86.7"/>
    <x v="8"/>
    <n v="920"/>
    <n v="1380"/>
    <n v="50"/>
    <x v="5"/>
    <n v="1444.2"/>
    <n v="1442.6"/>
    <s v="&gt;0"/>
    <x v="7"/>
    <n v="56.98"/>
  </r>
  <r>
    <d v="2024-05-15T00:00:00"/>
    <x v="1"/>
    <x v="109"/>
    <s v="Aadhar"/>
    <s v="Aadhar Housing Fin"/>
    <s v="Not found"/>
    <s v="513.10"/>
    <n v="3000"/>
    <m/>
    <x v="0"/>
    <n v="300"/>
    <m/>
    <x v="0"/>
    <s v="3000-3500"/>
    <n v="72.78"/>
    <n v="16.5"/>
    <n v="2.46"/>
    <n v="25.49"/>
    <x v="5"/>
    <n v="315"/>
    <n v="314.3"/>
    <n v="-0.22"/>
    <x v="1"/>
    <n v="522.04999999999995"/>
    <n v="521.85"/>
    <s v="&lt;0"/>
    <x v="9"/>
    <n v="65.73"/>
  </r>
  <r>
    <d v="2024-05-13T00:00:00"/>
    <x v="1"/>
    <x v="110"/>
    <s v="Indegene"/>
    <s v="Indegene"/>
    <s v="554.00"/>
    <s v="554.00"/>
    <n v="1841.76"/>
    <m/>
    <x v="0"/>
    <n v="184.17599999999999"/>
    <m/>
    <x v="6"/>
    <s v="1500-2000"/>
    <n v="197.55"/>
    <n v="55.07"/>
    <n v="7.95"/>
    <n v="69.91"/>
    <x v="6"/>
    <n v="452"/>
    <n v="659.7"/>
    <n v="45.95"/>
    <x v="8"/>
    <n v="572.25"/>
    <n v="572.5"/>
    <s v="&gt;0"/>
    <x v="0"/>
    <n v="26.6"/>
  </r>
  <r>
    <d v="2024-04-30T00:00:00"/>
    <x v="1"/>
    <x v="111"/>
    <s v="JNK"/>
    <s v="JNK India"/>
    <s v="Not found"/>
    <s v="313.40"/>
    <n v="649.47"/>
    <m/>
    <x v="8"/>
    <n v="64.947000000000003"/>
    <m/>
    <x v="0"/>
    <s v="500-1000"/>
    <n v="75.72"/>
    <n v="23.26"/>
    <n v="4.1100000000000003"/>
    <n v="28.13"/>
    <x v="5"/>
    <n v="415"/>
    <n v="620"/>
    <n v="49.4"/>
    <x v="8"/>
    <n v="299.14999999999998"/>
    <n v="298.95"/>
    <s v="&gt;0"/>
    <x v="9"/>
    <n v="-27.92"/>
  </r>
  <r>
    <d v="2024-04-25T00:00:00"/>
    <x v="1"/>
    <x v="112"/>
    <s v="Vodafone"/>
    <s v="Vodafone Idea"/>
    <s v="9.03"/>
    <s v="9.03"/>
    <n v="18000"/>
    <m/>
    <x v="0"/>
    <n v="1800"/>
    <m/>
    <x v="0"/>
    <s v="Hbove 5000"/>
    <n v="17.559999999999999"/>
    <n v="4.13"/>
    <n v="0.92"/>
    <n v="6.36"/>
    <x v="2"/>
    <n v="11"/>
    <n v="12"/>
    <n v="9.09"/>
    <x v="2"/>
    <n v="7.07"/>
    <n v="7.07"/>
    <s v="&gt;0"/>
    <x v="2"/>
    <n v="-35.729999999999997"/>
  </r>
  <r>
    <d v="2024-04-12T00:00:00"/>
    <x v="1"/>
    <x v="113"/>
    <s v="Bharti"/>
    <s v="Bharti Hexacom"/>
    <s v="1746.90"/>
    <s v="1746.90"/>
    <n v="4275"/>
    <m/>
    <x v="0"/>
    <n v="427.5"/>
    <m/>
    <x v="0"/>
    <s v="4000-4500"/>
    <n v="48.57"/>
    <n v="10.52"/>
    <n v="2.83"/>
    <n v="29.88"/>
    <x v="5"/>
    <n v="570"/>
    <n v="755.2"/>
    <n v="32.49"/>
    <x v="0"/>
    <n v="1860.7"/>
    <n v="1859.6"/>
    <s v="&gt;0"/>
    <x v="5"/>
    <n v="226.44"/>
  </r>
  <r>
    <d v="2024-04-03T00:00:00"/>
    <x v="1"/>
    <x v="114"/>
    <s v="SRM"/>
    <s v="SRM Contractors"/>
    <s v="570.30"/>
    <s v="570.30"/>
    <n v="130.19999999999999"/>
    <s v="100-150"/>
    <x v="0"/>
    <n v="13.02"/>
    <m/>
    <x v="0"/>
    <s v="0-500"/>
    <n v="59.59"/>
    <n v="214.94"/>
    <n v="46.97"/>
    <n v="86.57"/>
    <x v="8"/>
    <n v="210"/>
    <n v="225"/>
    <n v="7.14"/>
    <x v="2"/>
    <n v="490.9"/>
    <n v="489.5"/>
    <s v="&gt;0"/>
    <x v="5"/>
    <n v="133.76"/>
  </r>
  <r>
    <d v="2024-03-21T00:00:00"/>
    <x v="1"/>
    <x v="115"/>
    <s v="Krystal"/>
    <s v="Krystal Integrated"/>
    <s v="Not found"/>
    <s v="609.40"/>
    <n v="300.12"/>
    <s v="300-350"/>
    <x v="0"/>
    <n v="30.012"/>
    <m/>
    <x v="0"/>
    <s v="0-500"/>
    <n v="7.33"/>
    <n v="43.91"/>
    <n v="3.32"/>
    <n v="13.21"/>
    <x v="4"/>
    <n v="715"/>
    <n v="795"/>
    <n v="11.19"/>
    <x v="3"/>
    <n v="629.5"/>
    <n v="628.85"/>
    <s v="&gt;0"/>
    <x v="3"/>
    <n v="-11.96"/>
  </r>
  <r>
    <d v="2024-03-19T00:00:00"/>
    <x v="1"/>
    <x v="116"/>
    <s v="Popular"/>
    <s v="Popular Vehicles &amp;"/>
    <s v="Not found"/>
    <s v="28.50"/>
    <n v="601.54999999999995"/>
    <m/>
    <x v="8"/>
    <n v="60.154999999999994"/>
    <m/>
    <x v="0"/>
    <s v="500-1000"/>
    <n v="1.97"/>
    <n v="0.66"/>
    <n v="1.05"/>
    <n v="1.23"/>
    <x v="1"/>
    <n v="295"/>
    <n v="292"/>
    <n v="-1.02"/>
    <x v="1"/>
    <n v="116.9"/>
    <n v="116.78"/>
    <s v="&lt;0"/>
    <x v="1"/>
    <n v="-60.37"/>
  </r>
  <r>
    <d v="2024-03-14T00:00:00"/>
    <x v="1"/>
    <x v="117"/>
    <s v="Gopal"/>
    <s v="Gopal Snacks"/>
    <s v="352.05"/>
    <s v="352.05"/>
    <n v="650"/>
    <m/>
    <x v="1"/>
    <n v="65"/>
    <m/>
    <x v="0"/>
    <s v="500-1000"/>
    <n v="17.5"/>
    <n v="9.5"/>
    <n v="4.01"/>
    <n v="9.02"/>
    <x v="2"/>
    <n v="401"/>
    <n v="350"/>
    <n v="-12.72"/>
    <x v="6"/>
    <n v="363.45"/>
    <n v="362.5"/>
    <s v="&lt;0"/>
    <x v="2"/>
    <n v="-9.36"/>
  </r>
  <r>
    <d v="2024-03-13T00:00:00"/>
    <x v="1"/>
    <x v="118"/>
    <s v="J.G.Chemicals"/>
    <s v="J.G.Chemicals"/>
    <s v="424.90"/>
    <s v="424.90"/>
    <n v="251.19"/>
    <s v="250-300"/>
    <x v="0"/>
    <n v="25.119"/>
    <m/>
    <x v="0"/>
    <s v="0-500"/>
    <n v="32.090000000000003"/>
    <n v="46.33"/>
    <n v="17.440000000000001"/>
    <n v="27.78"/>
    <x v="5"/>
    <n v="221"/>
    <n v="211"/>
    <n v="-4.5199999999999996"/>
    <x v="1"/>
    <n v="490.1"/>
    <n v="489.4"/>
    <s v="&lt;0"/>
    <x v="5"/>
    <n v="121.76"/>
  </r>
  <r>
    <d v="2024-03-12T00:00:00"/>
    <x v="1"/>
    <x v="119"/>
    <s v="R"/>
    <s v="R K Swamy"/>
    <s v="140.40"/>
    <s v="69.19"/>
    <n v="423.56"/>
    <s v="400-450"/>
    <x v="0"/>
    <n v="42.356000000000002"/>
    <m/>
    <x v="0"/>
    <s v="0-500"/>
    <n v="20.58"/>
    <n v="34.36"/>
    <n v="34.03"/>
    <n v="25.94"/>
    <x v="5"/>
    <n v="288"/>
    <n v="252"/>
    <n v="-12.5"/>
    <x v="6"/>
    <n v="159.85"/>
    <n v="159.57"/>
    <s v="&lt;0"/>
    <x v="2"/>
    <n v="-44.5"/>
  </r>
  <r>
    <d v="2024-03-07T00:00:00"/>
    <x v="1"/>
    <x v="120"/>
    <s v="Mukka"/>
    <s v="Mukka Proteins"/>
    <s v="26.25"/>
    <s v="26.25"/>
    <n v="224"/>
    <s v="200-250"/>
    <x v="0"/>
    <n v="22.4"/>
    <m/>
    <x v="0"/>
    <s v="0-500"/>
    <n v="189.28"/>
    <n v="250.38"/>
    <n v="58.52"/>
    <n v="136.99"/>
    <x v="9"/>
    <n v="28"/>
    <n v="44"/>
    <n v="57.14"/>
    <x v="5"/>
    <n v="26.77"/>
    <n v="26.68"/>
    <s v="&gt;0"/>
    <x v="0"/>
    <n v="-4.3899999999999997"/>
  </r>
  <r>
    <d v="2024-03-12T00:00:00"/>
    <x v="1"/>
    <x v="121"/>
    <s v="Indus"/>
    <s v="Indus Infra Trust"/>
    <s v="Not found"/>
    <s v="354.30"/>
    <n v="2499.9899999999998"/>
    <m/>
    <x v="0"/>
    <n v="249.99899999999997"/>
    <m/>
    <x v="0"/>
    <s v="2000-2500"/>
    <n v="8.92"/>
    <n v="6.93"/>
    <n v="0"/>
    <n v="8.01"/>
    <x v="2"/>
    <n v="100"/>
    <n v="101"/>
    <n v="1"/>
    <x v="2"/>
    <n v="114.7"/>
    <n v="114.77"/>
    <s v="&gt;0"/>
    <x v="3"/>
    <n v="14.7"/>
  </r>
  <r>
    <d v="2024-03-05T00:00:00"/>
    <x v="1"/>
    <x v="122"/>
    <s v="Exicom"/>
    <s v="Exicom Tele-System"/>
    <s v="Not found"/>
    <s v="143.90"/>
    <n v="429"/>
    <s v="400-450"/>
    <x v="0"/>
    <n v="42.9"/>
    <m/>
    <x v="0"/>
    <s v="0-500"/>
    <n v="121.8"/>
    <n v="153.22"/>
    <n v="119.59"/>
    <n v="129.54"/>
    <x v="9"/>
    <n v="142"/>
    <n v="264"/>
    <n v="85.92"/>
    <x v="10"/>
    <n v="143.94999999999999"/>
    <n v="144.03"/>
    <s v="&gt;0"/>
    <x v="7"/>
    <n v="1.37"/>
  </r>
  <r>
    <d v="2024-03-05T00:00:00"/>
    <x v="1"/>
    <x v="123"/>
    <s v="Platinum"/>
    <s v="Platinum Industrie"/>
    <s v="Not found"/>
    <s v="295.15"/>
    <n v="235.32"/>
    <s v="200-250"/>
    <x v="0"/>
    <n v="23.532"/>
    <m/>
    <x v="0"/>
    <s v="0-500"/>
    <n v="151"/>
    <n v="141.83000000000001"/>
    <n v="50.99"/>
    <n v="99.03"/>
    <x v="8"/>
    <n v="171"/>
    <n v="228"/>
    <n v="33.33"/>
    <x v="0"/>
    <n v="274.39999999999998"/>
    <n v="274.39999999999998"/>
    <s v="&gt;0"/>
    <x v="7"/>
    <n v="60.47"/>
  </r>
  <r>
    <d v="2024-02-29T00:00:00"/>
    <x v="1"/>
    <x v="124"/>
    <s v="GPT"/>
    <s v="GPT Healthcare"/>
    <s v="149.05"/>
    <s v="149.05"/>
    <n v="525.14"/>
    <m/>
    <x v="6"/>
    <n v="52.513999999999996"/>
    <m/>
    <x v="0"/>
    <s v="500-1000"/>
    <n v="17.3"/>
    <n v="11.02"/>
    <n v="2.44"/>
    <n v="8.52"/>
    <x v="2"/>
    <n v="186"/>
    <n v="216.15"/>
    <n v="16.21"/>
    <x v="3"/>
    <n v="157.55000000000001"/>
    <n v="157.66999999999999"/>
    <s v="&gt;0"/>
    <x v="2"/>
    <n v="-15.3"/>
  </r>
  <r>
    <d v="2024-02-28T00:00:00"/>
    <x v="1"/>
    <x v="125"/>
    <s v="Juniper"/>
    <s v="Juniper Hotels"/>
    <s v="268.60"/>
    <s v="268.60"/>
    <n v="1800"/>
    <m/>
    <x v="0"/>
    <n v="180"/>
    <m/>
    <x v="6"/>
    <s v="1500-2000"/>
    <n v="0"/>
    <n v="0.06"/>
    <n v="0.52"/>
    <n v="0.11"/>
    <x v="1"/>
    <n v="360"/>
    <n v="361.2"/>
    <n v="0.33"/>
    <x v="2"/>
    <n v="297.45"/>
    <n v="296.7"/>
    <s v="&gt;0"/>
    <x v="1"/>
    <n v="-17.38"/>
  </r>
  <r>
    <d v="2024-02-20T00:00:00"/>
    <x v="1"/>
    <x v="126"/>
    <s v="Vibhor"/>
    <s v="Vibhor Steel Tubes"/>
    <s v="Not found"/>
    <s v="149.00"/>
    <n v="72.17"/>
    <s v="50-100"/>
    <x v="0"/>
    <n v="7.2170000000000005"/>
    <m/>
    <x v="0"/>
    <s v="0-500"/>
    <n v="178.73"/>
    <n v="721.34"/>
    <n v="188.17"/>
    <n v="298.86"/>
    <x v="3"/>
    <n v="151"/>
    <n v="421"/>
    <n v="178.81"/>
    <x v="11"/>
    <n v="155"/>
    <n v="154.38"/>
    <s v="&gt;0"/>
    <x v="0"/>
    <n v="2.65"/>
  </r>
  <r>
    <d v="2024-02-16T00:00:00"/>
    <x v="1"/>
    <x v="127"/>
    <s v="Entero"/>
    <s v="Entero Healthcare"/>
    <s v="Not found"/>
    <s v="1125.45"/>
    <n v="1600"/>
    <m/>
    <x v="0"/>
    <n v="160"/>
    <m/>
    <x v="3"/>
    <s v="1500-2000"/>
    <n v="2.2799999999999998"/>
    <n v="0.22"/>
    <n v="1.33"/>
    <n v="1.53"/>
    <x v="1"/>
    <n v="1258"/>
    <n v="1245"/>
    <n v="-1.03"/>
    <x v="1"/>
    <n v="1229.7"/>
    <n v="1229.5"/>
    <s v="&lt;0"/>
    <x v="1"/>
    <n v="-2.25"/>
  </r>
  <r>
    <d v="2024-02-14T00:00:00"/>
    <x v="1"/>
    <x v="128"/>
    <s v="Jana"/>
    <s v="Jana Small Finance"/>
    <s v="Not found"/>
    <s v="476.00"/>
    <n v="570"/>
    <m/>
    <x v="4"/>
    <n v="57"/>
    <m/>
    <x v="0"/>
    <s v="500-1000"/>
    <n v="38.75"/>
    <n v="25.05"/>
    <n v="5.46"/>
    <n v="18.5"/>
    <x v="10"/>
    <n v="414"/>
    <n v="396"/>
    <n v="-4.3499999999999996"/>
    <x v="1"/>
    <n v="496.1"/>
    <n v="496.3"/>
    <s v="&lt;0"/>
    <x v="5"/>
    <n v="19.829999999999998"/>
  </r>
  <r>
    <d v="2024-02-14T00:00:00"/>
    <x v="1"/>
    <x v="129"/>
    <s v="Capital"/>
    <s v="Capital Small Fina"/>
    <s v="Not found"/>
    <s v="45.23"/>
    <n v="523.07000000000005"/>
    <m/>
    <x v="6"/>
    <n v="52.307000000000002"/>
    <m/>
    <x v="0"/>
    <s v="500-1000"/>
    <n v="6.64"/>
    <n v="4.05"/>
    <n v="2.4900000000000002"/>
    <n v="4"/>
    <x v="1"/>
    <n v="468"/>
    <n v="435"/>
    <n v="-7.05"/>
    <x v="7"/>
    <n v="301.2"/>
    <n v="301.95"/>
    <s v="&lt;0"/>
    <x v="3"/>
    <n v="-35.64"/>
  </r>
  <r>
    <d v="2024-02-14T00:00:00"/>
    <x v="1"/>
    <x v="130"/>
    <s v="Rashi"/>
    <s v="Rashi Peripherals"/>
    <s v="Not found"/>
    <s v="332.20"/>
    <n v="600"/>
    <m/>
    <x v="8"/>
    <n v="60"/>
    <m/>
    <x v="0"/>
    <s v="500-1000"/>
    <n v="143.66"/>
    <n v="62.75"/>
    <n v="10.44"/>
    <n v="59.71"/>
    <x v="6"/>
    <n v="311"/>
    <n v="335"/>
    <n v="7.72"/>
    <x v="2"/>
    <n v="282.95"/>
    <n v="282.95"/>
    <s v="&gt;0"/>
    <x v="7"/>
    <n v="-9.02"/>
  </r>
  <r>
    <d v="2024-02-12T00:00:00"/>
    <x v="1"/>
    <x v="131"/>
    <s v="Apeejay"/>
    <s v="Apeejay Surrendra"/>
    <s v="Not found"/>
    <s v="153.80"/>
    <n v="920"/>
    <m/>
    <x v="9"/>
    <n v="92"/>
    <m/>
    <x v="0"/>
    <s v="500-1000"/>
    <n v="75.14"/>
    <n v="52.41"/>
    <n v="30.35"/>
    <n v="59.66"/>
    <x v="6"/>
    <n v="155"/>
    <n v="187"/>
    <n v="20.65"/>
    <x v="9"/>
    <n v="153.30000000000001"/>
    <n v="153.30000000000001"/>
    <s v="&gt;0"/>
    <x v="9"/>
    <n v="-1.1000000000000001"/>
  </r>
  <r>
    <d v="2024-02-06T00:00:00"/>
    <x v="1"/>
    <x v="132"/>
    <s v="BLS"/>
    <s v="BLS E-Services"/>
    <s v="182.60"/>
    <s v="337.90"/>
    <n v="309.29000000000002"/>
    <s v="300-350"/>
    <x v="0"/>
    <n v="30.929000000000002"/>
    <m/>
    <x v="0"/>
    <s v="0-500"/>
    <n v="123.3"/>
    <n v="300.14"/>
    <n v="237"/>
    <n v="162.47"/>
    <x v="0"/>
    <n v="135"/>
    <n v="309"/>
    <n v="128.88999999999999"/>
    <x v="11"/>
    <n v="179.8"/>
    <n v="179.49"/>
    <s v="&gt;0"/>
    <x v="7"/>
    <n v="33.19"/>
  </r>
  <r>
    <d v="2024-01-31T00:00:00"/>
    <x v="1"/>
    <x v="133"/>
    <s v="Nova"/>
    <s v="Nova Agritech"/>
    <s v="46.26"/>
    <s v="46.26"/>
    <n v="143.81"/>
    <s v="100-150"/>
    <x v="0"/>
    <n v="14.381"/>
    <m/>
    <x v="0"/>
    <s v="0-500"/>
    <n v="79.31"/>
    <n v="224.08"/>
    <n v="77.12"/>
    <n v="109.37"/>
    <x v="7"/>
    <n v="41"/>
    <n v="56"/>
    <n v="36.590000000000003"/>
    <x v="0"/>
    <n v="52.1"/>
    <n v="52.21"/>
    <s v="&gt;0"/>
    <x v="9"/>
    <n v="27.07"/>
  </r>
  <r>
    <d v="2024-01-30T00:00:00"/>
    <x v="1"/>
    <x v="134"/>
    <s v="Epack"/>
    <s v="Epack Durable"/>
    <s v="344.50"/>
    <s v="192.35"/>
    <n v="640.04999999999995"/>
    <m/>
    <x v="8"/>
    <n v="64.004999999999995"/>
    <m/>
    <x v="0"/>
    <s v="500-1000"/>
    <n v="25.5"/>
    <n v="28.1"/>
    <n v="6.29"/>
    <n v="16.37"/>
    <x v="10"/>
    <n v="230"/>
    <n v="225"/>
    <n v="-2.17"/>
    <x v="1"/>
    <n v="385"/>
    <n v="385.1"/>
    <s v="&lt;0"/>
    <x v="2"/>
    <n v="67.39"/>
  </r>
  <r>
    <d v="2024-01-23T00:00:00"/>
    <x v="1"/>
    <x v="135"/>
    <s v="Medi"/>
    <s v="Medi Assist Health"/>
    <s v="Not found"/>
    <s v="529.05"/>
    <n v="1171.58"/>
    <m/>
    <x v="0"/>
    <n v="117.15799999999999"/>
    <s v="1150-1200"/>
    <x v="0"/>
    <s v="1000-1500"/>
    <n v="40.14"/>
    <n v="14.85"/>
    <n v="3.19"/>
    <n v="16.25"/>
    <x v="10"/>
    <n v="418"/>
    <n v="465"/>
    <n v="11.24"/>
    <x v="3"/>
    <n v="561.65"/>
    <n v="562.54999999999995"/>
    <s v="&gt;0"/>
    <x v="5"/>
    <n v="34.369999999999997"/>
  </r>
  <r>
    <d v="2024-01-16T00:00:00"/>
    <x v="1"/>
    <x v="136"/>
    <s v="Jyoti"/>
    <s v="Jyoti CNC Automati"/>
    <s v="Not found"/>
    <s v="1225.00"/>
    <n v="1000"/>
    <m/>
    <x v="0"/>
    <n v="100"/>
    <s v="1000-1050"/>
    <x v="0"/>
    <s v="1000-1500"/>
    <n v="44.13"/>
    <n v="36.479999999999997"/>
    <n v="26.17"/>
    <n v="38.53"/>
    <x v="5"/>
    <n v="331"/>
    <n v="372"/>
    <n v="12.39"/>
    <x v="3"/>
    <n v="953.5"/>
    <n v="954.6"/>
    <s v="&gt;0"/>
    <x v="5"/>
    <n v="188.07"/>
  </r>
  <r>
    <d v="2023-12-29T00:00:00"/>
    <x v="2"/>
    <x v="137"/>
    <s v="Innova"/>
    <s v="Innova Captab"/>
    <s v="843.00"/>
    <s v="843.00"/>
    <n v="570"/>
    <m/>
    <x v="4"/>
    <n v="57"/>
    <m/>
    <x v="0"/>
    <s v="500-1000"/>
    <n v="116.73"/>
    <n v="64.95"/>
    <n v="17.149999999999999"/>
    <n v="55.26"/>
    <x v="6"/>
    <n v="448"/>
    <n v="456.1"/>
    <n v="1.81"/>
    <x v="2"/>
    <n v="909.75"/>
    <n v="911.35"/>
    <s v="&gt;0"/>
    <x v="6"/>
    <n v="103.07"/>
  </r>
  <r>
    <d v="2023-12-28T00:00:00"/>
    <x v="2"/>
    <x v="138"/>
    <s v="Azad"/>
    <s v="Azad Engineering L"/>
    <s v="Not found"/>
    <s v="1642.80"/>
    <n v="740"/>
    <m/>
    <x v="3"/>
    <n v="74"/>
    <m/>
    <x v="0"/>
    <s v="500-1000"/>
    <n v="179.66"/>
    <n v="87.61"/>
    <n v="23.79"/>
    <n v="80.650000000000006"/>
    <x v="8"/>
    <n v="524"/>
    <n v="710"/>
    <n v="35.5"/>
    <x v="0"/>
    <n v="1603.8"/>
    <n v="1604"/>
    <s v="&gt;0"/>
    <x v="0"/>
    <n v="206.07"/>
  </r>
  <r>
    <d v="2023-12-27T00:00:00"/>
    <x v="2"/>
    <x v="139"/>
    <s v="Happy"/>
    <s v="Happy Forgings"/>
    <s v="935.90"/>
    <s v="70.20"/>
    <n v="1008.59"/>
    <m/>
    <x v="0"/>
    <n v="100.85900000000001"/>
    <s v="1000-1050"/>
    <x v="0"/>
    <s v="1000-1500"/>
    <n v="220.48"/>
    <n v="62.17"/>
    <n v="15.09"/>
    <n v="82.04"/>
    <x v="8"/>
    <n v="850"/>
    <n v="1001.25"/>
    <n v="17.79"/>
    <x v="3"/>
    <n v="948.6"/>
    <n v="948.5"/>
    <s v="&gt;0"/>
    <x v="10"/>
    <n v="11.6"/>
  </r>
  <r>
    <d v="2023-12-27T00:00:00"/>
    <x v="2"/>
    <x v="140"/>
    <s v="Credo"/>
    <s v="Credo Brands Marke"/>
    <s v="Not found"/>
    <s v="110.65"/>
    <n v="549.78"/>
    <m/>
    <x v="6"/>
    <n v="54.977999999999994"/>
    <m/>
    <x v="0"/>
    <s v="500-1000"/>
    <n v="104.95"/>
    <n v="55.52"/>
    <n v="19.940000000000001"/>
    <n v="51.85"/>
    <x v="6"/>
    <n v="280"/>
    <n v="282"/>
    <n v="0.71"/>
    <x v="2"/>
    <n v="121.2"/>
    <n v="121.14"/>
    <s v="&gt;0"/>
    <x v="6"/>
    <n v="-56.71"/>
  </r>
  <r>
    <d v="2023-12-27T00:00:00"/>
    <x v="2"/>
    <x v="141"/>
    <s v="RBZ"/>
    <s v="RBZ Jewellers"/>
    <s v="Not found"/>
    <s v="146.35"/>
    <n v="100"/>
    <s v="100-150"/>
    <x v="0"/>
    <n v="10"/>
    <m/>
    <x v="0"/>
    <s v="0-500"/>
    <n v="13.43"/>
    <n v="9.27"/>
    <n v="24.74"/>
    <n v="16.86"/>
    <x v="10"/>
    <n v="100"/>
    <n v="100"/>
    <n v="0"/>
    <x v="2"/>
    <n v="135.69999999999999"/>
    <n v="135.29"/>
    <s v="=0"/>
    <x v="3"/>
    <n v="35.700000000000003"/>
  </r>
  <r>
    <d v="2023-12-26T00:00:00"/>
    <x v="2"/>
    <x v="142"/>
    <s v="Muthoot"/>
    <s v="Muthoot Microfin L"/>
    <s v="Not found"/>
    <s v="3248.00"/>
    <n v="960"/>
    <m/>
    <x v="10"/>
    <n v="96"/>
    <m/>
    <x v="0"/>
    <s v="500-1000"/>
    <n v="17.47"/>
    <n v="13.2"/>
    <n v="7.61"/>
    <n v="11.52"/>
    <x v="4"/>
    <n v="291"/>
    <n v="278"/>
    <n v="-4.47"/>
    <x v="1"/>
    <n v="159.30000000000001"/>
    <n v="159.32"/>
    <s v="&lt;0"/>
    <x v="2"/>
    <n v="-45.26"/>
  </r>
  <r>
    <d v="2023-12-26T00:00:00"/>
    <x v="2"/>
    <x v="143"/>
    <s v="Motisons"/>
    <s v="Motisons Jewellers"/>
    <s v="Not found"/>
    <s v="17.68"/>
    <n v="151.09"/>
    <s v="150-200"/>
    <x v="0"/>
    <n v="15.109"/>
    <m/>
    <x v="0"/>
    <s v="0-500"/>
    <n v="157.4"/>
    <n v="233.91"/>
    <n v="122.28"/>
    <n v="159.61000000000001"/>
    <x v="0"/>
    <n v="55"/>
    <n v="103.9"/>
    <n v="88.91"/>
    <x v="10"/>
    <n v="20.05"/>
    <n v="20.059999999999999"/>
    <s v="&gt;0"/>
    <x v="7"/>
    <n v="-63.55"/>
  </r>
  <r>
    <d v="2023-12-26T00:00:00"/>
    <x v="2"/>
    <x v="144"/>
    <s v="Suraj"/>
    <s v="Suraj Estate Devel"/>
    <s v="Not found"/>
    <s v="364.85"/>
    <n v="400"/>
    <s v="400-450"/>
    <x v="0"/>
    <n v="40"/>
    <m/>
    <x v="0"/>
    <s v="0-500"/>
    <n v="24.31"/>
    <n v="18.899999999999999"/>
    <n v="9.3000000000000007"/>
    <n v="15.65"/>
    <x v="10"/>
    <n v="360"/>
    <n v="343.8"/>
    <n v="-4.5"/>
    <x v="1"/>
    <n v="318.55"/>
    <n v="318.60000000000002"/>
    <s v="&lt;0"/>
    <x v="2"/>
    <n v="-11.51"/>
  </r>
  <r>
    <d v="2023-12-21T00:00:00"/>
    <x v="2"/>
    <x v="145"/>
    <s v="Inox"/>
    <s v="Inox India"/>
    <s v="1182.55"/>
    <s v="1182.55"/>
    <n v="1459.32"/>
    <m/>
    <x v="0"/>
    <n v="145.93199999999999"/>
    <s v="1450-1500"/>
    <x v="0"/>
    <s v="1000-1500"/>
    <n v="147.80000000000001"/>
    <n v="53.2"/>
    <n v="15.3"/>
    <n v="61.28"/>
    <x v="6"/>
    <n v="660"/>
    <n v="933.15"/>
    <n v="41.39"/>
    <x v="8"/>
    <n v="1150.5"/>
    <n v="1152"/>
    <s v="&gt;0"/>
    <x v="7"/>
    <n v="74.319999999999993"/>
  </r>
  <r>
    <d v="2023-12-20T00:00:00"/>
    <x v="2"/>
    <x v="146"/>
    <s v="Doms"/>
    <s v="Doms Industries"/>
    <s v="2565.00"/>
    <s v="2565.00"/>
    <n v="1200"/>
    <m/>
    <x v="0"/>
    <n v="120"/>
    <s v="1200-1250"/>
    <x v="0"/>
    <s v="1000-1500"/>
    <n v="115.97"/>
    <n v="66.510000000000005"/>
    <n v="69.67"/>
    <n v="93.52"/>
    <x v="8"/>
    <n v="790"/>
    <n v="1400"/>
    <n v="77.22"/>
    <x v="12"/>
    <n v="2475.65"/>
    <n v="2473.9"/>
    <s v="&gt;0"/>
    <x v="6"/>
    <n v="213.37"/>
  </r>
  <r>
    <d v="2023-12-20T00:00:00"/>
    <x v="2"/>
    <x v="147"/>
    <s v="India"/>
    <s v="India Shelter Fina"/>
    <s v="Not found"/>
    <s v="981.80"/>
    <n v="1200"/>
    <m/>
    <x v="0"/>
    <n v="120"/>
    <s v="1200-1250"/>
    <x v="0"/>
    <s v="1000-1500"/>
    <n v="89.7"/>
    <n v="28.51"/>
    <n v="9.9499999999999993"/>
    <n v="36.71"/>
    <x v="5"/>
    <n v="493"/>
    <n v="612.70000000000005"/>
    <n v="24.28"/>
    <x v="9"/>
    <n v="906.95"/>
    <n v="904.55"/>
    <s v="&gt;0"/>
    <x v="9"/>
    <n v="83.97"/>
  </r>
  <r>
    <d v="2023-12-01T00:00:00"/>
    <x v="2"/>
    <x v="148"/>
    <s v="Flair"/>
    <s v="Flair Writing Indu"/>
    <s v="Not found"/>
    <s v="318.70"/>
    <n v="593"/>
    <m/>
    <x v="4"/>
    <n v="59.3"/>
    <m/>
    <x v="0"/>
    <s v="500-1000"/>
    <n v="115.6"/>
    <n v="33.369999999999997"/>
    <n v="13.01"/>
    <n v="46.68"/>
    <x v="5"/>
    <n v="304"/>
    <n v="503"/>
    <n v="65.459999999999994"/>
    <x v="4"/>
    <n v="312.05"/>
    <n v="312.05"/>
    <s v="&gt;0"/>
    <x v="6"/>
    <n v="2.65"/>
  </r>
  <r>
    <d v="2023-11-30T00:00:00"/>
    <x v="2"/>
    <x v="149"/>
    <s v="Tata"/>
    <s v="Tata Technologies"/>
    <s v="Not found"/>
    <s v="56.48"/>
    <n v="3042.51"/>
    <m/>
    <x v="0"/>
    <n v="304.25100000000003"/>
    <m/>
    <x v="0"/>
    <s v="3000-3500"/>
    <n v="203.41"/>
    <n v="62.11"/>
    <n v="16.5"/>
    <n v="69.430000000000007"/>
    <x v="6"/>
    <n v="500"/>
    <n v="1199.95"/>
    <n v="139.99"/>
    <x v="11"/>
    <n v="683.75"/>
    <n v="683.6"/>
    <s v="&gt;0"/>
    <x v="10"/>
    <n v="36.75"/>
  </r>
  <r>
    <d v="2023-11-30T00:00:00"/>
    <x v="2"/>
    <x v="150"/>
    <s v="Gandhar"/>
    <s v="Gandhar Oil Refine"/>
    <s v="Not found"/>
    <s v="138.90"/>
    <n v="500.69"/>
    <m/>
    <x v="6"/>
    <n v="50.069000000000003"/>
    <m/>
    <x v="0"/>
    <s v="500-1000"/>
    <n v="129"/>
    <n v="62.23"/>
    <n v="28.95"/>
    <n v="64.069999999999993"/>
    <x v="6"/>
    <n v="169"/>
    <n v="295.39999999999998"/>
    <n v="74.790000000000006"/>
    <x v="12"/>
    <n v="150.6"/>
    <n v="150.36000000000001"/>
    <s v="&gt;0"/>
    <x v="7"/>
    <n v="-10.89"/>
  </r>
  <r>
    <d v="2023-11-30T00:00:00"/>
    <x v="2"/>
    <x v="151"/>
    <s v="Fedbank"/>
    <s v="Fedbank Financial"/>
    <s v="Not found"/>
    <s v="158.45"/>
    <n v="1092.26"/>
    <m/>
    <x v="0"/>
    <n v="109.226"/>
    <s v="1050-1100"/>
    <x v="0"/>
    <s v="1000-1500"/>
    <n v="3.51"/>
    <n v="1.45"/>
    <n v="1.82"/>
    <n v="2.2000000000000002"/>
    <x v="1"/>
    <n v="140"/>
    <n v="137.75"/>
    <n v="-1.61"/>
    <x v="1"/>
    <n v="141.9"/>
    <n v="142.03"/>
    <s v="&lt;0"/>
    <x v="1"/>
    <n v="1.36"/>
  </r>
  <r>
    <d v="2023-11-29T00:00:00"/>
    <x v="2"/>
    <x v="152"/>
    <s v="Indian"/>
    <s v="Indian Renewable E"/>
    <s v="Not found"/>
    <s v="140.35"/>
    <n v="2150.21"/>
    <m/>
    <x v="0"/>
    <n v="215.02100000000002"/>
    <m/>
    <x v="0"/>
    <s v="2000-2500"/>
    <n v="104.57"/>
    <n v="24.16"/>
    <n v="7.73"/>
    <n v="38.799999999999997"/>
    <x v="5"/>
    <n v="32"/>
    <n v="50"/>
    <n v="56.25"/>
    <x v="5"/>
    <n v="147.55000000000001"/>
    <n v="147.47999999999999"/>
    <s v="&gt;0"/>
    <x v="6"/>
    <n v="361.09"/>
  </r>
  <r>
    <d v="2023-11-15T00:00:00"/>
    <x v="2"/>
    <x v="153"/>
    <s v="ASK"/>
    <s v="ASK Automotive"/>
    <s v="490.35"/>
    <s v="490.35"/>
    <n v="833.91"/>
    <m/>
    <x v="7"/>
    <n v="83.390999999999991"/>
    <m/>
    <x v="0"/>
    <s v="500-1000"/>
    <n v="142.41"/>
    <n v="35.47"/>
    <n v="5.7"/>
    <n v="51.14"/>
    <x v="6"/>
    <n v="282"/>
    <n v="304.89999999999998"/>
    <n v="8.1199999999999992"/>
    <x v="2"/>
    <n v="511.5"/>
    <n v="511.8"/>
    <s v="&gt;0"/>
    <x v="7"/>
    <n v="81.38"/>
  </r>
  <r>
    <d v="2023-11-13T00:00:00"/>
    <x v="2"/>
    <x v="154"/>
    <s v="Protean"/>
    <s v="Protean eGov Techn"/>
    <s v="Not found"/>
    <s v="861.35"/>
    <n v="489.95"/>
    <s v="450-500"/>
    <x v="0"/>
    <n v="48.994999999999997"/>
    <m/>
    <x v="0"/>
    <s v="0-500"/>
    <n v="46.94"/>
    <n v="31.62"/>
    <n v="8.93"/>
    <n v="23.86"/>
    <x v="11"/>
    <n v="792"/>
    <n v="792"/>
    <n v="0"/>
    <x v="2"/>
    <n v="851.65"/>
    <n v="851.1"/>
    <s v="=0"/>
    <x v="5"/>
    <n v="7.53"/>
  </r>
  <r>
    <d v="2023-11-10T00:00:00"/>
    <x v="2"/>
    <x v="155"/>
    <s v="ESAF"/>
    <s v="ESAF Small Finance"/>
    <s v="Not found"/>
    <s v="29.00"/>
    <n v="463"/>
    <s v="450-500"/>
    <x v="0"/>
    <n v="46.3"/>
    <m/>
    <x v="0"/>
    <s v="0-500"/>
    <n v="173.52"/>
    <n v="84.37"/>
    <n v="16.97"/>
    <n v="73.150000000000006"/>
    <x v="6"/>
    <n v="60"/>
    <n v="71.900000000000006"/>
    <n v="19.829999999999998"/>
    <x v="3"/>
    <n v="29.44"/>
    <n v="29.47"/>
    <s v="&gt;0"/>
    <x v="0"/>
    <n v="-50.93"/>
  </r>
  <r>
    <d v="2023-11-07T00:00:00"/>
    <x v="2"/>
    <x v="156"/>
    <s v="Honasa"/>
    <s v="Honasa Consumer"/>
    <s v="287.40"/>
    <s v="287.40"/>
    <n v="1701.44"/>
    <m/>
    <x v="0"/>
    <n v="170.14400000000001"/>
    <m/>
    <x v="7"/>
    <s v="1500-2000"/>
    <n v="11.5"/>
    <n v="4.0199999999999996"/>
    <n v="1.35"/>
    <n v="7.61"/>
    <x v="2"/>
    <n v="324"/>
    <n v="324"/>
    <n v="0"/>
    <x v="2"/>
    <n v="300.39999999999998"/>
    <n v="300.05"/>
    <s v="=0"/>
    <x v="3"/>
    <n v="-7.28"/>
  </r>
  <r>
    <d v="2023-11-06T00:00:00"/>
    <x v="2"/>
    <x v="157"/>
    <s v="Cello"/>
    <s v="Cello World"/>
    <s v="600.00"/>
    <s v="600.00"/>
    <n v="1900"/>
    <m/>
    <x v="0"/>
    <n v="190"/>
    <m/>
    <x v="8"/>
    <s v="1500-2000"/>
    <n v="108.57"/>
    <n v="24.42"/>
    <n v="3.06"/>
    <n v="38.9"/>
    <x v="5"/>
    <n v="648"/>
    <n v="831"/>
    <n v="28.24"/>
    <x v="9"/>
    <n v="539.75"/>
    <n v="539.6"/>
    <s v="&gt;0"/>
    <x v="6"/>
    <n v="-16.71"/>
  </r>
  <r>
    <d v="2023-11-01T00:00:00"/>
    <x v="2"/>
    <x v="158"/>
    <s v="Blue"/>
    <s v="Blue Jet Healthcar"/>
    <s v="Not found"/>
    <s v="162.00"/>
    <n v="840.27"/>
    <m/>
    <x v="7"/>
    <n v="84.027000000000001"/>
    <m/>
    <x v="0"/>
    <s v="500-1000"/>
    <n v="13.72"/>
    <n v="13.59"/>
    <n v="2.2400000000000002"/>
    <n v="7.95"/>
    <x v="2"/>
    <n v="346"/>
    <n v="359.9"/>
    <n v="4.0199999999999996"/>
    <x v="2"/>
    <n v="773.75"/>
    <n v="775.35"/>
    <s v="&gt;0"/>
    <x v="3"/>
    <n v="123.63"/>
  </r>
  <r>
    <d v="2023-10-26T00:00:00"/>
    <x v="2"/>
    <x v="159"/>
    <s v="IRM"/>
    <s v="IRM Energy"/>
    <s v="350.45"/>
    <s v="350.45"/>
    <n v="544.36"/>
    <m/>
    <x v="6"/>
    <n v="54.436"/>
    <m/>
    <x v="0"/>
    <s v="500-1000"/>
    <n v="44.73"/>
    <n v="48.34"/>
    <n v="9.2899999999999991"/>
    <n v="27.05"/>
    <x v="5"/>
    <n v="505"/>
    <n v="479"/>
    <n v="-5.15"/>
    <x v="7"/>
    <n v="276.95"/>
    <n v="276.95"/>
    <s v="&lt;0"/>
    <x v="5"/>
    <n v="-45.16"/>
  </r>
  <r>
    <d v="2023-10-12T00:00:00"/>
    <x v="2"/>
    <x v="160"/>
    <s v="Plaza"/>
    <s v="Plaza Wires"/>
    <s v="51.80"/>
    <s v="51.80"/>
    <n v="71.28"/>
    <s v="50-100"/>
    <x v="0"/>
    <n v="7.1280000000000001"/>
    <m/>
    <x v="0"/>
    <s v="0-500"/>
    <n v="42.84"/>
    <n v="388.09"/>
    <n v="374.81"/>
    <n v="160.97"/>
    <x v="0"/>
    <n v="54"/>
    <n v="84"/>
    <n v="55.56"/>
    <x v="5"/>
    <n v="55.61"/>
    <n v="55.6"/>
    <s v="&gt;0"/>
    <x v="5"/>
    <n v="2.98"/>
  </r>
  <r>
    <d v="2023-10-06T00:00:00"/>
    <x v="2"/>
    <x v="161"/>
    <s v="Valiant"/>
    <s v="Valiant Laboratori"/>
    <s v="Not found"/>
    <s v="1131.60"/>
    <n v="152.46"/>
    <s v="150-200"/>
    <x v="0"/>
    <n v="15.246"/>
    <m/>
    <x v="0"/>
    <s v="0-500"/>
    <n v="20.83"/>
    <n v="73.64"/>
    <n v="16.059999999999999"/>
    <n v="29.76"/>
    <x v="5"/>
    <n v="140"/>
    <n v="161"/>
    <n v="15"/>
    <x v="3"/>
    <n v="88.03"/>
    <n v="87.99"/>
    <s v="&gt;0"/>
    <x v="2"/>
    <n v="-37.119999999999997"/>
  </r>
  <r>
    <d v="2023-10-03T00:00:00"/>
    <x v="2"/>
    <x v="162"/>
    <s v="JSW"/>
    <s v="JSW Infrastructure"/>
    <s v="Not found"/>
    <s v="307.00"/>
    <n v="2800"/>
    <m/>
    <x v="0"/>
    <n v="280"/>
    <m/>
    <x v="0"/>
    <s v="2500-3000"/>
    <n v="57.09"/>
    <n v="15.99"/>
    <n v="10.32"/>
    <n v="37.369999999999997"/>
    <x v="5"/>
    <n v="119"/>
    <n v="143"/>
    <n v="20.170000000000002"/>
    <x v="9"/>
    <n v="305.25"/>
    <n v="305.2"/>
    <s v="&gt;0"/>
    <x v="5"/>
    <n v="156.51"/>
  </r>
  <r>
    <d v="2023-10-04T00:00:00"/>
    <x v="2"/>
    <x v="163"/>
    <s v="Updater"/>
    <s v="Updater Services L"/>
    <s v="Not found"/>
    <s v="246.55"/>
    <n v="640"/>
    <m/>
    <x v="8"/>
    <n v="64"/>
    <m/>
    <x v="0"/>
    <s v="500-1000"/>
    <n v="4.4800000000000004"/>
    <n v="0.85"/>
    <n v="1.39"/>
    <n v="2.9"/>
    <x v="1"/>
    <n v="300"/>
    <n v="299.89999999999998"/>
    <n v="-0.03"/>
    <x v="1"/>
    <n v="256.45"/>
    <n v="256.64999999999998"/>
    <s v="&lt;0"/>
    <x v="1"/>
    <n v="-14.52"/>
  </r>
  <r>
    <d v="2023-10-03T00:00:00"/>
    <x v="2"/>
    <x v="164"/>
    <s v="Manoj"/>
    <s v="Manoj Vaibhav Gems"/>
    <s v="Not found"/>
    <s v="47.50"/>
    <n v="270.2"/>
    <s v="250-300"/>
    <x v="0"/>
    <n v="27.02"/>
    <m/>
    <x v="0"/>
    <s v="0-500"/>
    <n v="1.06"/>
    <n v="5.18"/>
    <n v="1.66"/>
    <n v="2.25"/>
    <x v="1"/>
    <n v="215"/>
    <n v="215"/>
    <n v="0"/>
    <x v="2"/>
    <n v="204.25"/>
    <n v="204.78"/>
    <s v="=0"/>
    <x v="1"/>
    <n v="-5"/>
  </r>
  <r>
    <d v="2023-09-27T00:00:00"/>
    <x v="2"/>
    <x v="165"/>
    <s v="SignatureGlobal"/>
    <s v="SignatureGlobal In"/>
    <s v="Not found"/>
    <s v="1006.30"/>
    <n v="730"/>
    <m/>
    <x v="3"/>
    <n v="73"/>
    <m/>
    <x v="0"/>
    <s v="500-1000"/>
    <n v="12.71"/>
    <n v="13.54"/>
    <n v="6.82"/>
    <n v="11.88"/>
    <x v="4"/>
    <n v="385"/>
    <n v="445"/>
    <n v="15.58"/>
    <x v="3"/>
    <n v="1122.75"/>
    <n v="1121.9000000000001"/>
    <s v="&gt;0"/>
    <x v="3"/>
    <n v="191.62"/>
  </r>
  <r>
    <d v="2023-09-27T00:00:00"/>
    <x v="2"/>
    <x v="166"/>
    <s v="Sai"/>
    <s v="Sai Silks (Kalaman"/>
    <s v="Not found"/>
    <s v="32.80"/>
    <n v="1201"/>
    <m/>
    <x v="0"/>
    <n v="120.1"/>
    <s v="1200-1250"/>
    <x v="0"/>
    <s v="1000-1500"/>
    <n v="12.35"/>
    <n v="2.4700000000000002"/>
    <n v="0.88"/>
    <n v="4.4000000000000004"/>
    <x v="1"/>
    <n v="222"/>
    <n v="230.1"/>
    <n v="3.65"/>
    <x v="2"/>
    <n v="186.3"/>
    <n v="186.25"/>
    <s v="&gt;0"/>
    <x v="3"/>
    <n v="-16.079999999999998"/>
  </r>
  <r>
    <d v="2023-09-28T00:00:00"/>
    <x v="2"/>
    <x v="167"/>
    <s v="Yatra"/>
    <s v="Yatra Online"/>
    <s v="162.00"/>
    <s v="162.00"/>
    <n v="775"/>
    <m/>
    <x v="2"/>
    <n v="77.5"/>
    <m/>
    <x v="0"/>
    <s v="500-1000"/>
    <n v="2.0499999999999998"/>
    <n v="0.42"/>
    <n v="2.11"/>
    <n v="1.61"/>
    <x v="1"/>
    <n v="142"/>
    <n v="130"/>
    <n v="-8.4499999999999993"/>
    <x v="7"/>
    <n v="152.16"/>
    <n v="152.24"/>
    <s v="&lt;0"/>
    <x v="1"/>
    <n v="7.15"/>
  </r>
  <r>
    <d v="2023-09-22T00:00:00"/>
    <x v="2"/>
    <x v="168"/>
    <s v="Samhi"/>
    <s v="Samhi Hotels"/>
    <s v="193.65"/>
    <s v="193.65"/>
    <n v="1370.1"/>
    <m/>
    <x v="0"/>
    <n v="137.01"/>
    <s v="1350-1400"/>
    <x v="0"/>
    <s v="1000-1500"/>
    <n v="8.82"/>
    <n v="1.22"/>
    <n v="1.1100000000000001"/>
    <n v="5.33"/>
    <x v="2"/>
    <n v="126"/>
    <n v="130.55000000000001"/>
    <n v="3.61"/>
    <x v="2"/>
    <n v="209.15"/>
    <n v="208.97"/>
    <s v="&gt;0"/>
    <x v="3"/>
    <n v="65.989999999999995"/>
  </r>
  <r>
    <d v="2023-09-22T00:00:00"/>
    <x v="2"/>
    <x v="169"/>
    <s v="Zaggle"/>
    <s v="Zaggle Prepaid Oce"/>
    <s v="Not found"/>
    <s v="340.00"/>
    <n v="563.38"/>
    <m/>
    <x v="4"/>
    <n v="56.338000000000001"/>
    <m/>
    <x v="0"/>
    <s v="500-1000"/>
    <n v="16.73"/>
    <n v="8.85"/>
    <n v="5.94"/>
    <n v="12.57"/>
    <x v="4"/>
    <n v="164"/>
    <n v="162"/>
    <n v="-1.22"/>
    <x v="1"/>
    <n v="403.2"/>
    <n v="402.75"/>
    <s v="&lt;0"/>
    <x v="2"/>
    <n v="145.85"/>
  </r>
  <r>
    <d v="2023-09-20T00:00:00"/>
    <x v="2"/>
    <x v="170"/>
    <s v="R"/>
    <s v="R R Kabel"/>
    <s v="1257.00"/>
    <s v="69.19"/>
    <n v="1964.01"/>
    <m/>
    <x v="0"/>
    <n v="196.40100000000001"/>
    <m/>
    <x v="5"/>
    <s v="1500-2000"/>
    <n v="52.26"/>
    <n v="13.23"/>
    <n v="2.13"/>
    <n v="18.690000000000001"/>
    <x v="10"/>
    <n v="1035"/>
    <n v="1179"/>
    <n v="13.91"/>
    <x v="3"/>
    <n v="1215.7"/>
    <n v="1215.8"/>
    <s v="&gt;0"/>
    <x v="5"/>
    <n v="17.46"/>
  </r>
  <r>
    <d v="2023-09-21T00:00:00"/>
    <x v="2"/>
    <x v="171"/>
    <s v="EMS"/>
    <s v="EMS"/>
    <s v="543.15"/>
    <s v="543.15"/>
    <n v="321.25"/>
    <s v="300-350"/>
    <x v="0"/>
    <n v="32.125"/>
    <m/>
    <x v="0"/>
    <s v="0-500"/>
    <n v="0.67"/>
    <n v="29.73"/>
    <n v="16.62"/>
    <n v="15.05"/>
    <x v="10"/>
    <n v="211"/>
    <n v="281.55"/>
    <n v="33.44"/>
    <x v="0"/>
    <n v="556.6"/>
    <n v="556.9"/>
    <s v="&gt;0"/>
    <x v="1"/>
    <n v="163.79"/>
  </r>
  <r>
    <d v="2023-09-18T00:00:00"/>
    <x v="2"/>
    <x v="172"/>
    <s v="Jupiter"/>
    <s v="Jupiter Life Line"/>
    <s v="Not found"/>
    <s v="336.00"/>
    <n v="869.08"/>
    <m/>
    <x v="5"/>
    <n v="86.908000000000001"/>
    <m/>
    <x v="0"/>
    <s v="500-1000"/>
    <n v="187.32"/>
    <n v="34.75"/>
    <n v="7.73"/>
    <n v="63.72"/>
    <x v="6"/>
    <n v="735"/>
    <n v="960"/>
    <n v="30.61"/>
    <x v="0"/>
    <n v="1405.75"/>
    <n v="1405.1"/>
    <s v="&gt;0"/>
    <x v="0"/>
    <n v="91.26"/>
  </r>
  <r>
    <d v="2023-09-11T00:00:00"/>
    <x v="2"/>
    <x v="173"/>
    <s v="Ratnaveer"/>
    <s v="Ratnaveer Precisio"/>
    <s v="Not found"/>
    <s v="156.00"/>
    <n v="165.03"/>
    <s v="150-200"/>
    <x v="0"/>
    <n v="16.503"/>
    <m/>
    <x v="0"/>
    <s v="0-500"/>
    <n v="133.05000000000001"/>
    <n v="135.21"/>
    <n v="54.01"/>
    <n v="93.99"/>
    <x v="8"/>
    <n v="98"/>
    <n v="128"/>
    <n v="30.61"/>
    <x v="0"/>
    <n v="147.9"/>
    <n v="147.78"/>
    <s v="&gt;0"/>
    <x v="7"/>
    <n v="50.92"/>
  </r>
  <r>
    <d v="2023-09-11T00:00:00"/>
    <x v="2"/>
    <x v="174"/>
    <s v="Rishabh"/>
    <s v="Rishabh Instrument"/>
    <s v="Not found"/>
    <s v="409.00"/>
    <n v="490.78"/>
    <s v="450-500"/>
    <x v="0"/>
    <n v="49.077999999999996"/>
    <m/>
    <x v="0"/>
    <s v="0-500"/>
    <n v="72.540000000000006"/>
    <n v="31.29"/>
    <n v="8.44"/>
    <n v="31.65"/>
    <x v="5"/>
    <n v="441"/>
    <n v="460"/>
    <n v="4.3099999999999996"/>
    <x v="2"/>
    <n v="429.3"/>
    <n v="429.4"/>
    <s v="&gt;0"/>
    <x v="9"/>
    <n v="-2.65"/>
  </r>
  <r>
    <d v="2023-09-05T00:00:00"/>
    <x v="2"/>
    <x v="175"/>
    <s v="Vishnu"/>
    <s v="Vishnu Prakash R P"/>
    <s v="Not found"/>
    <s v="481.35"/>
    <n v="308.61"/>
    <s v="300-350"/>
    <x v="0"/>
    <n v="30.861000000000001"/>
    <m/>
    <x v="0"/>
    <s v="0-500"/>
    <n v="171.69"/>
    <n v="111.03"/>
    <n v="32.020000000000003"/>
    <n v="87.82"/>
    <x v="8"/>
    <n v="99"/>
    <n v="163.30000000000001"/>
    <n v="64.95"/>
    <x v="4"/>
    <n v="149.4"/>
    <n v="148.88"/>
    <s v="&gt;0"/>
    <x v="0"/>
    <n v="50.91"/>
  </r>
  <r>
    <d v="2023-08-31T00:00:00"/>
    <x v="2"/>
    <x v="176"/>
    <s v="Aeroflex"/>
    <s v="Aeroflex Industrie"/>
    <s v="Not found"/>
    <s v="173.50"/>
    <n v="351"/>
    <s v="350-400"/>
    <x v="0"/>
    <n v="35.1"/>
    <m/>
    <x v="0"/>
    <s v="0-500"/>
    <n v="194.73"/>
    <n v="126.13"/>
    <n v="34.409999999999997"/>
    <n v="97.11"/>
    <x v="8"/>
    <n v="108"/>
    <n v="197.4"/>
    <n v="82.78"/>
    <x v="10"/>
    <n v="180.9"/>
    <n v="181.01"/>
    <s v="&gt;0"/>
    <x v="0"/>
    <n v="67.5"/>
  </r>
  <r>
    <d v="2023-08-29T00:00:00"/>
    <x v="2"/>
    <x v="177"/>
    <s v="Pyramid"/>
    <s v="Pyramid Technoplas"/>
    <s v="Not found"/>
    <s v="164.35"/>
    <n v="153.05000000000001"/>
    <s v="150-200"/>
    <x v="0"/>
    <n v="15.305000000000001"/>
    <m/>
    <x v="0"/>
    <s v="0-500"/>
    <n v="9.94"/>
    <n v="32.24"/>
    <n v="14.72"/>
    <n v="18.29"/>
    <x v="10"/>
    <n v="166"/>
    <n v="185"/>
    <n v="11.45"/>
    <x v="3"/>
    <n v="160.5"/>
    <n v="160.63999999999999"/>
    <s v="&gt;0"/>
    <x v="3"/>
    <n v="-3.31"/>
  </r>
  <r>
    <d v="2023-08-23T00:00:00"/>
    <x v="2"/>
    <x v="178"/>
    <s v="TVS"/>
    <s v="TVS Supply Chain S"/>
    <s v="Not found"/>
    <s v="3486.00"/>
    <n v="880"/>
    <m/>
    <x v="5"/>
    <n v="88"/>
    <m/>
    <x v="0"/>
    <s v="500-1000"/>
    <n v="1.35"/>
    <n v="2.35"/>
    <n v="7.61"/>
    <n v="2.78"/>
    <x v="1"/>
    <n v="197"/>
    <n v="206.3"/>
    <n v="4.72"/>
    <x v="2"/>
    <n v="132.05000000000001"/>
    <n v="131.88"/>
    <s v="&gt;0"/>
    <x v="1"/>
    <n v="-32.97"/>
  </r>
  <r>
    <d v="2023-08-18T00:00:00"/>
    <x v="2"/>
    <x v="179"/>
    <s v="Concord"/>
    <s v="Concord Biotech"/>
    <s v="1589.30"/>
    <s v="2682.30"/>
    <n v="1550.52"/>
    <m/>
    <x v="0"/>
    <n v="155.05199999999999"/>
    <m/>
    <x v="2"/>
    <s v="1500-2000"/>
    <n v="67.67"/>
    <n v="16.989999999999998"/>
    <n v="3.78"/>
    <n v="24.87"/>
    <x v="11"/>
    <n v="741"/>
    <n v="900.05"/>
    <n v="21.46"/>
    <x v="9"/>
    <n v="1764.9"/>
    <n v="1767.6"/>
    <s v="&gt;0"/>
    <x v="9"/>
    <n v="138.18"/>
  </r>
  <r>
    <d v="2023-08-16T00:00:00"/>
    <x v="2"/>
    <x v="180"/>
    <s v="SBFC"/>
    <s v="SBFC Finance"/>
    <s v="108.30"/>
    <s v="108.30"/>
    <n v="1025"/>
    <m/>
    <x v="0"/>
    <n v="102.5"/>
    <s v="1000-1050"/>
    <x v="0"/>
    <s v="1000-1500"/>
    <n v="192.9"/>
    <n v="49.09"/>
    <n v="10.99"/>
    <n v="70.16"/>
    <x v="6"/>
    <n v="57"/>
    <n v="81.99"/>
    <n v="43.84"/>
    <x v="8"/>
    <n v="113.4"/>
    <n v="113.43"/>
    <s v="&gt;0"/>
    <x v="0"/>
    <n v="98.95"/>
  </r>
  <r>
    <d v="2023-08-07T00:00:00"/>
    <x v="2"/>
    <x v="181"/>
    <s v="Yatharth"/>
    <s v="Yatharth Hospital"/>
    <s v="Not found"/>
    <s v="824.80"/>
    <n v="686.55"/>
    <m/>
    <x v="1"/>
    <n v="68.655000000000001"/>
    <m/>
    <x v="0"/>
    <s v="500-1000"/>
    <n v="85.1"/>
    <n v="37.22"/>
    <n v="8.34"/>
    <n v="36.159999999999997"/>
    <x v="5"/>
    <n v="300"/>
    <n v="304"/>
    <n v="1.33"/>
    <x v="2"/>
    <n v="714.6"/>
    <n v="716.15"/>
    <s v="&gt;0"/>
    <x v="9"/>
    <n v="138.19999999999999"/>
  </r>
  <r>
    <d v="2023-07-27T00:00:00"/>
    <x v="2"/>
    <x v="182"/>
    <s v="Netweb"/>
    <s v="Netweb Technologie"/>
    <s v="Not found"/>
    <s v="3978.05"/>
    <n v="631"/>
    <m/>
    <x v="8"/>
    <n v="63.1"/>
    <m/>
    <x v="0"/>
    <s v="500-1000"/>
    <n v="228.91"/>
    <n v="81.81"/>
    <n v="19.149999999999999"/>
    <n v="90.36"/>
    <x v="8"/>
    <n v="500"/>
    <n v="942.5"/>
    <n v="88.5"/>
    <x v="10"/>
    <n v="2321.6"/>
    <n v="2322.4"/>
    <s v="&gt;0"/>
    <x v="10"/>
    <n v="364.32"/>
  </r>
  <r>
    <d v="2023-07-21T00:00:00"/>
    <x v="2"/>
    <x v="183"/>
    <s v="Utkarsh"/>
    <s v="Utkarsh Small Fina"/>
    <s v="Not found"/>
    <s v="22.02"/>
    <n v="500"/>
    <m/>
    <x v="6"/>
    <n v="50"/>
    <m/>
    <x v="0"/>
    <s v="500-1000"/>
    <n v="124.85"/>
    <n v="81.64"/>
    <n v="72.11"/>
    <n v="101.91"/>
    <x v="7"/>
    <n v="25"/>
    <n v="39.950000000000003"/>
    <n v="59.8"/>
    <x v="5"/>
    <n v="21.43"/>
    <n v="21.41"/>
    <s v="&gt;0"/>
    <x v="7"/>
    <n v="-14.28"/>
  </r>
  <r>
    <d v="2023-07-14T00:00:00"/>
    <x v="2"/>
    <x v="184"/>
    <s v="Senco"/>
    <s v="Senco Gold"/>
    <s v="324.80"/>
    <s v="324.80"/>
    <n v="405"/>
    <s v="400-450"/>
    <x v="0"/>
    <n v="40.5"/>
    <m/>
    <x v="0"/>
    <s v="0-500"/>
    <n v="180.94"/>
    <n v="64.989999999999995"/>
    <n v="15.46"/>
    <n v="73.349999999999994"/>
    <x v="6"/>
    <n v="317"/>
    <n v="431"/>
    <n v="35.96"/>
    <x v="0"/>
    <n v="379.2"/>
    <n v="378.95"/>
    <s v="&gt;0"/>
    <x v="0"/>
    <n v="19.62"/>
  </r>
  <r>
    <d v="2023-07-10T00:00:00"/>
    <x v="2"/>
    <x v="185"/>
    <s v="Cyient"/>
    <s v="Cyient DLM"/>
    <s v="458.05"/>
    <s v="1179.70"/>
    <n v="592"/>
    <m/>
    <x v="4"/>
    <n v="59.2"/>
    <m/>
    <x v="0"/>
    <s v="500-1000"/>
    <n v="90.44"/>
    <n v="45.05"/>
    <n v="49.22"/>
    <n v="67.31"/>
    <x v="6"/>
    <n v="265"/>
    <n v="401"/>
    <n v="51.32"/>
    <x v="5"/>
    <n v="445"/>
    <n v="445.45"/>
    <s v="&gt;0"/>
    <x v="6"/>
    <n v="67.92"/>
  </r>
  <r>
    <d v="2023-07-07T00:00:00"/>
    <x v="2"/>
    <x v="186"/>
    <s v="Ideaforge"/>
    <s v="Ideaforge Technolo"/>
    <s v="Not found"/>
    <s v="496.95"/>
    <n v="567.25"/>
    <m/>
    <x v="4"/>
    <n v="56.725000000000001"/>
    <m/>
    <x v="0"/>
    <s v="500-1000"/>
    <n v="125.81"/>
    <n v="80.58"/>
    <n v="85.2"/>
    <n v="106.06"/>
    <x v="7"/>
    <n v="672"/>
    <n v="1305.0999999999999"/>
    <n v="94.21"/>
    <x v="13"/>
    <n v="499.35"/>
    <n v="499.05"/>
    <s v="&gt;0"/>
    <x v="7"/>
    <n v="-25.69"/>
  </r>
  <r>
    <d v="2023-07-04T00:00:00"/>
    <x v="2"/>
    <x v="187"/>
    <s v="HMA"/>
    <s v="HMA Agro Industrie"/>
    <s v="Not found"/>
    <s v="30.06"/>
    <n v="480"/>
    <s v="450-500"/>
    <x v="0"/>
    <n v="48"/>
    <m/>
    <x v="0"/>
    <s v="0-500"/>
    <n v="1.74"/>
    <n v="2.97"/>
    <n v="0.96"/>
    <n v="1.62"/>
    <x v="1"/>
    <n v="585"/>
    <n v="615"/>
    <n v="5.13"/>
    <x v="2"/>
    <n v="31.43"/>
    <n v="31.44"/>
    <s v="&gt;0"/>
    <x v="1"/>
    <n v="-94.63"/>
  </r>
  <r>
    <d v="2023-06-16T00:00:00"/>
    <x v="2"/>
    <x v="188"/>
    <s v="IKIO"/>
    <s v="IKIO Technologies"/>
    <s v="Not found"/>
    <s v="209.10"/>
    <n v="606.5"/>
    <m/>
    <x v="8"/>
    <n v="60.65"/>
    <m/>
    <x v="0"/>
    <s v="500-1000"/>
    <n v="163.58000000000001"/>
    <n v="63.35"/>
    <n v="13.86"/>
    <n v="66.3"/>
    <x v="6"/>
    <n v="285"/>
    <n v="391"/>
    <n v="37.19"/>
    <x v="0"/>
    <n v="228.65"/>
    <n v="228.61"/>
    <s v="&gt;0"/>
    <x v="0"/>
    <n v="-19.77"/>
  </r>
  <r>
    <d v="2023-05-19T00:00:00"/>
    <x v="2"/>
    <x v="189"/>
    <s v="Nexus"/>
    <s v="Nexus Select Trust"/>
    <s v="Not found"/>
    <s v="16.20"/>
    <n v="3200"/>
    <m/>
    <x v="0"/>
    <n v="320"/>
    <m/>
    <x v="0"/>
    <s v="3000-3500"/>
    <n v="0"/>
    <n v="0"/>
    <n v="0"/>
    <n v="3.61"/>
    <x v="1"/>
    <n v="100"/>
    <n v="102.27"/>
    <n v="2.27"/>
    <x v="2"/>
    <n v="150.61000000000001"/>
    <n v="150.72"/>
    <s v="&gt;0"/>
    <x v="1"/>
    <n v="50.61"/>
  </r>
  <r>
    <d v="2023-05-09T00:00:00"/>
    <x v="2"/>
    <x v="190"/>
    <s v="Mankind"/>
    <s v="Mankind Pharma"/>
    <s v="2473.30"/>
    <s v="2473.30"/>
    <n v="4326.3599999999997"/>
    <m/>
    <x v="0"/>
    <n v="432.63599999999997"/>
    <m/>
    <x v="0"/>
    <s v="4000-4500"/>
    <n v="49.16"/>
    <n v="3.8"/>
    <n v="0.92"/>
    <n v="15.32"/>
    <x v="10"/>
    <n v="1080"/>
    <n v="1300"/>
    <n v="20.37"/>
    <x v="9"/>
    <n v="2606.0500000000002"/>
    <n v="2606.8000000000002"/>
    <s v="&gt;0"/>
    <x v="5"/>
    <n v="141.30000000000001"/>
  </r>
  <r>
    <d v="2023-04-18T00:00:00"/>
    <x v="2"/>
    <x v="191"/>
    <s v="Avalon"/>
    <s v="Avalon Technologie"/>
    <s v="Not found"/>
    <s v="1240.50"/>
    <n v="865"/>
    <m/>
    <x v="5"/>
    <n v="86.5"/>
    <m/>
    <x v="0"/>
    <s v="500-1000"/>
    <n v="3.57"/>
    <n v="0.41"/>
    <n v="0.84"/>
    <n v="2.21"/>
    <x v="1"/>
    <n v="436"/>
    <n v="431"/>
    <n v="-1.1499999999999999"/>
    <x v="1"/>
    <n v="854.45"/>
    <n v="854.1"/>
    <s v="&lt;0"/>
    <x v="1"/>
    <n v="95.97"/>
  </r>
  <r>
    <d v="2023-04-03T00:00:00"/>
    <x v="2"/>
    <x v="192"/>
    <s v="Udayshivakumar"/>
    <s v="Udayshivakumar Inf"/>
    <s v="Not found"/>
    <s v="29.36"/>
    <n v="66"/>
    <s v="50-100"/>
    <x v="0"/>
    <n v="6.6"/>
    <m/>
    <x v="0"/>
    <s v="0-500"/>
    <n v="40.47"/>
    <n v="60.42"/>
    <n v="14.1"/>
    <n v="30.63"/>
    <x v="5"/>
    <n v="35"/>
    <n v="35"/>
    <n v="0"/>
    <x v="2"/>
    <n v="33.74"/>
    <n v="33.86"/>
    <s v="=0"/>
    <x v="5"/>
    <n v="-3.6"/>
  </r>
  <r>
    <d v="2023-03-23T00:00:00"/>
    <x v="2"/>
    <x v="193"/>
    <s v="Global"/>
    <s v="Global Surfaces"/>
    <s v="93.25"/>
    <s v="61.89"/>
    <n v="154.97999999999999"/>
    <s v="150-200"/>
    <x v="0"/>
    <n v="15.497999999999999"/>
    <m/>
    <x v="0"/>
    <s v="0-500"/>
    <n v="8.9499999999999993"/>
    <n v="33.1"/>
    <n v="5.12"/>
    <n v="12.21"/>
    <x v="4"/>
    <n v="140"/>
    <n v="163"/>
    <n v="16.43"/>
    <x v="3"/>
    <n v="114.2"/>
    <n v="114.7"/>
    <s v="&gt;0"/>
    <x v="3"/>
    <n v="-18.43"/>
  </r>
  <r>
    <d v="2023-03-14T00:00:00"/>
    <x v="2"/>
    <x v="194"/>
    <s v="Divgi"/>
    <s v="Divgi Torqtransfer"/>
    <s v="Not found"/>
    <s v="636.85"/>
    <n v="412.12"/>
    <s v="400-450"/>
    <x v="0"/>
    <n v="41.212000000000003"/>
    <m/>
    <x v="0"/>
    <s v="0-500"/>
    <n v="7.83"/>
    <n v="1.4"/>
    <n v="4.3099999999999996"/>
    <n v="5.44"/>
    <x v="2"/>
    <n v="590"/>
    <n v="600"/>
    <n v="1.69"/>
    <x v="2"/>
    <n v="672.45"/>
    <n v="670.4"/>
    <s v="&gt;0"/>
    <x v="3"/>
    <n v="13.97"/>
  </r>
  <r>
    <d v="2023-01-12T00:00:00"/>
    <x v="2"/>
    <x v="195"/>
    <s v="Sah"/>
    <s v="Sah Polymers"/>
    <s v="Not found"/>
    <s v="Not found"/>
    <n v="66.3"/>
    <s v="50-100"/>
    <x v="0"/>
    <n v="6.63"/>
    <m/>
    <x v="0"/>
    <s v="0-500"/>
    <n v="2.4"/>
    <n v="32.69"/>
    <n v="39.78"/>
    <n v="17.46"/>
    <x v="10"/>
    <n v="65"/>
    <n v="85"/>
    <n v="30.77"/>
    <x v="0"/>
    <n v="103.45"/>
    <n v="103.5"/>
    <s v="&gt;0"/>
    <x v="1"/>
    <n v="59.15"/>
  </r>
  <r>
    <d v="2023-01-04T00:00:00"/>
    <x v="2"/>
    <x v="196"/>
    <s v="Radiant"/>
    <s v="Radiant Cash Manag"/>
    <s v="Not found"/>
    <s v="56.01"/>
    <n v="256.64"/>
    <s v="250-300"/>
    <x v="0"/>
    <n v="25.663999999999998"/>
    <m/>
    <x v="0"/>
    <s v="0-500"/>
    <n v="1.01"/>
    <n v="0.66"/>
    <n v="0.21"/>
    <n v="0.53"/>
    <x v="1"/>
    <n v="94"/>
    <n v="99.3"/>
    <n v="5.64"/>
    <x v="2"/>
    <n v="59.13"/>
    <n v="59.21"/>
    <s v="&gt;0"/>
    <x v="1"/>
    <n v="-37.1"/>
  </r>
  <r>
    <d v="2022-12-30T00:00:00"/>
    <x v="3"/>
    <x v="197"/>
    <s v="Elin"/>
    <s v="Elin Electronics L"/>
    <s v="Not found"/>
    <s v="200.80"/>
    <n v="475"/>
    <s v="450-500"/>
    <x v="0"/>
    <n v="47.5"/>
    <m/>
    <x v="0"/>
    <s v="0-500"/>
    <n v="4.51"/>
    <n v="3.29"/>
    <n v="2.2000000000000002"/>
    <n v="3.09"/>
    <x v="1"/>
    <n v="247"/>
    <n v="243"/>
    <n v="-1.62"/>
    <x v="1"/>
    <n v="182.55"/>
    <n v="180.59"/>
    <s v="&lt;0"/>
    <x v="1"/>
    <n v="-26.09"/>
  </r>
  <r>
    <d v="2022-12-29T00:00:00"/>
    <x v="3"/>
    <x v="198"/>
    <s v="KFin"/>
    <s v="KFin Technologies"/>
    <s v="Not found"/>
    <s v="1050.90"/>
    <n v="1500"/>
    <m/>
    <x v="0"/>
    <n v="150"/>
    <m/>
    <x v="1"/>
    <s v="1500-2000"/>
    <n v="4.17"/>
    <n v="0.23"/>
    <n v="1.36"/>
    <n v="2.59"/>
    <x v="1"/>
    <n v="366"/>
    <n v="369"/>
    <n v="0.82"/>
    <x v="2"/>
    <n v="1125.6500000000001"/>
    <n v="1126.2"/>
    <s v="&gt;0"/>
    <x v="1"/>
    <n v="207.55"/>
  </r>
  <r>
    <d v="2022-12-23T00:00:00"/>
    <x v="3"/>
    <x v="199"/>
    <s v="Landmark"/>
    <s v="Landmark Cars"/>
    <s v="591.45"/>
    <s v="52.35"/>
    <n v="552"/>
    <m/>
    <x v="4"/>
    <n v="55.2"/>
    <m/>
    <x v="0"/>
    <s v="500-1000"/>
    <n v="8.7100000000000009"/>
    <n v="1.32"/>
    <n v="0.59"/>
    <n v="3.06"/>
    <x v="1"/>
    <n v="506"/>
    <n v="471.3"/>
    <n v="-6.86"/>
    <x v="7"/>
    <n v="568.6"/>
    <n v="569.9"/>
    <s v="&lt;0"/>
    <x v="3"/>
    <n v="12.37"/>
  </r>
  <r>
    <d v="2022-12-23T00:00:00"/>
    <x v="3"/>
    <x v="200"/>
    <s v="Abans"/>
    <s v="Abans Financial Se"/>
    <s v="Not found"/>
    <s v="32.05"/>
    <n v="345.6"/>
    <s v="300-350"/>
    <x v="0"/>
    <n v="34.56"/>
    <m/>
    <x v="0"/>
    <s v="0-500"/>
    <n v="4.0999999999999996"/>
    <n v="1.48"/>
    <n v="0.4"/>
    <n v="1.1000000000000001"/>
    <x v="1"/>
    <n v="270"/>
    <n v="270"/>
    <n v="0"/>
    <x v="2"/>
    <n v="221.3"/>
    <n v="221.02"/>
    <s v="=0"/>
    <x v="1"/>
    <n v="-18.04"/>
  </r>
  <r>
    <d v="2022-12-22T00:00:00"/>
    <x v="3"/>
    <x v="201"/>
    <s v="Sula"/>
    <s v="Sula Vineyards"/>
    <s v="258.75"/>
    <s v="258.75"/>
    <n v="960.35"/>
    <m/>
    <x v="10"/>
    <n v="96.034999999999997"/>
    <m/>
    <x v="0"/>
    <s v="500-1000"/>
    <n v="4.13"/>
    <n v="1.51"/>
    <n v="1.65"/>
    <n v="2.33"/>
    <x v="1"/>
    <n v="357"/>
    <n v="358"/>
    <n v="0.28000000000000003"/>
    <x v="2"/>
    <n v="267.45"/>
    <n v="267.3"/>
    <s v="&gt;0"/>
    <x v="1"/>
    <n v="-25.08"/>
  </r>
  <r>
    <d v="2022-12-12T00:00:00"/>
    <x v="3"/>
    <x v="202"/>
    <s v="Uniparts"/>
    <s v="Uniparts India"/>
    <s v="454.55"/>
    <s v="454.55"/>
    <n v="835.61"/>
    <m/>
    <x v="7"/>
    <n v="83.561000000000007"/>
    <m/>
    <x v="0"/>
    <s v="500-1000"/>
    <n v="67.14"/>
    <n v="17.86"/>
    <n v="4.63"/>
    <n v="25.32"/>
    <x v="5"/>
    <n v="577"/>
    <n v="575"/>
    <n v="-0.35"/>
    <x v="1"/>
    <n v="419.25"/>
    <n v="420"/>
    <s v="&lt;0"/>
    <x v="9"/>
    <n v="-27.34"/>
  </r>
  <r>
    <d v="2022-12-08T00:00:00"/>
    <x v="3"/>
    <x v="203"/>
    <s v="Dharmaj"/>
    <s v="Dharmaj Crop Guard"/>
    <s v="Not found"/>
    <s v="305.00"/>
    <n v="251.09"/>
    <s v="250-300"/>
    <x v="0"/>
    <n v="25.109000000000002"/>
    <m/>
    <x v="0"/>
    <s v="0-500"/>
    <n v="48.21"/>
    <n v="52.29"/>
    <n v="21.53"/>
    <n v="35.49"/>
    <x v="5"/>
    <n v="237"/>
    <n v="266"/>
    <n v="12.24"/>
    <x v="3"/>
    <n v="372.65"/>
    <n v="368.1"/>
    <s v="&gt;0"/>
    <x v="5"/>
    <n v="57.24"/>
  </r>
  <r>
    <d v="2022-11-24T00:00:00"/>
    <x v="3"/>
    <x v="204"/>
    <s v="Keystone"/>
    <s v="Keystone Realtors"/>
    <s v="Not found"/>
    <s v="620.40"/>
    <n v="635"/>
    <m/>
    <x v="8"/>
    <n v="63.5"/>
    <m/>
    <x v="0"/>
    <s v="500-1000"/>
    <n v="3.84"/>
    <n v="3.03"/>
    <n v="0.53"/>
    <n v="2.0099999999999998"/>
    <x v="1"/>
    <n v="541"/>
    <n v="555"/>
    <n v="2.59"/>
    <x v="2"/>
    <n v="651.15"/>
    <n v="650.6"/>
    <s v="&gt;0"/>
    <x v="1"/>
    <n v="20.36"/>
  </r>
  <r>
    <d v="2022-11-23T00:00:00"/>
    <x v="3"/>
    <x v="205"/>
    <s v="Inox"/>
    <s v="Inox Green Energy"/>
    <s v="Not found"/>
    <s v="1182.55"/>
    <n v="740"/>
    <m/>
    <x v="3"/>
    <n v="74"/>
    <m/>
    <x v="0"/>
    <s v="500-1000"/>
    <n v="1.05"/>
    <n v="0.47"/>
    <n v="4.7"/>
    <n v="1.55"/>
    <x v="1"/>
    <n v="65"/>
    <n v="60.5"/>
    <n v="-6.92"/>
    <x v="7"/>
    <n v="153.25"/>
    <n v="151.97"/>
    <s v="&lt;0"/>
    <x v="1"/>
    <n v="135.77000000000001"/>
  </r>
  <r>
    <d v="2022-11-22T00:00:00"/>
    <x v="3"/>
    <x v="206"/>
    <s v="Kaynes"/>
    <s v="Kaynes Technology"/>
    <s v="Not found"/>
    <s v="7116.00"/>
    <n v="857.82"/>
    <m/>
    <x v="5"/>
    <n v="85.782000000000011"/>
    <m/>
    <x v="0"/>
    <s v="500-1000"/>
    <n v="98.47"/>
    <n v="21.21"/>
    <n v="4.0999999999999996"/>
    <n v="34.159999999999997"/>
    <x v="5"/>
    <n v="587"/>
    <n v="775"/>
    <n v="32.03"/>
    <x v="0"/>
    <n v="6205.4"/>
    <n v="6209"/>
    <s v="&gt;0"/>
    <x v="6"/>
    <n v="957.14"/>
  </r>
  <r>
    <d v="2022-11-21T00:00:00"/>
    <x v="3"/>
    <x v="207"/>
    <s v="Archean"/>
    <s v="Archean Chemical I"/>
    <s v="Not found"/>
    <s v="649.90"/>
    <n v="1462.31"/>
    <m/>
    <x v="0"/>
    <n v="146.23099999999999"/>
    <s v="1450-1500"/>
    <x v="0"/>
    <s v="1000-1500"/>
    <n v="48.91"/>
    <n v="14.9"/>
    <n v="9.9600000000000009"/>
    <n v="32.229999999999997"/>
    <x v="5"/>
    <n v="407"/>
    <n v="449"/>
    <n v="10.32"/>
    <x v="3"/>
    <n v="673.6"/>
    <n v="674"/>
    <s v="&gt;0"/>
    <x v="5"/>
    <n v="65.5"/>
  </r>
  <r>
    <d v="2022-11-21T00:00:00"/>
    <x v="3"/>
    <x v="208"/>
    <s v="Five-Star"/>
    <s v="Five-Star Business"/>
    <s v="Not found"/>
    <s v="523.55"/>
    <n v="1588.51"/>
    <m/>
    <x v="0"/>
    <n v="158.851"/>
    <m/>
    <x v="2"/>
    <s v="1500-2000"/>
    <n v="1.77"/>
    <n v="0.61"/>
    <n v="0.11"/>
    <n v="0.7"/>
    <x v="1"/>
    <n v="474"/>
    <n v="449.95"/>
    <n v="-5.07"/>
    <x v="7"/>
    <n v="588.85"/>
    <n v="588.75"/>
    <s v="&lt;0"/>
    <x v="1"/>
    <n v="24.23"/>
  </r>
  <r>
    <d v="2022-11-16T00:00:00"/>
    <x v="3"/>
    <x v="209"/>
    <s v="Bikaji"/>
    <s v="Bikaji Foods Inter"/>
    <s v="Not found"/>
    <s v="732.90"/>
    <n v="880.85"/>
    <m/>
    <x v="5"/>
    <n v="88.085000000000008"/>
    <m/>
    <x v="0"/>
    <s v="500-1000"/>
    <n v="80.63"/>
    <n v="7.1"/>
    <n v="4.7699999999999996"/>
    <n v="26.67"/>
    <x v="5"/>
    <n v="300"/>
    <n v="321.14999999999998"/>
    <n v="7.05"/>
    <x v="2"/>
    <n v="769.95"/>
    <n v="770.15"/>
    <s v="&gt;0"/>
    <x v="9"/>
    <n v="156.65"/>
  </r>
  <r>
    <d v="2022-11-16T00:00:00"/>
    <x v="3"/>
    <x v="210"/>
    <s v="Global"/>
    <s v="Global Health"/>
    <s v="1374.30"/>
    <s v="61.89"/>
    <n v="2205.5700000000002"/>
    <m/>
    <x v="0"/>
    <n v="220.55700000000002"/>
    <m/>
    <x v="0"/>
    <s v="2000-2500"/>
    <n v="28.64"/>
    <n v="4.0199999999999996"/>
    <n v="0.88"/>
    <n v="9.58"/>
    <x v="2"/>
    <n v="336"/>
    <n v="398.15"/>
    <n v="18.5"/>
    <x v="3"/>
    <n v="1383.5"/>
    <n v="1384.7"/>
    <s v="&gt;0"/>
    <x v="2"/>
    <n v="311.76"/>
  </r>
  <r>
    <d v="2022-11-15T00:00:00"/>
    <x v="3"/>
    <x v="211"/>
    <s v="Fusion"/>
    <s v="Fusion Finance"/>
    <s v="192.30"/>
    <s v="192.30"/>
    <n v="1103.99"/>
    <m/>
    <x v="0"/>
    <n v="110.399"/>
    <s v="1100-1150"/>
    <x v="0"/>
    <s v="1000-1500"/>
    <n v="8.59"/>
    <n v="1.38"/>
    <n v="0.51"/>
    <n v="2.95"/>
    <x v="1"/>
    <n v="368"/>
    <n v="360.5"/>
    <n v="-2.04"/>
    <x v="1"/>
    <n v="167.35"/>
    <n v="167.19"/>
    <s v="&lt;0"/>
    <x v="3"/>
    <n v="-54.52"/>
  </r>
  <r>
    <d v="2022-11-11T00:00:00"/>
    <x v="3"/>
    <x v="212"/>
    <s v="DCX"/>
    <s v="DCX Systems"/>
    <s v="242.95"/>
    <s v="242.95"/>
    <n v="500"/>
    <m/>
    <x v="6"/>
    <n v="50"/>
    <m/>
    <x v="0"/>
    <s v="500-1000"/>
    <n v="84.32"/>
    <n v="43.97"/>
    <n v="61.77"/>
    <n v="69.790000000000006"/>
    <x v="6"/>
    <n v="207"/>
    <n v="286.25"/>
    <n v="38.29"/>
    <x v="0"/>
    <n v="267"/>
    <n v="267.05"/>
    <s v="&gt;0"/>
    <x v="9"/>
    <n v="28.99"/>
  </r>
  <r>
    <d v="2022-10-20T00:00:00"/>
    <x v="3"/>
    <x v="213"/>
    <s v="Tracxn"/>
    <s v="Tracxn Technologie"/>
    <s v="Not found"/>
    <s v="51.79"/>
    <n v="309.38"/>
    <s v="300-350"/>
    <x v="0"/>
    <n v="30.937999999999999"/>
    <m/>
    <x v="0"/>
    <s v="0-500"/>
    <n v="1.66"/>
    <n v="0.23"/>
    <n v="2.39"/>
    <n v="0.71"/>
    <x v="1"/>
    <n v="80"/>
    <n v="83"/>
    <n v="3.75"/>
    <x v="2"/>
    <n v="51.28"/>
    <n v="51.19"/>
    <s v="&gt;0"/>
    <x v="1"/>
    <n v="-35.9"/>
  </r>
  <r>
    <d v="2022-10-17T00:00:00"/>
    <x v="3"/>
    <x v="214"/>
    <s v="Electronics"/>
    <s v="Electronics Mart I"/>
    <s v="Not found"/>
    <s v="143.65"/>
    <n v="500"/>
    <m/>
    <x v="6"/>
    <n v="50"/>
    <m/>
    <x v="0"/>
    <s v="500-1000"/>
    <n v="169.54"/>
    <n v="63.59"/>
    <n v="19.72"/>
    <n v="71.930000000000007"/>
    <x v="6"/>
    <n v="59"/>
    <n v="89.4"/>
    <n v="51.53"/>
    <x v="5"/>
    <n v="131.05000000000001"/>
    <n v="131.41"/>
    <s v="&gt;0"/>
    <x v="0"/>
    <n v="122.12"/>
  </r>
  <r>
    <d v="2022-09-26T00:00:00"/>
    <x v="3"/>
    <x v="215"/>
    <s v="Harsha"/>
    <s v="Harsha Engineers I"/>
    <s v="Not found"/>
    <s v="387.10"/>
    <n v="755"/>
    <m/>
    <x v="2"/>
    <n v="75.5"/>
    <m/>
    <x v="0"/>
    <s v="500-1000"/>
    <n v="178.26"/>
    <n v="40.36"/>
    <n v="12.44"/>
    <n v="47.19"/>
    <x v="5"/>
    <n v="330"/>
    <n v="444"/>
    <n v="34.549999999999997"/>
    <x v="0"/>
    <n v="411.9"/>
    <n v="411.4"/>
    <s v="&gt;0"/>
    <x v="0"/>
    <n v="24.82"/>
  </r>
  <r>
    <d v="2022-09-15T00:00:00"/>
    <x v="3"/>
    <x v="216"/>
    <s v="Tamilnad"/>
    <s v="Tamilnad Mercantil"/>
    <s v="Not found"/>
    <s v="Not found"/>
    <n v="807.84"/>
    <m/>
    <x v="7"/>
    <n v="80.784000000000006"/>
    <m/>
    <x v="0"/>
    <s v="500-1000"/>
    <n v="1.62"/>
    <n v="2.94"/>
    <n v="6.48"/>
    <n v="2.86"/>
    <x v="1"/>
    <n v="510"/>
    <n v="510"/>
    <n v="0"/>
    <x v="2"/>
    <n v="427.4"/>
    <n v="427.15"/>
    <s v="=0"/>
    <x v="1"/>
    <n v="-16.2"/>
  </r>
  <r>
    <d v="2022-09-06T00:00:00"/>
    <x v="3"/>
    <x v="217"/>
    <s v="Dreamfolks"/>
    <s v="Dreamfolks Service"/>
    <s v="Not found"/>
    <s v="120.55"/>
    <n v="562.1"/>
    <m/>
    <x v="4"/>
    <n v="56.21"/>
    <m/>
    <x v="0"/>
    <s v="500-1000"/>
    <n v="70.53"/>
    <n v="37.659999999999997"/>
    <n v="43.66"/>
    <n v="56.68"/>
    <x v="6"/>
    <n v="326"/>
    <n v="505"/>
    <n v="54.91"/>
    <x v="5"/>
    <n v="154.1"/>
    <n v="154.13"/>
    <s v="&gt;0"/>
    <x v="9"/>
    <n v="-52.73"/>
  </r>
  <r>
    <d v="2022-08-26T00:00:00"/>
    <x v="3"/>
    <x v="218"/>
    <s v="Syrma"/>
    <s v="Syrma SGS Technolo"/>
    <s v="Not found"/>
    <s v="820.50"/>
    <n v="840.13"/>
    <m/>
    <x v="7"/>
    <n v="84.013000000000005"/>
    <m/>
    <x v="0"/>
    <s v="500-1000"/>
    <n v="87.56"/>
    <n v="7.13"/>
    <n v="2.84"/>
    <n v="15.59"/>
    <x v="10"/>
    <n v="220"/>
    <n v="262"/>
    <n v="19.09"/>
    <x v="3"/>
    <n v="745.6"/>
    <n v="745.95"/>
    <s v="&gt;0"/>
    <x v="9"/>
    <n v="238.91"/>
  </r>
  <r>
    <d v="2022-06-03T00:00:00"/>
    <x v="3"/>
    <x v="219"/>
    <s v="Aether"/>
    <s v="Aether Industries"/>
    <s v="Not found"/>
    <s v="749.50"/>
    <n v="808.04"/>
    <m/>
    <x v="7"/>
    <n v="80.804000000000002"/>
    <m/>
    <x v="0"/>
    <s v="500-1000"/>
    <n v="17.57"/>
    <n v="1.33"/>
    <n v="0.59"/>
    <n v="2.91"/>
    <x v="1"/>
    <n v="642"/>
    <n v="706.15"/>
    <n v="9.99"/>
    <x v="2"/>
    <n v="771.8"/>
    <n v="771.3"/>
    <s v="&gt;0"/>
    <x v="2"/>
    <n v="20.22"/>
  </r>
  <r>
    <d v="2022-06-01T00:00:00"/>
    <x v="3"/>
    <x v="220"/>
    <s v="eMudhra"/>
    <s v="eMudhra"/>
    <s v="669.85"/>
    <s v="669.85"/>
    <n v="412.79"/>
    <s v="400-450"/>
    <x v="0"/>
    <n v="41.279000000000003"/>
    <m/>
    <x v="0"/>
    <s v="0-500"/>
    <n v="4.05"/>
    <n v="1.28"/>
    <n v="2.61"/>
    <n v="2.72"/>
    <x v="1"/>
    <n v="256"/>
    <n v="271"/>
    <n v="5.86"/>
    <x v="2"/>
    <n v="747.85"/>
    <n v="749.35"/>
    <s v="&gt;0"/>
    <x v="1"/>
    <n v="192.13"/>
  </r>
  <r>
    <d v="2022-05-30T00:00:00"/>
    <x v="3"/>
    <x v="221"/>
    <s v="Ethos"/>
    <s v="Ethos"/>
    <s v="Not found"/>
    <s v="2701.85"/>
    <n v="402.26"/>
    <s v="400-450"/>
    <x v="0"/>
    <n v="40.225999999999999"/>
    <m/>
    <x v="0"/>
    <s v="0-500"/>
    <n v="1.06"/>
    <n v="0.76"/>
    <n v="0.32"/>
    <n v="0.61"/>
    <x v="1"/>
    <n v="878"/>
    <n v="830"/>
    <n v="-5.47"/>
    <x v="7"/>
    <n v="2543.6999999999998"/>
    <n v="2544.5"/>
    <s v="&lt;0"/>
    <x v="1"/>
    <n v="189.72"/>
  </r>
  <r>
    <d v="2022-05-27T00:00:00"/>
    <x v="3"/>
    <x v="222"/>
    <s v="Paradeep"/>
    <s v="Paradeep Phosphate"/>
    <s v="Not found"/>
    <s v="150.85"/>
    <n v="1501.73"/>
    <m/>
    <x v="0"/>
    <n v="150.173"/>
    <m/>
    <x v="1"/>
    <s v="1500-2000"/>
    <n v="3.01"/>
    <n v="0.32"/>
    <n v="0.8"/>
    <n v="0.83"/>
    <x v="1"/>
    <n v="42"/>
    <n v="43.55"/>
    <n v="3.69"/>
    <x v="2"/>
    <n v="220.15"/>
    <n v="220.12"/>
    <s v="&gt;0"/>
    <x v="1"/>
    <n v="424.17"/>
  </r>
  <r>
    <d v="2022-05-24T00:00:00"/>
    <x v="3"/>
    <x v="223"/>
    <s v="Venus"/>
    <s v="Venus Pipes &amp; Tube"/>
    <s v="Not found"/>
    <s v="1304.50"/>
    <n v="165.42"/>
    <s v="150-200"/>
    <x v="0"/>
    <n v="16.541999999999998"/>
    <m/>
    <x v="0"/>
    <s v="0-500"/>
    <n v="12.02"/>
    <n v="6.59"/>
    <n v="11.12"/>
    <n v="8.69"/>
    <x v="2"/>
    <n v="326"/>
    <n v="335"/>
    <n v="2.76"/>
    <x v="2"/>
    <n v="1304.7"/>
    <n v="1304"/>
    <s v="&gt;0"/>
    <x v="3"/>
    <n v="300.20999999999998"/>
  </r>
  <r>
    <d v="2022-05-24T00:00:00"/>
    <x v="3"/>
    <x v="224"/>
    <s v="Delhivery"/>
    <s v="Delhivery"/>
    <s v="467.85"/>
    <s v="467.85"/>
    <n v="5235"/>
    <m/>
    <x v="0"/>
    <n v="523.5"/>
    <m/>
    <x v="0"/>
    <s v="Hbove 5000"/>
    <n v="2.66"/>
    <n v="0.27"/>
    <n v="0.31"/>
    <n v="0.39"/>
    <x v="1"/>
    <n v="487"/>
    <n v="493"/>
    <n v="1.23"/>
    <x v="2"/>
    <n v="473.55"/>
    <n v="473.6"/>
    <s v="&gt;0"/>
    <x v="1"/>
    <n v="-2.76"/>
  </r>
  <r>
    <d v="2022-05-20T00:00:00"/>
    <x v="3"/>
    <x v="225"/>
    <s v="Prudent"/>
    <s v="Prudent Corporate"/>
    <s v="Not found"/>
    <s v="2620.40"/>
    <n v="537.94000000000005"/>
    <m/>
    <x v="6"/>
    <n v="53.794000000000004"/>
    <m/>
    <x v="0"/>
    <s v="500-1000"/>
    <n v="1.26"/>
    <n v="0.74"/>
    <n v="0.61"/>
    <n v="0.81"/>
    <x v="1"/>
    <n v="630"/>
    <n v="660"/>
    <n v="4.76"/>
    <x v="2"/>
    <n v="2894.8"/>
    <n v="2892"/>
    <s v="&gt;0"/>
    <x v="1"/>
    <n v="359.49"/>
  </r>
  <r>
    <d v="2022-05-17T00:00:00"/>
    <x v="3"/>
    <x v="226"/>
    <s v="Life"/>
    <s v="Life Insurance Cor"/>
    <s v="Not found"/>
    <s v="894.85"/>
    <n v="20557.2"/>
    <m/>
    <x v="0"/>
    <n v="2055.7200000000003"/>
    <m/>
    <x v="0"/>
    <s v="Hbove 5000"/>
    <n v="2.83"/>
    <n v="1.39"/>
    <n v="1.1399999999999999"/>
    <n v="1.64"/>
    <x v="1"/>
    <n v="949"/>
    <n v="867.2"/>
    <n v="-8.6199999999999992"/>
    <x v="7"/>
    <n v="889.65"/>
    <n v="889.1"/>
    <s v="&lt;0"/>
    <x v="1"/>
    <n v="-6.25"/>
  </r>
  <r>
    <d v="2022-05-10T00:00:00"/>
    <x v="3"/>
    <x v="227"/>
    <s v="Rainbow"/>
    <s v="Rainbow Children's"/>
    <s v="Not found"/>
    <s v="1324.30"/>
    <n v="1580.85"/>
    <m/>
    <x v="0"/>
    <n v="158.08499999999998"/>
    <m/>
    <x v="2"/>
    <s v="1500-2000"/>
    <n v="38.9"/>
    <n v="1.37"/>
    <n v="0.7"/>
    <n v="5.25"/>
    <x v="2"/>
    <n v="542"/>
    <n v="506"/>
    <n v="-6.64"/>
    <x v="7"/>
    <n v="1569.2"/>
    <n v="1577.4"/>
    <s v="&lt;0"/>
    <x v="5"/>
    <n v="189.52"/>
  </r>
  <r>
    <d v="2022-05-09T00:00:00"/>
    <x v="3"/>
    <x v="228"/>
    <s v="Campus"/>
    <s v="Campus Activewear"/>
    <s v="Not found"/>
    <s v="278.15"/>
    <n v="1399.6"/>
    <m/>
    <x v="0"/>
    <n v="139.95999999999998"/>
    <s v="1350-1400"/>
    <x v="0"/>
    <s v="1000-1500"/>
    <n v="152.04"/>
    <n v="10.68"/>
    <n v="4.7300000000000004"/>
    <n v="28.55"/>
    <x v="5"/>
    <n v="292"/>
    <n v="355"/>
    <n v="21.58"/>
    <x v="9"/>
    <n v="265.39999999999998"/>
    <n v="266.7"/>
    <s v="&gt;0"/>
    <x v="7"/>
    <n v="-9.11"/>
  </r>
  <r>
    <d v="2022-04-13T00:00:00"/>
    <x v="3"/>
    <x v="229"/>
    <s v="Hariom"/>
    <s v="Hariom Pipe Indust"/>
    <s v="Not found"/>
    <s v="468.70"/>
    <n v="130.05000000000001"/>
    <s v="100-150"/>
    <x v="0"/>
    <n v="13.005000000000001"/>
    <m/>
    <x v="0"/>
    <s v="0-500"/>
    <n v="1.91"/>
    <n v="2.68"/>
    <n v="6.92"/>
    <n v="3.57"/>
    <x v="1"/>
    <n v="153"/>
    <n v="214"/>
    <n v="39.869999999999997"/>
    <x v="0"/>
    <n v="490.5"/>
    <n v="490.6"/>
    <s v="&gt;0"/>
    <x v="1"/>
    <n v="220.59"/>
  </r>
  <r>
    <d v="2022-04-11T00:00:00"/>
    <x v="3"/>
    <x v="230"/>
    <s v="Veranda"/>
    <s v="Veranda Learning S"/>
    <s v="Not found"/>
    <s v="223.55"/>
    <n v="200"/>
    <s v="200-250"/>
    <x v="0"/>
    <n v="20"/>
    <m/>
    <x v="0"/>
    <s v="0-500"/>
    <n v="2.02"/>
    <n v="2.09"/>
    <n v="5.68"/>
    <n v="2.2400000000000002"/>
    <x v="1"/>
    <n v="137"/>
    <n v="157"/>
    <n v="14.6"/>
    <x v="3"/>
    <n v="220.9"/>
    <n v="221.47"/>
    <s v="&gt;0"/>
    <x v="1"/>
    <n v="61.24"/>
  </r>
  <r>
    <d v="2022-04-07T00:00:00"/>
    <x v="3"/>
    <x v="231"/>
    <s v="Uma"/>
    <s v="Uma Exports"/>
    <s v="46.50"/>
    <s v="23.95"/>
    <n v="60"/>
    <s v="50-100"/>
    <x v="0"/>
    <n v="6"/>
    <m/>
    <x v="0"/>
    <s v="0-500"/>
    <n v="2.81"/>
    <n v="0.94"/>
    <n v="6.28"/>
    <n v="4.6399999999999997"/>
    <x v="1"/>
    <n v="68"/>
    <n v="80"/>
    <n v="17.649999999999999"/>
    <x v="3"/>
    <n v="55.66"/>
    <n v="55.55"/>
    <s v="&gt;0"/>
    <x v="1"/>
    <n v="-18.149999999999999"/>
  </r>
  <r>
    <d v="2022-04-08T00:00:00"/>
    <x v="3"/>
    <x v="232"/>
    <s v="Patanjali"/>
    <s v="Patanjali Foods"/>
    <s v="595.80"/>
    <s v="595.80"/>
    <n v="4300"/>
    <m/>
    <x v="0"/>
    <n v="430"/>
    <m/>
    <x v="0"/>
    <s v="4000-4500"/>
    <n v="2.2000000000000002"/>
    <n v="11.75"/>
    <n v="0.9"/>
    <n v="3.6"/>
    <x v="1"/>
    <n v="650"/>
    <n v="850"/>
    <n v="30.77"/>
    <x v="0"/>
    <n v="1804.05"/>
    <n v="1801.2"/>
    <s v="&gt;0"/>
    <x v="1"/>
    <n v="177.55"/>
  </r>
  <r>
    <d v="2022-02-16T00:00:00"/>
    <x v="3"/>
    <x v="233"/>
    <s v="Vedant"/>
    <s v="Vedant Fashions"/>
    <s v="689.95"/>
    <s v="689.95"/>
    <n v="3149.19"/>
    <m/>
    <x v="0"/>
    <n v="314.91899999999998"/>
    <m/>
    <x v="0"/>
    <s v="3000-3500"/>
    <n v="7.49"/>
    <n v="1.07"/>
    <n v="0.39"/>
    <n v="2.57"/>
    <x v="1"/>
    <n v="866"/>
    <n v="936"/>
    <n v="8.08"/>
    <x v="2"/>
    <n v="776.1"/>
    <n v="776.25"/>
    <s v="&gt;0"/>
    <x v="3"/>
    <n v="-10.38"/>
  </r>
  <r>
    <d v="2022-02-08T00:00:00"/>
    <x v="3"/>
    <x v="234"/>
    <s v="AWL"/>
    <s v="AWL Agri Business"/>
    <s v="Not found"/>
    <s v="268.50"/>
    <n v="3600"/>
    <m/>
    <x v="0"/>
    <n v="360"/>
    <m/>
    <x v="0"/>
    <s v="3500-4000"/>
    <n v="5.73"/>
    <n v="56.3"/>
    <n v="3.92"/>
    <n v="17.37"/>
    <x v="10"/>
    <n v="230"/>
    <n v="221"/>
    <n v="-3.91"/>
    <x v="1"/>
    <n v="258.35000000000002"/>
    <n v="258.39999999999998"/>
    <s v="&lt;0"/>
    <x v="3"/>
    <n v="12.33"/>
  </r>
  <r>
    <d v="2022-01-31T00:00:00"/>
    <x v="3"/>
    <x v="235"/>
    <s v="AGS"/>
    <s v="AGS Transact Techn"/>
    <s v="Not found"/>
    <s v="4.79"/>
    <n v="680"/>
    <m/>
    <x v="1"/>
    <n v="68"/>
    <m/>
    <x v="0"/>
    <s v="500-1000"/>
    <n v="2.68"/>
    <n v="25.61"/>
    <n v="3.08"/>
    <n v="7.79"/>
    <x v="2"/>
    <n v="175"/>
    <n v="176"/>
    <n v="0.56999999999999995"/>
    <x v="2"/>
    <n v="5.82"/>
    <n v="5.76"/>
    <s v="&gt;0"/>
    <x v="1"/>
    <n v="-96.67"/>
  </r>
  <r>
    <d v="2021-12-31T00:00:00"/>
    <x v="4"/>
    <x v="236"/>
    <s v="CMS"/>
    <s v="CMS Info Systems L"/>
    <s v="Not found"/>
    <s v="375.40"/>
    <n v="1100"/>
    <m/>
    <x v="0"/>
    <n v="110"/>
    <s v="1100-1150"/>
    <x v="0"/>
    <s v="1000-1500"/>
    <n v="1.98"/>
    <n v="1.45"/>
    <n v="2.15"/>
    <n v="1.95"/>
    <x v="1"/>
    <n v="216"/>
    <n v="218.5"/>
    <n v="1.1599999999999999"/>
    <x v="2"/>
    <n v="440"/>
    <n v="440.05"/>
    <s v="&gt;0"/>
    <x v="1"/>
    <n v="103.7"/>
  </r>
  <r>
    <d v="2021-12-28T00:00:00"/>
    <x v="4"/>
    <x v="237"/>
    <s v="Supriya"/>
    <s v="Supriya Lifescienc"/>
    <s v="Not found"/>
    <s v="720.90"/>
    <n v="700"/>
    <m/>
    <x v="3"/>
    <n v="70"/>
    <m/>
    <x v="0"/>
    <s v="500-1000"/>
    <n v="31.83"/>
    <n v="161.22"/>
    <n v="56.01"/>
    <n v="71.510000000000005"/>
    <x v="6"/>
    <n v="274"/>
    <n v="425"/>
    <n v="55.11"/>
    <x v="5"/>
    <n v="689.2"/>
    <n v="689.55"/>
    <s v="&gt;0"/>
    <x v="5"/>
    <n v="151.53"/>
  </r>
  <r>
    <d v="2021-12-27T00:00:00"/>
    <x v="4"/>
    <x v="238"/>
    <s v="HP"/>
    <s v="HP Adhesives"/>
    <s v="46.95"/>
    <s v="289.00"/>
    <n v="125.96"/>
    <s v="100-150"/>
    <x v="0"/>
    <n v="12.596"/>
    <m/>
    <x v="0"/>
    <s v="0-500"/>
    <n v="1.82"/>
    <n v="19.04"/>
    <n v="81.239999999999995"/>
    <n v="20.96"/>
    <x v="11"/>
    <n v="274"/>
    <n v="319"/>
    <n v="16.420000000000002"/>
    <x v="3"/>
    <n v="46.99"/>
    <n v="47.07"/>
    <s v="&gt;0"/>
    <x v="1"/>
    <n v="-82.85"/>
  </r>
  <r>
    <d v="2021-12-24T00:00:00"/>
    <x v="4"/>
    <x v="239"/>
    <s v="Data"/>
    <s v="Data Patterns (Ind"/>
    <s v="Not found"/>
    <s v="2815.00"/>
    <n v="588.22"/>
    <m/>
    <x v="4"/>
    <n v="58.822000000000003"/>
    <m/>
    <x v="0"/>
    <s v="500-1000"/>
    <n v="190.86"/>
    <n v="254.22"/>
    <n v="23.14"/>
    <n v="119.62"/>
    <x v="7"/>
    <n v="585"/>
    <n v="864"/>
    <n v="47.69"/>
    <x v="8"/>
    <n v="2589.6"/>
    <n v="2590.6"/>
    <s v="&gt;0"/>
    <x v="0"/>
    <n v="342.67"/>
  </r>
  <r>
    <d v="2021-12-23T00:00:00"/>
    <x v="4"/>
    <x v="240"/>
    <s v="Medplus"/>
    <s v="Medplus Health Ser"/>
    <s v="Not found"/>
    <s v="778.00"/>
    <n v="1398.3"/>
    <m/>
    <x v="0"/>
    <n v="139.82999999999998"/>
    <s v="1350-1400"/>
    <x v="0"/>
    <s v="1000-1500"/>
    <n v="111.9"/>
    <n v="85.33"/>
    <n v="5.24"/>
    <n v="52.59"/>
    <x v="6"/>
    <n v="796"/>
    <n v="1015"/>
    <n v="27.51"/>
    <x v="9"/>
    <n v="822.65"/>
    <n v="821.25"/>
    <s v="&gt;0"/>
    <x v="6"/>
    <n v="3.35"/>
  </r>
  <r>
    <d v="2021-12-22T00:00:00"/>
    <x v="4"/>
    <x v="241"/>
    <s v="Metro"/>
    <s v="Metro Brands"/>
    <s v="1212.60"/>
    <s v="1212.60"/>
    <n v="1367.51"/>
    <m/>
    <x v="0"/>
    <n v="136.751"/>
    <s v="1350-1400"/>
    <x v="0"/>
    <s v="1000-1500"/>
    <n v="8.49"/>
    <n v="3.02"/>
    <n v="1.1299999999999999"/>
    <n v="3.64"/>
    <x v="1"/>
    <n v="500"/>
    <n v="436"/>
    <n v="-12.8"/>
    <x v="6"/>
    <n v="1160.8"/>
    <n v="1159.5"/>
    <s v="&lt;0"/>
    <x v="3"/>
    <n v="132.16"/>
  </r>
  <r>
    <d v="2021-12-21T00:00:00"/>
    <x v="4"/>
    <x v="242"/>
    <s v="C.E."/>
    <s v="C.E. Info Systems"/>
    <s v="Not found"/>
    <s v="1699.95"/>
    <n v="1039.6099999999999"/>
    <m/>
    <x v="0"/>
    <n v="103.96099999999998"/>
    <s v="1000-1050"/>
    <x v="0"/>
    <s v="1000-1500"/>
    <n v="196.36"/>
    <n v="424.69"/>
    <n v="15.2"/>
    <n v="154.71"/>
    <x v="0"/>
    <n v="1033"/>
    <n v="1581"/>
    <n v="53.05"/>
    <x v="5"/>
    <n v="1729.7"/>
    <n v="1729.6"/>
    <s v="&gt;0"/>
    <x v="0"/>
    <n v="67.44"/>
  </r>
  <r>
    <d v="2021-12-20T00:00:00"/>
    <x v="4"/>
    <x v="243"/>
    <s v="Shriram"/>
    <s v="Shriram Properties"/>
    <s v="Not found"/>
    <s v="2659.55"/>
    <n v="600"/>
    <m/>
    <x v="8"/>
    <n v="60"/>
    <m/>
    <x v="0"/>
    <s v="500-1000"/>
    <n v="1.85"/>
    <n v="4.82"/>
    <n v="12.72"/>
    <n v="4.5999999999999996"/>
    <x v="1"/>
    <n v="118"/>
    <n v="94"/>
    <n v="-20.34"/>
    <x v="14"/>
    <n v="89.86"/>
    <n v="89.65"/>
    <s v="&lt;0"/>
    <x v="1"/>
    <n v="-23.85"/>
  </r>
  <r>
    <d v="2021-12-17T00:00:00"/>
    <x v="4"/>
    <x v="244"/>
    <s v="Rategain"/>
    <s v="Rategain Travel Te"/>
    <s v="Not found"/>
    <s v="691.10"/>
    <n v="1335.74"/>
    <m/>
    <x v="0"/>
    <n v="133.57400000000001"/>
    <s v="1300-1350"/>
    <x v="0"/>
    <s v="1000-1500"/>
    <n v="8.42"/>
    <n v="42.04"/>
    <n v="8.08"/>
    <n v="17.41"/>
    <x v="10"/>
    <n v="425"/>
    <n v="364.8"/>
    <n v="-14.16"/>
    <x v="6"/>
    <n v="495.2"/>
    <n v="495.05"/>
    <s v="&lt;0"/>
    <x v="3"/>
    <n v="16.52"/>
  </r>
  <r>
    <d v="2021-12-14T00:00:00"/>
    <x v="4"/>
    <x v="245"/>
    <s v="Anand"/>
    <s v="Anand Rathi Wealth"/>
    <s v="Not found"/>
    <s v="2948.80"/>
    <n v="659.38"/>
    <m/>
    <x v="1"/>
    <n v="65.938000000000002"/>
    <m/>
    <x v="0"/>
    <s v="500-1000"/>
    <n v="2.5"/>
    <n v="25.42"/>
    <n v="7.76"/>
    <n v="9.7799999999999994"/>
    <x v="2"/>
    <n v="550"/>
    <n v="602.04999999999995"/>
    <n v="9.4600000000000009"/>
    <x v="2"/>
    <n v="2803.95"/>
    <n v="2806.2"/>
    <s v="&gt;0"/>
    <x v="1"/>
    <n v="409.81"/>
  </r>
  <r>
    <d v="2021-12-13T00:00:00"/>
    <x v="4"/>
    <x v="246"/>
    <s v="Tega"/>
    <s v="Tega Industries"/>
    <s v="Not found"/>
    <s v="1946.10"/>
    <n v="619.23"/>
    <m/>
    <x v="8"/>
    <n v="61.923000000000002"/>
    <m/>
    <x v="0"/>
    <s v="500-1000"/>
    <n v="215.45"/>
    <n v="666.19"/>
    <n v="29.44"/>
    <n v="219.04"/>
    <x v="3"/>
    <n v="453"/>
    <n v="753"/>
    <n v="66.23"/>
    <x v="4"/>
    <n v="1875.4"/>
    <n v="1874.5"/>
    <s v="&gt;0"/>
    <x v="10"/>
    <n v="314"/>
  </r>
  <r>
    <d v="2021-12-10T00:00:00"/>
    <x v="4"/>
    <x v="247"/>
    <s v="Star"/>
    <s v="Star Health &amp; Alli"/>
    <s v="Not found"/>
    <s v="133.00"/>
    <n v="6400.44"/>
    <m/>
    <x v="0"/>
    <n v="640.04399999999998"/>
    <m/>
    <x v="0"/>
    <s v="Hbove 5000"/>
    <n v="1.03"/>
    <n v="0.19"/>
    <n v="1.1000000000000001"/>
    <n v="0.79"/>
    <x v="1"/>
    <n v="900"/>
    <n v="848.8"/>
    <n v="-5.69"/>
    <x v="7"/>
    <n v="444.7"/>
    <n v="444.55"/>
    <s v="&lt;0"/>
    <x v="1"/>
    <n v="-50.59"/>
  </r>
  <r>
    <d v="2021-11-30T00:00:00"/>
    <x v="4"/>
    <x v="248"/>
    <s v="Go"/>
    <s v="Go Fashion (India)"/>
    <s v="Not found"/>
    <s v="678.00"/>
    <n v="1013.61"/>
    <m/>
    <x v="0"/>
    <n v="101.361"/>
    <s v="1000-1050"/>
    <x v="0"/>
    <s v="1000-1500"/>
    <n v="100.73"/>
    <n v="262.08"/>
    <n v="49.7"/>
    <n v="135.46"/>
    <x v="9"/>
    <n v="690"/>
    <n v="1316"/>
    <n v="90.72"/>
    <x v="13"/>
    <n v="694.55"/>
    <n v="694.1"/>
    <s v="&gt;0"/>
    <x v="6"/>
    <n v="0.66"/>
  </r>
  <r>
    <d v="2021-11-26T00:00:00"/>
    <x v="4"/>
    <x v="249"/>
    <s v="Tarsons"/>
    <s v="Tarsons Products L"/>
    <s v="Not found"/>
    <s v="298.50"/>
    <n v="1023.47"/>
    <m/>
    <x v="0"/>
    <n v="102.34700000000001"/>
    <s v="1000-1050"/>
    <x v="0"/>
    <s v="1000-1500"/>
    <n v="115.77"/>
    <n v="184.58"/>
    <n v="10.56"/>
    <n v="77.489999999999995"/>
    <x v="8"/>
    <n v="662"/>
    <n v="700"/>
    <n v="5.74"/>
    <x v="2"/>
    <n v="327.25"/>
    <n v="327.5"/>
    <s v="&gt;0"/>
    <x v="6"/>
    <n v="-50.57"/>
  </r>
  <r>
    <d v="2021-11-23T00:00:00"/>
    <x v="4"/>
    <x v="250"/>
    <s v="Latent"/>
    <s v="Latent View Analyt"/>
    <s v="Not found"/>
    <s v="427.05"/>
    <n v="600"/>
    <m/>
    <x v="8"/>
    <n v="60"/>
    <m/>
    <x v="0"/>
    <s v="500-1000"/>
    <n v="145.47999999999999"/>
    <n v="850.66"/>
    <n v="119.44"/>
    <n v="326.49"/>
    <x v="3"/>
    <n v="197"/>
    <n v="530"/>
    <n v="169.04"/>
    <x v="11"/>
    <n v="419.85"/>
    <n v="419.9"/>
    <s v="&gt;0"/>
    <x v="7"/>
    <n v="113.12"/>
  </r>
  <r>
    <d v="2021-11-18T00:00:00"/>
    <x v="4"/>
    <x v="251"/>
    <s v="Sapphire"/>
    <s v="Sapphire Foods Ind"/>
    <s v="Not found"/>
    <s v="286.60"/>
    <n v="2073.25"/>
    <m/>
    <x v="0"/>
    <n v="207.32499999999999"/>
    <m/>
    <x v="0"/>
    <s v="2000-2500"/>
    <n v="7.5"/>
    <n v="3.46"/>
    <n v="8.6999999999999993"/>
    <n v="6.62"/>
    <x v="2"/>
    <n v="1180"/>
    <n v="1311"/>
    <n v="11.1"/>
    <x v="3"/>
    <n v="326.85000000000002"/>
    <n v="327"/>
    <s v="&gt;0"/>
    <x v="3"/>
    <n v="-72.3"/>
  </r>
  <r>
    <d v="2021-11-18T00:00:00"/>
    <x v="4"/>
    <x v="252"/>
    <s v="One"/>
    <s v="One 97 Communicati"/>
    <s v="Not found"/>
    <s v="277.30"/>
    <n v="18300"/>
    <m/>
    <x v="0"/>
    <n v="1830"/>
    <m/>
    <x v="0"/>
    <s v="Hbove 5000"/>
    <n v="2.79"/>
    <n v="0.24"/>
    <n v="1.66"/>
    <n v="1.89"/>
    <x v="1"/>
    <n v="2150"/>
    <n v="1955"/>
    <n v="-9.07"/>
    <x v="7"/>
    <n v="1264.5999999999999"/>
    <n v="1264.5999999999999"/>
    <s v="&lt;0"/>
    <x v="1"/>
    <n v="-41.18"/>
  </r>
  <r>
    <d v="2021-11-15T00:00:00"/>
    <x v="4"/>
    <x v="253"/>
    <s v="PB"/>
    <s v="PB Fintech"/>
    <s v="Not found"/>
    <s v="1740.00"/>
    <n v="5709.72"/>
    <m/>
    <x v="0"/>
    <n v="570.97199999999998"/>
    <m/>
    <x v="0"/>
    <s v="Hbove 5000"/>
    <n v="24.89"/>
    <n v="7.82"/>
    <n v="3.31"/>
    <n v="16.59"/>
    <x v="10"/>
    <n v="980"/>
    <n v="1150"/>
    <n v="17.350000000000001"/>
    <x v="3"/>
    <n v="1906.7"/>
    <n v="1911.2"/>
    <s v="&gt;0"/>
    <x v="2"/>
    <n v="94.56"/>
  </r>
  <r>
    <d v="2021-11-15T00:00:00"/>
    <x v="4"/>
    <x v="254"/>
    <s v="S"/>
    <s v="S J S Enterprises"/>
    <s v="Not found"/>
    <s v="358.45"/>
    <n v="800"/>
    <m/>
    <x v="7"/>
    <n v="80"/>
    <m/>
    <x v="0"/>
    <s v="500-1000"/>
    <n v="1.42"/>
    <n v="2.3199999999999998"/>
    <n v="1.38"/>
    <n v="1.59"/>
    <x v="1"/>
    <n v="542"/>
    <n v="540"/>
    <n v="-0.37"/>
    <x v="1"/>
    <n v="1382.9"/>
    <n v="1378.9"/>
    <s v="&lt;0"/>
    <x v="1"/>
    <n v="155.15"/>
  </r>
  <r>
    <d v="2021-11-15T00:00:00"/>
    <x v="4"/>
    <x v="255"/>
    <s v="Sigachi"/>
    <s v="Sigachi Industries"/>
    <s v="Not found"/>
    <s v="38.85"/>
    <n v="125.43"/>
    <s v="100-150"/>
    <x v="0"/>
    <n v="12.543000000000001"/>
    <m/>
    <x v="0"/>
    <s v="0-500"/>
    <n v="86.51"/>
    <n v="172.43"/>
    <n v="80.489999999999995"/>
    <n v="101.91"/>
    <x v="7"/>
    <n v="163"/>
    <n v="575"/>
    <n v="252.76"/>
    <x v="11"/>
    <n v="31.4"/>
    <n v="31.4"/>
    <s v="&gt;0"/>
    <x v="9"/>
    <n v="-80.739999999999995"/>
  </r>
  <r>
    <d v="2021-11-12T00:00:00"/>
    <x v="4"/>
    <x v="256"/>
    <s v="Fino"/>
    <s v="Fino Payments Bank"/>
    <s v="Not found"/>
    <s v="300.45"/>
    <n v="1200.29"/>
    <m/>
    <x v="0"/>
    <n v="120.029"/>
    <s v="1200-1250"/>
    <x v="0"/>
    <s v="1000-1500"/>
    <n v="1.65"/>
    <n v="0.21"/>
    <n v="5.92"/>
    <n v="2.0299999999999998"/>
    <x v="1"/>
    <n v="577"/>
    <n v="548"/>
    <n v="-5.03"/>
    <x v="7"/>
    <n v="264.35000000000002"/>
    <n v="265"/>
    <s v="&lt;0"/>
    <x v="1"/>
    <n v="-54.19"/>
  </r>
  <r>
    <d v="2021-11-10T00:00:00"/>
    <x v="4"/>
    <x v="257"/>
    <s v="FSN"/>
    <s v="FSN E-Commerce Ven"/>
    <s v="Not found"/>
    <s v="264.10"/>
    <n v="5349.72"/>
    <m/>
    <x v="0"/>
    <n v="534.97199999999998"/>
    <m/>
    <x v="0"/>
    <s v="Hbove 5000"/>
    <n v="91.18"/>
    <n v="112.02"/>
    <n v="12.24"/>
    <n v="81.78"/>
    <x v="8"/>
    <n v="1125"/>
    <n v="2001"/>
    <n v="77.87"/>
    <x v="12"/>
    <n v="224.95"/>
    <n v="224.94"/>
    <s v="&gt;0"/>
    <x v="6"/>
    <n v="-80"/>
  </r>
  <r>
    <d v="2021-10-11T00:00:00"/>
    <x v="4"/>
    <x v="258"/>
    <s v="Aditya"/>
    <s v="Aditya Birla Sun L"/>
    <s v="Not found"/>
    <s v="804.45"/>
    <n v="2768.26"/>
    <m/>
    <x v="0"/>
    <n v="276.82600000000002"/>
    <m/>
    <x v="0"/>
    <s v="2500-3000"/>
    <n v="10.36"/>
    <n v="4.3899999999999997"/>
    <n v="3.24"/>
    <n v="5.24"/>
    <x v="2"/>
    <n v="712"/>
    <n v="712"/>
    <n v="0"/>
    <x v="2"/>
    <n v="880.8"/>
    <n v="882.2"/>
    <s v="=0"/>
    <x v="3"/>
    <n v="23.71"/>
  </r>
  <r>
    <d v="2021-10-01T00:00:00"/>
    <x v="4"/>
    <x v="259"/>
    <s v="Paras"/>
    <s v="Paras Defence and"/>
    <s v="Not found"/>
    <s v="720.90"/>
    <n v="170.78"/>
    <s v="150-200"/>
    <x v="0"/>
    <n v="17.077999999999999"/>
    <m/>
    <x v="0"/>
    <s v="0-500"/>
    <n v="169.65"/>
    <n v="927.7"/>
    <n v="112.81"/>
    <n v="304.26"/>
    <x v="3"/>
    <n v="175"/>
    <n v="475"/>
    <n v="171.43"/>
    <x v="11"/>
    <n v="684"/>
    <n v="683.85"/>
    <s v="&gt;0"/>
    <x v="0"/>
    <n v="290.86"/>
  </r>
  <r>
    <d v="2021-09-24T00:00:00"/>
    <x v="4"/>
    <x v="260"/>
    <s v="Sansera"/>
    <s v="Sansera Engineerin"/>
    <s v="Not found"/>
    <s v="1417.55"/>
    <n v="1282.52"/>
    <m/>
    <x v="0"/>
    <n v="128.25200000000001"/>
    <s v="1250-1300"/>
    <x v="0"/>
    <s v="1000-1500"/>
    <n v="0.28999999999999998"/>
    <n v="7.0000000000000007E-2"/>
    <n v="0.87"/>
    <n v="0.53"/>
    <x v="1"/>
    <n v="744"/>
    <n v="811.35"/>
    <n v="9.0500000000000007"/>
    <x v="2"/>
    <n v="1296.3499999999999"/>
    <n v="1297.5"/>
    <s v="&gt;0"/>
    <x v="1"/>
    <n v="74.239999999999995"/>
  </r>
  <r>
    <d v="2021-09-14T00:00:00"/>
    <x v="4"/>
    <x v="261"/>
    <s v="Vijaya"/>
    <s v="Vijaya Diagnostic"/>
    <s v="Not found"/>
    <s v="980.80"/>
    <n v="1894.26"/>
    <m/>
    <x v="0"/>
    <n v="189.42599999999999"/>
    <m/>
    <x v="4"/>
    <s v="1500-2000"/>
    <n v="13.07"/>
    <n v="1.32"/>
    <n v="1.0900000000000001"/>
    <n v="4.54"/>
    <x v="1"/>
    <n v="531"/>
    <n v="542.29999999999995"/>
    <n v="2.13"/>
    <x v="2"/>
    <n v="1019.4"/>
    <n v="1021.1"/>
    <s v="&gt;0"/>
    <x v="3"/>
    <n v="91.98"/>
  </r>
  <r>
    <d v="2021-09-14T00:00:00"/>
    <x v="4"/>
    <x v="262"/>
    <s v="Acutaas"/>
    <s v="Acutaas Chemicals"/>
    <s v="Not found"/>
    <s v="1427.10"/>
    <n v="569.64"/>
    <m/>
    <x v="4"/>
    <n v="56.963999999999999"/>
    <m/>
    <x v="0"/>
    <s v="500-1000"/>
    <n v="86.64"/>
    <n v="154.81"/>
    <n v="13.36"/>
    <n v="64.540000000000006"/>
    <x v="6"/>
    <n v="610"/>
    <n v="902"/>
    <n v="47.87"/>
    <x v="8"/>
    <n v="1420.8"/>
    <n v="1423.9"/>
    <s v="&gt;0"/>
    <x v="9"/>
    <n v="132.91999999999999"/>
  </r>
  <r>
    <d v="2021-08-24T00:00:00"/>
    <x v="4"/>
    <x v="263"/>
    <s v="Aptus"/>
    <s v="Aptus Value Housin"/>
    <s v="Not found"/>
    <s v="85.85"/>
    <n v="2780.05"/>
    <m/>
    <x v="0"/>
    <n v="278.005"/>
    <m/>
    <x v="0"/>
    <s v="2500-3000"/>
    <n v="32.409999999999997"/>
    <n v="33.909999999999997"/>
    <n v="1.35"/>
    <n v="17.2"/>
    <x v="10"/>
    <n v="353"/>
    <n v="329.95"/>
    <n v="-6.53"/>
    <x v="7"/>
    <n v="345.85"/>
    <n v="345.95"/>
    <s v="&lt;0"/>
    <x v="5"/>
    <n v="-2.0299999999999998"/>
  </r>
  <r>
    <d v="2021-08-24T00:00:00"/>
    <x v="4"/>
    <x v="264"/>
    <s v="Chemplast"/>
    <s v="Chemplast Sanmar L"/>
    <s v="Not found"/>
    <s v="371.85"/>
    <n v="3850"/>
    <m/>
    <x v="0"/>
    <n v="385"/>
    <m/>
    <x v="0"/>
    <s v="3500-4000"/>
    <n v="2.7"/>
    <n v="1.03"/>
    <n v="2.29"/>
    <n v="2.17"/>
    <x v="1"/>
    <n v="541"/>
    <n v="525"/>
    <n v="-2.96"/>
    <x v="1"/>
    <n v="439.4"/>
    <n v="439.2"/>
    <s v="&lt;0"/>
    <x v="1"/>
    <n v="-18.78"/>
  </r>
  <r>
    <d v="2021-08-23T00:00:00"/>
    <x v="4"/>
    <x v="265"/>
    <s v="Nuvoco"/>
    <s v="Nuvoco Vistas Corp"/>
    <s v="Not found"/>
    <s v="431.75"/>
    <n v="5000"/>
    <m/>
    <x v="0"/>
    <n v="500"/>
    <m/>
    <x v="0"/>
    <s v="4500-5000"/>
    <n v="4.2300000000000004"/>
    <n v="0.66"/>
    <n v="0.73"/>
    <n v="1.71"/>
    <x v="1"/>
    <n v="570"/>
    <n v="471"/>
    <n v="-17.37"/>
    <x v="14"/>
    <n v="457.85"/>
    <n v="457.35"/>
    <s v="&lt;0"/>
    <x v="1"/>
    <n v="-19.68"/>
  </r>
  <r>
    <d v="2021-08-20T00:00:00"/>
    <x v="4"/>
    <x v="266"/>
    <s v="Cartrade"/>
    <s v="Cartrade Tech"/>
    <s v="2477.00"/>
    <s v="2477.00"/>
    <n v="2998.51"/>
    <m/>
    <x v="0"/>
    <n v="299.851"/>
    <m/>
    <x v="0"/>
    <s v="2500-3000"/>
    <n v="35.450000000000003"/>
    <n v="41"/>
    <n v="2.75"/>
    <n v="20.29"/>
    <x v="11"/>
    <n v="1618"/>
    <n v="1600"/>
    <n v="-1.1100000000000001"/>
    <x v="1"/>
    <n v="2349.35"/>
    <n v="2346.6999999999998"/>
    <s v="&lt;0"/>
    <x v="5"/>
    <n v="45.2"/>
  </r>
  <r>
    <d v="2021-08-16T00:00:00"/>
    <x v="4"/>
    <x v="267"/>
    <s v="Devyani"/>
    <s v="Devyani Internatio"/>
    <s v="Not found"/>
    <s v="165.20"/>
    <n v="1838"/>
    <m/>
    <x v="0"/>
    <n v="183.8"/>
    <m/>
    <x v="6"/>
    <s v="1500-2000"/>
    <n v="95.27"/>
    <n v="213.06"/>
    <n v="39.520000000000003"/>
    <n v="116.71"/>
    <x v="7"/>
    <n v="90"/>
    <n v="141"/>
    <n v="56.67"/>
    <x v="5"/>
    <n v="171.15"/>
    <n v="171.27"/>
    <s v="&gt;0"/>
    <x v="6"/>
    <n v="90.17"/>
  </r>
  <r>
    <d v="2021-08-16T00:00:00"/>
    <x v="4"/>
    <x v="268"/>
    <s v="Windlas"/>
    <s v="Windlas Biotech"/>
    <s v="919.75"/>
    <s v="919.75"/>
    <n v="401.54"/>
    <s v="400-450"/>
    <x v="0"/>
    <n v="40.154000000000003"/>
    <m/>
    <x v="0"/>
    <s v="0-500"/>
    <n v="24.4"/>
    <n v="15.73"/>
    <n v="24.27"/>
    <n v="22.47"/>
    <x v="11"/>
    <n v="460"/>
    <n v="439"/>
    <n v="-4.57"/>
    <x v="1"/>
    <n v="1012.25"/>
    <n v="1011.85"/>
    <s v="&lt;0"/>
    <x v="2"/>
    <n v="120.05"/>
  </r>
  <r>
    <d v="2021-08-16T00:00:00"/>
    <x v="4"/>
    <x v="269"/>
    <s v="Exxaro"/>
    <s v="Exxaro Tiles"/>
    <s v="7.95"/>
    <s v="7.95"/>
    <n v="160.77000000000001"/>
    <s v="150-200"/>
    <x v="0"/>
    <n v="16.077000000000002"/>
    <m/>
    <x v="0"/>
    <s v="0-500"/>
    <n v="17.670000000000002"/>
    <n v="5.36"/>
    <n v="40.1"/>
    <n v="22.68"/>
    <x v="11"/>
    <n v="120"/>
    <n v="126"/>
    <n v="5"/>
    <x v="2"/>
    <n v="8.02"/>
    <n v="8"/>
    <s v="&gt;0"/>
    <x v="2"/>
    <n v="-93.32"/>
  </r>
  <r>
    <d v="2021-08-16T00:00:00"/>
    <x v="4"/>
    <x v="270"/>
    <s v="Krsnaa"/>
    <s v="Krsnaa Diagnostics"/>
    <s v="Not found"/>
    <s v="824.00"/>
    <n v="1213.3399999999999"/>
    <m/>
    <x v="0"/>
    <n v="121.33399999999999"/>
    <s v="1200-1250"/>
    <x v="0"/>
    <s v="1000-1500"/>
    <n v="49.83"/>
    <n v="116.3"/>
    <n v="42.04"/>
    <n v="64.400000000000006"/>
    <x v="6"/>
    <n v="954"/>
    <n v="1025"/>
    <n v="7.44"/>
    <x v="2"/>
    <n v="809.8"/>
    <n v="809.15"/>
    <s v="&gt;0"/>
    <x v="5"/>
    <n v="-15.12"/>
  </r>
  <r>
    <d v="2021-08-09T00:00:00"/>
    <x v="4"/>
    <x v="271"/>
    <s v="Rolex"/>
    <s v="Rolex Rings"/>
    <s v="1313.00"/>
    <s v="1313.00"/>
    <n v="731.1"/>
    <m/>
    <x v="3"/>
    <n v="73.11"/>
    <m/>
    <x v="0"/>
    <s v="500-1000"/>
    <n v="143.58000000000001"/>
    <n v="360.11"/>
    <n v="24.49"/>
    <n v="130.44"/>
    <x v="9"/>
    <n v="900"/>
    <n v="1249"/>
    <n v="38.78"/>
    <x v="0"/>
    <n v="1386.1"/>
    <n v="1385.7"/>
    <s v="&gt;0"/>
    <x v="7"/>
    <n v="54.01"/>
  </r>
  <r>
    <d v="2021-08-06T00:00:00"/>
    <x v="4"/>
    <x v="272"/>
    <s v="Alivus"/>
    <s v="Alivus Life Scienc"/>
    <s v="Not found"/>
    <s v="941.25"/>
    <n v="1513.6"/>
    <m/>
    <x v="0"/>
    <n v="151.35999999999999"/>
    <m/>
    <x v="1"/>
    <s v="1500-2000"/>
    <n v="36.97"/>
    <n v="122.54"/>
    <n v="14.63"/>
    <n v="44.17"/>
    <x v="5"/>
    <n v="720"/>
    <n v="751.1"/>
    <n v="4.32"/>
    <x v="2"/>
    <n v="968.65"/>
    <n v="969.7"/>
    <s v="&gt;0"/>
    <x v="5"/>
    <n v="34.53"/>
  </r>
  <r>
    <d v="2021-07-29T00:00:00"/>
    <x v="4"/>
    <x v="273"/>
    <s v="Tatva"/>
    <s v="Tatva Chintan Phar"/>
    <s v="Not found"/>
    <s v="1050.00"/>
    <n v="500"/>
    <m/>
    <x v="6"/>
    <n v="50"/>
    <m/>
    <x v="0"/>
    <s v="500-1000"/>
    <n v="185.23"/>
    <n v="512.22"/>
    <n v="35.35"/>
    <n v="180.36"/>
    <x v="12"/>
    <n v="1083"/>
    <n v="2111.8000000000002"/>
    <n v="95"/>
    <x v="13"/>
    <n v="1105.75"/>
    <n v="1107.2"/>
    <s v="&gt;0"/>
    <x v="0"/>
    <n v="2.1"/>
  </r>
  <r>
    <d v="2021-07-23T00:00:00"/>
    <x v="4"/>
    <x v="274"/>
    <s v="Eternal"/>
    <s v="Eternal"/>
    <s v="Not found"/>
    <s v="345.65"/>
    <n v="9375"/>
    <m/>
    <x v="0"/>
    <n v="937.5"/>
    <m/>
    <x v="0"/>
    <s v="Hbove 5000"/>
    <n v="51.79"/>
    <n v="32.96"/>
    <n v="7.45"/>
    <n v="38.25"/>
    <x v="5"/>
    <n v="76"/>
    <n v="115"/>
    <n v="51.32"/>
    <x v="5"/>
    <n v="318.89999999999998"/>
    <n v="319.10000000000002"/>
    <s v="&gt;0"/>
    <x v="5"/>
    <n v="319.61"/>
  </r>
  <r>
    <d v="2021-07-19T00:00:00"/>
    <x v="4"/>
    <x v="275"/>
    <s v="G"/>
    <s v="G R Infraprojects"/>
    <s v="Not found"/>
    <s v="75.00"/>
    <n v="962.33"/>
    <m/>
    <x v="10"/>
    <n v="96.233000000000004"/>
    <m/>
    <x v="0"/>
    <s v="500-1000"/>
    <n v="75.400000000000006"/>
    <n v="165.03"/>
    <n v="7.69"/>
    <n v="59.1"/>
    <x v="6"/>
    <n v="837"/>
    <n v="1700"/>
    <n v="103.11"/>
    <x v="11"/>
    <n v="1270.25"/>
    <n v="1267.8"/>
    <s v="&gt;0"/>
    <x v="9"/>
    <n v="51.76"/>
  </r>
  <r>
    <d v="2021-07-19T00:00:00"/>
    <x v="4"/>
    <x v="276"/>
    <s v="Clean"/>
    <s v="Clean Science &amp; Te"/>
    <s v="Not found"/>
    <s v="1039.65"/>
    <n v="1546.62"/>
    <m/>
    <x v="0"/>
    <n v="154.66199999999998"/>
    <m/>
    <x v="1"/>
    <s v="1500-2000"/>
    <n v="70.31"/>
    <n v="110.28"/>
    <n v="5.71"/>
    <n v="46.57"/>
    <x v="5"/>
    <n v="900"/>
    <n v="1784.4"/>
    <n v="98.27"/>
    <x v="13"/>
    <n v="1153.1500000000001"/>
    <n v="1153.8"/>
    <s v="&gt;0"/>
    <x v="9"/>
    <n v="28.13"/>
  </r>
  <r>
    <d v="2021-07-05T00:00:00"/>
    <x v="4"/>
    <x v="277"/>
    <s v="India"/>
    <s v="India Pesticides L"/>
    <s v="Not found"/>
    <s v="981.80"/>
    <n v="800"/>
    <m/>
    <x v="7"/>
    <n v="80"/>
    <m/>
    <x v="0"/>
    <s v="500-1000"/>
    <n v="42.95"/>
    <n v="51.88"/>
    <n v="11.3"/>
    <n v="29.04"/>
    <x v="5"/>
    <n v="296"/>
    <n v="360"/>
    <n v="21.62"/>
    <x v="9"/>
    <n v="226"/>
    <n v="225.69"/>
    <s v="&gt;0"/>
    <x v="5"/>
    <n v="-23.65"/>
  </r>
  <r>
    <d v="2021-06-28T00:00:00"/>
    <x v="4"/>
    <x v="278"/>
    <s v="Dodla"/>
    <s v="Dodla Dairy"/>
    <s v="1321.00"/>
    <s v="1321.00"/>
    <n v="520.17999999999995"/>
    <m/>
    <x v="6"/>
    <n v="52.017999999999994"/>
    <m/>
    <x v="0"/>
    <s v="500-1000"/>
    <n v="84.88"/>
    <n v="73.260000000000005"/>
    <n v="11.33"/>
    <n v="45.61"/>
    <x v="5"/>
    <n v="428"/>
    <n v="528"/>
    <n v="23.36"/>
    <x v="9"/>
    <n v="1350.2"/>
    <n v="1349.9"/>
    <s v="&gt;0"/>
    <x v="9"/>
    <n v="215.47"/>
  </r>
  <r>
    <d v="2021-06-28T00:00:00"/>
    <x v="4"/>
    <x v="279"/>
    <s v="Krishna"/>
    <s v="Krishna Institute"/>
    <s v="Not found"/>
    <s v="6.41"/>
    <n v="2143.7399999999998"/>
    <m/>
    <x v="0"/>
    <n v="214.37399999999997"/>
    <m/>
    <x v="0"/>
    <s v="2000-2500"/>
    <n v="5.26"/>
    <n v="1.89"/>
    <n v="2.9"/>
    <n v="3.86"/>
    <x v="1"/>
    <n v="825"/>
    <n v="1008.9"/>
    <n v="22.29"/>
    <x v="9"/>
    <n v="736.85"/>
    <n v="736.8"/>
    <s v="&gt;0"/>
    <x v="3"/>
    <n v="-10.68"/>
  </r>
  <r>
    <d v="2021-06-24T00:00:00"/>
    <x v="4"/>
    <x v="280"/>
    <s v="Sona"/>
    <s v="Sona BLW Precision"/>
    <s v="Not found"/>
    <s v="430.00"/>
    <n v="5550"/>
    <m/>
    <x v="0"/>
    <n v="555"/>
    <m/>
    <x v="0"/>
    <s v="Hbove 5000"/>
    <n v="3.46"/>
    <n v="0.39"/>
    <n v="1.57"/>
    <n v="2.2799999999999998"/>
    <x v="1"/>
    <n v="291"/>
    <n v="302.39999999999998"/>
    <n v="3.92"/>
    <x v="2"/>
    <n v="449.55"/>
    <n v="449.65"/>
    <s v="&gt;0"/>
    <x v="1"/>
    <n v="54.48"/>
  </r>
  <r>
    <d v="2021-06-24T00:00:00"/>
    <x v="4"/>
    <x v="281"/>
    <s v="Shyam"/>
    <s v="Shyam Metalics &amp; E"/>
    <s v="Not found"/>
    <s v="945.10"/>
    <n v="908.55"/>
    <m/>
    <x v="9"/>
    <n v="90.85499999999999"/>
    <m/>
    <x v="0"/>
    <s v="500-1000"/>
    <n v="155.71"/>
    <n v="339.98"/>
    <n v="11.58"/>
    <n v="121.4"/>
    <x v="7"/>
    <n v="306"/>
    <n v="367"/>
    <n v="19.93"/>
    <x v="3"/>
    <n v="936.7"/>
    <n v="940"/>
    <s v="&gt;0"/>
    <x v="7"/>
    <n v="206.11"/>
  </r>
  <r>
    <d v="2021-05-14T00:00:00"/>
    <x v="4"/>
    <x v="282"/>
    <s v="Powergrid"/>
    <s v="Powergrid Infrastr"/>
    <s v="Not found"/>
    <s v="94.58"/>
    <n v="7734.99"/>
    <m/>
    <x v="0"/>
    <n v="773.49900000000002"/>
    <m/>
    <x v="0"/>
    <s v="Hbove 5000"/>
    <n v="4.63"/>
    <n v="5.07"/>
    <n v="0"/>
    <n v="4.83"/>
    <x v="1"/>
    <n v="100"/>
    <n v="104"/>
    <n v="4"/>
    <x v="2"/>
    <n v="91.4"/>
    <n v="91.27"/>
    <s v="&gt;0"/>
    <x v="1"/>
    <n v="-8.6"/>
  </r>
  <r>
    <d v="2021-04-19T00:00:00"/>
    <x v="4"/>
    <x v="283"/>
    <s v="Macrotech"/>
    <s v="Macrotech Develope"/>
    <s v="Not found"/>
    <s v="Not found"/>
    <n v="2500"/>
    <m/>
    <x v="0"/>
    <n v="250"/>
    <m/>
    <x v="0"/>
    <s v="2500-3000"/>
    <n v="3.05"/>
    <n v="1.44"/>
    <n v="0.4"/>
    <n v="1.36"/>
    <x v="1"/>
    <n v="486"/>
    <n v="439"/>
    <n v="-9.67"/>
    <x v="7"/>
    <n v="1261.95"/>
    <n v="1261"/>
    <s v="&lt;0"/>
    <x v="1"/>
    <n v="159.66"/>
  </r>
  <r>
    <d v="2021-04-07T00:00:00"/>
    <x v="4"/>
    <x v="284"/>
    <s v="Barbeque-Nation"/>
    <s v="Barbeque-Nation Ho"/>
    <s v="Not found"/>
    <s v="224.45"/>
    <n v="452.87"/>
    <s v="450-500"/>
    <x v="0"/>
    <n v="45.286999999999999"/>
    <m/>
    <x v="0"/>
    <s v="0-500"/>
    <n v="5.1100000000000003"/>
    <n v="3.1"/>
    <n v="13.13"/>
    <n v="5.98"/>
    <x v="2"/>
    <n v="500"/>
    <n v="492"/>
    <n v="-1.6"/>
    <x v="1"/>
    <n v="264.45"/>
    <n v="265.25"/>
    <s v="&lt;0"/>
    <x v="3"/>
    <n v="-47.11"/>
  </r>
  <r>
    <d v="2021-03-30T00:00:00"/>
    <x v="4"/>
    <x v="285"/>
    <s v="Nazara"/>
    <s v="Nazara Technologie"/>
    <s v="Not found"/>
    <s v="267.40"/>
    <n v="582.69000000000005"/>
    <m/>
    <x v="4"/>
    <n v="58.269000000000005"/>
    <m/>
    <x v="0"/>
    <s v="500-1000"/>
    <n v="103.77"/>
    <n v="389.89"/>
    <n v="75.290000000000006"/>
    <n v="175.46"/>
    <x v="12"/>
    <n v="1101"/>
    <n v="1971"/>
    <n v="79.02"/>
    <x v="12"/>
    <n v="1155.75"/>
    <n v="1157"/>
    <s v="&gt;0"/>
    <x v="6"/>
    <n v="4.97"/>
  </r>
  <r>
    <d v="2021-03-26T00:00:00"/>
    <x v="4"/>
    <x v="286"/>
    <s v="Suryoday"/>
    <s v="Suryoday Small Fin"/>
    <s v="Not found"/>
    <s v="148.35"/>
    <n v="580.84"/>
    <m/>
    <x v="4"/>
    <n v="58.084000000000003"/>
    <m/>
    <x v="0"/>
    <s v="500-1000"/>
    <n v="2.1800000000000002"/>
    <n v="1.31"/>
    <n v="3.09"/>
    <n v="2.37"/>
    <x v="1"/>
    <n v="305"/>
    <n v="293"/>
    <n v="-3.93"/>
    <x v="1"/>
    <n v="131.15"/>
    <n v="131.16999999999999"/>
    <s v="&lt;0"/>
    <x v="1"/>
    <n v="-57"/>
  </r>
  <r>
    <d v="2021-03-26T00:00:00"/>
    <x v="4"/>
    <x v="287"/>
    <s v="Kalyan"/>
    <s v="Kalyan Jewellers I"/>
    <s v="Not found"/>
    <s v="482.60"/>
    <n v="1174.82"/>
    <m/>
    <x v="0"/>
    <n v="117.482"/>
    <s v="1150-1200"/>
    <x v="0"/>
    <s v="1000-1500"/>
    <n v="2.76"/>
    <n v="1.91"/>
    <n v="2.82"/>
    <n v="2.61"/>
    <x v="1"/>
    <n v="87"/>
    <n v="73.900000000000006"/>
    <n v="-15.06"/>
    <x v="14"/>
    <n v="511.3"/>
    <n v="511.15"/>
    <s v="&lt;0"/>
    <x v="1"/>
    <n v="487.7"/>
  </r>
  <r>
    <d v="2021-03-25T00:00:00"/>
    <x v="4"/>
    <x v="288"/>
    <s v="Craftsman"/>
    <s v="Craftsman Automati"/>
    <s v="Not found"/>
    <s v="6589.50"/>
    <n v="823.7"/>
    <m/>
    <x v="7"/>
    <n v="82.37"/>
    <m/>
    <x v="0"/>
    <s v="500-1000"/>
    <n v="5.21"/>
    <n v="2.84"/>
    <n v="3.43"/>
    <n v="3.81"/>
    <x v="1"/>
    <n v="1490"/>
    <n v="1350"/>
    <n v="-9.4"/>
    <x v="7"/>
    <n v="6810.6"/>
    <n v="6823"/>
    <s v="&lt;0"/>
    <x v="3"/>
    <n v="357.09"/>
  </r>
  <r>
    <d v="2021-03-25T00:00:00"/>
    <x v="4"/>
    <x v="289"/>
    <s v="Laxmi"/>
    <s v="Laxmi Organic Indu"/>
    <s v="Not found"/>
    <s v="320.00"/>
    <n v="600"/>
    <m/>
    <x v="8"/>
    <n v="60"/>
    <m/>
    <x v="0"/>
    <s v="500-1000"/>
    <n v="175.43"/>
    <n v="217.62"/>
    <n v="20.059999999999999"/>
    <n v="106.79"/>
    <x v="7"/>
    <n v="130"/>
    <n v="156.19999999999999"/>
    <n v="20.149999999999999"/>
    <x v="9"/>
    <n v="213.15"/>
    <n v="213"/>
    <s v="&gt;0"/>
    <x v="0"/>
    <n v="63.96"/>
  </r>
  <r>
    <d v="2021-03-24T00:00:00"/>
    <x v="4"/>
    <x v="290"/>
    <s v="Anupam"/>
    <s v="Anupam Rasayan Ind"/>
    <s v="Not found"/>
    <s v="1098.10"/>
    <n v="760"/>
    <m/>
    <x v="2"/>
    <n v="76"/>
    <m/>
    <x v="0"/>
    <s v="500-1000"/>
    <n v="65.739999999999995"/>
    <n v="97.42"/>
    <n v="10.77"/>
    <n v="44.06"/>
    <x v="5"/>
    <n v="555"/>
    <n v="534.70000000000005"/>
    <n v="-3.66"/>
    <x v="1"/>
    <n v="1130.7"/>
    <n v="1130.7"/>
    <s v="&lt;0"/>
    <x v="9"/>
    <n v="103.73"/>
  </r>
  <r>
    <d v="2021-03-19T00:00:00"/>
    <x v="4"/>
    <x v="291"/>
    <s v="Easy"/>
    <s v="Easy Trip Planners"/>
    <s v="Not found"/>
    <s v="7.95"/>
    <n v="510"/>
    <m/>
    <x v="6"/>
    <n v="51"/>
    <m/>
    <x v="0"/>
    <s v="500-1000"/>
    <n v="77.53"/>
    <n v="382.21"/>
    <n v="70.400000000000006"/>
    <n v="159.33000000000001"/>
    <x v="0"/>
    <n v="187"/>
    <n v="206"/>
    <n v="10.16"/>
    <x v="3"/>
    <n v="8.9600000000000009"/>
    <n v="8.9499999999999993"/>
    <s v="&gt;0"/>
    <x v="9"/>
    <n v="-95.21"/>
  </r>
  <r>
    <d v="2021-03-15T00:00:00"/>
    <x v="4"/>
    <x v="292"/>
    <s v="MTAR"/>
    <s v="MTAR Technologies"/>
    <s v="Not found"/>
    <s v="1957.15"/>
    <n v="596.41"/>
    <m/>
    <x v="4"/>
    <n v="59.640999999999998"/>
    <m/>
    <x v="0"/>
    <s v="500-1000"/>
    <n v="164.99"/>
    <n v="650.79"/>
    <n v="28.4"/>
    <n v="200.79"/>
    <x v="3"/>
    <n v="575"/>
    <n v="1063.9000000000001"/>
    <n v="85.03"/>
    <x v="10"/>
    <n v="1518.45"/>
    <n v="1520.4"/>
    <s v="&gt;0"/>
    <x v="0"/>
    <n v="164.08"/>
  </r>
  <r>
    <d v="2021-03-05T00:00:00"/>
    <x v="4"/>
    <x v="293"/>
    <s v="Heranba"/>
    <s v="Heranba Industries"/>
    <s v="Not found"/>
    <s v="293.85"/>
    <n v="625.24"/>
    <m/>
    <x v="8"/>
    <n v="62.524000000000001"/>
    <m/>
    <x v="0"/>
    <s v="500-1000"/>
    <n v="67.45"/>
    <n v="271.14999999999998"/>
    <n v="11.84"/>
    <n v="83.29"/>
    <x v="8"/>
    <n v="627"/>
    <n v="900"/>
    <n v="43.54"/>
    <x v="8"/>
    <n v="370.7"/>
    <n v="371.15"/>
    <s v="&gt;0"/>
    <x v="9"/>
    <n v="-40.880000000000003"/>
  </r>
  <r>
    <d v="2021-02-26T00:00:00"/>
    <x v="4"/>
    <x v="294"/>
    <s v="Railtel"/>
    <s v="Railtel Corporatio"/>
    <s v="Not found"/>
    <s v="383.80"/>
    <n v="819.24"/>
    <m/>
    <x v="7"/>
    <n v="81.924000000000007"/>
    <m/>
    <x v="0"/>
    <s v="500-1000"/>
    <n v="65.14"/>
    <n v="73.25"/>
    <n v="16.78"/>
    <n v="42.39"/>
    <x v="5"/>
    <n v="94"/>
    <n v="104.6"/>
    <n v="11.28"/>
    <x v="3"/>
    <n v="354.5"/>
    <n v="354.5"/>
    <s v="&gt;0"/>
    <x v="9"/>
    <n v="277.13"/>
  </r>
  <r>
    <d v="2021-02-25T00:00:00"/>
    <x v="4"/>
    <x v="295"/>
    <s v="Nureca"/>
    <s v="Nureca"/>
    <s v="228.80"/>
    <s v="228.80"/>
    <n v="100"/>
    <s v="100-150"/>
    <x v="0"/>
    <n v="10"/>
    <m/>
    <x v="0"/>
    <s v="0-500"/>
    <n v="3.1"/>
    <n v="31.59"/>
    <n v="166.65"/>
    <n v="39.93"/>
    <x v="5"/>
    <n v="400"/>
    <n v="634.95000000000005"/>
    <n v="58.74"/>
    <x v="5"/>
    <n v="242.8"/>
    <n v="243.67"/>
    <s v="&gt;0"/>
    <x v="1"/>
    <n v="-39.299999999999997"/>
  </r>
  <r>
    <d v="2021-02-16T00:00:00"/>
    <x v="4"/>
    <x v="296"/>
    <s v="Brookfield"/>
    <s v="Brookfield India R"/>
    <s v="Not found"/>
    <s v="344.59"/>
    <n v="3800"/>
    <m/>
    <x v="0"/>
    <n v="380"/>
    <m/>
    <x v="0"/>
    <s v="3500-4000"/>
    <n v="4.78"/>
    <n v="11.74"/>
    <n v="0"/>
    <n v="7.94"/>
    <x v="2"/>
    <n v="275"/>
    <n v="275.05"/>
    <n v="0.02"/>
    <x v="2"/>
    <n v="323.12"/>
    <n v="322.93"/>
    <s v="&gt;0"/>
    <x v="1"/>
    <n v="17.5"/>
  </r>
  <r>
    <d v="2021-02-05T00:00:00"/>
    <x v="4"/>
    <x v="297"/>
    <s v="Stove"/>
    <s v="Stove Kraft"/>
    <s v="674.70"/>
    <s v="674.70"/>
    <n v="412.63"/>
    <s v="400-450"/>
    <x v="0"/>
    <n v="41.262999999999998"/>
    <m/>
    <x v="0"/>
    <s v="0-500"/>
    <n v="8.02"/>
    <n v="32.72"/>
    <n v="26.04"/>
    <n v="18.03"/>
    <x v="10"/>
    <n v="385"/>
    <n v="467"/>
    <n v="21.3"/>
    <x v="9"/>
    <n v="666.7"/>
    <n v="666.95"/>
    <s v="&gt;0"/>
    <x v="3"/>
    <n v="73.17"/>
  </r>
  <r>
    <d v="2021-02-03T00:00:00"/>
    <x v="4"/>
    <x v="298"/>
    <s v="Home"/>
    <s v="Home First Finance"/>
    <s v="Not found"/>
    <s v="1205.45"/>
    <n v="1153.72"/>
    <m/>
    <x v="0"/>
    <n v="115.372"/>
    <s v="1150-1200"/>
    <x v="0"/>
    <s v="1000-1500"/>
    <n v="52.53"/>
    <n v="39"/>
    <n v="6.59"/>
    <n v="26.66"/>
    <x v="5"/>
    <n v="518"/>
    <n v="612.15"/>
    <n v="18.18"/>
    <x v="3"/>
    <n v="1307.6500000000001"/>
    <n v="1307.4000000000001"/>
    <s v="&gt;0"/>
    <x v="5"/>
    <n v="152.44"/>
  </r>
  <r>
    <d v="2021-02-02T00:00:00"/>
    <x v="4"/>
    <x v="299"/>
    <s v="Indigo"/>
    <s v="Indigo Paints"/>
    <s v="1048.25"/>
    <s v="1048.25"/>
    <n v="1169.1199999999999"/>
    <m/>
    <x v="0"/>
    <n v="116.91199999999999"/>
    <s v="1150-1200"/>
    <x v="0"/>
    <s v="1000-1500"/>
    <n v="189.57"/>
    <n v="263.05"/>
    <n v="15.93"/>
    <n v="117.02"/>
    <x v="7"/>
    <n v="1490"/>
    <n v="2607.5"/>
    <n v="75"/>
    <x v="12"/>
    <n v="1131.05"/>
    <n v="1133.5"/>
    <s v="&gt;0"/>
    <x v="0"/>
    <n v="-24.09"/>
  </r>
  <r>
    <d v="2021-01-29T00:00:00"/>
    <x v="4"/>
    <x v="300"/>
    <s v="Indian"/>
    <s v="Indian Railway Fin"/>
    <s v="Not found"/>
    <s v="140.35"/>
    <n v="4633.38"/>
    <m/>
    <x v="0"/>
    <n v="463.33800000000002"/>
    <m/>
    <x v="0"/>
    <s v="4500-5000"/>
    <n v="3.78"/>
    <n v="2.67"/>
    <n v="3.66"/>
    <n v="3.49"/>
    <x v="1"/>
    <n v="26"/>
    <n v="25"/>
    <n v="-3.85"/>
    <x v="1"/>
    <n v="125"/>
    <n v="124.98"/>
    <s v="&lt;0"/>
    <x v="1"/>
    <n v="380.77"/>
  </r>
  <r>
    <d v="2021-01-01T00:00:00"/>
    <x v="4"/>
    <x v="301"/>
    <s v="Antony"/>
    <s v="Antony Waste Handl"/>
    <s v="Not found"/>
    <s v="525.00"/>
    <n v="299.99"/>
    <s v="250-300"/>
    <x v="0"/>
    <n v="29.999000000000002"/>
    <m/>
    <x v="0"/>
    <s v="0-500"/>
    <n v="9.67"/>
    <n v="18.690000000000001"/>
    <n v="16.55"/>
    <n v="15.04"/>
    <x v="10"/>
    <n v="315"/>
    <n v="430"/>
    <n v="36.51"/>
    <x v="0"/>
    <n v="591.35"/>
    <n v="592.25"/>
    <s v="&gt;0"/>
    <x v="3"/>
    <n v="87.73"/>
  </r>
  <r>
    <m/>
    <x v="5"/>
    <x v="302"/>
    <m/>
    <m/>
    <m/>
    <m/>
    <m/>
    <m/>
    <x v="0"/>
    <m/>
    <m/>
    <x v="0"/>
    <m/>
    <m/>
    <m/>
    <m/>
    <m/>
    <x v="13"/>
    <m/>
    <m/>
    <m/>
    <x v="15"/>
    <m/>
    <m/>
    <m/>
    <x v="1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x v="0"/>
    <x v="0"/>
    <x v="0"/>
    <s v="RegAAl Resources L"/>
    <s v="RegAAl Resources L"/>
    <s v="Not found"/>
    <s v="Not found"/>
    <n v="306"/>
    <x v="0"/>
    <x v="0"/>
    <n v="30.6"/>
    <x v="0"/>
    <x v="0"/>
    <x v="0"/>
    <n v="190.97"/>
    <n v="356.73"/>
    <n v="57.75"/>
    <n v="159.88"/>
    <x v="0"/>
    <n v="102"/>
    <n v="141.80000000000001"/>
    <n v="39.020000000000003"/>
    <x v="0"/>
    <n v="124.15"/>
    <n v="124.08"/>
    <x v="0"/>
    <s v="160-200"/>
    <n v="21.72"/>
  </r>
  <r>
    <x v="1"/>
    <x v="0"/>
    <x v="1"/>
    <s v="Bluestone"/>
    <s v="Bluestone Jeweller"/>
    <s v="Not found"/>
    <s v="758.00"/>
    <n v="1540.65"/>
    <x v="1"/>
    <x v="0"/>
    <n v="154.065"/>
    <x v="0"/>
    <x v="1"/>
    <x v="1"/>
    <n v="4.28"/>
    <n v="0.55000000000000004"/>
    <n v="1.35"/>
    <n v="2.7"/>
    <x v="1"/>
    <n v="517"/>
    <n v="508.8"/>
    <n v="-1.59"/>
    <x v="1"/>
    <n v="545.54999999999995"/>
    <n v="546.35"/>
    <x v="1"/>
    <s v="0-5"/>
    <n v="5.52"/>
  </r>
  <r>
    <x v="2"/>
    <x v="0"/>
    <x v="2"/>
    <s v="JSW"/>
    <s v="JSW Cement"/>
    <s v="137.85"/>
    <s v="307.00"/>
    <n v="3600"/>
    <x v="1"/>
    <x v="0"/>
    <n v="360"/>
    <x v="0"/>
    <x v="0"/>
    <x v="2"/>
    <n v="15.8"/>
    <n v="10.97"/>
    <n v="1.81"/>
    <n v="7.77"/>
    <x v="2"/>
    <n v="147"/>
    <n v="153"/>
    <n v="4.08"/>
    <x v="2"/>
    <n v="153.15"/>
    <n v="153.12"/>
    <x v="0"/>
    <s v="15-30"/>
    <n v="4.18"/>
  </r>
  <r>
    <x v="2"/>
    <x v="0"/>
    <x v="3"/>
    <s v="All"/>
    <s v="All Time Plastics"/>
    <s v="Not found"/>
    <s v="259.55"/>
    <n v="400.6"/>
    <x v="2"/>
    <x v="0"/>
    <n v="40.06"/>
    <x v="0"/>
    <x v="0"/>
    <x v="0"/>
    <n v="10.15"/>
    <n v="13.47"/>
    <n v="5.14"/>
    <n v="8.34"/>
    <x v="2"/>
    <n v="275"/>
    <n v="314.3"/>
    <n v="14.29"/>
    <x v="3"/>
    <n v="315.45"/>
    <n v="315.25"/>
    <x v="0"/>
    <s v="5-15"/>
    <n v="14.71"/>
  </r>
  <r>
    <x v="3"/>
    <x v="0"/>
    <x v="4"/>
    <s v="Highway"/>
    <s v="Highway Infrastruc"/>
    <s v="Not found"/>
    <s v="80.01"/>
    <n v="130"/>
    <x v="3"/>
    <x v="0"/>
    <n v="13"/>
    <x v="0"/>
    <x v="0"/>
    <x v="0"/>
    <n v="420.57"/>
    <n v="447.32"/>
    <n v="155.58000000000001"/>
    <n v="300.61"/>
    <x v="3"/>
    <n v="70"/>
    <n v="117"/>
    <n v="67.14"/>
    <x v="4"/>
    <n v="99.2"/>
    <n v="99.15"/>
    <x v="0"/>
    <s v="&gt;300"/>
    <n v="41.71"/>
  </r>
  <r>
    <x v="4"/>
    <x v="0"/>
    <x v="5"/>
    <s v="Knowledge"/>
    <s v="Knowledge Realty T"/>
    <s v="Not found"/>
    <s v="2340.00"/>
    <n v="4800"/>
    <x v="1"/>
    <x v="0"/>
    <n v="480"/>
    <x v="0"/>
    <x v="0"/>
    <x v="3"/>
    <n v="6.75"/>
    <n v="15.51"/>
    <n v="0"/>
    <n v="10.73"/>
    <x v="4"/>
    <n v="100"/>
    <n v="104"/>
    <n v="4"/>
    <x v="2"/>
    <n v="107.09"/>
    <n v="107.06"/>
    <x v="0"/>
    <s v="5-15"/>
    <n v="7.09"/>
  </r>
  <r>
    <x v="5"/>
    <x v="0"/>
    <x v="6"/>
    <s v="M"/>
    <s v="M &amp; B Engineering"/>
    <s v="Not found"/>
    <s v="64.70"/>
    <n v="650"/>
    <x v="1"/>
    <x v="1"/>
    <s v="Below 500"/>
    <x v="0"/>
    <x v="0"/>
    <x v="4"/>
    <n v="36.72"/>
    <n v="38.24"/>
    <n v="32.549999999999997"/>
    <n v="36.200000000000003"/>
    <x v="5"/>
    <n v="385"/>
    <n v="386"/>
    <n v="0.26"/>
    <x v="2"/>
    <n v="465.7"/>
    <n v="465.2"/>
    <x v="0"/>
    <s v="30-60"/>
    <n v="20.96"/>
  </r>
  <r>
    <x v="5"/>
    <x v="0"/>
    <x v="7"/>
    <s v="Sri"/>
    <s v="Sri Lotus Develope"/>
    <s v="Not found"/>
    <s v="863.90"/>
    <n v="792"/>
    <x v="1"/>
    <x v="2"/>
    <n v="79.2"/>
    <x v="0"/>
    <x v="0"/>
    <x v="4"/>
    <n v="163.9"/>
    <n v="57.71"/>
    <n v="20.28"/>
    <n v="69.14"/>
    <x v="6"/>
    <n v="150"/>
    <n v="179.1"/>
    <n v="19.399999999999999"/>
    <x v="3"/>
    <n v="192.2"/>
    <n v="191.81"/>
    <x v="0"/>
    <s v="160-200"/>
    <n v="28.13"/>
  </r>
  <r>
    <x v="5"/>
    <x v="0"/>
    <x v="8"/>
    <s v="National"/>
    <s v="National Securitie"/>
    <s v="Not found"/>
    <s v="244.00"/>
    <n v="4011.6"/>
    <x v="1"/>
    <x v="0"/>
    <n v="401.15999999999997"/>
    <x v="0"/>
    <x v="0"/>
    <x v="5"/>
    <n v="103.97"/>
    <n v="34.979999999999997"/>
    <n v="7.73"/>
    <n v="41.01"/>
    <x v="5"/>
    <n v="800"/>
    <n v="880"/>
    <n v="10"/>
    <x v="3"/>
    <n v="1275.4000000000001"/>
    <m/>
    <x v="0"/>
    <s v="90-120"/>
    <n v="59.43"/>
  </r>
  <r>
    <x v="6"/>
    <x v="0"/>
    <x v="9"/>
    <s v="Aditya"/>
    <s v="Aditya Infotech"/>
    <s v="1354.50"/>
    <s v="804.45"/>
    <n v="1300"/>
    <x v="1"/>
    <x v="0"/>
    <n v="130"/>
    <x v="0"/>
    <x v="0"/>
    <x v="6"/>
    <n v="133.21"/>
    <n v="72"/>
    <n v="50.87"/>
    <n v="100.69"/>
    <x v="7"/>
    <n v="675"/>
    <n v="1018"/>
    <n v="50.81"/>
    <x v="5"/>
    <n v="1361.1"/>
    <n v="1360.45"/>
    <x v="0"/>
    <s v="120-160"/>
    <n v="101.64"/>
  </r>
  <r>
    <x v="6"/>
    <x v="0"/>
    <x v="10"/>
    <s v="Laxmi"/>
    <s v="Laxmi India Financ"/>
    <s v="Not found"/>
    <s v="320.00"/>
    <n v="254.26"/>
    <x v="4"/>
    <x v="0"/>
    <n v="25.425999999999998"/>
    <x v="0"/>
    <x v="0"/>
    <x v="0"/>
    <n v="1.3"/>
    <n v="1.84"/>
    <n v="2.2200000000000002"/>
    <n v="1.87"/>
    <x v="1"/>
    <n v="158"/>
    <n v="136"/>
    <n v="-13.92"/>
    <x v="6"/>
    <n v="140.75"/>
    <n v="141.13"/>
    <x v="1"/>
    <s v="0-5"/>
    <n v="-10.92"/>
  </r>
  <r>
    <x v="7"/>
    <x v="0"/>
    <x v="11"/>
    <s v="Shanti"/>
    <s v="Shanti Gold Intern"/>
    <s v="Not found"/>
    <s v="210.00"/>
    <n v="360.11"/>
    <x v="5"/>
    <x v="0"/>
    <n v="36.011000000000003"/>
    <x v="0"/>
    <x v="0"/>
    <x v="0"/>
    <n v="117.33"/>
    <n v="151.47999999999999"/>
    <n v="30.37"/>
    <n v="81.17"/>
    <x v="8"/>
    <n v="199"/>
    <n v="229.1"/>
    <n v="15.13"/>
    <x v="3"/>
    <n v="246.25"/>
    <n v="246.22"/>
    <x v="0"/>
    <s v="90-120"/>
    <n v="23.74"/>
  </r>
  <r>
    <x v="8"/>
    <x v="0"/>
    <x v="12"/>
    <s v="Brigade"/>
    <s v="Brigade Hotel Vent"/>
    <s v="Not found"/>
    <s v="81.05"/>
    <n v="759.6"/>
    <x v="1"/>
    <x v="2"/>
    <n v="75.960000000000008"/>
    <x v="0"/>
    <x v="0"/>
    <x v="4"/>
    <n v="5.42"/>
    <n v="1.92"/>
    <n v="6.4"/>
    <n v="4.4800000000000004"/>
    <x v="1"/>
    <n v="90"/>
    <n v="82"/>
    <n v="-8.89"/>
    <x v="7"/>
    <n v="86.34"/>
    <n v="86.35"/>
    <x v="1"/>
    <s v="5-15"/>
    <n v="-4.07"/>
  </r>
  <r>
    <x v="9"/>
    <x v="0"/>
    <x v="13"/>
    <s v="GNG"/>
    <s v="GNG Electronics"/>
    <s v="344.00"/>
    <s v="344.00"/>
    <n v="460.44"/>
    <x v="6"/>
    <x v="0"/>
    <n v="46.043999999999997"/>
    <x v="0"/>
    <x v="0"/>
    <x v="0"/>
    <n v="266.20999999999998"/>
    <n v="227.67"/>
    <n v="46.84"/>
    <n v="147.93"/>
    <x v="9"/>
    <n v="237"/>
    <n v="350"/>
    <n v="47.68"/>
    <x v="8"/>
    <n v="345.3"/>
    <n v="344.85"/>
    <x v="0"/>
    <s v="250-300"/>
    <n v="45.7"/>
  </r>
  <r>
    <x v="9"/>
    <x v="0"/>
    <x v="14"/>
    <s v="Indiqube"/>
    <s v="Indiqube Spaces"/>
    <s v="225.25"/>
    <s v="225.25"/>
    <n v="700"/>
    <x v="1"/>
    <x v="3"/>
    <n v="70"/>
    <x v="0"/>
    <x v="0"/>
    <x v="4"/>
    <n v="14.35"/>
    <n v="8.27"/>
    <n v="12.9"/>
    <n v="12.41"/>
    <x v="4"/>
    <n v="237"/>
    <n v="218.7"/>
    <n v="-7.72"/>
    <x v="7"/>
    <n v="227.15"/>
    <n v="227.23"/>
    <x v="1"/>
    <s v="5-15"/>
    <n v="-4.16"/>
  </r>
  <r>
    <x v="10"/>
    <x v="0"/>
    <x v="15"/>
    <s v="Anthem"/>
    <s v="Anthem Biosciences"/>
    <s v="Not found"/>
    <s v="773.80"/>
    <n v="3395"/>
    <x v="1"/>
    <x v="0"/>
    <n v="339.5"/>
    <x v="0"/>
    <x v="0"/>
    <x v="7"/>
    <n v="182.65"/>
    <n v="42.36"/>
    <n v="5.64"/>
    <n v="63.86"/>
    <x v="6"/>
    <n v="570"/>
    <n v="723.1"/>
    <n v="26.86"/>
    <x v="9"/>
    <n v="822.7"/>
    <n v="822.9"/>
    <x v="0"/>
    <s v="160-200"/>
    <n v="44.33"/>
  </r>
  <r>
    <x v="11"/>
    <x v="0"/>
    <x v="16"/>
    <s v="Smartworks"/>
    <s v="Smartworks Coworki"/>
    <s v="Not found"/>
    <s v="603.60"/>
    <n v="582.55999999999995"/>
    <x v="1"/>
    <x v="4"/>
    <n v="58.255999999999993"/>
    <x v="0"/>
    <x v="0"/>
    <x v="4"/>
    <n v="24.41"/>
    <n v="22.78"/>
    <n v="3.53"/>
    <n v="13.45"/>
    <x v="4"/>
    <n v="407"/>
    <n v="436.1"/>
    <n v="7.15"/>
    <x v="2"/>
    <n v="489.85"/>
    <n v="491.1"/>
    <x v="0"/>
    <s v="15-30"/>
    <n v="20.36"/>
  </r>
  <r>
    <x v="12"/>
    <x v="0"/>
    <x v="17"/>
    <s v="Travel"/>
    <s v="Travel Food Servic"/>
    <s v="Not found"/>
    <s v="1346.35"/>
    <n v="2000"/>
    <x v="1"/>
    <x v="0"/>
    <n v="200"/>
    <x v="0"/>
    <x v="0"/>
    <x v="8"/>
    <n v="7.7"/>
    <n v="1.58"/>
    <n v="0.69"/>
    <n v="2.88"/>
    <x v="1"/>
    <n v="1100"/>
    <n v="1126.2"/>
    <n v="2.38"/>
    <x v="2"/>
    <n v="1219.4000000000001"/>
    <n v="1220.5999999999999"/>
    <x v="0"/>
    <s v="5-15"/>
    <n v="10.85"/>
  </r>
  <r>
    <x v="13"/>
    <x v="0"/>
    <x v="18"/>
    <s v="Crizac"/>
    <s v="Crizac"/>
    <s v="281.00"/>
    <s v="281.00"/>
    <n v="860"/>
    <x v="1"/>
    <x v="5"/>
    <n v="86"/>
    <x v="0"/>
    <x v="0"/>
    <x v="4"/>
    <n v="134.35"/>
    <n v="76.150000000000006"/>
    <n v="10.24"/>
    <n v="59.82"/>
    <x v="6"/>
    <n v="245"/>
    <n v="280"/>
    <n v="14.29"/>
    <x v="3"/>
    <n v="351.7"/>
    <n v="351.6"/>
    <x v="0"/>
    <s v="120-160"/>
    <n v="43.55"/>
  </r>
  <r>
    <x v="14"/>
    <x v="0"/>
    <x v="19"/>
    <s v="Indogulf"/>
    <s v="Indogulf Cropscien"/>
    <s v="Not found"/>
    <s v="103.10"/>
    <n v="200"/>
    <x v="7"/>
    <x v="0"/>
    <n v="20"/>
    <x v="0"/>
    <x v="0"/>
    <x v="0"/>
    <n v="33.26"/>
    <n v="48.39"/>
    <n v="14.78"/>
    <n v="25.98"/>
    <x v="5"/>
    <n v="111"/>
    <n v="111"/>
    <n v="0"/>
    <x v="2"/>
    <n v="115"/>
    <n v="115.03"/>
    <x v="2"/>
    <s v="30-60"/>
    <n v="3.6"/>
  </r>
  <r>
    <x v="15"/>
    <x v="0"/>
    <x v="20"/>
    <s v="HDB"/>
    <s v="HDB Financial Serv"/>
    <s v="Not found"/>
    <s v="733.05"/>
    <n v="12500"/>
    <x v="1"/>
    <x v="0"/>
    <n v="1250"/>
    <x v="0"/>
    <x v="0"/>
    <x v="9"/>
    <n v="55.47"/>
    <n v="9.99"/>
    <n v="1.41"/>
    <n v="16.690000000000001"/>
    <x v="10"/>
    <n v="740"/>
    <n v="835"/>
    <n v="12.84"/>
    <x v="3"/>
    <n v="795.3"/>
    <n v="795.3"/>
    <x v="0"/>
    <s v="30-60"/>
    <n v="7.47"/>
  </r>
  <r>
    <x v="15"/>
    <x v="0"/>
    <x v="21"/>
    <s v="Sambhv"/>
    <s v="Sambhv Steel Tubes"/>
    <s v="Not found"/>
    <s v="115.35"/>
    <n v="540"/>
    <x v="1"/>
    <x v="6"/>
    <n v="54"/>
    <x v="0"/>
    <x v="0"/>
    <x v="4"/>
    <n v="62.32"/>
    <n v="31.82"/>
    <n v="7.99"/>
    <n v="28.46"/>
    <x v="5"/>
    <n v="82"/>
    <n v="110.1"/>
    <n v="34.270000000000003"/>
    <x v="0"/>
    <n v="129.65"/>
    <n v="129.56"/>
    <x v="0"/>
    <s v="60-90"/>
    <n v="58.11"/>
  </r>
  <r>
    <x v="16"/>
    <x v="0"/>
    <x v="22"/>
    <s v="Globe"/>
    <s v="Globe Civil Projec"/>
    <s v="Not found"/>
    <s v="25.30"/>
    <n v="119"/>
    <x v="3"/>
    <x v="0"/>
    <n v="11.9"/>
    <x v="0"/>
    <x v="0"/>
    <x v="0"/>
    <n v="99.76"/>
    <n v="143.15"/>
    <n v="53.72"/>
    <n v="86.04"/>
    <x v="8"/>
    <n v="71"/>
    <n v="91.1"/>
    <n v="28.31"/>
    <x v="9"/>
    <n v="80.14"/>
    <n v="80.19"/>
    <x v="0"/>
    <s v="90-120"/>
    <n v="12.87"/>
  </r>
  <r>
    <x v="16"/>
    <x v="0"/>
    <x v="23"/>
    <s v="Kalpataru"/>
    <s v="Kalpataru"/>
    <s v="Not found"/>
    <s v="1251.60"/>
    <n v="1590"/>
    <x v="1"/>
    <x v="0"/>
    <n v="159"/>
    <x v="0"/>
    <x v="2"/>
    <x v="1"/>
    <n v="3.12"/>
    <n v="1.31"/>
    <n v="1.29"/>
    <n v="2.2599999999999998"/>
    <x v="1"/>
    <n v="414"/>
    <n v="414.1"/>
    <n v="0.02"/>
    <x v="2"/>
    <n v="386.3"/>
    <n v="386.2"/>
    <x v="0"/>
    <s v="0-5"/>
    <n v="-6.69"/>
  </r>
  <r>
    <x v="16"/>
    <x v="0"/>
    <x v="24"/>
    <s v="Ellenbarrie"/>
    <s v="Ellenbarrie Indust"/>
    <s v="Not found"/>
    <s v="Not found"/>
    <n v="852.53"/>
    <x v="1"/>
    <x v="5"/>
    <n v="85.253"/>
    <x v="0"/>
    <x v="0"/>
    <x v="4"/>
    <n v="64.23"/>
    <n v="15.21"/>
    <n v="2.14"/>
    <n v="22.19"/>
    <x v="11"/>
    <n v="400"/>
    <n v="492"/>
    <n v="23"/>
    <x v="9"/>
    <n v="527.29999999999995"/>
    <n v="527.4"/>
    <x v="0"/>
    <s v="60-90"/>
    <n v="31.83"/>
  </r>
  <r>
    <x v="17"/>
    <x v="0"/>
    <x v="25"/>
    <s v="Arisinfra"/>
    <s v="Arisinfra Solution"/>
    <s v="Not found"/>
    <s v="158.50"/>
    <n v="499.6"/>
    <x v="6"/>
    <x v="0"/>
    <n v="49.96"/>
    <x v="0"/>
    <x v="0"/>
    <x v="0"/>
    <n v="1.42"/>
    <n v="3.14"/>
    <n v="5.59"/>
    <n v="2.65"/>
    <x v="1"/>
    <n v="222"/>
    <n v="209.1"/>
    <n v="-5.81"/>
    <x v="7"/>
    <n v="144.4"/>
    <n v="143.91"/>
    <x v="1"/>
    <s v="0-5"/>
    <n v="-34.950000000000003"/>
  </r>
  <r>
    <x v="18"/>
    <x v="0"/>
    <x v="26"/>
    <s v="Oswal"/>
    <s v="Oswal Pumps"/>
    <s v="729.00"/>
    <s v="729.00"/>
    <n v="1387.34"/>
    <x v="1"/>
    <x v="0"/>
    <n v="138.73399999999998"/>
    <x v="1"/>
    <x v="0"/>
    <x v="6"/>
    <n v="88.08"/>
    <n v="36.700000000000003"/>
    <n v="3.6"/>
    <n v="34.42"/>
    <x v="5"/>
    <n v="614"/>
    <n v="632"/>
    <n v="2.93"/>
    <x v="2"/>
    <n v="873.8"/>
    <n v="873.8"/>
    <x v="0"/>
    <s v="60-90"/>
    <n v="42.31"/>
  </r>
  <r>
    <x v="19"/>
    <x v="0"/>
    <x v="27"/>
    <s v="Scoda"/>
    <s v="Scoda Tubes"/>
    <s v="172.00"/>
    <s v="172.00"/>
    <n v="220"/>
    <x v="7"/>
    <x v="0"/>
    <n v="22"/>
    <x v="0"/>
    <x v="0"/>
    <x v="0"/>
    <n v="69.510000000000005"/>
    <n v="113.03"/>
    <n v="19.399999999999999"/>
    <n v="53.78"/>
    <x v="6"/>
    <n v="140"/>
    <n v="140"/>
    <n v="0"/>
    <x v="2"/>
    <n v="171.65"/>
    <n v="171.11"/>
    <x v="2"/>
    <s v="60-90"/>
    <n v="22.61"/>
  </r>
  <r>
    <x v="20"/>
    <x v="0"/>
    <x v="28"/>
    <s v="Prostarm"/>
    <s v="Prostarm Info Syst"/>
    <s v="Not found"/>
    <s v="193.85"/>
    <n v="168"/>
    <x v="8"/>
    <x v="0"/>
    <n v="16.8"/>
    <x v="0"/>
    <x v="0"/>
    <x v="0"/>
    <n v="104.49"/>
    <n v="222.14"/>
    <n v="39.49"/>
    <n v="97.2"/>
    <x v="8"/>
    <n v="105"/>
    <n v="125"/>
    <n v="19.05"/>
    <x v="3"/>
    <n v="203.45"/>
    <n v="203.26"/>
    <x v="0"/>
    <s v="90-120"/>
    <n v="93.76"/>
  </r>
  <r>
    <x v="21"/>
    <x v="0"/>
    <x v="29"/>
    <s v="Aegis"/>
    <s v="Aegis Vopak Termin"/>
    <s v="Not found"/>
    <s v="804.90"/>
    <n v="2800"/>
    <x v="1"/>
    <x v="0"/>
    <n v="280"/>
    <x v="0"/>
    <x v="0"/>
    <x v="10"/>
    <n v="3.3"/>
    <n v="0.56000000000000005"/>
    <n v="0.77"/>
    <n v="2.09"/>
    <x v="1"/>
    <n v="235"/>
    <n v="220"/>
    <n v="-6.38"/>
    <x v="7"/>
    <n v="252.85"/>
    <n v="253.58"/>
    <x v="1"/>
    <s v="0-5"/>
    <n v="7.6"/>
  </r>
  <r>
    <x v="21"/>
    <x v="0"/>
    <x v="30"/>
    <s v="Schloss"/>
    <s v="Schloss Bangalore"/>
    <s v="Not found"/>
    <s v="447.70"/>
    <n v="3500"/>
    <x v="1"/>
    <x v="0"/>
    <n v="350"/>
    <x v="0"/>
    <x v="0"/>
    <x v="2"/>
    <n v="7.46"/>
    <n v="1.02"/>
    <n v="0.83"/>
    <n v="4.5"/>
    <x v="1"/>
    <n v="435"/>
    <n v="406.5"/>
    <n v="-6.55"/>
    <x v="7"/>
    <n v="420.3"/>
    <n v="420.65"/>
    <x v="1"/>
    <s v="5-15"/>
    <n v="-3.38"/>
  </r>
  <r>
    <x v="22"/>
    <x v="0"/>
    <x v="31"/>
    <s v="Belrise"/>
    <s v="Belrise Industries"/>
    <s v="Not found"/>
    <s v="157.45"/>
    <n v="2150"/>
    <x v="1"/>
    <x v="0"/>
    <n v="215"/>
    <x v="0"/>
    <x v="0"/>
    <x v="8"/>
    <n v="108.35"/>
    <n v="38.33"/>
    <n v="4.2699999999999996"/>
    <n v="41.3"/>
    <x v="5"/>
    <n v="90"/>
    <n v="98.5"/>
    <n v="9.44"/>
    <x v="2"/>
    <n v="146.65"/>
    <n v="146.58000000000001"/>
    <x v="0"/>
    <s v="90-120"/>
    <n v="62.94"/>
  </r>
  <r>
    <x v="23"/>
    <x v="0"/>
    <x v="32"/>
    <s v="Borana"/>
    <s v="Borana Weaves"/>
    <s v="226.40"/>
    <s v="226.40"/>
    <n v="144.88999999999999"/>
    <x v="3"/>
    <x v="0"/>
    <n v="14.488999999999999"/>
    <x v="0"/>
    <x v="0"/>
    <x v="0"/>
    <n v="87.21"/>
    <n v="237.42"/>
    <n v="200.53"/>
    <n v="148.78"/>
    <x v="9"/>
    <n v="216"/>
    <n v="243"/>
    <n v="12.5"/>
    <x v="3"/>
    <n v="216.75"/>
    <n v="216.8"/>
    <x v="0"/>
    <s v="60-90"/>
    <n v="0.35"/>
  </r>
  <r>
    <x v="24"/>
    <x v="0"/>
    <x v="33"/>
    <s v="Ather"/>
    <s v="Ather Energy"/>
    <s v="623.95"/>
    <s v="623.95"/>
    <n v="2980.8"/>
    <x v="1"/>
    <x v="0"/>
    <n v="298.08000000000004"/>
    <x v="0"/>
    <x v="0"/>
    <x v="10"/>
    <n v="1.7"/>
    <n v="0.66"/>
    <n v="1.78"/>
    <n v="1.43"/>
    <x v="1"/>
    <n v="321"/>
    <n v="326.05"/>
    <n v="1.57"/>
    <x v="2"/>
    <n v="416.8"/>
    <n v="417.25"/>
    <x v="0"/>
    <s v="0-5"/>
    <n v="29.84"/>
  </r>
  <r>
    <x v="25"/>
    <x v="0"/>
    <x v="34"/>
    <s v="Quality"/>
    <s v="Quality Power Elec"/>
    <s v="Not found"/>
    <s v="1009.25"/>
    <n v="858.7"/>
    <x v="1"/>
    <x v="5"/>
    <n v="85.87"/>
    <x v="0"/>
    <x v="0"/>
    <x v="4"/>
    <n v="1.03"/>
    <n v="1.45"/>
    <n v="1.83"/>
    <n v="1.29"/>
    <x v="1"/>
    <n v="425"/>
    <n v="432.05"/>
    <n v="1.66"/>
    <x v="2"/>
    <n v="788.2"/>
    <n v="788.7"/>
    <x v="0"/>
    <s v="0-5"/>
    <n v="85.46"/>
  </r>
  <r>
    <x v="26"/>
    <x v="0"/>
    <x v="35"/>
    <s v="Hexaware"/>
    <s v="Hexaware Technolog"/>
    <s v="Not found"/>
    <s v="717.60"/>
    <n v="8750"/>
    <x v="1"/>
    <x v="0"/>
    <n v="875"/>
    <x v="0"/>
    <x v="0"/>
    <x v="9"/>
    <n v="9.09"/>
    <n v="0.2"/>
    <n v="0.11"/>
    <n v="2.66"/>
    <x v="1"/>
    <n v="708"/>
    <n v="731"/>
    <n v="3.25"/>
    <x v="2"/>
    <n v="799.95"/>
    <n v="799.4"/>
    <x v="0"/>
    <s v="5-15"/>
    <n v="12.99"/>
  </r>
  <r>
    <x v="27"/>
    <x v="0"/>
    <x v="36"/>
    <s v="Ajax"/>
    <s v="Ajax Engineering L"/>
    <s v="Not found"/>
    <s v="630.00"/>
    <n v="1268.8800000000001"/>
    <x v="1"/>
    <x v="0"/>
    <n v="126.88800000000001"/>
    <x v="2"/>
    <x v="0"/>
    <x v="6"/>
    <n v="14.41"/>
    <n v="6.46"/>
    <n v="1.92"/>
    <n v="6.44"/>
    <x v="2"/>
    <n v="629"/>
    <n v="593"/>
    <n v="-5.72"/>
    <x v="7"/>
    <n v="680.1"/>
    <n v="679.85"/>
    <x v="1"/>
    <s v="5-15"/>
    <n v="8.1199999999999992"/>
  </r>
  <r>
    <x v="28"/>
    <x v="0"/>
    <x v="37"/>
    <s v="Dr"/>
    <s v="Dr Agarwal's Healt"/>
    <s v="Not found"/>
    <s v="3086.15"/>
    <n v="3027.26"/>
    <x v="1"/>
    <x v="0"/>
    <n v="302.726"/>
    <x v="0"/>
    <x v="0"/>
    <x v="7"/>
    <n v="4.6399999999999997"/>
    <n v="0.4"/>
    <n v="0.41"/>
    <n v="1.55"/>
    <x v="1"/>
    <n v="402"/>
    <n v="396.9"/>
    <n v="-1.27"/>
    <x v="1"/>
    <n v="455.5"/>
    <n v="455.65"/>
    <x v="1"/>
    <s v="0-5"/>
    <n v="13.31"/>
  </r>
  <r>
    <x v="29"/>
    <x v="0"/>
    <x v="38"/>
    <s v="Denta"/>
    <s v="Denta Water &amp; Infr"/>
    <s v="Not found"/>
    <s v="434.75"/>
    <n v="220.5"/>
    <x v="7"/>
    <x v="0"/>
    <n v="22.05"/>
    <x v="0"/>
    <x v="0"/>
    <x v="0"/>
    <n v="236.94"/>
    <n v="507.27"/>
    <n v="90.56"/>
    <n v="221.68"/>
    <x v="3"/>
    <n v="294"/>
    <n v="330"/>
    <n v="12.24"/>
    <x v="3"/>
    <n v="423.8"/>
    <n v="423.4"/>
    <x v="0"/>
    <s v="200-250"/>
    <n v="44.15"/>
  </r>
  <r>
    <x v="30"/>
    <x v="0"/>
    <x v="39"/>
    <s v="Stallion"/>
    <s v="Stallion India Flu"/>
    <s v="Not found"/>
    <s v="330.10"/>
    <n v="199.45"/>
    <x v="8"/>
    <x v="0"/>
    <n v="19.945"/>
    <x v="0"/>
    <x v="0"/>
    <x v="0"/>
    <n v="172.93"/>
    <n v="422.42"/>
    <n v="96.89"/>
    <n v="188.37"/>
    <x v="12"/>
    <n v="90"/>
    <n v="120"/>
    <n v="33.33"/>
    <x v="0"/>
    <n v="147.65"/>
    <n v="147.51"/>
    <x v="0"/>
    <s v="160-200"/>
    <n v="64.06"/>
  </r>
  <r>
    <x v="31"/>
    <x v="0"/>
    <x v="40"/>
    <s v="Laxmi"/>
    <s v="Laxmi Dental"/>
    <s v="320.00"/>
    <s v="320.00"/>
    <n v="698.06"/>
    <x v="1"/>
    <x v="1"/>
    <n v="69.805999999999997"/>
    <x v="0"/>
    <x v="0"/>
    <x v="4"/>
    <n v="110.38"/>
    <n v="147.94999999999999"/>
    <n v="76.239999999999995"/>
    <n v="114.42"/>
    <x v="7"/>
    <n v="428"/>
    <n v="528"/>
    <n v="23.36"/>
    <x v="9"/>
    <n v="349.95"/>
    <n v="349.85"/>
    <x v="0"/>
    <s v="90-120"/>
    <n v="-18.239999999999998"/>
  </r>
  <r>
    <x v="32"/>
    <x v="0"/>
    <x v="41"/>
    <s v="Capital"/>
    <s v="Capital Infra Trus"/>
    <s v="Not found"/>
    <s v="45.23"/>
    <n v="1578"/>
    <x v="1"/>
    <x v="0"/>
    <n v="157.80000000000001"/>
    <x v="0"/>
    <x v="2"/>
    <x v="1"/>
    <n v="0.57999999999999996"/>
    <n v="4.24"/>
    <n v="0"/>
    <n v="2.23"/>
    <x v="1"/>
    <n v="99"/>
    <n v="99"/>
    <n v="0"/>
    <x v="2"/>
    <n v="79.930000000000007"/>
    <n v="79.760000000000005"/>
    <x v="2"/>
    <s v="0-5"/>
    <n v="-19.260000000000002"/>
  </r>
  <r>
    <x v="33"/>
    <x v="0"/>
    <x v="42"/>
    <s v="Quadrant"/>
    <s v="Quadrant Future Te"/>
    <s v="Not found"/>
    <s v="382.80"/>
    <n v="290"/>
    <x v="4"/>
    <x v="0"/>
    <n v="29"/>
    <x v="0"/>
    <x v="0"/>
    <x v="0"/>
    <n v="132.54"/>
    <n v="254.71"/>
    <n v="246.94"/>
    <n v="186.66"/>
    <x v="12"/>
    <n v="290"/>
    <n v="374"/>
    <n v="28.97"/>
    <x v="9"/>
    <n v="410.8"/>
    <n v="410.65"/>
    <x v="0"/>
    <s v="120-160"/>
    <n v="41.66"/>
  </r>
  <r>
    <x v="34"/>
    <x v="0"/>
    <x v="43"/>
    <s v="Standard"/>
    <s v="Standard Glass Lin"/>
    <s v="Not found"/>
    <s v="58.00"/>
    <n v="410.05"/>
    <x v="2"/>
    <x v="0"/>
    <n v="41.005000000000003"/>
    <x v="0"/>
    <x v="0"/>
    <x v="0"/>
    <n v="331.6"/>
    <n v="268.5"/>
    <n v="64.989999999999995"/>
    <n v="183.18"/>
    <x v="12"/>
    <n v="140"/>
    <n v="176"/>
    <n v="25.71"/>
    <x v="9"/>
    <n v="180.1"/>
    <n v="181.06"/>
    <x v="0"/>
    <s v="&gt;300"/>
    <n v="28.64"/>
  </r>
  <r>
    <x v="35"/>
    <x v="0"/>
    <x v="44"/>
    <s v="Indo"/>
    <s v="Indo Farm Equipmen"/>
    <s v="Not found"/>
    <s v="2.15"/>
    <n v="260.14999999999998"/>
    <x v="4"/>
    <x v="0"/>
    <n v="26.014999999999997"/>
    <x v="0"/>
    <x v="0"/>
    <x v="0"/>
    <n v="242.4"/>
    <n v="503.83"/>
    <n v="104.92"/>
    <n v="229.68"/>
    <x v="3"/>
    <n v="215"/>
    <n v="258.39999999999998"/>
    <n v="20.190000000000001"/>
    <x v="9"/>
    <n v="225.6"/>
    <n v="225.73"/>
    <x v="0"/>
    <s v="200-250"/>
    <n v="4.93"/>
  </r>
  <r>
    <x v="36"/>
    <x v="1"/>
    <x v="45"/>
    <s v="Unimech"/>
    <s v="Unimech Aerospace"/>
    <s v="Not found"/>
    <s v="950.00"/>
    <n v="500"/>
    <x v="1"/>
    <x v="6"/>
    <n v="50"/>
    <x v="0"/>
    <x v="0"/>
    <x v="4"/>
    <n v="317.63"/>
    <n v="263.77999999999997"/>
    <n v="56.74"/>
    <n v="175.31"/>
    <x v="12"/>
    <n v="785"/>
    <n v="1491"/>
    <n v="89.94"/>
    <x v="10"/>
    <n v="1085.05"/>
    <n v="1082.3"/>
    <x v="0"/>
    <s v="&gt;300"/>
    <n v="38.22"/>
  </r>
  <r>
    <x v="37"/>
    <x v="1"/>
    <x v="46"/>
    <s v="Ventive"/>
    <s v="Ventive Hospitalit"/>
    <s v="Not found"/>
    <s v="710.05"/>
    <n v="1600"/>
    <x v="1"/>
    <x v="0"/>
    <n v="160"/>
    <x v="0"/>
    <x v="3"/>
    <x v="1"/>
    <n v="9.08"/>
    <n v="13.85"/>
    <n v="5.87"/>
    <n v="9.8000000000000007"/>
    <x v="2"/>
    <n v="643"/>
    <n v="718.15"/>
    <n v="11.69"/>
    <x v="3"/>
    <n v="749.75"/>
    <n v="749.95"/>
    <x v="0"/>
    <s v="5-15"/>
    <n v="16.600000000000001"/>
  </r>
  <r>
    <x v="37"/>
    <x v="1"/>
    <x v="47"/>
    <s v="Carraro"/>
    <s v="Carraro India"/>
    <s v="459.85"/>
    <s v="459.85"/>
    <n v="1250"/>
    <x v="1"/>
    <x v="0"/>
    <n v="125"/>
    <x v="2"/>
    <x v="0"/>
    <x v="6"/>
    <n v="2.21"/>
    <n v="0.6"/>
    <n v="0.71"/>
    <n v="1.1200000000000001"/>
    <x v="1"/>
    <n v="704"/>
    <n v="660"/>
    <n v="-6.25"/>
    <x v="7"/>
    <n v="426.4"/>
    <n v="426.4"/>
    <x v="1"/>
    <s v="0-5"/>
    <n v="-39.43"/>
  </r>
  <r>
    <x v="37"/>
    <x v="1"/>
    <x v="48"/>
    <s v="Senores"/>
    <s v="Senores Pharmaceut"/>
    <s v="Not found"/>
    <s v="719.85"/>
    <n v="582.11"/>
    <x v="1"/>
    <x v="4"/>
    <n v="58.210999999999999"/>
    <x v="0"/>
    <x v="0"/>
    <x v="4"/>
    <n v="94.66"/>
    <n v="96.11"/>
    <n v="89.23"/>
    <n v="93.41"/>
    <x v="8"/>
    <n v="391"/>
    <n v="593.70000000000005"/>
    <n v="51.84"/>
    <x v="5"/>
    <n v="723.7"/>
    <n v="724.25"/>
    <x v="0"/>
    <s v="90-120"/>
    <n v="85.09"/>
  </r>
  <r>
    <x v="38"/>
    <x v="1"/>
    <x v="49"/>
    <s v="Transrail"/>
    <s v="Transrail Lighting"/>
    <s v="Not found"/>
    <s v="759.10"/>
    <n v="838.91"/>
    <x v="1"/>
    <x v="7"/>
    <n v="83.890999999999991"/>
    <x v="0"/>
    <x v="0"/>
    <x v="4"/>
    <n v="201.06"/>
    <n v="76.41"/>
    <n v="22.07"/>
    <n v="80.8"/>
    <x v="8"/>
    <n v="432"/>
    <n v="585.15"/>
    <n v="35.450000000000003"/>
    <x v="0"/>
    <n v="779.9"/>
    <n v="779.75"/>
    <x v="0"/>
    <s v="200-250"/>
    <n v="80.53"/>
  </r>
  <r>
    <x v="38"/>
    <x v="1"/>
    <x v="50"/>
    <s v="Dam"/>
    <s v="Dam Capital Adviso"/>
    <s v="Not found"/>
    <s v="247.85"/>
    <n v="840.25"/>
    <x v="1"/>
    <x v="7"/>
    <n v="84.025000000000006"/>
    <x v="0"/>
    <x v="0"/>
    <x v="4"/>
    <n v="166.33"/>
    <n v="98.62"/>
    <n v="27.13"/>
    <n v="82.08"/>
    <x v="8"/>
    <n v="283"/>
    <n v="392.9"/>
    <n v="38.83"/>
    <x v="0"/>
    <n v="223.8"/>
    <n v="224.08"/>
    <x v="0"/>
    <s v="160-200"/>
    <n v="-20.92"/>
  </r>
  <r>
    <x v="38"/>
    <x v="1"/>
    <x v="51"/>
    <s v="Mamata"/>
    <s v="Mamata Machinery L"/>
    <s v="Not found"/>
    <s v="447.85"/>
    <n v="179.35"/>
    <x v="8"/>
    <x v="0"/>
    <n v="17.934999999999999"/>
    <x v="0"/>
    <x v="0"/>
    <x v="0"/>
    <n v="235.88"/>
    <n v="274.38"/>
    <n v="138.08000000000001"/>
    <n v="194.95"/>
    <x v="12"/>
    <n v="243"/>
    <n v="600"/>
    <n v="146.91"/>
    <x v="11"/>
    <n v="413.9"/>
    <n v="414.25"/>
    <x v="0"/>
    <s v="200-250"/>
    <n v="70.33"/>
  </r>
  <r>
    <x v="38"/>
    <x v="1"/>
    <x v="52"/>
    <s v="Sanathan"/>
    <s v="Sanathan Textiles"/>
    <s v="Not found"/>
    <s v="500.00"/>
    <n v="550"/>
    <x v="1"/>
    <x v="4"/>
    <n v="55"/>
    <x v="0"/>
    <x v="0"/>
    <x v="4"/>
    <n v="75.62"/>
    <n v="42.21"/>
    <n v="8.93"/>
    <n v="35.119999999999997"/>
    <x v="5"/>
    <n v="321"/>
    <n v="419.1"/>
    <n v="30.56"/>
    <x v="0"/>
    <n v="508.95"/>
    <n v="507.8"/>
    <x v="0"/>
    <s v="60-90"/>
    <n v="58.55"/>
  </r>
  <r>
    <x v="38"/>
    <x v="1"/>
    <x v="53"/>
    <s v="Concord"/>
    <s v="Concord Enviro Sys"/>
    <s v="Not found"/>
    <s v="2682.30"/>
    <n v="500.33"/>
    <x v="1"/>
    <x v="6"/>
    <n v="50.033000000000001"/>
    <x v="0"/>
    <x v="0"/>
    <x v="4"/>
    <n v="17.32"/>
    <n v="14.2"/>
    <n v="5.56"/>
    <n v="10.67"/>
    <x v="4"/>
    <n v="701"/>
    <n v="832"/>
    <n v="18.690000000000001"/>
    <x v="3"/>
    <n v="548.4"/>
    <n v="550.5"/>
    <x v="0"/>
    <s v="15-30"/>
    <n v="-21.77"/>
  </r>
  <r>
    <x v="39"/>
    <x v="1"/>
    <x v="54"/>
    <s v="International"/>
    <s v="International Gemm"/>
    <s v="Not found"/>
    <s v="345.05"/>
    <n v="4225"/>
    <x v="1"/>
    <x v="0"/>
    <n v="422.5"/>
    <x v="0"/>
    <x v="0"/>
    <x v="5"/>
    <n v="45.8"/>
    <n v="24.84"/>
    <n v="11.21"/>
    <n v="33.78"/>
    <x v="5"/>
    <n v="417"/>
    <n v="504.85"/>
    <n v="21.07"/>
    <x v="9"/>
    <n v="350.85"/>
    <n v="350.8"/>
    <x v="0"/>
    <s v="30-60"/>
    <n v="-15.86"/>
  </r>
  <r>
    <x v="40"/>
    <x v="1"/>
    <x v="55"/>
    <s v="Inventurus"/>
    <s v="Inventurus Knowled"/>
    <s v="Not found"/>
    <s v="1524.35"/>
    <n v="2497.92"/>
    <x v="1"/>
    <x v="0"/>
    <n v="249.792"/>
    <x v="0"/>
    <x v="0"/>
    <x v="8"/>
    <n v="80.64"/>
    <n v="23.25"/>
    <n v="14.55"/>
    <n v="52.68"/>
    <x v="6"/>
    <n v="1329"/>
    <n v="1856"/>
    <n v="39.65"/>
    <x v="0"/>
    <n v="1554.9"/>
    <n v="1554.6"/>
    <x v="0"/>
    <s v="60-90"/>
    <n v="17"/>
  </r>
  <r>
    <x v="41"/>
    <x v="1"/>
    <x v="56"/>
    <s v="Sai"/>
    <s v="Sai Life Sciences"/>
    <s v="Not found"/>
    <s v="32.80"/>
    <n v="3042.62"/>
    <x v="1"/>
    <x v="0"/>
    <n v="304.262"/>
    <x v="0"/>
    <x v="0"/>
    <x v="7"/>
    <n v="30.93"/>
    <n v="4.92"/>
    <n v="1.37"/>
    <n v="10.26"/>
    <x v="4"/>
    <n v="549"/>
    <n v="660"/>
    <n v="20.22"/>
    <x v="9"/>
    <n v="925.15"/>
    <n v="925.9"/>
    <x v="0"/>
    <s v="30-60"/>
    <n v="68.52"/>
  </r>
  <r>
    <x v="41"/>
    <x v="1"/>
    <x v="57"/>
    <s v="Vishal"/>
    <s v="Vishal Mega Mart L"/>
    <s v="Not found"/>
    <s v="148.05"/>
    <n v="8000"/>
    <x v="1"/>
    <x v="0"/>
    <n v="800"/>
    <x v="0"/>
    <x v="0"/>
    <x v="9"/>
    <n v="80.75"/>
    <n v="14.25"/>
    <n v="2.31"/>
    <n v="27.28"/>
    <x v="5"/>
    <n v="78"/>
    <n v="110"/>
    <n v="41.03"/>
    <x v="8"/>
    <n v="150.6"/>
    <n v="150.66999999999999"/>
    <x v="0"/>
    <s v="60-90"/>
    <n v="93.08"/>
  </r>
  <r>
    <x v="41"/>
    <x v="1"/>
    <x v="58"/>
    <s v="One"/>
    <s v="One Mobikwik Syste"/>
    <s v="Not found"/>
    <s v="277.30"/>
    <n v="572"/>
    <x v="1"/>
    <x v="4"/>
    <n v="57.2"/>
    <x v="0"/>
    <x v="0"/>
    <x v="4"/>
    <n v="119.5"/>
    <n v="108.95"/>
    <n v="134.66999999999999"/>
    <n v="119.38"/>
    <x v="7"/>
    <n v="279"/>
    <n v="442.25"/>
    <n v="58.51"/>
    <x v="5"/>
    <n v="228.95"/>
    <n v="228.98"/>
    <x v="0"/>
    <s v="90-120"/>
    <n v="-17.940000000000001"/>
  </r>
  <r>
    <x v="42"/>
    <x v="1"/>
    <x v="59"/>
    <s v="Suraksha"/>
    <s v="Suraksha Diagnosti"/>
    <s v="Not found"/>
    <s v="292.70"/>
    <n v="846.25"/>
    <x v="1"/>
    <x v="7"/>
    <n v="84.625"/>
    <x v="0"/>
    <x v="0"/>
    <x v="4"/>
    <n v="1.74"/>
    <n v="1.41"/>
    <n v="0.95"/>
    <n v="1.27"/>
    <x v="1"/>
    <n v="441"/>
    <n v="437"/>
    <n v="-0.91"/>
    <x v="1"/>
    <n v="314.2"/>
    <n v="314.25"/>
    <x v="1"/>
    <s v="0-5"/>
    <n v="-28.75"/>
  </r>
  <r>
    <x v="43"/>
    <x v="1"/>
    <x v="60"/>
    <s v="Enviro"/>
    <s v="Enviro Infra Engin"/>
    <s v="Not found"/>
    <s v="243.15"/>
    <n v="650.29999999999995"/>
    <x v="1"/>
    <x v="1"/>
    <n v="65.03"/>
    <x v="0"/>
    <x v="0"/>
    <x v="4"/>
    <n v="157.05000000000001"/>
    <n v="153.80000000000001"/>
    <n v="24.48"/>
    <n v="89.9"/>
    <x v="8"/>
    <n v="148"/>
    <n v="218"/>
    <n v="47.3"/>
    <x v="8"/>
    <n v="268.10000000000002"/>
    <n v="268.25"/>
    <x v="0"/>
    <s v="120-160"/>
    <n v="81.150000000000006"/>
  </r>
  <r>
    <x v="44"/>
    <x v="1"/>
    <x v="61"/>
    <s v="NTPC"/>
    <s v="NTPC Green Energy"/>
    <s v="Not found"/>
    <s v="335.55"/>
    <n v="10000"/>
    <x v="1"/>
    <x v="0"/>
    <n v="1000"/>
    <x v="0"/>
    <x v="0"/>
    <x v="9"/>
    <n v="3.32"/>
    <n v="0.81"/>
    <n v="3.44"/>
    <n v="2.42"/>
    <x v="1"/>
    <n v="108"/>
    <n v="111.6"/>
    <n v="3.33"/>
    <x v="2"/>
    <n v="103.4"/>
    <n v="103.31"/>
    <x v="0"/>
    <s v="0-5"/>
    <n v="-4.26"/>
  </r>
  <r>
    <x v="45"/>
    <x v="1"/>
    <x v="62"/>
    <s v="Zinka"/>
    <s v="Zinka Logistics So"/>
    <s v="Not found"/>
    <s v="Not found"/>
    <n v="1114.72"/>
    <x v="1"/>
    <x v="0"/>
    <n v="111.47200000000001"/>
    <x v="3"/>
    <x v="0"/>
    <x v="6"/>
    <n v="2.76"/>
    <n v="0.24"/>
    <n v="1.66"/>
    <n v="1.86"/>
    <x v="1"/>
    <n v="273"/>
    <n v="279.05"/>
    <n v="2.2200000000000002"/>
    <x v="2"/>
    <n v="644"/>
    <n v="644.20000000000005"/>
    <x v="0"/>
    <s v="0-5"/>
    <n v="135.9"/>
  </r>
  <r>
    <x v="46"/>
    <x v="1"/>
    <x v="63"/>
    <s v="Niva"/>
    <s v="Niva Bupa Health I"/>
    <s v="Not found"/>
    <s v="80.00"/>
    <n v="2200"/>
    <x v="1"/>
    <x v="0"/>
    <n v="220"/>
    <x v="0"/>
    <x v="0"/>
    <x v="8"/>
    <n v="2.06"/>
    <n v="0.68"/>
    <n v="2.73"/>
    <n v="1.8"/>
    <x v="1"/>
    <n v="74"/>
    <n v="78.5"/>
    <n v="6.08"/>
    <x v="2"/>
    <n v="85.54"/>
    <n v="85.47"/>
    <x v="0"/>
    <s v="0-5"/>
    <n v="15.59"/>
  </r>
  <r>
    <x v="47"/>
    <x v="1"/>
    <x v="64"/>
    <s v="Swiggy"/>
    <s v="Swiggy"/>
    <s v="437.00"/>
    <s v="437.00"/>
    <n v="11327.4"/>
    <x v="1"/>
    <x v="0"/>
    <n v="1132.74"/>
    <x v="0"/>
    <x v="0"/>
    <x v="9"/>
    <n v="6.02"/>
    <n v="0.41"/>
    <n v="1.1399999999999999"/>
    <n v="3.59"/>
    <x v="1"/>
    <n v="390"/>
    <n v="412"/>
    <n v="5.64"/>
    <x v="2"/>
    <n v="428.3"/>
    <n v="427.9"/>
    <x v="0"/>
    <s v="5-15"/>
    <n v="9.82"/>
  </r>
  <r>
    <x v="47"/>
    <x v="1"/>
    <x v="65"/>
    <s v="ACME"/>
    <s v="ACME Solar Holding"/>
    <s v="Not found"/>
    <s v="281.00"/>
    <n v="2900"/>
    <x v="1"/>
    <x v="0"/>
    <n v="290"/>
    <x v="0"/>
    <x v="0"/>
    <x v="10"/>
    <n v="3.54"/>
    <n v="0.97"/>
    <n v="3.1"/>
    <n v="2.75"/>
    <x v="1"/>
    <n v="289"/>
    <n v="259"/>
    <n v="-10.38"/>
    <x v="6"/>
    <n v="290.60000000000002"/>
    <n v="290.8"/>
    <x v="1"/>
    <s v="0-5"/>
    <n v="0.55000000000000004"/>
  </r>
  <r>
    <x v="48"/>
    <x v="1"/>
    <x v="66"/>
    <s v="Sagility"/>
    <s v="Sagility India"/>
    <s v="Not found"/>
    <s v="44.30"/>
    <n v="2106.4"/>
    <x v="1"/>
    <x v="0"/>
    <n v="210.64000000000001"/>
    <x v="0"/>
    <x v="0"/>
    <x v="8"/>
    <n v="3.52"/>
    <n v="1.93"/>
    <n v="4.16"/>
    <n v="3.2"/>
    <x v="1"/>
    <n v="30"/>
    <n v="31.06"/>
    <n v="3.53"/>
    <x v="2"/>
    <n v="46.07"/>
    <n v="46.06"/>
    <x v="0"/>
    <s v="0-5"/>
    <n v="53.57"/>
  </r>
  <r>
    <x v="49"/>
    <x v="1"/>
    <x v="67"/>
    <s v="Afcons"/>
    <s v="Afcons Infrastruct"/>
    <s v="Not found"/>
    <s v="465.90"/>
    <n v="5430"/>
    <x v="1"/>
    <x v="0"/>
    <n v="543"/>
    <x v="0"/>
    <x v="0"/>
    <x v="9"/>
    <n v="3.79"/>
    <n v="5.05"/>
    <n v="0.94"/>
    <n v="2.63"/>
    <x v="1"/>
    <n v="463"/>
    <n v="430.05"/>
    <n v="-7.12"/>
    <x v="7"/>
    <n v="430.95"/>
    <n v="430.95"/>
    <x v="1"/>
    <s v="0-5"/>
    <n v="-6.92"/>
  </r>
  <r>
    <x v="50"/>
    <x v="1"/>
    <x v="68"/>
    <s v="Godavari"/>
    <s v="Godavari Biorefine"/>
    <s v="Not found"/>
    <s v="81.60"/>
    <n v="554.75"/>
    <x v="1"/>
    <x v="4"/>
    <n v="55.475000000000001"/>
    <x v="0"/>
    <x v="0"/>
    <x v="4"/>
    <n v="2.76"/>
    <n v="0.9"/>
    <n v="1.71"/>
    <n v="1.83"/>
    <x v="1"/>
    <n v="352"/>
    <n v="310.55"/>
    <n v="-11.78"/>
    <x v="6"/>
    <n v="261.45"/>
    <n v="261.89999999999998"/>
    <x v="1"/>
    <s v="0-5"/>
    <n v="-25.72"/>
  </r>
  <r>
    <x v="51"/>
    <x v="1"/>
    <x v="69"/>
    <s v="Deepak"/>
    <s v="Deepak Builders &amp;"/>
    <s v="Not found"/>
    <s v="129.50"/>
    <n v="260.04000000000002"/>
    <x v="4"/>
    <x v="0"/>
    <n v="26.004000000000001"/>
    <x v="0"/>
    <x v="0"/>
    <x v="0"/>
    <n v="13.91"/>
    <n v="82.47"/>
    <n v="39.79"/>
    <n v="41.54"/>
    <x v="5"/>
    <n v="203"/>
    <n v="198.5"/>
    <n v="-2.2200000000000002"/>
    <x v="1"/>
    <n v="132.25"/>
    <n v="131.93"/>
    <x v="1"/>
    <s v="5-15"/>
    <n v="-34.85"/>
  </r>
  <r>
    <x v="51"/>
    <x v="1"/>
    <x v="70"/>
    <s v="Waaree"/>
    <s v="Waaree Energies"/>
    <s v="3348.15"/>
    <s v="1110.00"/>
    <n v="4321.4399999999996"/>
    <x v="1"/>
    <x v="0"/>
    <n v="432.14399999999995"/>
    <x v="0"/>
    <x v="0"/>
    <x v="5"/>
    <n v="208.63"/>
    <n v="62.49"/>
    <n v="10.79"/>
    <n v="76.34"/>
    <x v="8"/>
    <n v="1503"/>
    <n v="2550"/>
    <n v="69.66"/>
    <x v="4"/>
    <n v="3188.15"/>
    <n v="3188.6"/>
    <x v="0"/>
    <s v="200-250"/>
    <n v="112.12"/>
  </r>
  <r>
    <x v="52"/>
    <x v="1"/>
    <x v="71"/>
    <s v="Hyundai"/>
    <s v="Hyundai Motor Indi"/>
    <s v="Not found"/>
    <s v="2405.60"/>
    <n v="27858.799999999999"/>
    <x v="1"/>
    <x v="0"/>
    <n v="2785.88"/>
    <x v="0"/>
    <x v="0"/>
    <x v="9"/>
    <n v="6.97"/>
    <n v="0.6"/>
    <n v="0.5"/>
    <n v="2.37"/>
    <x v="1"/>
    <n v="1960"/>
    <n v="1931"/>
    <n v="-1.48"/>
    <x v="1"/>
    <n v="2367.25"/>
    <n v="2366.6"/>
    <x v="1"/>
    <s v="5-15"/>
    <n v="20.78"/>
  </r>
  <r>
    <x v="53"/>
    <x v="1"/>
    <x v="72"/>
    <s v="Garuda"/>
    <s v="Garuda Constructio"/>
    <s v="Not found"/>
    <s v="196.90"/>
    <n v="264.10000000000002"/>
    <x v="4"/>
    <x v="0"/>
    <n v="26.410000000000004"/>
    <x v="0"/>
    <x v="0"/>
    <x v="0"/>
    <n v="1.24"/>
    <n v="9.0299999999999994"/>
    <n v="10.81"/>
    <n v="7.55"/>
    <x v="2"/>
    <n v="95"/>
    <n v="103.2"/>
    <n v="8.6300000000000008"/>
    <x v="2"/>
    <n v="191.7"/>
    <n v="192.25"/>
    <x v="0"/>
    <s v="0-5"/>
    <n v="101.79"/>
  </r>
  <r>
    <x v="54"/>
    <x v="1"/>
    <x v="73"/>
    <s v="Diffusion"/>
    <s v="Diffusion Engineer"/>
    <s v="Not found"/>
    <s v="368.30"/>
    <n v="157.96"/>
    <x v="8"/>
    <x v="0"/>
    <n v="15.796000000000001"/>
    <x v="0"/>
    <x v="0"/>
    <x v="0"/>
    <n v="95.74"/>
    <n v="207.6"/>
    <n v="85.61"/>
    <n v="114.49"/>
    <x v="7"/>
    <n v="168"/>
    <n v="188"/>
    <n v="11.9"/>
    <x v="3"/>
    <n v="344.65"/>
    <n v="344.5"/>
    <x v="0"/>
    <s v="90-120"/>
    <n v="105.15"/>
  </r>
  <r>
    <x v="55"/>
    <x v="1"/>
    <x v="74"/>
    <s v="KRN"/>
    <s v="KRN Heat Exchanger"/>
    <s v="Not found"/>
    <s v="829.00"/>
    <n v="341.95"/>
    <x v="0"/>
    <x v="0"/>
    <n v="34.195"/>
    <x v="0"/>
    <x v="0"/>
    <x v="0"/>
    <n v="253.04"/>
    <n v="431.63"/>
    <n v="98.29"/>
    <n v="214.42"/>
    <x v="3"/>
    <n v="220"/>
    <n v="470"/>
    <n v="113.64"/>
    <x v="11"/>
    <n v="954.75"/>
    <n v="955.3"/>
    <x v="0"/>
    <s v="250-300"/>
    <n v="333.98"/>
  </r>
  <r>
    <x v="56"/>
    <x v="1"/>
    <x v="75"/>
    <s v="Manba"/>
    <s v="Manba Finance"/>
    <s v="134.50"/>
    <s v="134.50"/>
    <n v="150.84"/>
    <x v="8"/>
    <x v="0"/>
    <n v="15.084"/>
    <x v="0"/>
    <x v="0"/>
    <x v="0"/>
    <n v="148.55000000000001"/>
    <n v="511.62"/>
    <n v="143.94999999999999"/>
    <n v="224.05"/>
    <x v="3"/>
    <n v="120"/>
    <n v="150"/>
    <n v="25"/>
    <x v="9"/>
    <n v="140.05000000000001"/>
    <n v="139.94999999999999"/>
    <x v="0"/>
    <s v="120-160"/>
    <n v="16.71"/>
  </r>
  <r>
    <x v="57"/>
    <x v="1"/>
    <x v="76"/>
    <s v="Arkade"/>
    <s v="Arkade Developers"/>
    <s v="Not found"/>
    <s v="165.90"/>
    <n v="410"/>
    <x v="2"/>
    <x v="0"/>
    <n v="41"/>
    <x v="0"/>
    <x v="0"/>
    <x v="0"/>
    <n v="163.16"/>
    <n v="163.02000000000001"/>
    <n v="51.39"/>
    <n v="106.83"/>
    <x v="7"/>
    <n v="128"/>
    <n v="175.9"/>
    <n v="37.42"/>
    <x v="0"/>
    <n v="183.1"/>
    <n v="183.05"/>
    <x v="0"/>
    <s v="160-200"/>
    <n v="43.05"/>
  </r>
  <r>
    <x v="57"/>
    <x v="1"/>
    <x v="77"/>
    <s v="Northern"/>
    <s v="Northern ARC Capit"/>
    <s v="Not found"/>
    <s v="165.00"/>
    <n v="777"/>
    <x v="1"/>
    <x v="2"/>
    <n v="77.7"/>
    <x v="0"/>
    <x v="0"/>
    <x v="4"/>
    <n v="240.79"/>
    <n v="142.41"/>
    <n v="31.08"/>
    <n v="110.91"/>
    <x v="7"/>
    <n v="263"/>
    <n v="351"/>
    <n v="33.46"/>
    <x v="0"/>
    <n v="252.3"/>
    <n v="252.1"/>
    <x v="0"/>
    <s v="200-250"/>
    <n v="-4.07"/>
  </r>
  <r>
    <x v="57"/>
    <x v="1"/>
    <x v="78"/>
    <s v="Western"/>
    <s v="Western Carriers ("/>
    <s v="Not found"/>
    <s v="126.55"/>
    <n v="492.88"/>
    <x v="6"/>
    <x v="0"/>
    <n v="49.287999999999997"/>
    <x v="0"/>
    <x v="0"/>
    <x v="0"/>
    <n v="27.99"/>
    <n v="44.71"/>
    <n v="25.95"/>
    <n v="30.57"/>
    <x v="5"/>
    <n v="172"/>
    <n v="170"/>
    <n v="-1.1599999999999999"/>
    <x v="1"/>
    <n v="130.94999999999999"/>
    <n v="130.68"/>
    <x v="1"/>
    <s v="15-30"/>
    <n v="-23.87"/>
  </r>
  <r>
    <x v="58"/>
    <x v="1"/>
    <x v="79"/>
    <s v="P"/>
    <s v="P N Gadgil Jewelle"/>
    <s v="Not found"/>
    <s v="14189.65"/>
    <n v="1100"/>
    <x v="1"/>
    <x v="0"/>
    <n v="110"/>
    <x v="3"/>
    <x v="0"/>
    <x v="6"/>
    <n v="136.85"/>
    <n v="56.08"/>
    <n v="16.579999999999998"/>
    <n v="59.4"/>
    <x v="6"/>
    <n v="480"/>
    <n v="834"/>
    <n v="73.75"/>
    <x v="12"/>
    <n v="582.35"/>
    <n v="582.25"/>
    <x v="0"/>
    <s v="120-160"/>
    <n v="21.32"/>
  </r>
  <r>
    <x v="59"/>
    <x v="1"/>
    <x v="80"/>
    <s v="Tolins"/>
    <s v="Tolins Tyres"/>
    <s v="165.80"/>
    <s v="165.80"/>
    <n v="230"/>
    <x v="7"/>
    <x v="0"/>
    <n v="23"/>
    <x v="0"/>
    <x v="0"/>
    <x v="0"/>
    <n v="25.42"/>
    <n v="27.41"/>
    <n v="21.52"/>
    <n v="23.89"/>
    <x v="11"/>
    <n v="226"/>
    <n v="227"/>
    <n v="0.44"/>
    <x v="2"/>
    <n v="149.4"/>
    <n v="149.83000000000001"/>
    <x v="0"/>
    <s v="15-30"/>
    <n v="-33.89"/>
  </r>
  <r>
    <x v="59"/>
    <x v="1"/>
    <x v="81"/>
    <s v="Bajaj"/>
    <s v="Bajaj Housing Fina"/>
    <s v="Not found"/>
    <s v="8810.05"/>
    <n v="6560"/>
    <x v="1"/>
    <x v="0"/>
    <n v="656"/>
    <x v="0"/>
    <x v="0"/>
    <x v="9"/>
    <n v="209.36"/>
    <n v="41.51"/>
    <n v="7.04"/>
    <n v="63.61"/>
    <x v="6"/>
    <n v="70"/>
    <n v="150"/>
    <n v="114.29"/>
    <x v="11"/>
    <n v="112.95"/>
    <n v="112.93"/>
    <x v="0"/>
    <s v="200-250"/>
    <n v="61.36"/>
  </r>
  <r>
    <x v="59"/>
    <x v="1"/>
    <x v="82"/>
    <s v="Kross"/>
    <s v="Kross"/>
    <s v="Not found"/>
    <s v="188.85"/>
    <n v="500"/>
    <x v="1"/>
    <x v="6"/>
    <n v="50"/>
    <x v="0"/>
    <x v="0"/>
    <x v="4"/>
    <n v="23.32"/>
    <n v="22.24"/>
    <n v="10.76"/>
    <n v="16.809999999999999"/>
    <x v="10"/>
    <n v="240"/>
    <n v="240"/>
    <n v="0"/>
    <x v="2"/>
    <n v="188.75"/>
    <n v="189.11"/>
    <x v="2"/>
    <s v="15-30"/>
    <n v="-21.35"/>
  </r>
  <r>
    <x v="60"/>
    <x v="1"/>
    <x v="83"/>
    <s v="Shree"/>
    <s v="Shree Tirupati Bal"/>
    <s v="Not found"/>
    <s v="112.25"/>
    <n v="169.65"/>
    <x v="8"/>
    <x v="0"/>
    <n v="16.965"/>
    <x v="0"/>
    <x v="0"/>
    <x v="0"/>
    <n v="150.87"/>
    <n v="210.12"/>
    <n v="73.22"/>
    <n v="124.75"/>
    <x v="7"/>
    <n v="83"/>
    <n v="92.9"/>
    <n v="11.93"/>
    <x v="3"/>
    <n v="51.63"/>
    <n v="51.51"/>
    <x v="0"/>
    <s v="120-160"/>
    <n v="-37.799999999999997"/>
  </r>
  <r>
    <x v="61"/>
    <x v="1"/>
    <x v="84"/>
    <s v="Gala"/>
    <s v="Gala Precision Eng"/>
    <s v="Not found"/>
    <s v="769.75"/>
    <n v="167.93"/>
    <x v="8"/>
    <x v="0"/>
    <n v="16.792999999999999"/>
    <x v="0"/>
    <x v="0"/>
    <x v="0"/>
    <n v="232.54"/>
    <n v="414.62"/>
    <n v="91.95"/>
    <n v="201.41"/>
    <x v="3"/>
    <n v="529"/>
    <n v="750"/>
    <n v="41.78"/>
    <x v="8"/>
    <n v="834.75"/>
    <n v="835.8"/>
    <x v="0"/>
    <s v="200-250"/>
    <n v="57.8"/>
  </r>
  <r>
    <x v="62"/>
    <x v="1"/>
    <x v="85"/>
    <s v="Baazar"/>
    <s v="Baazar Style Retai"/>
    <s v="Not found"/>
    <s v="336.70"/>
    <n v="834.68"/>
    <x v="1"/>
    <x v="7"/>
    <n v="83.467999999999989"/>
    <x v="0"/>
    <x v="0"/>
    <x v="4"/>
    <n v="81.83"/>
    <n v="59.43"/>
    <n v="9.1199999999999992"/>
    <n v="40.659999999999997"/>
    <x v="5"/>
    <n v="389"/>
    <n v="389"/>
    <n v="0"/>
    <x v="2"/>
    <n v="314.55"/>
    <n v="314.95"/>
    <x v="2"/>
    <s v="60-90"/>
    <n v="-19.14"/>
  </r>
  <r>
    <x v="63"/>
    <x v="1"/>
    <x v="86"/>
    <s v="Ecos"/>
    <s v="Ecos (India) Mobil"/>
    <s v="Not found"/>
    <s v="224.40"/>
    <n v="601.20000000000005"/>
    <x v="1"/>
    <x v="8"/>
    <n v="60.120000000000005"/>
    <x v="0"/>
    <x v="0"/>
    <x v="4"/>
    <n v="136.85"/>
    <n v="71.23"/>
    <n v="19.79"/>
    <n v="64.260000000000005"/>
    <x v="6"/>
    <n v="334"/>
    <n v="391.3"/>
    <n v="17.16"/>
    <x v="3"/>
    <n v="292.39999999999998"/>
    <n v="292.05"/>
    <x v="0"/>
    <s v="120-160"/>
    <n v="-12.46"/>
  </r>
  <r>
    <x v="64"/>
    <x v="1"/>
    <x v="87"/>
    <s v="Premier"/>
    <s v="Premier Energies L"/>
    <s v="Not found"/>
    <s v="1028.00"/>
    <n v="2830.4"/>
    <x v="1"/>
    <x v="0"/>
    <n v="283.04000000000002"/>
    <x v="0"/>
    <x v="0"/>
    <x v="10"/>
    <n v="216.67"/>
    <n v="50.04"/>
    <n v="7.69"/>
    <n v="74.38"/>
    <x v="6"/>
    <n v="450"/>
    <n v="991"/>
    <n v="120.22"/>
    <x v="11"/>
    <n v="1008.3"/>
    <n v="1008.6"/>
    <x v="0"/>
    <s v="200-250"/>
    <n v="124.07"/>
  </r>
  <r>
    <x v="65"/>
    <x v="1"/>
    <x v="88"/>
    <s v="Orient"/>
    <s v="Orient Technologie"/>
    <s v="Not found"/>
    <s v="482.90"/>
    <n v="214.76"/>
    <x v="7"/>
    <x v="0"/>
    <n v="21.475999999999999"/>
    <x v="0"/>
    <x v="0"/>
    <x v="0"/>
    <n v="189.9"/>
    <n v="300.60000000000002"/>
    <n v="66.87"/>
    <n v="151.71"/>
    <x v="0"/>
    <n v="206"/>
    <n v="290"/>
    <n v="40.78"/>
    <x v="8"/>
    <n v="310.95"/>
    <n v="310.95"/>
    <x v="0"/>
    <s v="160-200"/>
    <n v="50.95"/>
  </r>
  <r>
    <x v="66"/>
    <x v="1"/>
    <x v="89"/>
    <s v="Interarch"/>
    <s v="Interarch Building"/>
    <s v="Not found"/>
    <s v="1942.95"/>
    <n v="600.29"/>
    <x v="1"/>
    <x v="8"/>
    <n v="60.028999999999996"/>
    <x v="0"/>
    <x v="0"/>
    <x v="4"/>
    <n v="205.41"/>
    <n v="128.41999999999999"/>
    <n v="19.11"/>
    <n v="93.53"/>
    <x v="8"/>
    <n v="900"/>
    <n v="1291.2"/>
    <n v="43.47"/>
    <x v="8"/>
    <n v="2054.4"/>
    <n v="2042.8"/>
    <x v="0"/>
    <s v="200-250"/>
    <n v="128.27000000000001"/>
  </r>
  <r>
    <x v="67"/>
    <x v="1"/>
    <x v="90"/>
    <s v="Saraswati"/>
    <s v="Saraswati Saree De"/>
    <s v="Not found"/>
    <s v="87.79"/>
    <n v="160.01"/>
    <x v="8"/>
    <x v="0"/>
    <n v="16.000999999999998"/>
    <x v="0"/>
    <x v="0"/>
    <x v="0"/>
    <n v="64.12"/>
    <n v="358.65"/>
    <n v="61.88"/>
    <n v="107.52"/>
    <x v="7"/>
    <n v="160"/>
    <n v="200"/>
    <n v="25"/>
    <x v="9"/>
    <n v="92.18"/>
    <n v="92.51"/>
    <x v="0"/>
    <s v="60-90"/>
    <n v="-42.39"/>
  </r>
  <r>
    <x v="68"/>
    <x v="1"/>
    <x v="91"/>
    <s v="Brainbees"/>
    <s v="Brainbees Solution"/>
    <s v="Not found"/>
    <s v="374.35"/>
    <n v="4193.7299999999996"/>
    <x v="1"/>
    <x v="0"/>
    <n v="419.37299999999993"/>
    <x v="0"/>
    <x v="0"/>
    <x v="5"/>
    <n v="19.3"/>
    <n v="4.68"/>
    <n v="2.31"/>
    <n v="12.22"/>
    <x v="4"/>
    <n v="465"/>
    <n v="625"/>
    <n v="34.409999999999997"/>
    <x v="0"/>
    <n v="383.35"/>
    <n v="383.8"/>
    <x v="0"/>
    <s v="15-30"/>
    <n v="-17.559999999999999"/>
  </r>
  <r>
    <x v="68"/>
    <x v="1"/>
    <x v="92"/>
    <s v="Unicommerce"/>
    <s v="Unicommerce eSolut"/>
    <s v="Not found"/>
    <s v="136.15"/>
    <n v="276.57"/>
    <x v="4"/>
    <x v="0"/>
    <n v="27.657"/>
    <x v="0"/>
    <x v="0"/>
    <x v="0"/>
    <n v="138.75"/>
    <n v="252.48"/>
    <n v="131.15"/>
    <n v="168.39"/>
    <x v="0"/>
    <n v="108"/>
    <n v="230"/>
    <n v="112.96"/>
    <x v="11"/>
    <n v="140.94999999999999"/>
    <n v="140.84"/>
    <x v="0"/>
    <s v="120-160"/>
    <n v="30.51"/>
  </r>
  <r>
    <x v="69"/>
    <x v="1"/>
    <x v="93"/>
    <s v="Ola"/>
    <s v="Ola Electric Mobil"/>
    <s v="Not found"/>
    <s v="50.20"/>
    <n v="6145.56"/>
    <x v="1"/>
    <x v="0"/>
    <n v="614.55600000000004"/>
    <x v="0"/>
    <x v="0"/>
    <x v="9"/>
    <n v="5.31"/>
    <n v="2.4"/>
    <n v="3.92"/>
    <n v="4.2699999999999996"/>
    <x v="1"/>
    <n v="76"/>
    <n v="75.989999999999995"/>
    <n v="-0.01"/>
    <x v="1"/>
    <n v="47.18"/>
    <n v="47.19"/>
    <x v="1"/>
    <s v="5-15"/>
    <n v="-37.92"/>
  </r>
  <r>
    <x v="70"/>
    <x v="1"/>
    <x v="94"/>
    <s v="Ceigall"/>
    <s v="Ceigall India"/>
    <s v="261.30"/>
    <s v="261.30"/>
    <n v="1252.6600000000001"/>
    <x v="1"/>
    <x v="0"/>
    <n v="125.26600000000001"/>
    <x v="2"/>
    <x v="0"/>
    <x v="6"/>
    <n v="31.5"/>
    <n v="14.42"/>
    <n v="3.77"/>
    <n v="13.78"/>
    <x v="4"/>
    <n v="401"/>
    <n v="413"/>
    <n v="2.99"/>
    <x v="2"/>
    <n v="252.7"/>
    <n v="252.41"/>
    <x v="0"/>
    <s v="30-60"/>
    <n v="-36.979999999999997"/>
  </r>
  <r>
    <x v="71"/>
    <x v="1"/>
    <x v="95"/>
    <s v="Akums"/>
    <s v="Akums Drugs &amp; Phar"/>
    <s v="Not found"/>
    <s v="445.70"/>
    <n v="1856.74"/>
    <x v="1"/>
    <x v="0"/>
    <n v="185.67400000000001"/>
    <x v="0"/>
    <x v="4"/>
    <x v="1"/>
    <n v="90.09"/>
    <n v="42.21"/>
    <n v="21.3"/>
    <n v="63.56"/>
    <x v="6"/>
    <n v="679"/>
    <n v="725"/>
    <n v="6.77"/>
    <x v="2"/>
    <n v="480.55"/>
    <n v="480.05"/>
    <x v="0"/>
    <s v="90-120"/>
    <n v="-29.23"/>
  </r>
  <r>
    <x v="72"/>
    <x v="1"/>
    <x v="96"/>
    <s v="Sanstar"/>
    <s v="Sanstar"/>
    <s v="97.07"/>
    <s v="97.07"/>
    <n v="510.55"/>
    <x v="1"/>
    <x v="6"/>
    <n v="51.055"/>
    <x v="0"/>
    <x v="0"/>
    <x v="4"/>
    <n v="145.68"/>
    <n v="136.5"/>
    <n v="24.23"/>
    <n v="82.99"/>
    <x v="8"/>
    <n v="95"/>
    <n v="106.4"/>
    <n v="12"/>
    <x v="3"/>
    <n v="83.71"/>
    <n v="83.85"/>
    <x v="0"/>
    <s v="120-160"/>
    <n v="-11.88"/>
  </r>
  <r>
    <x v="73"/>
    <x v="1"/>
    <x v="97"/>
    <s v="Emcure"/>
    <s v="Emcure Pharmaceuti"/>
    <s v="Not found"/>
    <s v="1393.15"/>
    <n v="1952.03"/>
    <x v="1"/>
    <x v="0"/>
    <n v="195.203"/>
    <x v="0"/>
    <x v="5"/>
    <x v="1"/>
    <n v="195.83"/>
    <n v="48.32"/>
    <n v="7.21"/>
    <n v="67.87"/>
    <x v="6"/>
    <n v="1008"/>
    <n v="1325.05"/>
    <n v="31.45"/>
    <x v="0"/>
    <n v="1493.85"/>
    <n v="1493.1"/>
    <x v="0"/>
    <s v="160-200"/>
    <n v="48.2"/>
  </r>
  <r>
    <x v="73"/>
    <x v="1"/>
    <x v="98"/>
    <s v="Bansal"/>
    <s v="Bansal Wire Indust"/>
    <s v="Not found"/>
    <s v="109.45"/>
    <n v="745"/>
    <x v="1"/>
    <x v="3"/>
    <n v="74.5"/>
    <x v="0"/>
    <x v="0"/>
    <x v="4"/>
    <n v="146.05000000000001"/>
    <n v="51.46"/>
    <n v="13.64"/>
    <n v="59.57"/>
    <x v="6"/>
    <n v="256"/>
    <n v="352.05"/>
    <n v="37.520000000000003"/>
    <x v="0"/>
    <n v="371.65"/>
    <n v="371.3"/>
    <x v="0"/>
    <s v="120-160"/>
    <n v="45.18"/>
  </r>
  <r>
    <x v="74"/>
    <x v="1"/>
    <x v="99"/>
    <s v="Vraj"/>
    <s v="Vraj Iron &amp; Steel"/>
    <s v="Not found"/>
    <s v="148.00"/>
    <n v="171"/>
    <x v="8"/>
    <x v="0"/>
    <n v="17.100000000000001"/>
    <x v="0"/>
    <x v="0"/>
    <x v="0"/>
    <n v="163.9"/>
    <n v="208.81"/>
    <n v="54.93"/>
    <n v="119.04"/>
    <x v="7"/>
    <n v="207"/>
    <n v="240"/>
    <n v="15.94"/>
    <x v="3"/>
    <n v="155.69999999999999"/>
    <n v="155.54"/>
    <x v="0"/>
    <s v="160-200"/>
    <n v="-24.78"/>
  </r>
  <r>
    <x v="75"/>
    <x v="1"/>
    <x v="100"/>
    <s v="Allied"/>
    <s v="Allied Blenders &amp;"/>
    <s v="Not found"/>
    <s v="544.00"/>
    <n v="1500"/>
    <x v="1"/>
    <x v="0"/>
    <n v="150"/>
    <x v="0"/>
    <x v="1"/>
    <x v="1"/>
    <n v="50.37"/>
    <n v="32.4"/>
    <n v="4.51"/>
    <n v="23.55"/>
    <x v="11"/>
    <n v="281"/>
    <n v="318.10000000000002"/>
    <n v="13.2"/>
    <x v="3"/>
    <n v="521.75"/>
    <n v="522.1"/>
    <x v="0"/>
    <s v="30-60"/>
    <n v="85.68"/>
  </r>
  <r>
    <x v="76"/>
    <x v="1"/>
    <x v="101"/>
    <s v="Stanley"/>
    <s v="Stanley Lifestyles"/>
    <s v="Not found"/>
    <s v="296.55"/>
    <n v="537.02"/>
    <x v="1"/>
    <x v="6"/>
    <n v="53.701999999999998"/>
    <x v="0"/>
    <x v="0"/>
    <x v="4"/>
    <n v="0.74"/>
    <n v="8.86"/>
    <n v="6.11"/>
    <n v="5.22"/>
    <x v="2"/>
    <n v="369"/>
    <n v="499"/>
    <n v="35.229999999999997"/>
    <x v="0"/>
    <n v="308.35000000000002"/>
    <n v="308.14999999999998"/>
    <x v="0"/>
    <s v="0-5"/>
    <n v="-16.440000000000001"/>
  </r>
  <r>
    <x v="77"/>
    <x v="1"/>
    <x v="102"/>
    <s v="Akme"/>
    <s v="Akme Fintrade (Ind"/>
    <s v="Not found"/>
    <s v="8.58"/>
    <n v="132"/>
    <x v="3"/>
    <x v="0"/>
    <n v="13.2"/>
    <x v="0"/>
    <x v="0"/>
    <x v="0"/>
    <n v="28.12"/>
    <n v="130.33000000000001"/>
    <n v="45.78"/>
    <n v="55.12"/>
    <x v="6"/>
    <n v="120"/>
    <n v="125.7"/>
    <n v="4.75"/>
    <x v="2"/>
    <n v="7.21"/>
    <n v="7.2"/>
    <x v="0"/>
    <s v="15-30"/>
    <n v="-93.99"/>
  </r>
  <r>
    <x v="77"/>
    <x v="1"/>
    <x v="103"/>
    <s v="DEE"/>
    <s v="DEE Development En"/>
    <s v="Not found"/>
    <s v="269.75"/>
    <n v="418.01"/>
    <x v="2"/>
    <x v="0"/>
    <n v="41.801000000000002"/>
    <x v="0"/>
    <x v="0"/>
    <x v="0"/>
    <n v="201.91"/>
    <n v="144"/>
    <n v="23.42"/>
    <n v="99.56"/>
    <x v="8"/>
    <n v="203"/>
    <n v="325"/>
    <n v="60.1"/>
    <x v="4"/>
    <n v="273"/>
    <n v="272.8"/>
    <x v="0"/>
    <s v="200-250"/>
    <n v="34.479999999999997"/>
  </r>
  <r>
    <x v="78"/>
    <x v="1"/>
    <x v="104"/>
    <s v="Le"/>
    <s v="Le Travenues Techn"/>
    <s v="Not found"/>
    <s v="297.90"/>
    <n v="740.1"/>
    <x v="1"/>
    <x v="3"/>
    <n v="74.010000000000005"/>
    <x v="0"/>
    <x v="0"/>
    <x v="4"/>
    <n v="106.73"/>
    <n v="110.53"/>
    <n v="54.85"/>
    <n v="98.34"/>
    <x v="8"/>
    <n v="93"/>
    <n v="135"/>
    <n v="45.16"/>
    <x v="8"/>
    <n v="280.14999999999998"/>
    <n v="280.67"/>
    <x v="0"/>
    <s v="90-120"/>
    <n v="201.24"/>
  </r>
  <r>
    <x v="79"/>
    <x v="1"/>
    <x v="105"/>
    <s v="Kronox"/>
    <s v="Kronox Lab Science"/>
    <s v="Not found"/>
    <s v="151.50"/>
    <n v="130.15"/>
    <x v="3"/>
    <x v="0"/>
    <n v="13.015000000000001"/>
    <x v="0"/>
    <x v="0"/>
    <x v="0"/>
    <n v="89.03"/>
    <n v="302.99"/>
    <n v="55.72"/>
    <n v="118.22"/>
    <x v="7"/>
    <n v="136"/>
    <n v="165"/>
    <n v="21.32"/>
    <x v="9"/>
    <n v="170.6"/>
    <n v="169.59"/>
    <x v="0"/>
    <s v="60-90"/>
    <n v="25.44"/>
  </r>
  <r>
    <x v="80"/>
    <x v="1"/>
    <x v="106"/>
    <s v="AWFIS"/>
    <s v="AWFIS Space Soluti"/>
    <s v="Not found"/>
    <s v="597.30"/>
    <n v="598.92999999999995"/>
    <x v="1"/>
    <x v="4"/>
    <n v="59.892999999999994"/>
    <x v="0"/>
    <x v="0"/>
    <x v="4"/>
    <n v="116.95"/>
    <n v="129.81"/>
    <n v="54.58"/>
    <n v="108.56"/>
    <x v="7"/>
    <n v="383"/>
    <n v="432.25"/>
    <n v="12.86"/>
    <x v="3"/>
    <n v="576.1"/>
    <n v="576.04999999999995"/>
    <x v="0"/>
    <s v="90-120"/>
    <n v="50.42"/>
  </r>
  <r>
    <x v="81"/>
    <x v="1"/>
    <x v="107"/>
    <s v="Go"/>
    <s v="Go Digit General I"/>
    <s v="Not found"/>
    <s v="678.00"/>
    <n v="2614.65"/>
    <x v="1"/>
    <x v="0"/>
    <n v="261.46500000000003"/>
    <x v="0"/>
    <x v="0"/>
    <x v="10"/>
    <n v="12.56"/>
    <n v="7.24"/>
    <n v="4.2699999999999996"/>
    <n v="9.6"/>
    <x v="2"/>
    <n v="272"/>
    <n v="281.10000000000002"/>
    <n v="3.35"/>
    <x v="2"/>
    <n v="367.8"/>
    <n v="368.1"/>
    <x v="0"/>
    <s v="5-15"/>
    <n v="35.22"/>
  </r>
  <r>
    <x v="82"/>
    <x v="1"/>
    <x v="108"/>
    <s v="TBO"/>
    <s v="TBO Tek"/>
    <s v="1528.80"/>
    <s v="1528.80"/>
    <n v="1550.81"/>
    <x v="1"/>
    <x v="0"/>
    <n v="155.08099999999999"/>
    <x v="0"/>
    <x v="2"/>
    <x v="1"/>
    <n v="125.51"/>
    <n v="50.6"/>
    <n v="25.74"/>
    <n v="86.7"/>
    <x v="8"/>
    <n v="920"/>
    <n v="1380"/>
    <n v="50"/>
    <x v="5"/>
    <n v="1444.2"/>
    <n v="1442.6"/>
    <x v="0"/>
    <s v="120-160"/>
    <n v="56.98"/>
  </r>
  <r>
    <x v="82"/>
    <x v="1"/>
    <x v="109"/>
    <s v="Aadhar"/>
    <s v="Aadhar Housing Fin"/>
    <s v="Not found"/>
    <s v="513.10"/>
    <n v="3000"/>
    <x v="1"/>
    <x v="0"/>
    <n v="300"/>
    <x v="0"/>
    <x v="0"/>
    <x v="7"/>
    <n v="72.78"/>
    <n v="16.5"/>
    <n v="2.46"/>
    <n v="25.49"/>
    <x v="5"/>
    <n v="315"/>
    <n v="314.3"/>
    <n v="-0.22"/>
    <x v="1"/>
    <n v="522.04999999999995"/>
    <n v="521.85"/>
    <x v="1"/>
    <s v="60-90"/>
    <n v="65.73"/>
  </r>
  <r>
    <x v="83"/>
    <x v="1"/>
    <x v="110"/>
    <s v="Indegene"/>
    <s v="Indegene"/>
    <s v="554.00"/>
    <s v="554.00"/>
    <n v="1841.76"/>
    <x v="1"/>
    <x v="0"/>
    <n v="184.17599999999999"/>
    <x v="0"/>
    <x v="6"/>
    <x v="1"/>
    <n v="197.55"/>
    <n v="55.07"/>
    <n v="7.95"/>
    <n v="69.91"/>
    <x v="6"/>
    <n v="452"/>
    <n v="659.7"/>
    <n v="45.95"/>
    <x v="8"/>
    <n v="572.25"/>
    <n v="572.5"/>
    <x v="0"/>
    <s v="160-200"/>
    <n v="26.6"/>
  </r>
  <r>
    <x v="84"/>
    <x v="1"/>
    <x v="111"/>
    <s v="JNK"/>
    <s v="JNK India"/>
    <s v="Not found"/>
    <s v="313.40"/>
    <n v="649.47"/>
    <x v="1"/>
    <x v="8"/>
    <n v="64.947000000000003"/>
    <x v="0"/>
    <x v="0"/>
    <x v="4"/>
    <n v="75.72"/>
    <n v="23.26"/>
    <n v="4.1100000000000003"/>
    <n v="28.13"/>
    <x v="5"/>
    <n v="415"/>
    <n v="620"/>
    <n v="49.4"/>
    <x v="8"/>
    <n v="299.14999999999998"/>
    <n v="298.95"/>
    <x v="0"/>
    <s v="60-90"/>
    <n v="-27.92"/>
  </r>
  <r>
    <x v="85"/>
    <x v="1"/>
    <x v="112"/>
    <s v="Vodafone"/>
    <s v="Vodafone Idea"/>
    <s v="9.03"/>
    <s v="9.03"/>
    <n v="18000"/>
    <x v="1"/>
    <x v="0"/>
    <n v="1800"/>
    <x v="0"/>
    <x v="0"/>
    <x v="9"/>
    <n v="17.559999999999999"/>
    <n v="4.13"/>
    <n v="0.92"/>
    <n v="6.36"/>
    <x v="2"/>
    <n v="11"/>
    <n v="12"/>
    <n v="9.09"/>
    <x v="2"/>
    <n v="7.07"/>
    <n v="7.07"/>
    <x v="0"/>
    <s v="15-30"/>
    <n v="-35.729999999999997"/>
  </r>
  <r>
    <x v="86"/>
    <x v="1"/>
    <x v="113"/>
    <s v="Bharti"/>
    <s v="Bharti Hexacom"/>
    <s v="1746.90"/>
    <s v="1746.90"/>
    <n v="4275"/>
    <x v="1"/>
    <x v="0"/>
    <n v="427.5"/>
    <x v="0"/>
    <x v="0"/>
    <x v="5"/>
    <n v="48.57"/>
    <n v="10.52"/>
    <n v="2.83"/>
    <n v="29.88"/>
    <x v="5"/>
    <n v="570"/>
    <n v="755.2"/>
    <n v="32.49"/>
    <x v="0"/>
    <n v="1860.7"/>
    <n v="1859.6"/>
    <x v="0"/>
    <s v="30-60"/>
    <n v="226.44"/>
  </r>
  <r>
    <x v="87"/>
    <x v="1"/>
    <x v="114"/>
    <s v="SRM"/>
    <s v="SRM Contractors"/>
    <s v="570.30"/>
    <s v="570.30"/>
    <n v="130.19999999999999"/>
    <x v="3"/>
    <x v="0"/>
    <n v="13.02"/>
    <x v="0"/>
    <x v="0"/>
    <x v="0"/>
    <n v="59.59"/>
    <n v="214.94"/>
    <n v="46.97"/>
    <n v="86.57"/>
    <x v="8"/>
    <n v="210"/>
    <n v="225"/>
    <n v="7.14"/>
    <x v="2"/>
    <n v="490.9"/>
    <n v="489.5"/>
    <x v="0"/>
    <s v="30-60"/>
    <n v="133.76"/>
  </r>
  <r>
    <x v="88"/>
    <x v="1"/>
    <x v="115"/>
    <s v="Krystal"/>
    <s v="Krystal Integrated"/>
    <s v="Not found"/>
    <s v="609.40"/>
    <n v="300.12"/>
    <x v="0"/>
    <x v="0"/>
    <n v="30.012"/>
    <x v="0"/>
    <x v="0"/>
    <x v="0"/>
    <n v="7.33"/>
    <n v="43.91"/>
    <n v="3.32"/>
    <n v="13.21"/>
    <x v="4"/>
    <n v="715"/>
    <n v="795"/>
    <n v="11.19"/>
    <x v="3"/>
    <n v="629.5"/>
    <n v="628.85"/>
    <x v="0"/>
    <s v="5-15"/>
    <n v="-11.96"/>
  </r>
  <r>
    <x v="89"/>
    <x v="1"/>
    <x v="116"/>
    <s v="Popular"/>
    <s v="Popular Vehicles &amp;"/>
    <s v="Not found"/>
    <s v="28.50"/>
    <n v="601.54999999999995"/>
    <x v="1"/>
    <x v="8"/>
    <n v="60.154999999999994"/>
    <x v="0"/>
    <x v="0"/>
    <x v="4"/>
    <n v="1.97"/>
    <n v="0.66"/>
    <n v="1.05"/>
    <n v="1.23"/>
    <x v="1"/>
    <n v="295"/>
    <n v="292"/>
    <n v="-1.02"/>
    <x v="1"/>
    <n v="116.9"/>
    <n v="116.78"/>
    <x v="1"/>
    <s v="0-5"/>
    <n v="-60.37"/>
  </r>
  <r>
    <x v="90"/>
    <x v="1"/>
    <x v="117"/>
    <s v="Gopal"/>
    <s v="Gopal Snacks"/>
    <s v="352.05"/>
    <s v="352.05"/>
    <n v="650"/>
    <x v="1"/>
    <x v="1"/>
    <n v="65"/>
    <x v="0"/>
    <x v="0"/>
    <x v="4"/>
    <n v="17.5"/>
    <n v="9.5"/>
    <n v="4.01"/>
    <n v="9.02"/>
    <x v="2"/>
    <n v="401"/>
    <n v="350"/>
    <n v="-12.72"/>
    <x v="6"/>
    <n v="363.45"/>
    <n v="362.5"/>
    <x v="1"/>
    <s v="15-30"/>
    <n v="-9.36"/>
  </r>
  <r>
    <x v="91"/>
    <x v="1"/>
    <x v="118"/>
    <s v="J.G.Chemicals"/>
    <s v="J.G.Chemicals"/>
    <s v="424.90"/>
    <s v="424.90"/>
    <n v="251.19"/>
    <x v="4"/>
    <x v="0"/>
    <n v="25.119"/>
    <x v="0"/>
    <x v="0"/>
    <x v="0"/>
    <n v="32.090000000000003"/>
    <n v="46.33"/>
    <n v="17.440000000000001"/>
    <n v="27.78"/>
    <x v="5"/>
    <n v="221"/>
    <n v="211"/>
    <n v="-4.5199999999999996"/>
    <x v="1"/>
    <n v="490.1"/>
    <n v="489.4"/>
    <x v="1"/>
    <s v="30-60"/>
    <n v="121.76"/>
  </r>
  <r>
    <x v="92"/>
    <x v="1"/>
    <x v="119"/>
    <s v="R"/>
    <s v="R K Swamy"/>
    <s v="140.40"/>
    <s v="69.19"/>
    <n v="423.56"/>
    <x v="2"/>
    <x v="0"/>
    <n v="42.356000000000002"/>
    <x v="0"/>
    <x v="0"/>
    <x v="0"/>
    <n v="20.58"/>
    <n v="34.36"/>
    <n v="34.03"/>
    <n v="25.94"/>
    <x v="5"/>
    <n v="288"/>
    <n v="252"/>
    <n v="-12.5"/>
    <x v="6"/>
    <n v="159.85"/>
    <n v="159.57"/>
    <x v="1"/>
    <s v="15-30"/>
    <n v="-44.5"/>
  </r>
  <r>
    <x v="93"/>
    <x v="1"/>
    <x v="120"/>
    <s v="Mukka"/>
    <s v="Mukka Proteins"/>
    <s v="26.25"/>
    <s v="26.25"/>
    <n v="224"/>
    <x v="7"/>
    <x v="0"/>
    <n v="22.4"/>
    <x v="0"/>
    <x v="0"/>
    <x v="0"/>
    <n v="189.28"/>
    <n v="250.38"/>
    <n v="58.52"/>
    <n v="136.99"/>
    <x v="9"/>
    <n v="28"/>
    <n v="44"/>
    <n v="57.14"/>
    <x v="5"/>
    <n v="26.77"/>
    <n v="26.68"/>
    <x v="0"/>
    <s v="160-200"/>
    <n v="-4.3899999999999997"/>
  </r>
  <r>
    <x v="92"/>
    <x v="1"/>
    <x v="121"/>
    <s v="Indus"/>
    <s v="Indus Infra Trust"/>
    <s v="Not found"/>
    <s v="354.30"/>
    <n v="2499.9899999999998"/>
    <x v="1"/>
    <x v="0"/>
    <n v="249.99899999999997"/>
    <x v="0"/>
    <x v="0"/>
    <x v="8"/>
    <n v="8.92"/>
    <n v="6.93"/>
    <n v="0"/>
    <n v="8.01"/>
    <x v="2"/>
    <n v="100"/>
    <n v="101"/>
    <n v="1"/>
    <x v="2"/>
    <n v="114.7"/>
    <n v="114.77"/>
    <x v="0"/>
    <s v="5-15"/>
    <n v="14.7"/>
  </r>
  <r>
    <x v="94"/>
    <x v="1"/>
    <x v="122"/>
    <s v="Exicom"/>
    <s v="Exicom Tele-System"/>
    <s v="Not found"/>
    <s v="143.90"/>
    <n v="429"/>
    <x v="2"/>
    <x v="0"/>
    <n v="42.9"/>
    <x v="0"/>
    <x v="0"/>
    <x v="0"/>
    <n v="121.8"/>
    <n v="153.22"/>
    <n v="119.59"/>
    <n v="129.54"/>
    <x v="9"/>
    <n v="142"/>
    <n v="264"/>
    <n v="85.92"/>
    <x v="10"/>
    <n v="143.94999999999999"/>
    <n v="144.03"/>
    <x v="0"/>
    <s v="120-160"/>
    <n v="1.37"/>
  </r>
  <r>
    <x v="94"/>
    <x v="1"/>
    <x v="123"/>
    <s v="Platinum"/>
    <s v="Platinum Industrie"/>
    <s v="Not found"/>
    <s v="295.15"/>
    <n v="235.32"/>
    <x v="7"/>
    <x v="0"/>
    <n v="23.532"/>
    <x v="0"/>
    <x v="0"/>
    <x v="0"/>
    <n v="151"/>
    <n v="141.83000000000001"/>
    <n v="50.99"/>
    <n v="99.03"/>
    <x v="8"/>
    <n v="171"/>
    <n v="228"/>
    <n v="33.33"/>
    <x v="0"/>
    <n v="274.39999999999998"/>
    <n v="274.39999999999998"/>
    <x v="0"/>
    <s v="120-160"/>
    <n v="60.47"/>
  </r>
  <r>
    <x v="95"/>
    <x v="1"/>
    <x v="124"/>
    <s v="GPT"/>
    <s v="GPT Healthcare"/>
    <s v="149.05"/>
    <s v="149.05"/>
    <n v="525.14"/>
    <x v="1"/>
    <x v="6"/>
    <n v="52.513999999999996"/>
    <x v="0"/>
    <x v="0"/>
    <x v="4"/>
    <n v="17.3"/>
    <n v="11.02"/>
    <n v="2.44"/>
    <n v="8.52"/>
    <x v="2"/>
    <n v="186"/>
    <n v="216.15"/>
    <n v="16.21"/>
    <x v="3"/>
    <n v="157.55000000000001"/>
    <n v="157.66999999999999"/>
    <x v="0"/>
    <s v="15-30"/>
    <n v="-15.3"/>
  </r>
  <r>
    <x v="96"/>
    <x v="1"/>
    <x v="125"/>
    <s v="Juniper"/>
    <s v="Juniper Hotels"/>
    <s v="268.60"/>
    <s v="268.60"/>
    <n v="1800"/>
    <x v="1"/>
    <x v="0"/>
    <n v="180"/>
    <x v="0"/>
    <x v="6"/>
    <x v="1"/>
    <n v="0"/>
    <n v="0.06"/>
    <n v="0.52"/>
    <n v="0.11"/>
    <x v="1"/>
    <n v="360"/>
    <n v="361.2"/>
    <n v="0.33"/>
    <x v="2"/>
    <n v="297.45"/>
    <n v="296.7"/>
    <x v="0"/>
    <s v="0-5"/>
    <n v="-17.38"/>
  </r>
  <r>
    <x v="97"/>
    <x v="1"/>
    <x v="126"/>
    <s v="Vibhor"/>
    <s v="Vibhor Steel Tubes"/>
    <s v="Not found"/>
    <s v="149.00"/>
    <n v="72.17"/>
    <x v="9"/>
    <x v="0"/>
    <n v="7.2170000000000005"/>
    <x v="0"/>
    <x v="0"/>
    <x v="0"/>
    <n v="178.73"/>
    <n v="721.34"/>
    <n v="188.17"/>
    <n v="298.86"/>
    <x v="3"/>
    <n v="151"/>
    <n v="421"/>
    <n v="178.81"/>
    <x v="11"/>
    <n v="155"/>
    <n v="154.38"/>
    <x v="0"/>
    <s v="160-200"/>
    <n v="2.65"/>
  </r>
  <r>
    <x v="98"/>
    <x v="1"/>
    <x v="127"/>
    <s v="Entero"/>
    <s v="Entero Healthcare"/>
    <s v="Not found"/>
    <s v="1125.45"/>
    <n v="1600"/>
    <x v="1"/>
    <x v="0"/>
    <n v="160"/>
    <x v="0"/>
    <x v="3"/>
    <x v="1"/>
    <n v="2.2799999999999998"/>
    <n v="0.22"/>
    <n v="1.33"/>
    <n v="1.53"/>
    <x v="1"/>
    <n v="1258"/>
    <n v="1245"/>
    <n v="-1.03"/>
    <x v="1"/>
    <n v="1229.7"/>
    <n v="1229.5"/>
    <x v="1"/>
    <s v="0-5"/>
    <n v="-2.25"/>
  </r>
  <r>
    <x v="99"/>
    <x v="1"/>
    <x v="128"/>
    <s v="Jana"/>
    <s v="Jana Small Finance"/>
    <s v="Not found"/>
    <s v="476.00"/>
    <n v="570"/>
    <x v="1"/>
    <x v="4"/>
    <n v="57"/>
    <x v="0"/>
    <x v="0"/>
    <x v="4"/>
    <n v="38.75"/>
    <n v="25.05"/>
    <n v="5.46"/>
    <n v="18.5"/>
    <x v="10"/>
    <n v="414"/>
    <n v="396"/>
    <n v="-4.3499999999999996"/>
    <x v="1"/>
    <n v="496.1"/>
    <n v="496.3"/>
    <x v="1"/>
    <s v="30-60"/>
    <n v="19.829999999999998"/>
  </r>
  <r>
    <x v="99"/>
    <x v="1"/>
    <x v="129"/>
    <s v="Capital"/>
    <s v="Capital Small Fina"/>
    <s v="Not found"/>
    <s v="45.23"/>
    <n v="523.07000000000005"/>
    <x v="1"/>
    <x v="6"/>
    <n v="52.307000000000002"/>
    <x v="0"/>
    <x v="0"/>
    <x v="4"/>
    <n v="6.64"/>
    <n v="4.05"/>
    <n v="2.4900000000000002"/>
    <n v="4"/>
    <x v="1"/>
    <n v="468"/>
    <n v="435"/>
    <n v="-7.05"/>
    <x v="7"/>
    <n v="301.2"/>
    <n v="301.95"/>
    <x v="1"/>
    <s v="5-15"/>
    <n v="-35.64"/>
  </r>
  <r>
    <x v="99"/>
    <x v="1"/>
    <x v="130"/>
    <s v="Rashi"/>
    <s v="Rashi Peripherals"/>
    <s v="Not found"/>
    <s v="332.20"/>
    <n v="600"/>
    <x v="1"/>
    <x v="8"/>
    <n v="60"/>
    <x v="0"/>
    <x v="0"/>
    <x v="4"/>
    <n v="143.66"/>
    <n v="62.75"/>
    <n v="10.44"/>
    <n v="59.71"/>
    <x v="6"/>
    <n v="311"/>
    <n v="335"/>
    <n v="7.72"/>
    <x v="2"/>
    <n v="282.95"/>
    <n v="282.95"/>
    <x v="0"/>
    <s v="120-160"/>
    <n v="-9.02"/>
  </r>
  <r>
    <x v="100"/>
    <x v="1"/>
    <x v="131"/>
    <s v="Apeejay"/>
    <s v="Apeejay Surrendra"/>
    <s v="Not found"/>
    <s v="153.80"/>
    <n v="920"/>
    <x v="1"/>
    <x v="9"/>
    <n v="92"/>
    <x v="0"/>
    <x v="0"/>
    <x v="4"/>
    <n v="75.14"/>
    <n v="52.41"/>
    <n v="30.35"/>
    <n v="59.66"/>
    <x v="6"/>
    <n v="155"/>
    <n v="187"/>
    <n v="20.65"/>
    <x v="9"/>
    <n v="153.30000000000001"/>
    <n v="153.30000000000001"/>
    <x v="0"/>
    <s v="60-90"/>
    <n v="-1.1000000000000001"/>
  </r>
  <r>
    <x v="101"/>
    <x v="1"/>
    <x v="132"/>
    <s v="BLS"/>
    <s v="BLS E-Services"/>
    <s v="182.60"/>
    <s v="337.90"/>
    <n v="309.29000000000002"/>
    <x v="0"/>
    <x v="0"/>
    <n v="30.929000000000002"/>
    <x v="0"/>
    <x v="0"/>
    <x v="0"/>
    <n v="123.3"/>
    <n v="300.14"/>
    <n v="237"/>
    <n v="162.47"/>
    <x v="0"/>
    <n v="135"/>
    <n v="309"/>
    <n v="128.88999999999999"/>
    <x v="11"/>
    <n v="179.8"/>
    <n v="179.49"/>
    <x v="0"/>
    <s v="120-160"/>
    <n v="33.19"/>
  </r>
  <r>
    <x v="102"/>
    <x v="1"/>
    <x v="133"/>
    <s v="Nova"/>
    <s v="Nova Agritech"/>
    <s v="46.26"/>
    <s v="46.26"/>
    <n v="143.81"/>
    <x v="3"/>
    <x v="0"/>
    <n v="14.381"/>
    <x v="0"/>
    <x v="0"/>
    <x v="0"/>
    <n v="79.31"/>
    <n v="224.08"/>
    <n v="77.12"/>
    <n v="109.37"/>
    <x v="7"/>
    <n v="41"/>
    <n v="56"/>
    <n v="36.590000000000003"/>
    <x v="0"/>
    <n v="52.1"/>
    <n v="52.21"/>
    <x v="0"/>
    <s v="60-90"/>
    <n v="27.07"/>
  </r>
  <r>
    <x v="103"/>
    <x v="1"/>
    <x v="134"/>
    <s v="Epack"/>
    <s v="Epack Durable"/>
    <s v="344.50"/>
    <s v="192.35"/>
    <n v="640.04999999999995"/>
    <x v="1"/>
    <x v="8"/>
    <n v="64.004999999999995"/>
    <x v="0"/>
    <x v="0"/>
    <x v="4"/>
    <n v="25.5"/>
    <n v="28.1"/>
    <n v="6.29"/>
    <n v="16.37"/>
    <x v="10"/>
    <n v="230"/>
    <n v="225"/>
    <n v="-2.17"/>
    <x v="1"/>
    <n v="385"/>
    <n v="385.1"/>
    <x v="1"/>
    <s v="15-30"/>
    <n v="67.39"/>
  </r>
  <r>
    <x v="104"/>
    <x v="1"/>
    <x v="135"/>
    <s v="Medi"/>
    <s v="Medi Assist Health"/>
    <s v="Not found"/>
    <s v="529.05"/>
    <n v="1171.58"/>
    <x v="1"/>
    <x v="0"/>
    <n v="117.15799999999999"/>
    <x v="4"/>
    <x v="0"/>
    <x v="6"/>
    <n v="40.14"/>
    <n v="14.85"/>
    <n v="3.19"/>
    <n v="16.25"/>
    <x v="10"/>
    <n v="418"/>
    <n v="465"/>
    <n v="11.24"/>
    <x v="3"/>
    <n v="561.65"/>
    <n v="562.54999999999995"/>
    <x v="0"/>
    <s v="30-60"/>
    <n v="34.369999999999997"/>
  </r>
  <r>
    <x v="105"/>
    <x v="1"/>
    <x v="136"/>
    <s v="Jyoti"/>
    <s v="Jyoti CNC Automati"/>
    <s v="Not found"/>
    <s v="1225.00"/>
    <n v="1000"/>
    <x v="1"/>
    <x v="0"/>
    <n v="100"/>
    <x v="5"/>
    <x v="0"/>
    <x v="6"/>
    <n v="44.13"/>
    <n v="36.479999999999997"/>
    <n v="26.17"/>
    <n v="38.53"/>
    <x v="5"/>
    <n v="331"/>
    <n v="372"/>
    <n v="12.39"/>
    <x v="3"/>
    <n v="953.5"/>
    <n v="954.6"/>
    <x v="0"/>
    <s v="30-60"/>
    <n v="188.07"/>
  </r>
  <r>
    <x v="106"/>
    <x v="2"/>
    <x v="137"/>
    <s v="Innova"/>
    <s v="Innova Captab"/>
    <s v="843.00"/>
    <s v="843.00"/>
    <n v="570"/>
    <x v="1"/>
    <x v="4"/>
    <n v="57"/>
    <x v="0"/>
    <x v="0"/>
    <x v="4"/>
    <n v="116.73"/>
    <n v="64.95"/>
    <n v="17.149999999999999"/>
    <n v="55.26"/>
    <x v="6"/>
    <n v="448"/>
    <n v="456.1"/>
    <n v="1.81"/>
    <x v="2"/>
    <n v="909.75"/>
    <n v="911.35"/>
    <x v="0"/>
    <s v="90-120"/>
    <n v="103.07"/>
  </r>
  <r>
    <x v="107"/>
    <x v="2"/>
    <x v="138"/>
    <s v="Azad"/>
    <s v="Azad Engineering L"/>
    <s v="Not found"/>
    <s v="1642.80"/>
    <n v="740"/>
    <x v="1"/>
    <x v="3"/>
    <n v="74"/>
    <x v="0"/>
    <x v="0"/>
    <x v="4"/>
    <n v="179.66"/>
    <n v="87.61"/>
    <n v="23.79"/>
    <n v="80.650000000000006"/>
    <x v="8"/>
    <n v="524"/>
    <n v="710"/>
    <n v="35.5"/>
    <x v="0"/>
    <n v="1603.8"/>
    <n v="1604"/>
    <x v="0"/>
    <s v="160-200"/>
    <n v="206.07"/>
  </r>
  <r>
    <x v="108"/>
    <x v="2"/>
    <x v="139"/>
    <s v="Happy"/>
    <s v="Happy Forgings"/>
    <s v="935.90"/>
    <s v="70.20"/>
    <n v="1008.59"/>
    <x v="1"/>
    <x v="0"/>
    <n v="100.85900000000001"/>
    <x v="5"/>
    <x v="0"/>
    <x v="6"/>
    <n v="220.48"/>
    <n v="62.17"/>
    <n v="15.09"/>
    <n v="82.04"/>
    <x v="8"/>
    <n v="850"/>
    <n v="1001.25"/>
    <n v="17.79"/>
    <x v="3"/>
    <n v="948.6"/>
    <n v="948.5"/>
    <x v="0"/>
    <s v="200-250"/>
    <n v="11.6"/>
  </r>
  <r>
    <x v="108"/>
    <x v="2"/>
    <x v="140"/>
    <s v="Credo"/>
    <s v="Credo Brands Marke"/>
    <s v="Not found"/>
    <s v="110.65"/>
    <n v="549.78"/>
    <x v="1"/>
    <x v="6"/>
    <n v="54.977999999999994"/>
    <x v="0"/>
    <x v="0"/>
    <x v="4"/>
    <n v="104.95"/>
    <n v="55.52"/>
    <n v="19.940000000000001"/>
    <n v="51.85"/>
    <x v="6"/>
    <n v="280"/>
    <n v="282"/>
    <n v="0.71"/>
    <x v="2"/>
    <n v="121.2"/>
    <n v="121.14"/>
    <x v="0"/>
    <s v="90-120"/>
    <n v="-56.71"/>
  </r>
  <r>
    <x v="108"/>
    <x v="2"/>
    <x v="141"/>
    <s v="RBZ"/>
    <s v="RBZ Jewellers"/>
    <s v="Not found"/>
    <s v="146.35"/>
    <n v="100"/>
    <x v="3"/>
    <x v="0"/>
    <n v="10"/>
    <x v="0"/>
    <x v="0"/>
    <x v="0"/>
    <n v="13.43"/>
    <n v="9.27"/>
    <n v="24.74"/>
    <n v="16.86"/>
    <x v="10"/>
    <n v="100"/>
    <n v="100"/>
    <n v="0"/>
    <x v="2"/>
    <n v="135.69999999999999"/>
    <n v="135.29"/>
    <x v="2"/>
    <s v="5-15"/>
    <n v="35.700000000000003"/>
  </r>
  <r>
    <x v="109"/>
    <x v="2"/>
    <x v="142"/>
    <s v="Muthoot"/>
    <s v="Muthoot Microfin L"/>
    <s v="Not found"/>
    <s v="3248.00"/>
    <n v="960"/>
    <x v="1"/>
    <x v="10"/>
    <n v="96"/>
    <x v="0"/>
    <x v="0"/>
    <x v="4"/>
    <n v="17.47"/>
    <n v="13.2"/>
    <n v="7.61"/>
    <n v="11.52"/>
    <x v="4"/>
    <n v="291"/>
    <n v="278"/>
    <n v="-4.47"/>
    <x v="1"/>
    <n v="159.30000000000001"/>
    <n v="159.32"/>
    <x v="1"/>
    <s v="15-30"/>
    <n v="-45.26"/>
  </r>
  <r>
    <x v="109"/>
    <x v="2"/>
    <x v="143"/>
    <s v="Motisons"/>
    <s v="Motisons Jewellers"/>
    <s v="Not found"/>
    <s v="17.68"/>
    <n v="151.09"/>
    <x v="8"/>
    <x v="0"/>
    <n v="15.109"/>
    <x v="0"/>
    <x v="0"/>
    <x v="0"/>
    <n v="157.4"/>
    <n v="233.91"/>
    <n v="122.28"/>
    <n v="159.61000000000001"/>
    <x v="0"/>
    <n v="55"/>
    <n v="103.9"/>
    <n v="88.91"/>
    <x v="10"/>
    <n v="20.05"/>
    <n v="20.059999999999999"/>
    <x v="0"/>
    <s v="120-160"/>
    <n v="-63.55"/>
  </r>
  <r>
    <x v="109"/>
    <x v="2"/>
    <x v="144"/>
    <s v="Suraj"/>
    <s v="Suraj Estate Devel"/>
    <s v="Not found"/>
    <s v="364.85"/>
    <n v="400"/>
    <x v="2"/>
    <x v="0"/>
    <n v="40"/>
    <x v="0"/>
    <x v="0"/>
    <x v="0"/>
    <n v="24.31"/>
    <n v="18.899999999999999"/>
    <n v="9.3000000000000007"/>
    <n v="15.65"/>
    <x v="10"/>
    <n v="360"/>
    <n v="343.8"/>
    <n v="-4.5"/>
    <x v="1"/>
    <n v="318.55"/>
    <n v="318.60000000000002"/>
    <x v="1"/>
    <s v="15-30"/>
    <n v="-11.51"/>
  </r>
  <r>
    <x v="110"/>
    <x v="2"/>
    <x v="145"/>
    <s v="Inox"/>
    <s v="Inox India"/>
    <s v="1182.55"/>
    <s v="1182.55"/>
    <n v="1459.32"/>
    <x v="1"/>
    <x v="0"/>
    <n v="145.93199999999999"/>
    <x v="6"/>
    <x v="0"/>
    <x v="6"/>
    <n v="147.80000000000001"/>
    <n v="53.2"/>
    <n v="15.3"/>
    <n v="61.28"/>
    <x v="6"/>
    <n v="660"/>
    <n v="933.15"/>
    <n v="41.39"/>
    <x v="8"/>
    <n v="1150.5"/>
    <n v="1152"/>
    <x v="0"/>
    <s v="120-160"/>
    <n v="74.319999999999993"/>
  </r>
  <r>
    <x v="111"/>
    <x v="2"/>
    <x v="146"/>
    <s v="Doms"/>
    <s v="Doms Industries"/>
    <s v="2565.00"/>
    <s v="2565.00"/>
    <n v="1200"/>
    <x v="1"/>
    <x v="0"/>
    <n v="120"/>
    <x v="7"/>
    <x v="0"/>
    <x v="6"/>
    <n v="115.97"/>
    <n v="66.510000000000005"/>
    <n v="69.67"/>
    <n v="93.52"/>
    <x v="8"/>
    <n v="790"/>
    <n v="1400"/>
    <n v="77.22"/>
    <x v="12"/>
    <n v="2475.65"/>
    <n v="2473.9"/>
    <x v="0"/>
    <s v="90-120"/>
    <n v="213.37"/>
  </r>
  <r>
    <x v="111"/>
    <x v="2"/>
    <x v="147"/>
    <s v="India"/>
    <s v="India Shelter Fina"/>
    <s v="Not found"/>
    <s v="981.80"/>
    <n v="1200"/>
    <x v="1"/>
    <x v="0"/>
    <n v="120"/>
    <x v="7"/>
    <x v="0"/>
    <x v="6"/>
    <n v="89.7"/>
    <n v="28.51"/>
    <n v="9.9499999999999993"/>
    <n v="36.71"/>
    <x v="5"/>
    <n v="493"/>
    <n v="612.70000000000005"/>
    <n v="24.28"/>
    <x v="9"/>
    <n v="906.95"/>
    <n v="904.55"/>
    <x v="0"/>
    <s v="60-90"/>
    <n v="83.97"/>
  </r>
  <r>
    <x v="112"/>
    <x v="2"/>
    <x v="148"/>
    <s v="Flair"/>
    <s v="Flair Writing Indu"/>
    <s v="Not found"/>
    <s v="318.70"/>
    <n v="593"/>
    <x v="1"/>
    <x v="4"/>
    <n v="59.3"/>
    <x v="0"/>
    <x v="0"/>
    <x v="4"/>
    <n v="115.6"/>
    <n v="33.369999999999997"/>
    <n v="13.01"/>
    <n v="46.68"/>
    <x v="5"/>
    <n v="304"/>
    <n v="503"/>
    <n v="65.459999999999994"/>
    <x v="4"/>
    <n v="312.05"/>
    <n v="312.05"/>
    <x v="0"/>
    <s v="90-120"/>
    <n v="2.65"/>
  </r>
  <r>
    <x v="113"/>
    <x v="2"/>
    <x v="149"/>
    <s v="Tata"/>
    <s v="Tata Technologies"/>
    <s v="Not found"/>
    <s v="56.48"/>
    <n v="3042.51"/>
    <x v="1"/>
    <x v="0"/>
    <n v="304.25100000000003"/>
    <x v="0"/>
    <x v="0"/>
    <x v="7"/>
    <n v="203.41"/>
    <n v="62.11"/>
    <n v="16.5"/>
    <n v="69.430000000000007"/>
    <x v="6"/>
    <n v="500"/>
    <n v="1199.95"/>
    <n v="139.99"/>
    <x v="11"/>
    <n v="683.75"/>
    <n v="683.6"/>
    <x v="0"/>
    <s v="200-250"/>
    <n v="36.75"/>
  </r>
  <r>
    <x v="113"/>
    <x v="2"/>
    <x v="150"/>
    <s v="Gandhar"/>
    <s v="Gandhar Oil Refine"/>
    <s v="Not found"/>
    <s v="138.90"/>
    <n v="500.69"/>
    <x v="1"/>
    <x v="6"/>
    <n v="50.069000000000003"/>
    <x v="0"/>
    <x v="0"/>
    <x v="4"/>
    <n v="129"/>
    <n v="62.23"/>
    <n v="28.95"/>
    <n v="64.069999999999993"/>
    <x v="6"/>
    <n v="169"/>
    <n v="295.39999999999998"/>
    <n v="74.790000000000006"/>
    <x v="12"/>
    <n v="150.6"/>
    <n v="150.36000000000001"/>
    <x v="0"/>
    <s v="120-160"/>
    <n v="-10.89"/>
  </r>
  <r>
    <x v="113"/>
    <x v="2"/>
    <x v="151"/>
    <s v="Fedbank"/>
    <s v="Fedbank Financial"/>
    <s v="Not found"/>
    <s v="158.45"/>
    <n v="1092.26"/>
    <x v="1"/>
    <x v="0"/>
    <n v="109.226"/>
    <x v="8"/>
    <x v="0"/>
    <x v="6"/>
    <n v="3.51"/>
    <n v="1.45"/>
    <n v="1.82"/>
    <n v="2.2000000000000002"/>
    <x v="1"/>
    <n v="140"/>
    <n v="137.75"/>
    <n v="-1.61"/>
    <x v="1"/>
    <n v="141.9"/>
    <n v="142.03"/>
    <x v="1"/>
    <s v="0-5"/>
    <n v="1.36"/>
  </r>
  <r>
    <x v="114"/>
    <x v="2"/>
    <x v="152"/>
    <s v="Indian"/>
    <s v="Indian Renewable E"/>
    <s v="Not found"/>
    <s v="140.35"/>
    <n v="2150.21"/>
    <x v="1"/>
    <x v="0"/>
    <n v="215.02100000000002"/>
    <x v="0"/>
    <x v="0"/>
    <x v="8"/>
    <n v="104.57"/>
    <n v="24.16"/>
    <n v="7.73"/>
    <n v="38.799999999999997"/>
    <x v="5"/>
    <n v="32"/>
    <n v="50"/>
    <n v="56.25"/>
    <x v="5"/>
    <n v="147.55000000000001"/>
    <n v="147.47999999999999"/>
    <x v="0"/>
    <s v="90-120"/>
    <n v="361.09"/>
  </r>
  <r>
    <x v="115"/>
    <x v="2"/>
    <x v="153"/>
    <s v="ASK"/>
    <s v="ASK Automotive"/>
    <s v="490.35"/>
    <s v="490.35"/>
    <n v="833.91"/>
    <x v="1"/>
    <x v="7"/>
    <n v="83.390999999999991"/>
    <x v="0"/>
    <x v="0"/>
    <x v="4"/>
    <n v="142.41"/>
    <n v="35.47"/>
    <n v="5.7"/>
    <n v="51.14"/>
    <x v="6"/>
    <n v="282"/>
    <n v="304.89999999999998"/>
    <n v="8.1199999999999992"/>
    <x v="2"/>
    <n v="511.5"/>
    <n v="511.8"/>
    <x v="0"/>
    <s v="120-160"/>
    <n v="81.38"/>
  </r>
  <r>
    <x v="116"/>
    <x v="2"/>
    <x v="154"/>
    <s v="Protean"/>
    <s v="Protean eGov Techn"/>
    <s v="Not found"/>
    <s v="861.35"/>
    <n v="489.95"/>
    <x v="6"/>
    <x v="0"/>
    <n v="48.994999999999997"/>
    <x v="0"/>
    <x v="0"/>
    <x v="0"/>
    <n v="46.94"/>
    <n v="31.62"/>
    <n v="8.93"/>
    <n v="23.86"/>
    <x v="11"/>
    <n v="792"/>
    <n v="792"/>
    <n v="0"/>
    <x v="2"/>
    <n v="851.65"/>
    <n v="851.1"/>
    <x v="2"/>
    <s v="30-60"/>
    <n v="7.53"/>
  </r>
  <r>
    <x v="117"/>
    <x v="2"/>
    <x v="155"/>
    <s v="ESAF"/>
    <s v="ESAF Small Finance"/>
    <s v="Not found"/>
    <s v="29.00"/>
    <n v="463"/>
    <x v="6"/>
    <x v="0"/>
    <n v="46.3"/>
    <x v="0"/>
    <x v="0"/>
    <x v="0"/>
    <n v="173.52"/>
    <n v="84.37"/>
    <n v="16.97"/>
    <n v="73.150000000000006"/>
    <x v="6"/>
    <n v="60"/>
    <n v="71.900000000000006"/>
    <n v="19.829999999999998"/>
    <x v="3"/>
    <n v="29.44"/>
    <n v="29.47"/>
    <x v="0"/>
    <s v="160-200"/>
    <n v="-50.93"/>
  </r>
  <r>
    <x v="118"/>
    <x v="2"/>
    <x v="156"/>
    <s v="Honasa"/>
    <s v="Honasa Consumer"/>
    <s v="287.40"/>
    <s v="287.40"/>
    <n v="1701.44"/>
    <x v="1"/>
    <x v="0"/>
    <n v="170.14400000000001"/>
    <x v="0"/>
    <x v="7"/>
    <x v="1"/>
    <n v="11.5"/>
    <n v="4.0199999999999996"/>
    <n v="1.35"/>
    <n v="7.61"/>
    <x v="2"/>
    <n v="324"/>
    <n v="324"/>
    <n v="0"/>
    <x v="2"/>
    <n v="300.39999999999998"/>
    <n v="300.05"/>
    <x v="2"/>
    <s v="5-15"/>
    <n v="-7.28"/>
  </r>
  <r>
    <x v="119"/>
    <x v="2"/>
    <x v="157"/>
    <s v="Cello"/>
    <s v="Cello World"/>
    <s v="600.00"/>
    <s v="600.00"/>
    <n v="1900"/>
    <x v="1"/>
    <x v="0"/>
    <n v="190"/>
    <x v="0"/>
    <x v="8"/>
    <x v="1"/>
    <n v="108.57"/>
    <n v="24.42"/>
    <n v="3.06"/>
    <n v="38.9"/>
    <x v="5"/>
    <n v="648"/>
    <n v="831"/>
    <n v="28.24"/>
    <x v="9"/>
    <n v="539.75"/>
    <n v="539.6"/>
    <x v="0"/>
    <s v="90-120"/>
    <n v="-16.71"/>
  </r>
  <r>
    <x v="120"/>
    <x v="2"/>
    <x v="158"/>
    <s v="Blue"/>
    <s v="Blue Jet Healthcar"/>
    <s v="Not found"/>
    <s v="162.00"/>
    <n v="840.27"/>
    <x v="1"/>
    <x v="7"/>
    <n v="84.027000000000001"/>
    <x v="0"/>
    <x v="0"/>
    <x v="4"/>
    <n v="13.72"/>
    <n v="13.59"/>
    <n v="2.2400000000000002"/>
    <n v="7.95"/>
    <x v="2"/>
    <n v="346"/>
    <n v="359.9"/>
    <n v="4.0199999999999996"/>
    <x v="2"/>
    <n v="773.75"/>
    <n v="775.35"/>
    <x v="0"/>
    <s v="5-15"/>
    <n v="123.63"/>
  </r>
  <r>
    <x v="121"/>
    <x v="2"/>
    <x v="159"/>
    <s v="IRM"/>
    <s v="IRM Energy"/>
    <s v="350.45"/>
    <s v="350.45"/>
    <n v="544.36"/>
    <x v="1"/>
    <x v="6"/>
    <n v="54.436"/>
    <x v="0"/>
    <x v="0"/>
    <x v="4"/>
    <n v="44.73"/>
    <n v="48.34"/>
    <n v="9.2899999999999991"/>
    <n v="27.05"/>
    <x v="5"/>
    <n v="505"/>
    <n v="479"/>
    <n v="-5.15"/>
    <x v="7"/>
    <n v="276.95"/>
    <n v="276.95"/>
    <x v="1"/>
    <s v="30-60"/>
    <n v="-45.16"/>
  </r>
  <r>
    <x v="122"/>
    <x v="2"/>
    <x v="160"/>
    <s v="Plaza"/>
    <s v="Plaza Wires"/>
    <s v="51.80"/>
    <s v="51.80"/>
    <n v="71.28"/>
    <x v="9"/>
    <x v="0"/>
    <n v="7.1280000000000001"/>
    <x v="0"/>
    <x v="0"/>
    <x v="0"/>
    <n v="42.84"/>
    <n v="388.09"/>
    <n v="374.81"/>
    <n v="160.97"/>
    <x v="0"/>
    <n v="54"/>
    <n v="84"/>
    <n v="55.56"/>
    <x v="5"/>
    <n v="55.61"/>
    <n v="55.6"/>
    <x v="0"/>
    <s v="30-60"/>
    <n v="2.98"/>
  </r>
  <r>
    <x v="123"/>
    <x v="2"/>
    <x v="161"/>
    <s v="Valiant"/>
    <s v="Valiant Laboratori"/>
    <s v="Not found"/>
    <s v="1131.60"/>
    <n v="152.46"/>
    <x v="8"/>
    <x v="0"/>
    <n v="15.246"/>
    <x v="0"/>
    <x v="0"/>
    <x v="0"/>
    <n v="20.83"/>
    <n v="73.64"/>
    <n v="16.059999999999999"/>
    <n v="29.76"/>
    <x v="5"/>
    <n v="140"/>
    <n v="161"/>
    <n v="15"/>
    <x v="3"/>
    <n v="88.03"/>
    <n v="87.99"/>
    <x v="0"/>
    <s v="15-30"/>
    <n v="-37.119999999999997"/>
  </r>
  <r>
    <x v="124"/>
    <x v="2"/>
    <x v="162"/>
    <s v="JSW"/>
    <s v="JSW Infrastructure"/>
    <s v="Not found"/>
    <s v="307.00"/>
    <n v="2800"/>
    <x v="1"/>
    <x v="0"/>
    <n v="280"/>
    <x v="0"/>
    <x v="0"/>
    <x v="10"/>
    <n v="57.09"/>
    <n v="15.99"/>
    <n v="10.32"/>
    <n v="37.369999999999997"/>
    <x v="5"/>
    <n v="119"/>
    <n v="143"/>
    <n v="20.170000000000002"/>
    <x v="9"/>
    <n v="305.25"/>
    <n v="305.2"/>
    <x v="0"/>
    <s v="30-60"/>
    <n v="156.51"/>
  </r>
  <r>
    <x v="125"/>
    <x v="2"/>
    <x v="163"/>
    <s v="Updater"/>
    <s v="Updater Services L"/>
    <s v="Not found"/>
    <s v="246.55"/>
    <n v="640"/>
    <x v="1"/>
    <x v="8"/>
    <n v="64"/>
    <x v="0"/>
    <x v="0"/>
    <x v="4"/>
    <n v="4.4800000000000004"/>
    <n v="0.85"/>
    <n v="1.39"/>
    <n v="2.9"/>
    <x v="1"/>
    <n v="300"/>
    <n v="299.89999999999998"/>
    <n v="-0.03"/>
    <x v="1"/>
    <n v="256.45"/>
    <n v="256.64999999999998"/>
    <x v="1"/>
    <s v="0-5"/>
    <n v="-14.52"/>
  </r>
  <r>
    <x v="124"/>
    <x v="2"/>
    <x v="164"/>
    <s v="Manoj"/>
    <s v="Manoj Vaibhav Gems"/>
    <s v="Not found"/>
    <s v="47.50"/>
    <n v="270.2"/>
    <x v="4"/>
    <x v="0"/>
    <n v="27.02"/>
    <x v="0"/>
    <x v="0"/>
    <x v="0"/>
    <n v="1.06"/>
    <n v="5.18"/>
    <n v="1.66"/>
    <n v="2.25"/>
    <x v="1"/>
    <n v="215"/>
    <n v="215"/>
    <n v="0"/>
    <x v="2"/>
    <n v="204.25"/>
    <n v="204.78"/>
    <x v="2"/>
    <s v="0-5"/>
    <n v="-5"/>
  </r>
  <r>
    <x v="126"/>
    <x v="2"/>
    <x v="165"/>
    <s v="SignatureGlobal"/>
    <s v="SignatureGlobal In"/>
    <s v="Not found"/>
    <s v="1006.30"/>
    <n v="730"/>
    <x v="1"/>
    <x v="3"/>
    <n v="73"/>
    <x v="0"/>
    <x v="0"/>
    <x v="4"/>
    <n v="12.71"/>
    <n v="13.54"/>
    <n v="6.82"/>
    <n v="11.88"/>
    <x v="4"/>
    <n v="385"/>
    <n v="445"/>
    <n v="15.58"/>
    <x v="3"/>
    <n v="1122.75"/>
    <n v="1121.9000000000001"/>
    <x v="0"/>
    <s v="5-15"/>
    <n v="191.62"/>
  </r>
  <r>
    <x v="126"/>
    <x v="2"/>
    <x v="166"/>
    <s v="Sai"/>
    <s v="Sai Silks (Kalaman"/>
    <s v="Not found"/>
    <s v="32.80"/>
    <n v="1201"/>
    <x v="1"/>
    <x v="0"/>
    <n v="120.1"/>
    <x v="7"/>
    <x v="0"/>
    <x v="6"/>
    <n v="12.35"/>
    <n v="2.4700000000000002"/>
    <n v="0.88"/>
    <n v="4.4000000000000004"/>
    <x v="1"/>
    <n v="222"/>
    <n v="230.1"/>
    <n v="3.65"/>
    <x v="2"/>
    <n v="186.3"/>
    <n v="186.25"/>
    <x v="0"/>
    <s v="5-15"/>
    <n v="-16.079999999999998"/>
  </r>
  <r>
    <x v="127"/>
    <x v="2"/>
    <x v="167"/>
    <s v="Yatra"/>
    <s v="Yatra Online"/>
    <s v="162.00"/>
    <s v="162.00"/>
    <n v="775"/>
    <x v="1"/>
    <x v="2"/>
    <n v="77.5"/>
    <x v="0"/>
    <x v="0"/>
    <x v="4"/>
    <n v="2.0499999999999998"/>
    <n v="0.42"/>
    <n v="2.11"/>
    <n v="1.61"/>
    <x v="1"/>
    <n v="142"/>
    <n v="130"/>
    <n v="-8.4499999999999993"/>
    <x v="7"/>
    <n v="152.16"/>
    <n v="152.24"/>
    <x v="1"/>
    <s v="0-5"/>
    <n v="7.15"/>
  </r>
  <r>
    <x v="128"/>
    <x v="2"/>
    <x v="168"/>
    <s v="Samhi"/>
    <s v="Samhi Hotels"/>
    <s v="193.65"/>
    <s v="193.65"/>
    <n v="1370.1"/>
    <x v="1"/>
    <x v="0"/>
    <n v="137.01"/>
    <x v="1"/>
    <x v="0"/>
    <x v="6"/>
    <n v="8.82"/>
    <n v="1.22"/>
    <n v="1.1100000000000001"/>
    <n v="5.33"/>
    <x v="2"/>
    <n v="126"/>
    <n v="130.55000000000001"/>
    <n v="3.61"/>
    <x v="2"/>
    <n v="209.15"/>
    <n v="208.97"/>
    <x v="0"/>
    <s v="5-15"/>
    <n v="65.989999999999995"/>
  </r>
  <r>
    <x v="128"/>
    <x v="2"/>
    <x v="169"/>
    <s v="Zaggle"/>
    <s v="Zaggle Prepaid Oce"/>
    <s v="Not found"/>
    <s v="340.00"/>
    <n v="563.38"/>
    <x v="1"/>
    <x v="4"/>
    <n v="56.338000000000001"/>
    <x v="0"/>
    <x v="0"/>
    <x v="4"/>
    <n v="16.73"/>
    <n v="8.85"/>
    <n v="5.94"/>
    <n v="12.57"/>
    <x v="4"/>
    <n v="164"/>
    <n v="162"/>
    <n v="-1.22"/>
    <x v="1"/>
    <n v="403.2"/>
    <n v="402.75"/>
    <x v="1"/>
    <s v="15-30"/>
    <n v="145.85"/>
  </r>
  <r>
    <x v="129"/>
    <x v="2"/>
    <x v="170"/>
    <s v="R"/>
    <s v="R R Kabel"/>
    <s v="1257.00"/>
    <s v="69.19"/>
    <n v="1964.01"/>
    <x v="1"/>
    <x v="0"/>
    <n v="196.40100000000001"/>
    <x v="0"/>
    <x v="5"/>
    <x v="1"/>
    <n v="52.26"/>
    <n v="13.23"/>
    <n v="2.13"/>
    <n v="18.690000000000001"/>
    <x v="10"/>
    <n v="1035"/>
    <n v="1179"/>
    <n v="13.91"/>
    <x v="3"/>
    <n v="1215.7"/>
    <n v="1215.8"/>
    <x v="0"/>
    <s v="30-60"/>
    <n v="17.46"/>
  </r>
  <r>
    <x v="130"/>
    <x v="2"/>
    <x v="171"/>
    <s v="EMS"/>
    <s v="EMS"/>
    <s v="543.15"/>
    <s v="543.15"/>
    <n v="321.25"/>
    <x v="0"/>
    <x v="0"/>
    <n v="32.125"/>
    <x v="0"/>
    <x v="0"/>
    <x v="0"/>
    <n v="0.67"/>
    <n v="29.73"/>
    <n v="16.62"/>
    <n v="15.05"/>
    <x v="10"/>
    <n v="211"/>
    <n v="281.55"/>
    <n v="33.44"/>
    <x v="0"/>
    <n v="556.6"/>
    <n v="556.9"/>
    <x v="0"/>
    <s v="0-5"/>
    <n v="163.79"/>
  </r>
  <r>
    <x v="131"/>
    <x v="2"/>
    <x v="172"/>
    <s v="Jupiter"/>
    <s v="Jupiter Life Line"/>
    <s v="Not found"/>
    <s v="336.00"/>
    <n v="869.08"/>
    <x v="1"/>
    <x v="5"/>
    <n v="86.908000000000001"/>
    <x v="0"/>
    <x v="0"/>
    <x v="4"/>
    <n v="187.32"/>
    <n v="34.75"/>
    <n v="7.73"/>
    <n v="63.72"/>
    <x v="6"/>
    <n v="735"/>
    <n v="960"/>
    <n v="30.61"/>
    <x v="0"/>
    <n v="1405.75"/>
    <n v="1405.1"/>
    <x v="0"/>
    <s v="160-200"/>
    <n v="91.26"/>
  </r>
  <r>
    <x v="132"/>
    <x v="2"/>
    <x v="173"/>
    <s v="Ratnaveer"/>
    <s v="Ratnaveer Precisio"/>
    <s v="Not found"/>
    <s v="156.00"/>
    <n v="165.03"/>
    <x v="8"/>
    <x v="0"/>
    <n v="16.503"/>
    <x v="0"/>
    <x v="0"/>
    <x v="0"/>
    <n v="133.05000000000001"/>
    <n v="135.21"/>
    <n v="54.01"/>
    <n v="93.99"/>
    <x v="8"/>
    <n v="98"/>
    <n v="128"/>
    <n v="30.61"/>
    <x v="0"/>
    <n v="147.9"/>
    <n v="147.78"/>
    <x v="0"/>
    <s v="120-160"/>
    <n v="50.92"/>
  </r>
  <r>
    <x v="132"/>
    <x v="2"/>
    <x v="174"/>
    <s v="Rishabh"/>
    <s v="Rishabh Instrument"/>
    <s v="Not found"/>
    <s v="409.00"/>
    <n v="490.78"/>
    <x v="6"/>
    <x v="0"/>
    <n v="49.077999999999996"/>
    <x v="0"/>
    <x v="0"/>
    <x v="0"/>
    <n v="72.540000000000006"/>
    <n v="31.29"/>
    <n v="8.44"/>
    <n v="31.65"/>
    <x v="5"/>
    <n v="441"/>
    <n v="460"/>
    <n v="4.3099999999999996"/>
    <x v="2"/>
    <n v="429.3"/>
    <n v="429.4"/>
    <x v="0"/>
    <s v="60-90"/>
    <n v="-2.65"/>
  </r>
  <r>
    <x v="133"/>
    <x v="2"/>
    <x v="175"/>
    <s v="Vishnu"/>
    <s v="Vishnu Prakash R P"/>
    <s v="Not found"/>
    <s v="481.35"/>
    <n v="308.61"/>
    <x v="0"/>
    <x v="0"/>
    <n v="30.861000000000001"/>
    <x v="0"/>
    <x v="0"/>
    <x v="0"/>
    <n v="171.69"/>
    <n v="111.03"/>
    <n v="32.020000000000003"/>
    <n v="87.82"/>
    <x v="8"/>
    <n v="99"/>
    <n v="163.30000000000001"/>
    <n v="64.95"/>
    <x v="4"/>
    <n v="149.4"/>
    <n v="148.88"/>
    <x v="0"/>
    <s v="160-200"/>
    <n v="50.91"/>
  </r>
  <r>
    <x v="134"/>
    <x v="2"/>
    <x v="176"/>
    <s v="Aeroflex"/>
    <s v="Aeroflex Industrie"/>
    <s v="Not found"/>
    <s v="173.50"/>
    <n v="351"/>
    <x v="5"/>
    <x v="0"/>
    <n v="35.1"/>
    <x v="0"/>
    <x v="0"/>
    <x v="0"/>
    <n v="194.73"/>
    <n v="126.13"/>
    <n v="34.409999999999997"/>
    <n v="97.11"/>
    <x v="8"/>
    <n v="108"/>
    <n v="197.4"/>
    <n v="82.78"/>
    <x v="10"/>
    <n v="180.9"/>
    <n v="181.01"/>
    <x v="0"/>
    <s v="160-200"/>
    <n v="67.5"/>
  </r>
  <r>
    <x v="135"/>
    <x v="2"/>
    <x v="177"/>
    <s v="Pyramid"/>
    <s v="Pyramid Technoplas"/>
    <s v="Not found"/>
    <s v="164.35"/>
    <n v="153.05000000000001"/>
    <x v="8"/>
    <x v="0"/>
    <n v="15.305000000000001"/>
    <x v="0"/>
    <x v="0"/>
    <x v="0"/>
    <n v="9.94"/>
    <n v="32.24"/>
    <n v="14.72"/>
    <n v="18.29"/>
    <x v="10"/>
    <n v="166"/>
    <n v="185"/>
    <n v="11.45"/>
    <x v="3"/>
    <n v="160.5"/>
    <n v="160.63999999999999"/>
    <x v="0"/>
    <s v="5-15"/>
    <n v="-3.31"/>
  </r>
  <r>
    <x v="136"/>
    <x v="2"/>
    <x v="178"/>
    <s v="TVS"/>
    <s v="TVS Supply Chain S"/>
    <s v="Not found"/>
    <s v="3486.00"/>
    <n v="880"/>
    <x v="1"/>
    <x v="5"/>
    <n v="88"/>
    <x v="0"/>
    <x v="0"/>
    <x v="4"/>
    <n v="1.35"/>
    <n v="2.35"/>
    <n v="7.61"/>
    <n v="2.78"/>
    <x v="1"/>
    <n v="197"/>
    <n v="206.3"/>
    <n v="4.72"/>
    <x v="2"/>
    <n v="132.05000000000001"/>
    <n v="131.88"/>
    <x v="0"/>
    <s v="0-5"/>
    <n v="-32.97"/>
  </r>
  <r>
    <x v="137"/>
    <x v="2"/>
    <x v="179"/>
    <s v="Concord"/>
    <s v="Concord Biotech"/>
    <s v="1589.30"/>
    <s v="2682.30"/>
    <n v="1550.52"/>
    <x v="1"/>
    <x v="0"/>
    <n v="155.05199999999999"/>
    <x v="0"/>
    <x v="2"/>
    <x v="1"/>
    <n v="67.67"/>
    <n v="16.989999999999998"/>
    <n v="3.78"/>
    <n v="24.87"/>
    <x v="11"/>
    <n v="741"/>
    <n v="900.05"/>
    <n v="21.46"/>
    <x v="9"/>
    <n v="1764.9"/>
    <n v="1767.6"/>
    <x v="0"/>
    <s v="60-90"/>
    <n v="138.18"/>
  </r>
  <r>
    <x v="138"/>
    <x v="2"/>
    <x v="180"/>
    <s v="SBFC"/>
    <s v="SBFC Finance"/>
    <s v="108.30"/>
    <s v="108.30"/>
    <n v="1025"/>
    <x v="1"/>
    <x v="0"/>
    <n v="102.5"/>
    <x v="5"/>
    <x v="0"/>
    <x v="6"/>
    <n v="192.9"/>
    <n v="49.09"/>
    <n v="10.99"/>
    <n v="70.16"/>
    <x v="6"/>
    <n v="57"/>
    <n v="81.99"/>
    <n v="43.84"/>
    <x v="8"/>
    <n v="113.4"/>
    <n v="113.43"/>
    <x v="0"/>
    <s v="160-200"/>
    <n v="98.95"/>
  </r>
  <r>
    <x v="139"/>
    <x v="2"/>
    <x v="181"/>
    <s v="Yatharth"/>
    <s v="Yatharth Hospital"/>
    <s v="Not found"/>
    <s v="824.80"/>
    <n v="686.55"/>
    <x v="1"/>
    <x v="1"/>
    <n v="68.655000000000001"/>
    <x v="0"/>
    <x v="0"/>
    <x v="4"/>
    <n v="85.1"/>
    <n v="37.22"/>
    <n v="8.34"/>
    <n v="36.159999999999997"/>
    <x v="5"/>
    <n v="300"/>
    <n v="304"/>
    <n v="1.33"/>
    <x v="2"/>
    <n v="714.6"/>
    <n v="716.15"/>
    <x v="0"/>
    <s v="60-90"/>
    <n v="138.19999999999999"/>
  </r>
  <r>
    <x v="140"/>
    <x v="2"/>
    <x v="182"/>
    <s v="Netweb"/>
    <s v="Netweb Technologie"/>
    <s v="Not found"/>
    <s v="3978.05"/>
    <n v="631"/>
    <x v="1"/>
    <x v="8"/>
    <n v="63.1"/>
    <x v="0"/>
    <x v="0"/>
    <x v="4"/>
    <n v="228.91"/>
    <n v="81.81"/>
    <n v="19.149999999999999"/>
    <n v="90.36"/>
    <x v="8"/>
    <n v="500"/>
    <n v="942.5"/>
    <n v="88.5"/>
    <x v="10"/>
    <n v="2321.6"/>
    <n v="2322.4"/>
    <x v="0"/>
    <s v="200-250"/>
    <n v="364.32"/>
  </r>
  <r>
    <x v="141"/>
    <x v="2"/>
    <x v="183"/>
    <s v="Utkarsh"/>
    <s v="Utkarsh Small Fina"/>
    <s v="Not found"/>
    <s v="22.02"/>
    <n v="500"/>
    <x v="1"/>
    <x v="6"/>
    <n v="50"/>
    <x v="0"/>
    <x v="0"/>
    <x v="4"/>
    <n v="124.85"/>
    <n v="81.64"/>
    <n v="72.11"/>
    <n v="101.91"/>
    <x v="7"/>
    <n v="25"/>
    <n v="39.950000000000003"/>
    <n v="59.8"/>
    <x v="5"/>
    <n v="21.43"/>
    <n v="21.41"/>
    <x v="0"/>
    <s v="120-160"/>
    <n v="-14.28"/>
  </r>
  <r>
    <x v="142"/>
    <x v="2"/>
    <x v="184"/>
    <s v="Senco"/>
    <s v="Senco Gold"/>
    <s v="324.80"/>
    <s v="324.80"/>
    <n v="405"/>
    <x v="2"/>
    <x v="0"/>
    <n v="40.5"/>
    <x v="0"/>
    <x v="0"/>
    <x v="0"/>
    <n v="180.94"/>
    <n v="64.989999999999995"/>
    <n v="15.46"/>
    <n v="73.349999999999994"/>
    <x v="6"/>
    <n v="317"/>
    <n v="431"/>
    <n v="35.96"/>
    <x v="0"/>
    <n v="379.2"/>
    <n v="378.95"/>
    <x v="0"/>
    <s v="160-200"/>
    <n v="19.62"/>
  </r>
  <r>
    <x v="143"/>
    <x v="2"/>
    <x v="185"/>
    <s v="Cyient"/>
    <s v="Cyient DLM"/>
    <s v="458.05"/>
    <s v="1179.70"/>
    <n v="592"/>
    <x v="1"/>
    <x v="4"/>
    <n v="59.2"/>
    <x v="0"/>
    <x v="0"/>
    <x v="4"/>
    <n v="90.44"/>
    <n v="45.05"/>
    <n v="49.22"/>
    <n v="67.31"/>
    <x v="6"/>
    <n v="265"/>
    <n v="401"/>
    <n v="51.32"/>
    <x v="5"/>
    <n v="445"/>
    <n v="445.45"/>
    <x v="0"/>
    <s v="90-120"/>
    <n v="67.92"/>
  </r>
  <r>
    <x v="144"/>
    <x v="2"/>
    <x v="186"/>
    <s v="Ideaforge"/>
    <s v="Ideaforge Technolo"/>
    <s v="Not found"/>
    <s v="496.95"/>
    <n v="567.25"/>
    <x v="1"/>
    <x v="4"/>
    <n v="56.725000000000001"/>
    <x v="0"/>
    <x v="0"/>
    <x v="4"/>
    <n v="125.81"/>
    <n v="80.58"/>
    <n v="85.2"/>
    <n v="106.06"/>
    <x v="7"/>
    <n v="672"/>
    <n v="1305.0999999999999"/>
    <n v="94.21"/>
    <x v="13"/>
    <n v="499.35"/>
    <n v="499.05"/>
    <x v="0"/>
    <s v="120-160"/>
    <n v="-25.69"/>
  </r>
  <r>
    <x v="145"/>
    <x v="2"/>
    <x v="187"/>
    <s v="HMA"/>
    <s v="HMA Agro Industrie"/>
    <s v="Not found"/>
    <s v="30.06"/>
    <n v="480"/>
    <x v="6"/>
    <x v="0"/>
    <n v="48"/>
    <x v="0"/>
    <x v="0"/>
    <x v="0"/>
    <n v="1.74"/>
    <n v="2.97"/>
    <n v="0.96"/>
    <n v="1.62"/>
    <x v="1"/>
    <n v="585"/>
    <n v="615"/>
    <n v="5.13"/>
    <x v="2"/>
    <n v="31.43"/>
    <n v="31.44"/>
    <x v="0"/>
    <s v="0-5"/>
    <n v="-94.63"/>
  </r>
  <r>
    <x v="146"/>
    <x v="2"/>
    <x v="188"/>
    <s v="IKIO"/>
    <s v="IKIO Technologies"/>
    <s v="Not found"/>
    <s v="209.10"/>
    <n v="606.5"/>
    <x v="1"/>
    <x v="8"/>
    <n v="60.65"/>
    <x v="0"/>
    <x v="0"/>
    <x v="4"/>
    <n v="163.58000000000001"/>
    <n v="63.35"/>
    <n v="13.86"/>
    <n v="66.3"/>
    <x v="6"/>
    <n v="285"/>
    <n v="391"/>
    <n v="37.19"/>
    <x v="0"/>
    <n v="228.65"/>
    <n v="228.61"/>
    <x v="0"/>
    <s v="160-200"/>
    <n v="-19.77"/>
  </r>
  <r>
    <x v="147"/>
    <x v="2"/>
    <x v="189"/>
    <s v="Nexus"/>
    <s v="Nexus Select Trust"/>
    <s v="Not found"/>
    <s v="16.20"/>
    <n v="3200"/>
    <x v="1"/>
    <x v="0"/>
    <n v="320"/>
    <x v="0"/>
    <x v="0"/>
    <x v="7"/>
    <n v="0"/>
    <n v="0"/>
    <n v="0"/>
    <n v="3.61"/>
    <x v="1"/>
    <n v="100"/>
    <n v="102.27"/>
    <n v="2.27"/>
    <x v="2"/>
    <n v="150.61000000000001"/>
    <n v="150.72"/>
    <x v="0"/>
    <s v="0-5"/>
    <n v="50.61"/>
  </r>
  <r>
    <x v="148"/>
    <x v="2"/>
    <x v="190"/>
    <s v="Mankind"/>
    <s v="Mankind Pharma"/>
    <s v="2473.30"/>
    <s v="2473.30"/>
    <n v="4326.3599999999997"/>
    <x v="1"/>
    <x v="0"/>
    <n v="432.63599999999997"/>
    <x v="0"/>
    <x v="0"/>
    <x v="5"/>
    <n v="49.16"/>
    <n v="3.8"/>
    <n v="0.92"/>
    <n v="15.32"/>
    <x v="10"/>
    <n v="1080"/>
    <n v="1300"/>
    <n v="20.37"/>
    <x v="9"/>
    <n v="2606.0500000000002"/>
    <n v="2606.8000000000002"/>
    <x v="0"/>
    <s v="30-60"/>
    <n v="141.30000000000001"/>
  </r>
  <r>
    <x v="149"/>
    <x v="2"/>
    <x v="191"/>
    <s v="Avalon"/>
    <s v="Avalon Technologie"/>
    <s v="Not found"/>
    <s v="1240.50"/>
    <n v="865"/>
    <x v="1"/>
    <x v="5"/>
    <n v="86.5"/>
    <x v="0"/>
    <x v="0"/>
    <x v="4"/>
    <n v="3.57"/>
    <n v="0.41"/>
    <n v="0.84"/>
    <n v="2.21"/>
    <x v="1"/>
    <n v="436"/>
    <n v="431"/>
    <n v="-1.1499999999999999"/>
    <x v="1"/>
    <n v="854.45"/>
    <n v="854.1"/>
    <x v="1"/>
    <s v="0-5"/>
    <n v="95.97"/>
  </r>
  <r>
    <x v="150"/>
    <x v="2"/>
    <x v="192"/>
    <s v="Udayshivakumar"/>
    <s v="Udayshivakumar Inf"/>
    <s v="Not found"/>
    <s v="29.36"/>
    <n v="66"/>
    <x v="9"/>
    <x v="0"/>
    <n v="6.6"/>
    <x v="0"/>
    <x v="0"/>
    <x v="0"/>
    <n v="40.47"/>
    <n v="60.42"/>
    <n v="14.1"/>
    <n v="30.63"/>
    <x v="5"/>
    <n v="35"/>
    <n v="35"/>
    <n v="0"/>
    <x v="2"/>
    <n v="33.74"/>
    <n v="33.86"/>
    <x v="2"/>
    <s v="30-60"/>
    <n v="-3.6"/>
  </r>
  <r>
    <x v="151"/>
    <x v="2"/>
    <x v="193"/>
    <s v="Global"/>
    <s v="Global Surfaces"/>
    <s v="93.25"/>
    <s v="61.89"/>
    <n v="154.97999999999999"/>
    <x v="8"/>
    <x v="0"/>
    <n v="15.497999999999999"/>
    <x v="0"/>
    <x v="0"/>
    <x v="0"/>
    <n v="8.9499999999999993"/>
    <n v="33.1"/>
    <n v="5.12"/>
    <n v="12.21"/>
    <x v="4"/>
    <n v="140"/>
    <n v="163"/>
    <n v="16.43"/>
    <x v="3"/>
    <n v="114.2"/>
    <n v="114.7"/>
    <x v="0"/>
    <s v="5-15"/>
    <n v="-18.43"/>
  </r>
  <r>
    <x v="152"/>
    <x v="2"/>
    <x v="194"/>
    <s v="Divgi"/>
    <s v="Divgi Torqtransfer"/>
    <s v="Not found"/>
    <s v="636.85"/>
    <n v="412.12"/>
    <x v="2"/>
    <x v="0"/>
    <n v="41.212000000000003"/>
    <x v="0"/>
    <x v="0"/>
    <x v="0"/>
    <n v="7.83"/>
    <n v="1.4"/>
    <n v="4.3099999999999996"/>
    <n v="5.44"/>
    <x v="2"/>
    <n v="590"/>
    <n v="600"/>
    <n v="1.69"/>
    <x v="2"/>
    <n v="672.45"/>
    <n v="670.4"/>
    <x v="0"/>
    <s v="5-15"/>
    <n v="13.97"/>
  </r>
  <r>
    <x v="153"/>
    <x v="2"/>
    <x v="195"/>
    <s v="Sah"/>
    <s v="Sah Polymers"/>
    <s v="Not found"/>
    <s v="Not found"/>
    <n v="66.3"/>
    <x v="9"/>
    <x v="0"/>
    <n v="6.63"/>
    <x v="0"/>
    <x v="0"/>
    <x v="0"/>
    <n v="2.4"/>
    <n v="32.69"/>
    <n v="39.78"/>
    <n v="17.46"/>
    <x v="10"/>
    <n v="65"/>
    <n v="85"/>
    <n v="30.77"/>
    <x v="0"/>
    <n v="103.45"/>
    <n v="103.5"/>
    <x v="0"/>
    <s v="0-5"/>
    <n v="59.15"/>
  </r>
  <r>
    <x v="154"/>
    <x v="2"/>
    <x v="196"/>
    <s v="Radiant"/>
    <s v="Radiant Cash Manag"/>
    <s v="Not found"/>
    <s v="56.01"/>
    <n v="256.64"/>
    <x v="4"/>
    <x v="0"/>
    <n v="25.663999999999998"/>
    <x v="0"/>
    <x v="0"/>
    <x v="0"/>
    <n v="1.01"/>
    <n v="0.66"/>
    <n v="0.21"/>
    <n v="0.53"/>
    <x v="1"/>
    <n v="94"/>
    <n v="99.3"/>
    <n v="5.64"/>
    <x v="2"/>
    <n v="59.13"/>
    <n v="59.21"/>
    <x v="0"/>
    <s v="0-5"/>
    <n v="-37.1"/>
  </r>
  <r>
    <x v="155"/>
    <x v="3"/>
    <x v="197"/>
    <s v="Elin"/>
    <s v="Elin Electronics L"/>
    <s v="Not found"/>
    <s v="200.80"/>
    <n v="475"/>
    <x v="6"/>
    <x v="0"/>
    <n v="47.5"/>
    <x v="0"/>
    <x v="0"/>
    <x v="0"/>
    <n v="4.51"/>
    <n v="3.29"/>
    <n v="2.2000000000000002"/>
    <n v="3.09"/>
    <x v="1"/>
    <n v="247"/>
    <n v="243"/>
    <n v="-1.62"/>
    <x v="1"/>
    <n v="182.55"/>
    <n v="180.59"/>
    <x v="1"/>
    <s v="0-5"/>
    <n v="-26.09"/>
  </r>
  <r>
    <x v="156"/>
    <x v="3"/>
    <x v="198"/>
    <s v="KFin"/>
    <s v="KFin Technologies"/>
    <s v="Not found"/>
    <s v="1050.90"/>
    <n v="1500"/>
    <x v="1"/>
    <x v="0"/>
    <n v="150"/>
    <x v="0"/>
    <x v="1"/>
    <x v="1"/>
    <n v="4.17"/>
    <n v="0.23"/>
    <n v="1.36"/>
    <n v="2.59"/>
    <x v="1"/>
    <n v="366"/>
    <n v="369"/>
    <n v="0.82"/>
    <x v="2"/>
    <n v="1125.6500000000001"/>
    <n v="1126.2"/>
    <x v="0"/>
    <s v="0-5"/>
    <n v="207.55"/>
  </r>
  <r>
    <x v="157"/>
    <x v="3"/>
    <x v="199"/>
    <s v="Landmark"/>
    <s v="Landmark Cars"/>
    <s v="591.45"/>
    <s v="52.35"/>
    <n v="552"/>
    <x v="1"/>
    <x v="4"/>
    <n v="55.2"/>
    <x v="0"/>
    <x v="0"/>
    <x v="4"/>
    <n v="8.7100000000000009"/>
    <n v="1.32"/>
    <n v="0.59"/>
    <n v="3.06"/>
    <x v="1"/>
    <n v="506"/>
    <n v="471.3"/>
    <n v="-6.86"/>
    <x v="7"/>
    <n v="568.6"/>
    <n v="569.9"/>
    <x v="1"/>
    <s v="5-15"/>
    <n v="12.37"/>
  </r>
  <r>
    <x v="157"/>
    <x v="3"/>
    <x v="200"/>
    <s v="Abans"/>
    <s v="Abans Financial Se"/>
    <s v="Not found"/>
    <s v="32.05"/>
    <n v="345.6"/>
    <x v="0"/>
    <x v="0"/>
    <n v="34.56"/>
    <x v="0"/>
    <x v="0"/>
    <x v="0"/>
    <n v="4.0999999999999996"/>
    <n v="1.48"/>
    <n v="0.4"/>
    <n v="1.1000000000000001"/>
    <x v="1"/>
    <n v="270"/>
    <n v="270"/>
    <n v="0"/>
    <x v="2"/>
    <n v="221.3"/>
    <n v="221.02"/>
    <x v="2"/>
    <s v="0-5"/>
    <n v="-18.04"/>
  </r>
  <r>
    <x v="158"/>
    <x v="3"/>
    <x v="201"/>
    <s v="Sula"/>
    <s v="Sula Vineyards"/>
    <s v="258.75"/>
    <s v="258.75"/>
    <n v="960.35"/>
    <x v="1"/>
    <x v="10"/>
    <n v="96.034999999999997"/>
    <x v="0"/>
    <x v="0"/>
    <x v="4"/>
    <n v="4.13"/>
    <n v="1.51"/>
    <n v="1.65"/>
    <n v="2.33"/>
    <x v="1"/>
    <n v="357"/>
    <n v="358"/>
    <n v="0.28000000000000003"/>
    <x v="2"/>
    <n v="267.45"/>
    <n v="267.3"/>
    <x v="0"/>
    <s v="0-5"/>
    <n v="-25.08"/>
  </r>
  <r>
    <x v="159"/>
    <x v="3"/>
    <x v="202"/>
    <s v="Uniparts"/>
    <s v="Uniparts India"/>
    <s v="454.55"/>
    <s v="454.55"/>
    <n v="835.61"/>
    <x v="1"/>
    <x v="7"/>
    <n v="83.561000000000007"/>
    <x v="0"/>
    <x v="0"/>
    <x v="4"/>
    <n v="67.14"/>
    <n v="17.86"/>
    <n v="4.63"/>
    <n v="25.32"/>
    <x v="5"/>
    <n v="577"/>
    <n v="575"/>
    <n v="-0.35"/>
    <x v="1"/>
    <n v="419.25"/>
    <n v="420"/>
    <x v="1"/>
    <s v="60-90"/>
    <n v="-27.34"/>
  </r>
  <r>
    <x v="160"/>
    <x v="3"/>
    <x v="203"/>
    <s v="Dharmaj"/>
    <s v="Dharmaj Crop Guard"/>
    <s v="Not found"/>
    <s v="305.00"/>
    <n v="251.09"/>
    <x v="4"/>
    <x v="0"/>
    <n v="25.109000000000002"/>
    <x v="0"/>
    <x v="0"/>
    <x v="0"/>
    <n v="48.21"/>
    <n v="52.29"/>
    <n v="21.53"/>
    <n v="35.49"/>
    <x v="5"/>
    <n v="237"/>
    <n v="266"/>
    <n v="12.24"/>
    <x v="3"/>
    <n v="372.65"/>
    <n v="368.1"/>
    <x v="0"/>
    <s v="30-60"/>
    <n v="57.24"/>
  </r>
  <r>
    <x v="161"/>
    <x v="3"/>
    <x v="204"/>
    <s v="Keystone"/>
    <s v="Keystone Realtors"/>
    <s v="Not found"/>
    <s v="620.40"/>
    <n v="635"/>
    <x v="1"/>
    <x v="8"/>
    <n v="63.5"/>
    <x v="0"/>
    <x v="0"/>
    <x v="4"/>
    <n v="3.84"/>
    <n v="3.03"/>
    <n v="0.53"/>
    <n v="2.0099999999999998"/>
    <x v="1"/>
    <n v="541"/>
    <n v="555"/>
    <n v="2.59"/>
    <x v="2"/>
    <n v="651.15"/>
    <n v="650.6"/>
    <x v="0"/>
    <s v="0-5"/>
    <n v="20.36"/>
  </r>
  <r>
    <x v="162"/>
    <x v="3"/>
    <x v="205"/>
    <s v="Inox"/>
    <s v="Inox Green Energy"/>
    <s v="Not found"/>
    <s v="1182.55"/>
    <n v="740"/>
    <x v="1"/>
    <x v="3"/>
    <n v="74"/>
    <x v="0"/>
    <x v="0"/>
    <x v="4"/>
    <n v="1.05"/>
    <n v="0.47"/>
    <n v="4.7"/>
    <n v="1.55"/>
    <x v="1"/>
    <n v="65"/>
    <n v="60.5"/>
    <n v="-6.92"/>
    <x v="7"/>
    <n v="153.25"/>
    <n v="151.97"/>
    <x v="1"/>
    <s v="0-5"/>
    <n v="135.77000000000001"/>
  </r>
  <r>
    <x v="163"/>
    <x v="3"/>
    <x v="206"/>
    <s v="Kaynes"/>
    <s v="Kaynes Technology"/>
    <s v="Not found"/>
    <s v="7116.00"/>
    <n v="857.82"/>
    <x v="1"/>
    <x v="5"/>
    <n v="85.782000000000011"/>
    <x v="0"/>
    <x v="0"/>
    <x v="4"/>
    <n v="98.47"/>
    <n v="21.21"/>
    <n v="4.0999999999999996"/>
    <n v="34.159999999999997"/>
    <x v="5"/>
    <n v="587"/>
    <n v="775"/>
    <n v="32.03"/>
    <x v="0"/>
    <n v="6205.4"/>
    <n v="6209"/>
    <x v="0"/>
    <s v="90-120"/>
    <n v="957.14"/>
  </r>
  <r>
    <x v="164"/>
    <x v="3"/>
    <x v="207"/>
    <s v="Archean"/>
    <s v="Archean Chemical I"/>
    <s v="Not found"/>
    <s v="649.90"/>
    <n v="1462.31"/>
    <x v="1"/>
    <x v="0"/>
    <n v="146.23099999999999"/>
    <x v="6"/>
    <x v="0"/>
    <x v="6"/>
    <n v="48.91"/>
    <n v="14.9"/>
    <n v="9.9600000000000009"/>
    <n v="32.229999999999997"/>
    <x v="5"/>
    <n v="407"/>
    <n v="449"/>
    <n v="10.32"/>
    <x v="3"/>
    <n v="673.6"/>
    <n v="674"/>
    <x v="0"/>
    <s v="30-60"/>
    <n v="65.5"/>
  </r>
  <r>
    <x v="164"/>
    <x v="3"/>
    <x v="208"/>
    <s v="Five-Star"/>
    <s v="Five-Star Business"/>
    <s v="Not found"/>
    <s v="523.55"/>
    <n v="1588.51"/>
    <x v="1"/>
    <x v="0"/>
    <n v="158.851"/>
    <x v="0"/>
    <x v="2"/>
    <x v="1"/>
    <n v="1.77"/>
    <n v="0.61"/>
    <n v="0.11"/>
    <n v="0.7"/>
    <x v="1"/>
    <n v="474"/>
    <n v="449.95"/>
    <n v="-5.07"/>
    <x v="7"/>
    <n v="588.85"/>
    <n v="588.75"/>
    <x v="1"/>
    <s v="0-5"/>
    <n v="24.23"/>
  </r>
  <r>
    <x v="165"/>
    <x v="3"/>
    <x v="209"/>
    <s v="Bikaji"/>
    <s v="Bikaji Foods Inter"/>
    <s v="Not found"/>
    <s v="732.90"/>
    <n v="880.85"/>
    <x v="1"/>
    <x v="5"/>
    <n v="88.085000000000008"/>
    <x v="0"/>
    <x v="0"/>
    <x v="4"/>
    <n v="80.63"/>
    <n v="7.1"/>
    <n v="4.7699999999999996"/>
    <n v="26.67"/>
    <x v="5"/>
    <n v="300"/>
    <n v="321.14999999999998"/>
    <n v="7.05"/>
    <x v="2"/>
    <n v="769.95"/>
    <n v="770.15"/>
    <x v="0"/>
    <s v="60-90"/>
    <n v="156.65"/>
  </r>
  <r>
    <x v="165"/>
    <x v="3"/>
    <x v="210"/>
    <s v="Global"/>
    <s v="Global Health"/>
    <s v="1374.30"/>
    <s v="61.89"/>
    <n v="2205.5700000000002"/>
    <x v="1"/>
    <x v="0"/>
    <n v="220.55700000000002"/>
    <x v="0"/>
    <x v="0"/>
    <x v="8"/>
    <n v="28.64"/>
    <n v="4.0199999999999996"/>
    <n v="0.88"/>
    <n v="9.58"/>
    <x v="2"/>
    <n v="336"/>
    <n v="398.15"/>
    <n v="18.5"/>
    <x v="3"/>
    <n v="1383.5"/>
    <n v="1384.7"/>
    <x v="0"/>
    <s v="15-30"/>
    <n v="311.76"/>
  </r>
  <r>
    <x v="166"/>
    <x v="3"/>
    <x v="211"/>
    <s v="Fusion"/>
    <s v="Fusion Finance"/>
    <s v="192.30"/>
    <s v="192.30"/>
    <n v="1103.99"/>
    <x v="1"/>
    <x v="0"/>
    <n v="110.399"/>
    <x v="3"/>
    <x v="0"/>
    <x v="6"/>
    <n v="8.59"/>
    <n v="1.38"/>
    <n v="0.51"/>
    <n v="2.95"/>
    <x v="1"/>
    <n v="368"/>
    <n v="360.5"/>
    <n v="-2.04"/>
    <x v="1"/>
    <n v="167.35"/>
    <n v="167.19"/>
    <x v="1"/>
    <s v="5-15"/>
    <n v="-54.52"/>
  </r>
  <r>
    <x v="167"/>
    <x v="3"/>
    <x v="212"/>
    <s v="DCX"/>
    <s v="DCX Systems"/>
    <s v="242.95"/>
    <s v="242.95"/>
    <n v="500"/>
    <x v="1"/>
    <x v="6"/>
    <n v="50"/>
    <x v="0"/>
    <x v="0"/>
    <x v="4"/>
    <n v="84.32"/>
    <n v="43.97"/>
    <n v="61.77"/>
    <n v="69.790000000000006"/>
    <x v="6"/>
    <n v="207"/>
    <n v="286.25"/>
    <n v="38.29"/>
    <x v="0"/>
    <n v="267"/>
    <n v="267.05"/>
    <x v="0"/>
    <s v="60-90"/>
    <n v="28.99"/>
  </r>
  <r>
    <x v="168"/>
    <x v="3"/>
    <x v="213"/>
    <s v="Tracxn"/>
    <s v="Tracxn Technologie"/>
    <s v="Not found"/>
    <s v="51.79"/>
    <n v="309.38"/>
    <x v="0"/>
    <x v="0"/>
    <n v="30.937999999999999"/>
    <x v="0"/>
    <x v="0"/>
    <x v="0"/>
    <n v="1.66"/>
    <n v="0.23"/>
    <n v="2.39"/>
    <n v="0.71"/>
    <x v="1"/>
    <n v="80"/>
    <n v="83"/>
    <n v="3.75"/>
    <x v="2"/>
    <n v="51.28"/>
    <n v="51.19"/>
    <x v="0"/>
    <s v="0-5"/>
    <n v="-35.9"/>
  </r>
  <r>
    <x v="169"/>
    <x v="3"/>
    <x v="214"/>
    <s v="Electronics"/>
    <s v="Electronics Mart I"/>
    <s v="Not found"/>
    <s v="143.65"/>
    <n v="500"/>
    <x v="1"/>
    <x v="6"/>
    <n v="50"/>
    <x v="0"/>
    <x v="0"/>
    <x v="4"/>
    <n v="169.54"/>
    <n v="63.59"/>
    <n v="19.72"/>
    <n v="71.930000000000007"/>
    <x v="6"/>
    <n v="59"/>
    <n v="89.4"/>
    <n v="51.53"/>
    <x v="5"/>
    <n v="131.05000000000001"/>
    <n v="131.41"/>
    <x v="0"/>
    <s v="160-200"/>
    <n v="122.12"/>
  </r>
  <r>
    <x v="170"/>
    <x v="3"/>
    <x v="215"/>
    <s v="Harsha"/>
    <s v="Harsha Engineers I"/>
    <s v="Not found"/>
    <s v="387.10"/>
    <n v="755"/>
    <x v="1"/>
    <x v="2"/>
    <n v="75.5"/>
    <x v="0"/>
    <x v="0"/>
    <x v="4"/>
    <n v="178.26"/>
    <n v="40.36"/>
    <n v="12.44"/>
    <n v="47.19"/>
    <x v="5"/>
    <n v="330"/>
    <n v="444"/>
    <n v="34.549999999999997"/>
    <x v="0"/>
    <n v="411.9"/>
    <n v="411.4"/>
    <x v="0"/>
    <s v="160-200"/>
    <n v="24.82"/>
  </r>
  <r>
    <x v="171"/>
    <x v="3"/>
    <x v="216"/>
    <s v="Tamilnad"/>
    <s v="Tamilnad Mercantil"/>
    <s v="Not found"/>
    <s v="Not found"/>
    <n v="807.84"/>
    <x v="1"/>
    <x v="7"/>
    <n v="80.784000000000006"/>
    <x v="0"/>
    <x v="0"/>
    <x v="4"/>
    <n v="1.62"/>
    <n v="2.94"/>
    <n v="6.48"/>
    <n v="2.86"/>
    <x v="1"/>
    <n v="510"/>
    <n v="510"/>
    <n v="0"/>
    <x v="2"/>
    <n v="427.4"/>
    <n v="427.15"/>
    <x v="2"/>
    <s v="0-5"/>
    <n v="-16.2"/>
  </r>
  <r>
    <x v="172"/>
    <x v="3"/>
    <x v="217"/>
    <s v="Dreamfolks"/>
    <s v="Dreamfolks Service"/>
    <s v="Not found"/>
    <s v="120.55"/>
    <n v="562.1"/>
    <x v="1"/>
    <x v="4"/>
    <n v="56.21"/>
    <x v="0"/>
    <x v="0"/>
    <x v="4"/>
    <n v="70.53"/>
    <n v="37.659999999999997"/>
    <n v="43.66"/>
    <n v="56.68"/>
    <x v="6"/>
    <n v="326"/>
    <n v="505"/>
    <n v="54.91"/>
    <x v="5"/>
    <n v="154.1"/>
    <n v="154.13"/>
    <x v="0"/>
    <s v="60-90"/>
    <n v="-52.73"/>
  </r>
  <r>
    <x v="173"/>
    <x v="3"/>
    <x v="218"/>
    <s v="Syrma"/>
    <s v="Syrma SGS Technolo"/>
    <s v="Not found"/>
    <s v="820.50"/>
    <n v="840.13"/>
    <x v="1"/>
    <x v="7"/>
    <n v="84.013000000000005"/>
    <x v="0"/>
    <x v="0"/>
    <x v="4"/>
    <n v="87.56"/>
    <n v="7.13"/>
    <n v="2.84"/>
    <n v="15.59"/>
    <x v="10"/>
    <n v="220"/>
    <n v="262"/>
    <n v="19.09"/>
    <x v="3"/>
    <n v="745.6"/>
    <n v="745.95"/>
    <x v="0"/>
    <s v="60-90"/>
    <n v="238.91"/>
  </r>
  <r>
    <x v="174"/>
    <x v="3"/>
    <x v="219"/>
    <s v="Aether"/>
    <s v="Aether Industries"/>
    <s v="Not found"/>
    <s v="749.50"/>
    <n v="808.04"/>
    <x v="1"/>
    <x v="7"/>
    <n v="80.804000000000002"/>
    <x v="0"/>
    <x v="0"/>
    <x v="4"/>
    <n v="17.57"/>
    <n v="1.33"/>
    <n v="0.59"/>
    <n v="2.91"/>
    <x v="1"/>
    <n v="642"/>
    <n v="706.15"/>
    <n v="9.99"/>
    <x v="2"/>
    <n v="771.8"/>
    <n v="771.3"/>
    <x v="0"/>
    <s v="15-30"/>
    <n v="20.22"/>
  </r>
  <r>
    <x v="175"/>
    <x v="3"/>
    <x v="220"/>
    <s v="eMudhra"/>
    <s v="eMudhra"/>
    <s v="669.85"/>
    <s v="669.85"/>
    <n v="412.79"/>
    <x v="2"/>
    <x v="0"/>
    <n v="41.279000000000003"/>
    <x v="0"/>
    <x v="0"/>
    <x v="0"/>
    <n v="4.05"/>
    <n v="1.28"/>
    <n v="2.61"/>
    <n v="2.72"/>
    <x v="1"/>
    <n v="256"/>
    <n v="271"/>
    <n v="5.86"/>
    <x v="2"/>
    <n v="747.85"/>
    <n v="749.35"/>
    <x v="0"/>
    <s v="0-5"/>
    <n v="192.13"/>
  </r>
  <r>
    <x v="176"/>
    <x v="3"/>
    <x v="221"/>
    <s v="Ethos"/>
    <s v="Ethos"/>
    <s v="Not found"/>
    <s v="2701.85"/>
    <n v="402.26"/>
    <x v="2"/>
    <x v="0"/>
    <n v="40.225999999999999"/>
    <x v="0"/>
    <x v="0"/>
    <x v="0"/>
    <n v="1.06"/>
    <n v="0.76"/>
    <n v="0.32"/>
    <n v="0.61"/>
    <x v="1"/>
    <n v="878"/>
    <n v="830"/>
    <n v="-5.47"/>
    <x v="7"/>
    <n v="2543.6999999999998"/>
    <n v="2544.5"/>
    <x v="1"/>
    <s v="0-5"/>
    <n v="189.72"/>
  </r>
  <r>
    <x v="177"/>
    <x v="3"/>
    <x v="222"/>
    <s v="Paradeep"/>
    <s v="Paradeep Phosphate"/>
    <s v="Not found"/>
    <s v="150.85"/>
    <n v="1501.73"/>
    <x v="1"/>
    <x v="0"/>
    <n v="150.173"/>
    <x v="0"/>
    <x v="1"/>
    <x v="1"/>
    <n v="3.01"/>
    <n v="0.32"/>
    <n v="0.8"/>
    <n v="0.83"/>
    <x v="1"/>
    <n v="42"/>
    <n v="43.55"/>
    <n v="3.69"/>
    <x v="2"/>
    <n v="220.15"/>
    <n v="220.12"/>
    <x v="0"/>
    <s v="0-5"/>
    <n v="424.17"/>
  </r>
  <r>
    <x v="178"/>
    <x v="3"/>
    <x v="223"/>
    <s v="Venus"/>
    <s v="Venus Pipes &amp; Tube"/>
    <s v="Not found"/>
    <s v="1304.50"/>
    <n v="165.42"/>
    <x v="8"/>
    <x v="0"/>
    <n v="16.541999999999998"/>
    <x v="0"/>
    <x v="0"/>
    <x v="0"/>
    <n v="12.02"/>
    <n v="6.59"/>
    <n v="11.12"/>
    <n v="8.69"/>
    <x v="2"/>
    <n v="326"/>
    <n v="335"/>
    <n v="2.76"/>
    <x v="2"/>
    <n v="1304.7"/>
    <n v="1304"/>
    <x v="0"/>
    <s v="5-15"/>
    <n v="300.20999999999998"/>
  </r>
  <r>
    <x v="178"/>
    <x v="3"/>
    <x v="224"/>
    <s v="Delhivery"/>
    <s v="Delhivery"/>
    <s v="467.85"/>
    <s v="467.85"/>
    <n v="5235"/>
    <x v="1"/>
    <x v="0"/>
    <n v="523.5"/>
    <x v="0"/>
    <x v="0"/>
    <x v="9"/>
    <n v="2.66"/>
    <n v="0.27"/>
    <n v="0.31"/>
    <n v="0.39"/>
    <x v="1"/>
    <n v="487"/>
    <n v="493"/>
    <n v="1.23"/>
    <x v="2"/>
    <n v="473.55"/>
    <n v="473.6"/>
    <x v="0"/>
    <s v="0-5"/>
    <n v="-2.76"/>
  </r>
  <r>
    <x v="179"/>
    <x v="3"/>
    <x v="225"/>
    <s v="Prudent"/>
    <s v="Prudent Corporate"/>
    <s v="Not found"/>
    <s v="2620.40"/>
    <n v="537.94000000000005"/>
    <x v="1"/>
    <x v="6"/>
    <n v="53.794000000000004"/>
    <x v="0"/>
    <x v="0"/>
    <x v="4"/>
    <n v="1.26"/>
    <n v="0.74"/>
    <n v="0.61"/>
    <n v="0.81"/>
    <x v="1"/>
    <n v="630"/>
    <n v="660"/>
    <n v="4.76"/>
    <x v="2"/>
    <n v="2894.8"/>
    <n v="2892"/>
    <x v="0"/>
    <s v="0-5"/>
    <n v="359.49"/>
  </r>
  <r>
    <x v="180"/>
    <x v="3"/>
    <x v="226"/>
    <s v="Life"/>
    <s v="Life Insurance Cor"/>
    <s v="Not found"/>
    <s v="894.85"/>
    <n v="20557.2"/>
    <x v="1"/>
    <x v="0"/>
    <n v="2055.7200000000003"/>
    <x v="0"/>
    <x v="0"/>
    <x v="9"/>
    <n v="2.83"/>
    <n v="1.39"/>
    <n v="1.1399999999999999"/>
    <n v="1.64"/>
    <x v="1"/>
    <n v="949"/>
    <n v="867.2"/>
    <n v="-8.6199999999999992"/>
    <x v="7"/>
    <n v="889.65"/>
    <n v="889.1"/>
    <x v="1"/>
    <s v="0-5"/>
    <n v="-6.25"/>
  </r>
  <r>
    <x v="181"/>
    <x v="3"/>
    <x v="227"/>
    <s v="Rainbow"/>
    <s v="Rainbow Children's"/>
    <s v="Not found"/>
    <s v="1324.30"/>
    <n v="1580.85"/>
    <x v="1"/>
    <x v="0"/>
    <n v="158.08499999999998"/>
    <x v="0"/>
    <x v="2"/>
    <x v="1"/>
    <n v="38.9"/>
    <n v="1.37"/>
    <n v="0.7"/>
    <n v="5.25"/>
    <x v="2"/>
    <n v="542"/>
    <n v="506"/>
    <n v="-6.64"/>
    <x v="7"/>
    <n v="1569.2"/>
    <n v="1577.4"/>
    <x v="1"/>
    <s v="30-60"/>
    <n v="189.52"/>
  </r>
  <r>
    <x v="182"/>
    <x v="3"/>
    <x v="228"/>
    <s v="Campus"/>
    <s v="Campus Activewear"/>
    <s v="Not found"/>
    <s v="278.15"/>
    <n v="1399.6"/>
    <x v="1"/>
    <x v="0"/>
    <n v="139.95999999999998"/>
    <x v="1"/>
    <x v="0"/>
    <x v="6"/>
    <n v="152.04"/>
    <n v="10.68"/>
    <n v="4.7300000000000004"/>
    <n v="28.55"/>
    <x v="5"/>
    <n v="292"/>
    <n v="355"/>
    <n v="21.58"/>
    <x v="9"/>
    <n v="265.39999999999998"/>
    <n v="266.7"/>
    <x v="0"/>
    <s v="120-160"/>
    <n v="-9.11"/>
  </r>
  <r>
    <x v="183"/>
    <x v="3"/>
    <x v="229"/>
    <s v="Hariom"/>
    <s v="Hariom Pipe Indust"/>
    <s v="Not found"/>
    <s v="468.70"/>
    <n v="130.05000000000001"/>
    <x v="3"/>
    <x v="0"/>
    <n v="13.005000000000001"/>
    <x v="0"/>
    <x v="0"/>
    <x v="0"/>
    <n v="1.91"/>
    <n v="2.68"/>
    <n v="6.92"/>
    <n v="3.57"/>
    <x v="1"/>
    <n v="153"/>
    <n v="214"/>
    <n v="39.869999999999997"/>
    <x v="0"/>
    <n v="490.5"/>
    <n v="490.6"/>
    <x v="0"/>
    <s v="0-5"/>
    <n v="220.59"/>
  </r>
  <r>
    <x v="184"/>
    <x v="3"/>
    <x v="230"/>
    <s v="Veranda"/>
    <s v="Veranda Learning S"/>
    <s v="Not found"/>
    <s v="223.55"/>
    <n v="200"/>
    <x v="7"/>
    <x v="0"/>
    <n v="20"/>
    <x v="0"/>
    <x v="0"/>
    <x v="0"/>
    <n v="2.02"/>
    <n v="2.09"/>
    <n v="5.68"/>
    <n v="2.2400000000000002"/>
    <x v="1"/>
    <n v="137"/>
    <n v="157"/>
    <n v="14.6"/>
    <x v="3"/>
    <n v="220.9"/>
    <n v="221.47"/>
    <x v="0"/>
    <s v="0-5"/>
    <n v="61.24"/>
  </r>
  <r>
    <x v="185"/>
    <x v="3"/>
    <x v="231"/>
    <s v="Uma"/>
    <s v="Uma Exports"/>
    <s v="46.50"/>
    <s v="23.95"/>
    <n v="60"/>
    <x v="9"/>
    <x v="0"/>
    <n v="6"/>
    <x v="0"/>
    <x v="0"/>
    <x v="0"/>
    <n v="2.81"/>
    <n v="0.94"/>
    <n v="6.28"/>
    <n v="4.6399999999999997"/>
    <x v="1"/>
    <n v="68"/>
    <n v="80"/>
    <n v="17.649999999999999"/>
    <x v="3"/>
    <n v="55.66"/>
    <n v="55.55"/>
    <x v="0"/>
    <s v="0-5"/>
    <n v="-18.149999999999999"/>
  </r>
  <r>
    <x v="186"/>
    <x v="3"/>
    <x v="232"/>
    <s v="Patanjali"/>
    <s v="Patanjali Foods"/>
    <s v="595.80"/>
    <s v="595.80"/>
    <n v="4300"/>
    <x v="1"/>
    <x v="0"/>
    <n v="430"/>
    <x v="0"/>
    <x v="0"/>
    <x v="5"/>
    <n v="2.2000000000000002"/>
    <n v="11.75"/>
    <n v="0.9"/>
    <n v="3.6"/>
    <x v="1"/>
    <n v="650"/>
    <n v="850"/>
    <n v="30.77"/>
    <x v="0"/>
    <n v="1804.05"/>
    <n v="1801.2"/>
    <x v="0"/>
    <s v="0-5"/>
    <n v="177.55"/>
  </r>
  <r>
    <x v="187"/>
    <x v="3"/>
    <x v="233"/>
    <s v="Vedant"/>
    <s v="Vedant Fashions"/>
    <s v="689.95"/>
    <s v="689.95"/>
    <n v="3149.19"/>
    <x v="1"/>
    <x v="0"/>
    <n v="314.91899999999998"/>
    <x v="0"/>
    <x v="0"/>
    <x v="7"/>
    <n v="7.49"/>
    <n v="1.07"/>
    <n v="0.39"/>
    <n v="2.57"/>
    <x v="1"/>
    <n v="866"/>
    <n v="936"/>
    <n v="8.08"/>
    <x v="2"/>
    <n v="776.1"/>
    <n v="776.25"/>
    <x v="0"/>
    <s v="5-15"/>
    <n v="-10.38"/>
  </r>
  <r>
    <x v="188"/>
    <x v="3"/>
    <x v="234"/>
    <s v="AWL"/>
    <s v="AWL Agri Business"/>
    <s v="Not found"/>
    <s v="268.50"/>
    <n v="3600"/>
    <x v="1"/>
    <x v="0"/>
    <n v="360"/>
    <x v="0"/>
    <x v="0"/>
    <x v="2"/>
    <n v="5.73"/>
    <n v="56.3"/>
    <n v="3.92"/>
    <n v="17.37"/>
    <x v="10"/>
    <n v="230"/>
    <n v="221"/>
    <n v="-3.91"/>
    <x v="1"/>
    <n v="258.35000000000002"/>
    <n v="258.39999999999998"/>
    <x v="1"/>
    <s v="5-15"/>
    <n v="12.33"/>
  </r>
  <r>
    <x v="189"/>
    <x v="3"/>
    <x v="235"/>
    <s v="AGS"/>
    <s v="AGS Transact Techn"/>
    <s v="Not found"/>
    <s v="4.79"/>
    <n v="680"/>
    <x v="1"/>
    <x v="1"/>
    <n v="68"/>
    <x v="0"/>
    <x v="0"/>
    <x v="4"/>
    <n v="2.68"/>
    <n v="25.61"/>
    <n v="3.08"/>
    <n v="7.79"/>
    <x v="2"/>
    <n v="175"/>
    <n v="176"/>
    <n v="0.56999999999999995"/>
    <x v="2"/>
    <n v="5.82"/>
    <n v="5.76"/>
    <x v="0"/>
    <s v="0-5"/>
    <n v="-96.67"/>
  </r>
  <r>
    <x v="190"/>
    <x v="4"/>
    <x v="236"/>
    <s v="CMS"/>
    <s v="CMS Info Systems L"/>
    <s v="Not found"/>
    <s v="375.40"/>
    <n v="1100"/>
    <x v="1"/>
    <x v="0"/>
    <n v="110"/>
    <x v="3"/>
    <x v="0"/>
    <x v="6"/>
    <n v="1.98"/>
    <n v="1.45"/>
    <n v="2.15"/>
    <n v="1.95"/>
    <x v="1"/>
    <n v="216"/>
    <n v="218.5"/>
    <n v="1.1599999999999999"/>
    <x v="2"/>
    <n v="440"/>
    <n v="440.05"/>
    <x v="0"/>
    <s v="0-5"/>
    <n v="103.7"/>
  </r>
  <r>
    <x v="191"/>
    <x v="4"/>
    <x v="237"/>
    <s v="Supriya"/>
    <s v="Supriya Lifescienc"/>
    <s v="Not found"/>
    <s v="720.90"/>
    <n v="700"/>
    <x v="1"/>
    <x v="3"/>
    <n v="70"/>
    <x v="0"/>
    <x v="0"/>
    <x v="4"/>
    <n v="31.83"/>
    <n v="161.22"/>
    <n v="56.01"/>
    <n v="71.510000000000005"/>
    <x v="6"/>
    <n v="274"/>
    <n v="425"/>
    <n v="55.11"/>
    <x v="5"/>
    <n v="689.2"/>
    <n v="689.55"/>
    <x v="0"/>
    <s v="30-60"/>
    <n v="151.53"/>
  </r>
  <r>
    <x v="192"/>
    <x v="4"/>
    <x v="238"/>
    <s v="HP"/>
    <s v="HP Adhesives"/>
    <s v="46.95"/>
    <s v="289.00"/>
    <n v="125.96"/>
    <x v="3"/>
    <x v="0"/>
    <n v="12.596"/>
    <x v="0"/>
    <x v="0"/>
    <x v="0"/>
    <n v="1.82"/>
    <n v="19.04"/>
    <n v="81.239999999999995"/>
    <n v="20.96"/>
    <x v="11"/>
    <n v="274"/>
    <n v="319"/>
    <n v="16.420000000000002"/>
    <x v="3"/>
    <n v="46.99"/>
    <n v="47.07"/>
    <x v="0"/>
    <s v="0-5"/>
    <n v="-82.85"/>
  </r>
  <r>
    <x v="193"/>
    <x v="4"/>
    <x v="239"/>
    <s v="Data"/>
    <s v="Data Patterns (Ind"/>
    <s v="Not found"/>
    <s v="2815.00"/>
    <n v="588.22"/>
    <x v="1"/>
    <x v="4"/>
    <n v="58.822000000000003"/>
    <x v="0"/>
    <x v="0"/>
    <x v="4"/>
    <n v="190.86"/>
    <n v="254.22"/>
    <n v="23.14"/>
    <n v="119.62"/>
    <x v="7"/>
    <n v="585"/>
    <n v="864"/>
    <n v="47.69"/>
    <x v="8"/>
    <n v="2589.6"/>
    <n v="2590.6"/>
    <x v="0"/>
    <s v="160-200"/>
    <n v="342.67"/>
  </r>
  <r>
    <x v="194"/>
    <x v="4"/>
    <x v="240"/>
    <s v="Medplus"/>
    <s v="Medplus Health Ser"/>
    <s v="Not found"/>
    <s v="778.00"/>
    <n v="1398.3"/>
    <x v="1"/>
    <x v="0"/>
    <n v="139.82999999999998"/>
    <x v="1"/>
    <x v="0"/>
    <x v="6"/>
    <n v="111.9"/>
    <n v="85.33"/>
    <n v="5.24"/>
    <n v="52.59"/>
    <x v="6"/>
    <n v="796"/>
    <n v="1015"/>
    <n v="27.51"/>
    <x v="9"/>
    <n v="822.65"/>
    <n v="821.25"/>
    <x v="0"/>
    <s v="90-120"/>
    <n v="3.35"/>
  </r>
  <r>
    <x v="195"/>
    <x v="4"/>
    <x v="241"/>
    <s v="Metro"/>
    <s v="Metro Brands"/>
    <s v="1212.60"/>
    <s v="1212.60"/>
    <n v="1367.51"/>
    <x v="1"/>
    <x v="0"/>
    <n v="136.751"/>
    <x v="1"/>
    <x v="0"/>
    <x v="6"/>
    <n v="8.49"/>
    <n v="3.02"/>
    <n v="1.1299999999999999"/>
    <n v="3.64"/>
    <x v="1"/>
    <n v="500"/>
    <n v="436"/>
    <n v="-12.8"/>
    <x v="6"/>
    <n v="1160.8"/>
    <n v="1159.5"/>
    <x v="1"/>
    <s v="5-15"/>
    <n v="132.16"/>
  </r>
  <r>
    <x v="196"/>
    <x v="4"/>
    <x v="242"/>
    <s v="C.E."/>
    <s v="C.E. Info Systems"/>
    <s v="Not found"/>
    <s v="1699.95"/>
    <n v="1039.6099999999999"/>
    <x v="1"/>
    <x v="0"/>
    <n v="103.96099999999998"/>
    <x v="5"/>
    <x v="0"/>
    <x v="6"/>
    <n v="196.36"/>
    <n v="424.69"/>
    <n v="15.2"/>
    <n v="154.71"/>
    <x v="0"/>
    <n v="1033"/>
    <n v="1581"/>
    <n v="53.05"/>
    <x v="5"/>
    <n v="1729.7"/>
    <n v="1729.6"/>
    <x v="0"/>
    <s v="160-200"/>
    <n v="67.44"/>
  </r>
  <r>
    <x v="197"/>
    <x v="4"/>
    <x v="243"/>
    <s v="Shriram"/>
    <s v="Shriram Properties"/>
    <s v="Not found"/>
    <s v="2659.55"/>
    <n v="600"/>
    <x v="1"/>
    <x v="8"/>
    <n v="60"/>
    <x v="0"/>
    <x v="0"/>
    <x v="4"/>
    <n v="1.85"/>
    <n v="4.82"/>
    <n v="12.72"/>
    <n v="4.5999999999999996"/>
    <x v="1"/>
    <n v="118"/>
    <n v="94"/>
    <n v="-20.34"/>
    <x v="14"/>
    <n v="89.86"/>
    <n v="89.65"/>
    <x v="1"/>
    <s v="0-5"/>
    <n v="-23.85"/>
  </r>
  <r>
    <x v="198"/>
    <x v="4"/>
    <x v="244"/>
    <s v="Rategain"/>
    <s v="Rategain Travel Te"/>
    <s v="Not found"/>
    <s v="691.10"/>
    <n v="1335.74"/>
    <x v="1"/>
    <x v="0"/>
    <n v="133.57400000000001"/>
    <x v="9"/>
    <x v="0"/>
    <x v="6"/>
    <n v="8.42"/>
    <n v="42.04"/>
    <n v="8.08"/>
    <n v="17.41"/>
    <x v="10"/>
    <n v="425"/>
    <n v="364.8"/>
    <n v="-14.16"/>
    <x v="6"/>
    <n v="495.2"/>
    <n v="495.05"/>
    <x v="1"/>
    <s v="5-15"/>
    <n v="16.52"/>
  </r>
  <r>
    <x v="199"/>
    <x v="4"/>
    <x v="245"/>
    <s v="Anand"/>
    <s v="Anand Rathi Wealth"/>
    <s v="Not found"/>
    <s v="2948.80"/>
    <n v="659.38"/>
    <x v="1"/>
    <x v="1"/>
    <n v="65.938000000000002"/>
    <x v="0"/>
    <x v="0"/>
    <x v="4"/>
    <n v="2.5"/>
    <n v="25.42"/>
    <n v="7.76"/>
    <n v="9.7799999999999994"/>
    <x v="2"/>
    <n v="550"/>
    <n v="602.04999999999995"/>
    <n v="9.4600000000000009"/>
    <x v="2"/>
    <n v="2803.95"/>
    <n v="2806.2"/>
    <x v="0"/>
    <s v="0-5"/>
    <n v="409.81"/>
  </r>
  <r>
    <x v="200"/>
    <x v="4"/>
    <x v="246"/>
    <s v="Tega"/>
    <s v="Tega Industries"/>
    <s v="Not found"/>
    <s v="1946.10"/>
    <n v="619.23"/>
    <x v="1"/>
    <x v="8"/>
    <n v="61.923000000000002"/>
    <x v="0"/>
    <x v="0"/>
    <x v="4"/>
    <n v="215.45"/>
    <n v="666.19"/>
    <n v="29.44"/>
    <n v="219.04"/>
    <x v="3"/>
    <n v="453"/>
    <n v="753"/>
    <n v="66.23"/>
    <x v="4"/>
    <n v="1875.4"/>
    <n v="1874.5"/>
    <x v="0"/>
    <s v="200-250"/>
    <n v="314"/>
  </r>
  <r>
    <x v="201"/>
    <x v="4"/>
    <x v="247"/>
    <s v="Star"/>
    <s v="Star Health &amp; Alli"/>
    <s v="Not found"/>
    <s v="133.00"/>
    <n v="6400.44"/>
    <x v="1"/>
    <x v="0"/>
    <n v="640.04399999999998"/>
    <x v="0"/>
    <x v="0"/>
    <x v="9"/>
    <n v="1.03"/>
    <n v="0.19"/>
    <n v="1.1000000000000001"/>
    <n v="0.79"/>
    <x v="1"/>
    <n v="900"/>
    <n v="848.8"/>
    <n v="-5.69"/>
    <x v="7"/>
    <n v="444.7"/>
    <n v="444.55"/>
    <x v="1"/>
    <s v="0-5"/>
    <n v="-50.59"/>
  </r>
  <r>
    <x v="202"/>
    <x v="4"/>
    <x v="248"/>
    <s v="Go"/>
    <s v="Go Fashion (India)"/>
    <s v="Not found"/>
    <s v="678.00"/>
    <n v="1013.61"/>
    <x v="1"/>
    <x v="0"/>
    <n v="101.361"/>
    <x v="5"/>
    <x v="0"/>
    <x v="6"/>
    <n v="100.73"/>
    <n v="262.08"/>
    <n v="49.7"/>
    <n v="135.46"/>
    <x v="9"/>
    <n v="690"/>
    <n v="1316"/>
    <n v="90.72"/>
    <x v="13"/>
    <n v="694.55"/>
    <n v="694.1"/>
    <x v="0"/>
    <s v="90-120"/>
    <n v="0.66"/>
  </r>
  <r>
    <x v="203"/>
    <x v="4"/>
    <x v="249"/>
    <s v="Tarsons"/>
    <s v="Tarsons Products L"/>
    <s v="Not found"/>
    <s v="298.50"/>
    <n v="1023.47"/>
    <x v="1"/>
    <x v="0"/>
    <n v="102.34700000000001"/>
    <x v="5"/>
    <x v="0"/>
    <x v="6"/>
    <n v="115.77"/>
    <n v="184.58"/>
    <n v="10.56"/>
    <n v="77.489999999999995"/>
    <x v="8"/>
    <n v="662"/>
    <n v="700"/>
    <n v="5.74"/>
    <x v="2"/>
    <n v="327.25"/>
    <n v="327.5"/>
    <x v="0"/>
    <s v="90-120"/>
    <n v="-50.57"/>
  </r>
  <r>
    <x v="204"/>
    <x v="4"/>
    <x v="250"/>
    <s v="Latent"/>
    <s v="Latent View Analyt"/>
    <s v="Not found"/>
    <s v="427.05"/>
    <n v="600"/>
    <x v="1"/>
    <x v="8"/>
    <n v="60"/>
    <x v="0"/>
    <x v="0"/>
    <x v="4"/>
    <n v="145.47999999999999"/>
    <n v="850.66"/>
    <n v="119.44"/>
    <n v="326.49"/>
    <x v="3"/>
    <n v="197"/>
    <n v="530"/>
    <n v="169.04"/>
    <x v="11"/>
    <n v="419.85"/>
    <n v="419.9"/>
    <x v="0"/>
    <s v="120-160"/>
    <n v="113.12"/>
  </r>
  <r>
    <x v="205"/>
    <x v="4"/>
    <x v="251"/>
    <s v="Sapphire"/>
    <s v="Sapphire Foods Ind"/>
    <s v="Not found"/>
    <s v="286.60"/>
    <n v="2073.25"/>
    <x v="1"/>
    <x v="0"/>
    <n v="207.32499999999999"/>
    <x v="0"/>
    <x v="0"/>
    <x v="8"/>
    <n v="7.5"/>
    <n v="3.46"/>
    <n v="8.6999999999999993"/>
    <n v="6.62"/>
    <x v="2"/>
    <n v="1180"/>
    <n v="1311"/>
    <n v="11.1"/>
    <x v="3"/>
    <n v="326.85000000000002"/>
    <n v="327"/>
    <x v="0"/>
    <s v="5-15"/>
    <n v="-72.3"/>
  </r>
  <r>
    <x v="205"/>
    <x v="4"/>
    <x v="252"/>
    <s v="One"/>
    <s v="One 97 Communicati"/>
    <s v="Not found"/>
    <s v="277.30"/>
    <n v="18300"/>
    <x v="1"/>
    <x v="0"/>
    <n v="1830"/>
    <x v="0"/>
    <x v="0"/>
    <x v="9"/>
    <n v="2.79"/>
    <n v="0.24"/>
    <n v="1.66"/>
    <n v="1.89"/>
    <x v="1"/>
    <n v="2150"/>
    <n v="1955"/>
    <n v="-9.07"/>
    <x v="7"/>
    <n v="1264.5999999999999"/>
    <n v="1264.5999999999999"/>
    <x v="1"/>
    <s v="0-5"/>
    <n v="-41.18"/>
  </r>
  <r>
    <x v="206"/>
    <x v="4"/>
    <x v="253"/>
    <s v="PB"/>
    <s v="PB Fintech"/>
    <s v="Not found"/>
    <s v="1740.00"/>
    <n v="5709.72"/>
    <x v="1"/>
    <x v="0"/>
    <n v="570.97199999999998"/>
    <x v="0"/>
    <x v="0"/>
    <x v="9"/>
    <n v="24.89"/>
    <n v="7.82"/>
    <n v="3.31"/>
    <n v="16.59"/>
    <x v="10"/>
    <n v="980"/>
    <n v="1150"/>
    <n v="17.350000000000001"/>
    <x v="3"/>
    <n v="1906.7"/>
    <n v="1911.2"/>
    <x v="0"/>
    <s v="15-30"/>
    <n v="94.56"/>
  </r>
  <r>
    <x v="206"/>
    <x v="4"/>
    <x v="254"/>
    <s v="S"/>
    <s v="S J S Enterprises"/>
    <s v="Not found"/>
    <s v="358.45"/>
    <n v="800"/>
    <x v="1"/>
    <x v="7"/>
    <n v="80"/>
    <x v="0"/>
    <x v="0"/>
    <x v="4"/>
    <n v="1.42"/>
    <n v="2.3199999999999998"/>
    <n v="1.38"/>
    <n v="1.59"/>
    <x v="1"/>
    <n v="542"/>
    <n v="540"/>
    <n v="-0.37"/>
    <x v="1"/>
    <n v="1382.9"/>
    <n v="1378.9"/>
    <x v="1"/>
    <s v="0-5"/>
    <n v="155.15"/>
  </r>
  <r>
    <x v="206"/>
    <x v="4"/>
    <x v="255"/>
    <s v="Sigachi"/>
    <s v="Sigachi Industries"/>
    <s v="Not found"/>
    <s v="38.85"/>
    <n v="125.43"/>
    <x v="3"/>
    <x v="0"/>
    <n v="12.543000000000001"/>
    <x v="0"/>
    <x v="0"/>
    <x v="0"/>
    <n v="86.51"/>
    <n v="172.43"/>
    <n v="80.489999999999995"/>
    <n v="101.91"/>
    <x v="7"/>
    <n v="163"/>
    <n v="575"/>
    <n v="252.76"/>
    <x v="11"/>
    <n v="31.4"/>
    <n v="31.4"/>
    <x v="0"/>
    <s v="60-90"/>
    <n v="-80.739999999999995"/>
  </r>
  <r>
    <x v="207"/>
    <x v="4"/>
    <x v="256"/>
    <s v="Fino"/>
    <s v="Fino Payments Bank"/>
    <s v="Not found"/>
    <s v="300.45"/>
    <n v="1200.29"/>
    <x v="1"/>
    <x v="0"/>
    <n v="120.029"/>
    <x v="7"/>
    <x v="0"/>
    <x v="6"/>
    <n v="1.65"/>
    <n v="0.21"/>
    <n v="5.92"/>
    <n v="2.0299999999999998"/>
    <x v="1"/>
    <n v="577"/>
    <n v="548"/>
    <n v="-5.03"/>
    <x v="7"/>
    <n v="264.35000000000002"/>
    <n v="265"/>
    <x v="1"/>
    <s v="0-5"/>
    <n v="-54.19"/>
  </r>
  <r>
    <x v="208"/>
    <x v="4"/>
    <x v="257"/>
    <s v="FSN"/>
    <s v="FSN E-Commerce Ven"/>
    <s v="Not found"/>
    <s v="264.10"/>
    <n v="5349.72"/>
    <x v="1"/>
    <x v="0"/>
    <n v="534.97199999999998"/>
    <x v="0"/>
    <x v="0"/>
    <x v="9"/>
    <n v="91.18"/>
    <n v="112.02"/>
    <n v="12.24"/>
    <n v="81.78"/>
    <x v="8"/>
    <n v="1125"/>
    <n v="2001"/>
    <n v="77.87"/>
    <x v="12"/>
    <n v="224.95"/>
    <n v="224.94"/>
    <x v="0"/>
    <s v="90-120"/>
    <n v="-80"/>
  </r>
  <r>
    <x v="209"/>
    <x v="4"/>
    <x v="258"/>
    <s v="Aditya"/>
    <s v="Aditya Birla Sun L"/>
    <s v="Not found"/>
    <s v="804.45"/>
    <n v="2768.26"/>
    <x v="1"/>
    <x v="0"/>
    <n v="276.82600000000002"/>
    <x v="0"/>
    <x v="0"/>
    <x v="10"/>
    <n v="10.36"/>
    <n v="4.3899999999999997"/>
    <n v="3.24"/>
    <n v="5.24"/>
    <x v="2"/>
    <n v="712"/>
    <n v="712"/>
    <n v="0"/>
    <x v="2"/>
    <n v="880.8"/>
    <n v="882.2"/>
    <x v="2"/>
    <s v="5-15"/>
    <n v="23.71"/>
  </r>
  <r>
    <x v="210"/>
    <x v="4"/>
    <x v="259"/>
    <s v="Paras"/>
    <s v="Paras Defence and"/>
    <s v="Not found"/>
    <s v="720.90"/>
    <n v="170.78"/>
    <x v="8"/>
    <x v="0"/>
    <n v="17.077999999999999"/>
    <x v="0"/>
    <x v="0"/>
    <x v="0"/>
    <n v="169.65"/>
    <n v="927.7"/>
    <n v="112.81"/>
    <n v="304.26"/>
    <x v="3"/>
    <n v="175"/>
    <n v="475"/>
    <n v="171.43"/>
    <x v="11"/>
    <n v="684"/>
    <n v="683.85"/>
    <x v="0"/>
    <s v="160-200"/>
    <n v="290.86"/>
  </r>
  <r>
    <x v="211"/>
    <x v="4"/>
    <x v="260"/>
    <s v="Sansera"/>
    <s v="Sansera Engineerin"/>
    <s v="Not found"/>
    <s v="1417.55"/>
    <n v="1282.52"/>
    <x v="1"/>
    <x v="0"/>
    <n v="128.25200000000001"/>
    <x v="2"/>
    <x v="0"/>
    <x v="6"/>
    <n v="0.28999999999999998"/>
    <n v="7.0000000000000007E-2"/>
    <n v="0.87"/>
    <n v="0.53"/>
    <x v="1"/>
    <n v="744"/>
    <n v="811.35"/>
    <n v="9.0500000000000007"/>
    <x v="2"/>
    <n v="1296.3499999999999"/>
    <n v="1297.5"/>
    <x v="0"/>
    <s v="0-5"/>
    <n v="74.239999999999995"/>
  </r>
  <r>
    <x v="212"/>
    <x v="4"/>
    <x v="261"/>
    <s v="Vijaya"/>
    <s v="Vijaya Diagnostic"/>
    <s v="Not found"/>
    <s v="980.80"/>
    <n v="1894.26"/>
    <x v="1"/>
    <x v="0"/>
    <n v="189.42599999999999"/>
    <x v="0"/>
    <x v="4"/>
    <x v="1"/>
    <n v="13.07"/>
    <n v="1.32"/>
    <n v="1.0900000000000001"/>
    <n v="4.54"/>
    <x v="1"/>
    <n v="531"/>
    <n v="542.29999999999995"/>
    <n v="2.13"/>
    <x v="2"/>
    <n v="1019.4"/>
    <n v="1021.1"/>
    <x v="0"/>
    <s v="5-15"/>
    <n v="91.98"/>
  </r>
  <r>
    <x v="212"/>
    <x v="4"/>
    <x v="262"/>
    <s v="Acutaas"/>
    <s v="Acutaas Chemicals"/>
    <s v="Not found"/>
    <s v="1427.10"/>
    <n v="569.64"/>
    <x v="1"/>
    <x v="4"/>
    <n v="56.963999999999999"/>
    <x v="0"/>
    <x v="0"/>
    <x v="4"/>
    <n v="86.64"/>
    <n v="154.81"/>
    <n v="13.36"/>
    <n v="64.540000000000006"/>
    <x v="6"/>
    <n v="610"/>
    <n v="902"/>
    <n v="47.87"/>
    <x v="8"/>
    <n v="1420.8"/>
    <n v="1423.9"/>
    <x v="0"/>
    <s v="60-90"/>
    <n v="132.91999999999999"/>
  </r>
  <r>
    <x v="213"/>
    <x v="4"/>
    <x v="263"/>
    <s v="Aptus"/>
    <s v="Aptus Value Housin"/>
    <s v="Not found"/>
    <s v="85.85"/>
    <n v="2780.05"/>
    <x v="1"/>
    <x v="0"/>
    <n v="278.005"/>
    <x v="0"/>
    <x v="0"/>
    <x v="10"/>
    <n v="32.409999999999997"/>
    <n v="33.909999999999997"/>
    <n v="1.35"/>
    <n v="17.2"/>
    <x v="10"/>
    <n v="353"/>
    <n v="329.95"/>
    <n v="-6.53"/>
    <x v="7"/>
    <n v="345.85"/>
    <n v="345.95"/>
    <x v="1"/>
    <s v="30-60"/>
    <n v="-2.0299999999999998"/>
  </r>
  <r>
    <x v="213"/>
    <x v="4"/>
    <x v="264"/>
    <s v="Chemplast"/>
    <s v="Chemplast Sanmar L"/>
    <s v="Not found"/>
    <s v="371.85"/>
    <n v="3850"/>
    <x v="1"/>
    <x v="0"/>
    <n v="385"/>
    <x v="0"/>
    <x v="0"/>
    <x v="2"/>
    <n v="2.7"/>
    <n v="1.03"/>
    <n v="2.29"/>
    <n v="2.17"/>
    <x v="1"/>
    <n v="541"/>
    <n v="525"/>
    <n v="-2.96"/>
    <x v="1"/>
    <n v="439.4"/>
    <n v="439.2"/>
    <x v="1"/>
    <s v="0-5"/>
    <n v="-18.78"/>
  </r>
  <r>
    <x v="214"/>
    <x v="4"/>
    <x v="265"/>
    <s v="Nuvoco"/>
    <s v="Nuvoco Vistas Corp"/>
    <s v="Not found"/>
    <s v="431.75"/>
    <n v="5000"/>
    <x v="1"/>
    <x v="0"/>
    <n v="500"/>
    <x v="0"/>
    <x v="0"/>
    <x v="3"/>
    <n v="4.2300000000000004"/>
    <n v="0.66"/>
    <n v="0.73"/>
    <n v="1.71"/>
    <x v="1"/>
    <n v="570"/>
    <n v="471"/>
    <n v="-17.37"/>
    <x v="14"/>
    <n v="457.85"/>
    <n v="457.35"/>
    <x v="1"/>
    <s v="0-5"/>
    <n v="-19.68"/>
  </r>
  <r>
    <x v="215"/>
    <x v="4"/>
    <x v="266"/>
    <s v="Cartrade"/>
    <s v="Cartrade Tech"/>
    <s v="2477.00"/>
    <s v="2477.00"/>
    <n v="2998.51"/>
    <x v="1"/>
    <x v="0"/>
    <n v="299.851"/>
    <x v="0"/>
    <x v="0"/>
    <x v="10"/>
    <n v="35.450000000000003"/>
    <n v="41"/>
    <n v="2.75"/>
    <n v="20.29"/>
    <x v="11"/>
    <n v="1618"/>
    <n v="1600"/>
    <n v="-1.1100000000000001"/>
    <x v="1"/>
    <n v="2349.35"/>
    <n v="2346.6999999999998"/>
    <x v="1"/>
    <s v="30-60"/>
    <n v="45.2"/>
  </r>
  <r>
    <x v="216"/>
    <x v="4"/>
    <x v="267"/>
    <s v="Devyani"/>
    <s v="Devyani Internatio"/>
    <s v="Not found"/>
    <s v="165.20"/>
    <n v="1838"/>
    <x v="1"/>
    <x v="0"/>
    <n v="183.8"/>
    <x v="0"/>
    <x v="6"/>
    <x v="1"/>
    <n v="95.27"/>
    <n v="213.06"/>
    <n v="39.520000000000003"/>
    <n v="116.71"/>
    <x v="7"/>
    <n v="90"/>
    <n v="141"/>
    <n v="56.67"/>
    <x v="5"/>
    <n v="171.15"/>
    <n v="171.27"/>
    <x v="0"/>
    <s v="90-120"/>
    <n v="90.17"/>
  </r>
  <r>
    <x v="216"/>
    <x v="4"/>
    <x v="268"/>
    <s v="Windlas"/>
    <s v="Windlas Biotech"/>
    <s v="919.75"/>
    <s v="919.75"/>
    <n v="401.54"/>
    <x v="2"/>
    <x v="0"/>
    <n v="40.154000000000003"/>
    <x v="0"/>
    <x v="0"/>
    <x v="0"/>
    <n v="24.4"/>
    <n v="15.73"/>
    <n v="24.27"/>
    <n v="22.47"/>
    <x v="11"/>
    <n v="460"/>
    <n v="439"/>
    <n v="-4.57"/>
    <x v="1"/>
    <n v="1012.25"/>
    <n v="1011.85"/>
    <x v="1"/>
    <s v="15-30"/>
    <n v="120.05"/>
  </r>
  <r>
    <x v="216"/>
    <x v="4"/>
    <x v="269"/>
    <s v="Exxaro"/>
    <s v="Exxaro Tiles"/>
    <s v="7.95"/>
    <s v="7.95"/>
    <n v="160.77000000000001"/>
    <x v="8"/>
    <x v="0"/>
    <n v="16.077000000000002"/>
    <x v="0"/>
    <x v="0"/>
    <x v="0"/>
    <n v="17.670000000000002"/>
    <n v="5.36"/>
    <n v="40.1"/>
    <n v="22.68"/>
    <x v="11"/>
    <n v="120"/>
    <n v="126"/>
    <n v="5"/>
    <x v="2"/>
    <n v="8.02"/>
    <n v="8"/>
    <x v="0"/>
    <s v="15-30"/>
    <n v="-93.32"/>
  </r>
  <r>
    <x v="216"/>
    <x v="4"/>
    <x v="270"/>
    <s v="Krsnaa"/>
    <s v="Krsnaa Diagnostics"/>
    <s v="Not found"/>
    <s v="824.00"/>
    <n v="1213.3399999999999"/>
    <x v="1"/>
    <x v="0"/>
    <n v="121.33399999999999"/>
    <x v="7"/>
    <x v="0"/>
    <x v="6"/>
    <n v="49.83"/>
    <n v="116.3"/>
    <n v="42.04"/>
    <n v="64.400000000000006"/>
    <x v="6"/>
    <n v="954"/>
    <n v="1025"/>
    <n v="7.44"/>
    <x v="2"/>
    <n v="809.8"/>
    <n v="809.15"/>
    <x v="0"/>
    <s v="30-60"/>
    <n v="-15.12"/>
  </r>
  <r>
    <x v="217"/>
    <x v="4"/>
    <x v="271"/>
    <s v="Rolex"/>
    <s v="Rolex Rings"/>
    <s v="1313.00"/>
    <s v="1313.00"/>
    <n v="731.1"/>
    <x v="1"/>
    <x v="3"/>
    <n v="73.11"/>
    <x v="0"/>
    <x v="0"/>
    <x v="4"/>
    <n v="143.58000000000001"/>
    <n v="360.11"/>
    <n v="24.49"/>
    <n v="130.44"/>
    <x v="9"/>
    <n v="900"/>
    <n v="1249"/>
    <n v="38.78"/>
    <x v="0"/>
    <n v="1386.1"/>
    <n v="1385.7"/>
    <x v="0"/>
    <s v="120-160"/>
    <n v="54.01"/>
  </r>
  <r>
    <x v="218"/>
    <x v="4"/>
    <x v="272"/>
    <s v="Alivus"/>
    <s v="Alivus Life Scienc"/>
    <s v="Not found"/>
    <s v="941.25"/>
    <n v="1513.6"/>
    <x v="1"/>
    <x v="0"/>
    <n v="151.35999999999999"/>
    <x v="0"/>
    <x v="1"/>
    <x v="1"/>
    <n v="36.97"/>
    <n v="122.54"/>
    <n v="14.63"/>
    <n v="44.17"/>
    <x v="5"/>
    <n v="720"/>
    <n v="751.1"/>
    <n v="4.32"/>
    <x v="2"/>
    <n v="968.65"/>
    <n v="969.7"/>
    <x v="0"/>
    <s v="30-60"/>
    <n v="34.53"/>
  </r>
  <r>
    <x v="219"/>
    <x v="4"/>
    <x v="273"/>
    <s v="Tatva"/>
    <s v="Tatva Chintan Phar"/>
    <s v="Not found"/>
    <s v="1050.00"/>
    <n v="500"/>
    <x v="1"/>
    <x v="6"/>
    <n v="50"/>
    <x v="0"/>
    <x v="0"/>
    <x v="4"/>
    <n v="185.23"/>
    <n v="512.22"/>
    <n v="35.35"/>
    <n v="180.36"/>
    <x v="12"/>
    <n v="1083"/>
    <n v="2111.8000000000002"/>
    <n v="95"/>
    <x v="13"/>
    <n v="1105.75"/>
    <n v="1107.2"/>
    <x v="0"/>
    <s v="160-200"/>
    <n v="2.1"/>
  </r>
  <r>
    <x v="220"/>
    <x v="4"/>
    <x v="274"/>
    <s v="Eternal"/>
    <s v="Eternal"/>
    <s v="Not found"/>
    <s v="345.65"/>
    <n v="9375"/>
    <x v="1"/>
    <x v="0"/>
    <n v="937.5"/>
    <x v="0"/>
    <x v="0"/>
    <x v="9"/>
    <n v="51.79"/>
    <n v="32.96"/>
    <n v="7.45"/>
    <n v="38.25"/>
    <x v="5"/>
    <n v="76"/>
    <n v="115"/>
    <n v="51.32"/>
    <x v="5"/>
    <n v="318.89999999999998"/>
    <n v="319.10000000000002"/>
    <x v="0"/>
    <s v="30-60"/>
    <n v="319.61"/>
  </r>
  <r>
    <x v="221"/>
    <x v="4"/>
    <x v="275"/>
    <s v="G"/>
    <s v="G R Infraprojects"/>
    <s v="Not found"/>
    <s v="75.00"/>
    <n v="962.33"/>
    <x v="1"/>
    <x v="10"/>
    <n v="96.233000000000004"/>
    <x v="0"/>
    <x v="0"/>
    <x v="4"/>
    <n v="75.400000000000006"/>
    <n v="165.03"/>
    <n v="7.69"/>
    <n v="59.1"/>
    <x v="6"/>
    <n v="837"/>
    <n v="1700"/>
    <n v="103.11"/>
    <x v="11"/>
    <n v="1270.25"/>
    <n v="1267.8"/>
    <x v="0"/>
    <s v="60-90"/>
    <n v="51.76"/>
  </r>
  <r>
    <x v="221"/>
    <x v="4"/>
    <x v="276"/>
    <s v="Clean"/>
    <s v="Clean Science &amp; Te"/>
    <s v="Not found"/>
    <s v="1039.65"/>
    <n v="1546.62"/>
    <x v="1"/>
    <x v="0"/>
    <n v="154.66199999999998"/>
    <x v="0"/>
    <x v="1"/>
    <x v="1"/>
    <n v="70.31"/>
    <n v="110.28"/>
    <n v="5.71"/>
    <n v="46.57"/>
    <x v="5"/>
    <n v="900"/>
    <n v="1784.4"/>
    <n v="98.27"/>
    <x v="13"/>
    <n v="1153.1500000000001"/>
    <n v="1153.8"/>
    <x v="0"/>
    <s v="60-90"/>
    <n v="28.13"/>
  </r>
  <r>
    <x v="222"/>
    <x v="4"/>
    <x v="277"/>
    <s v="India"/>
    <s v="India Pesticides L"/>
    <s v="Not found"/>
    <s v="981.80"/>
    <n v="800"/>
    <x v="1"/>
    <x v="7"/>
    <n v="80"/>
    <x v="0"/>
    <x v="0"/>
    <x v="4"/>
    <n v="42.95"/>
    <n v="51.88"/>
    <n v="11.3"/>
    <n v="29.04"/>
    <x v="5"/>
    <n v="296"/>
    <n v="360"/>
    <n v="21.62"/>
    <x v="9"/>
    <n v="226"/>
    <n v="225.69"/>
    <x v="0"/>
    <s v="30-60"/>
    <n v="-23.65"/>
  </r>
  <r>
    <x v="223"/>
    <x v="4"/>
    <x v="278"/>
    <s v="Dodla"/>
    <s v="Dodla Dairy"/>
    <s v="1321.00"/>
    <s v="1321.00"/>
    <n v="520.17999999999995"/>
    <x v="1"/>
    <x v="6"/>
    <n v="52.017999999999994"/>
    <x v="0"/>
    <x v="0"/>
    <x v="4"/>
    <n v="84.88"/>
    <n v="73.260000000000005"/>
    <n v="11.33"/>
    <n v="45.61"/>
    <x v="5"/>
    <n v="428"/>
    <n v="528"/>
    <n v="23.36"/>
    <x v="9"/>
    <n v="1350.2"/>
    <n v="1349.9"/>
    <x v="0"/>
    <s v="60-90"/>
    <n v="215.47"/>
  </r>
  <r>
    <x v="223"/>
    <x v="4"/>
    <x v="279"/>
    <s v="Krishna"/>
    <s v="Krishna Institute"/>
    <s v="Not found"/>
    <s v="6.41"/>
    <n v="2143.7399999999998"/>
    <x v="1"/>
    <x v="0"/>
    <n v="214.37399999999997"/>
    <x v="0"/>
    <x v="0"/>
    <x v="8"/>
    <n v="5.26"/>
    <n v="1.89"/>
    <n v="2.9"/>
    <n v="3.86"/>
    <x v="1"/>
    <n v="825"/>
    <n v="1008.9"/>
    <n v="22.29"/>
    <x v="9"/>
    <n v="736.85"/>
    <n v="736.8"/>
    <x v="0"/>
    <s v="5-15"/>
    <n v="-10.68"/>
  </r>
  <r>
    <x v="224"/>
    <x v="4"/>
    <x v="280"/>
    <s v="Sona"/>
    <s v="Sona BLW Precision"/>
    <s v="Not found"/>
    <s v="430.00"/>
    <n v="5550"/>
    <x v="1"/>
    <x v="0"/>
    <n v="555"/>
    <x v="0"/>
    <x v="0"/>
    <x v="9"/>
    <n v="3.46"/>
    <n v="0.39"/>
    <n v="1.57"/>
    <n v="2.2799999999999998"/>
    <x v="1"/>
    <n v="291"/>
    <n v="302.39999999999998"/>
    <n v="3.92"/>
    <x v="2"/>
    <n v="449.55"/>
    <n v="449.65"/>
    <x v="0"/>
    <s v="0-5"/>
    <n v="54.48"/>
  </r>
  <r>
    <x v="224"/>
    <x v="4"/>
    <x v="281"/>
    <s v="Shyam"/>
    <s v="Shyam Metalics &amp; E"/>
    <s v="Not found"/>
    <s v="945.10"/>
    <n v="908.55"/>
    <x v="1"/>
    <x v="9"/>
    <n v="90.85499999999999"/>
    <x v="0"/>
    <x v="0"/>
    <x v="4"/>
    <n v="155.71"/>
    <n v="339.98"/>
    <n v="11.58"/>
    <n v="121.4"/>
    <x v="7"/>
    <n v="306"/>
    <n v="367"/>
    <n v="19.93"/>
    <x v="3"/>
    <n v="936.7"/>
    <n v="940"/>
    <x v="0"/>
    <s v="120-160"/>
    <n v="206.11"/>
  </r>
  <r>
    <x v="225"/>
    <x v="4"/>
    <x v="282"/>
    <s v="Powergrid"/>
    <s v="Powergrid Infrastr"/>
    <s v="Not found"/>
    <s v="94.58"/>
    <n v="7734.99"/>
    <x v="1"/>
    <x v="0"/>
    <n v="773.49900000000002"/>
    <x v="0"/>
    <x v="0"/>
    <x v="9"/>
    <n v="4.63"/>
    <n v="5.07"/>
    <n v="0"/>
    <n v="4.83"/>
    <x v="1"/>
    <n v="100"/>
    <n v="104"/>
    <n v="4"/>
    <x v="2"/>
    <n v="91.4"/>
    <n v="91.27"/>
    <x v="0"/>
    <s v="0-5"/>
    <n v="-8.6"/>
  </r>
  <r>
    <x v="226"/>
    <x v="4"/>
    <x v="283"/>
    <s v="Macrotech"/>
    <s v="Macrotech Develope"/>
    <s v="Not found"/>
    <s v="Not found"/>
    <n v="2500"/>
    <x v="1"/>
    <x v="0"/>
    <n v="250"/>
    <x v="0"/>
    <x v="0"/>
    <x v="10"/>
    <n v="3.05"/>
    <n v="1.44"/>
    <n v="0.4"/>
    <n v="1.36"/>
    <x v="1"/>
    <n v="486"/>
    <n v="439"/>
    <n v="-9.67"/>
    <x v="7"/>
    <n v="1261.95"/>
    <n v="1261"/>
    <x v="1"/>
    <s v="0-5"/>
    <n v="159.66"/>
  </r>
  <r>
    <x v="227"/>
    <x v="4"/>
    <x v="284"/>
    <s v="Barbeque-Nation"/>
    <s v="Barbeque-Nation Ho"/>
    <s v="Not found"/>
    <s v="224.45"/>
    <n v="452.87"/>
    <x v="6"/>
    <x v="0"/>
    <n v="45.286999999999999"/>
    <x v="0"/>
    <x v="0"/>
    <x v="0"/>
    <n v="5.1100000000000003"/>
    <n v="3.1"/>
    <n v="13.13"/>
    <n v="5.98"/>
    <x v="2"/>
    <n v="500"/>
    <n v="492"/>
    <n v="-1.6"/>
    <x v="1"/>
    <n v="264.45"/>
    <n v="265.25"/>
    <x v="1"/>
    <s v="5-15"/>
    <n v="-47.11"/>
  </r>
  <r>
    <x v="228"/>
    <x v="4"/>
    <x v="285"/>
    <s v="Nazara"/>
    <s v="Nazara Technologie"/>
    <s v="Not found"/>
    <s v="267.40"/>
    <n v="582.69000000000005"/>
    <x v="1"/>
    <x v="4"/>
    <n v="58.269000000000005"/>
    <x v="0"/>
    <x v="0"/>
    <x v="4"/>
    <n v="103.77"/>
    <n v="389.89"/>
    <n v="75.290000000000006"/>
    <n v="175.46"/>
    <x v="12"/>
    <n v="1101"/>
    <n v="1971"/>
    <n v="79.02"/>
    <x v="12"/>
    <n v="1155.75"/>
    <n v="1157"/>
    <x v="0"/>
    <s v="90-120"/>
    <n v="4.97"/>
  </r>
  <r>
    <x v="229"/>
    <x v="4"/>
    <x v="286"/>
    <s v="Suryoday"/>
    <s v="Suryoday Small Fin"/>
    <s v="Not found"/>
    <s v="148.35"/>
    <n v="580.84"/>
    <x v="1"/>
    <x v="4"/>
    <n v="58.084000000000003"/>
    <x v="0"/>
    <x v="0"/>
    <x v="4"/>
    <n v="2.1800000000000002"/>
    <n v="1.31"/>
    <n v="3.09"/>
    <n v="2.37"/>
    <x v="1"/>
    <n v="305"/>
    <n v="293"/>
    <n v="-3.93"/>
    <x v="1"/>
    <n v="131.15"/>
    <n v="131.16999999999999"/>
    <x v="1"/>
    <s v="0-5"/>
    <n v="-57"/>
  </r>
  <r>
    <x v="229"/>
    <x v="4"/>
    <x v="287"/>
    <s v="Kalyan"/>
    <s v="Kalyan Jewellers I"/>
    <s v="Not found"/>
    <s v="482.60"/>
    <n v="1174.82"/>
    <x v="1"/>
    <x v="0"/>
    <n v="117.482"/>
    <x v="4"/>
    <x v="0"/>
    <x v="6"/>
    <n v="2.76"/>
    <n v="1.91"/>
    <n v="2.82"/>
    <n v="2.61"/>
    <x v="1"/>
    <n v="87"/>
    <n v="73.900000000000006"/>
    <n v="-15.06"/>
    <x v="14"/>
    <n v="511.3"/>
    <n v="511.15"/>
    <x v="1"/>
    <s v="0-5"/>
    <n v="487.7"/>
  </r>
  <r>
    <x v="230"/>
    <x v="4"/>
    <x v="288"/>
    <s v="Craftsman"/>
    <s v="Craftsman Automati"/>
    <s v="Not found"/>
    <s v="6589.50"/>
    <n v="823.7"/>
    <x v="1"/>
    <x v="7"/>
    <n v="82.37"/>
    <x v="0"/>
    <x v="0"/>
    <x v="4"/>
    <n v="5.21"/>
    <n v="2.84"/>
    <n v="3.43"/>
    <n v="3.81"/>
    <x v="1"/>
    <n v="1490"/>
    <n v="1350"/>
    <n v="-9.4"/>
    <x v="7"/>
    <n v="6810.6"/>
    <n v="6823"/>
    <x v="1"/>
    <s v="5-15"/>
    <n v="357.09"/>
  </r>
  <r>
    <x v="230"/>
    <x v="4"/>
    <x v="289"/>
    <s v="Laxmi"/>
    <s v="Laxmi Organic Indu"/>
    <s v="Not found"/>
    <s v="320.00"/>
    <n v="600"/>
    <x v="1"/>
    <x v="8"/>
    <n v="60"/>
    <x v="0"/>
    <x v="0"/>
    <x v="4"/>
    <n v="175.43"/>
    <n v="217.62"/>
    <n v="20.059999999999999"/>
    <n v="106.79"/>
    <x v="7"/>
    <n v="130"/>
    <n v="156.19999999999999"/>
    <n v="20.149999999999999"/>
    <x v="9"/>
    <n v="213.15"/>
    <n v="213"/>
    <x v="0"/>
    <s v="160-200"/>
    <n v="63.96"/>
  </r>
  <r>
    <x v="231"/>
    <x v="4"/>
    <x v="290"/>
    <s v="Anupam"/>
    <s v="Anupam Rasayan Ind"/>
    <s v="Not found"/>
    <s v="1098.10"/>
    <n v="760"/>
    <x v="1"/>
    <x v="2"/>
    <n v="76"/>
    <x v="0"/>
    <x v="0"/>
    <x v="4"/>
    <n v="65.739999999999995"/>
    <n v="97.42"/>
    <n v="10.77"/>
    <n v="44.06"/>
    <x v="5"/>
    <n v="555"/>
    <n v="534.70000000000005"/>
    <n v="-3.66"/>
    <x v="1"/>
    <n v="1130.7"/>
    <n v="1130.7"/>
    <x v="1"/>
    <s v="60-90"/>
    <n v="103.73"/>
  </r>
  <r>
    <x v="232"/>
    <x v="4"/>
    <x v="291"/>
    <s v="Easy"/>
    <s v="Easy Trip Planners"/>
    <s v="Not found"/>
    <s v="7.95"/>
    <n v="510"/>
    <x v="1"/>
    <x v="6"/>
    <n v="51"/>
    <x v="0"/>
    <x v="0"/>
    <x v="4"/>
    <n v="77.53"/>
    <n v="382.21"/>
    <n v="70.400000000000006"/>
    <n v="159.33000000000001"/>
    <x v="0"/>
    <n v="187"/>
    <n v="206"/>
    <n v="10.16"/>
    <x v="3"/>
    <n v="8.9600000000000009"/>
    <n v="8.9499999999999993"/>
    <x v="0"/>
    <s v="60-90"/>
    <n v="-95.21"/>
  </r>
  <r>
    <x v="233"/>
    <x v="4"/>
    <x v="292"/>
    <s v="MTAR"/>
    <s v="MTAR Technologies"/>
    <s v="Not found"/>
    <s v="1957.15"/>
    <n v="596.41"/>
    <x v="1"/>
    <x v="4"/>
    <n v="59.640999999999998"/>
    <x v="0"/>
    <x v="0"/>
    <x v="4"/>
    <n v="164.99"/>
    <n v="650.79"/>
    <n v="28.4"/>
    <n v="200.79"/>
    <x v="3"/>
    <n v="575"/>
    <n v="1063.9000000000001"/>
    <n v="85.03"/>
    <x v="10"/>
    <n v="1518.45"/>
    <n v="1520.4"/>
    <x v="0"/>
    <s v="160-200"/>
    <n v="164.08"/>
  </r>
  <r>
    <x v="234"/>
    <x v="4"/>
    <x v="293"/>
    <s v="Heranba"/>
    <s v="Heranba Industries"/>
    <s v="Not found"/>
    <s v="293.85"/>
    <n v="625.24"/>
    <x v="1"/>
    <x v="8"/>
    <n v="62.524000000000001"/>
    <x v="0"/>
    <x v="0"/>
    <x v="4"/>
    <n v="67.45"/>
    <n v="271.14999999999998"/>
    <n v="11.84"/>
    <n v="83.29"/>
    <x v="8"/>
    <n v="627"/>
    <n v="900"/>
    <n v="43.54"/>
    <x v="8"/>
    <n v="370.7"/>
    <n v="371.15"/>
    <x v="0"/>
    <s v="60-90"/>
    <n v="-40.880000000000003"/>
  </r>
  <r>
    <x v="235"/>
    <x v="4"/>
    <x v="294"/>
    <s v="Railtel"/>
    <s v="Railtel Corporatio"/>
    <s v="Not found"/>
    <s v="383.80"/>
    <n v="819.24"/>
    <x v="1"/>
    <x v="7"/>
    <n v="81.924000000000007"/>
    <x v="0"/>
    <x v="0"/>
    <x v="4"/>
    <n v="65.14"/>
    <n v="73.25"/>
    <n v="16.78"/>
    <n v="42.39"/>
    <x v="5"/>
    <n v="94"/>
    <n v="104.6"/>
    <n v="11.28"/>
    <x v="3"/>
    <n v="354.5"/>
    <n v="354.5"/>
    <x v="0"/>
    <s v="60-90"/>
    <n v="277.13"/>
  </r>
  <r>
    <x v="236"/>
    <x v="4"/>
    <x v="295"/>
    <s v="Nureca"/>
    <s v="Nureca"/>
    <s v="228.80"/>
    <s v="228.80"/>
    <n v="100"/>
    <x v="3"/>
    <x v="0"/>
    <n v="10"/>
    <x v="0"/>
    <x v="0"/>
    <x v="0"/>
    <n v="3.1"/>
    <n v="31.59"/>
    <n v="166.65"/>
    <n v="39.93"/>
    <x v="5"/>
    <n v="400"/>
    <n v="634.95000000000005"/>
    <n v="58.74"/>
    <x v="5"/>
    <n v="242.8"/>
    <n v="243.67"/>
    <x v="0"/>
    <s v="0-5"/>
    <n v="-39.299999999999997"/>
  </r>
  <r>
    <x v="237"/>
    <x v="4"/>
    <x v="296"/>
    <s v="Brookfield"/>
    <s v="Brookfield India R"/>
    <s v="Not found"/>
    <s v="344.59"/>
    <n v="3800"/>
    <x v="1"/>
    <x v="0"/>
    <n v="380"/>
    <x v="0"/>
    <x v="0"/>
    <x v="2"/>
    <n v="4.78"/>
    <n v="11.74"/>
    <n v="0"/>
    <n v="7.94"/>
    <x v="2"/>
    <n v="275"/>
    <n v="275.05"/>
    <n v="0.02"/>
    <x v="2"/>
    <n v="323.12"/>
    <n v="322.93"/>
    <x v="0"/>
    <s v="0-5"/>
    <n v="17.5"/>
  </r>
  <r>
    <x v="238"/>
    <x v="4"/>
    <x v="297"/>
    <s v="Stove"/>
    <s v="Stove Kraft"/>
    <s v="674.70"/>
    <s v="674.70"/>
    <n v="412.63"/>
    <x v="2"/>
    <x v="0"/>
    <n v="41.262999999999998"/>
    <x v="0"/>
    <x v="0"/>
    <x v="0"/>
    <n v="8.02"/>
    <n v="32.72"/>
    <n v="26.04"/>
    <n v="18.03"/>
    <x v="10"/>
    <n v="385"/>
    <n v="467"/>
    <n v="21.3"/>
    <x v="9"/>
    <n v="666.7"/>
    <n v="666.95"/>
    <x v="0"/>
    <s v="5-15"/>
    <n v="73.17"/>
  </r>
  <r>
    <x v="239"/>
    <x v="4"/>
    <x v="298"/>
    <s v="Home"/>
    <s v="Home First Finance"/>
    <s v="Not found"/>
    <s v="1205.45"/>
    <n v="1153.72"/>
    <x v="1"/>
    <x v="0"/>
    <n v="115.372"/>
    <x v="4"/>
    <x v="0"/>
    <x v="6"/>
    <n v="52.53"/>
    <n v="39"/>
    <n v="6.59"/>
    <n v="26.66"/>
    <x v="5"/>
    <n v="518"/>
    <n v="612.15"/>
    <n v="18.18"/>
    <x v="3"/>
    <n v="1307.6500000000001"/>
    <n v="1307.4000000000001"/>
    <x v="0"/>
    <s v="30-60"/>
    <n v="152.44"/>
  </r>
  <r>
    <x v="240"/>
    <x v="4"/>
    <x v="299"/>
    <s v="Indigo"/>
    <s v="Indigo Paints"/>
    <s v="1048.25"/>
    <s v="1048.25"/>
    <n v="1169.1199999999999"/>
    <x v="1"/>
    <x v="0"/>
    <n v="116.91199999999999"/>
    <x v="4"/>
    <x v="0"/>
    <x v="6"/>
    <n v="189.57"/>
    <n v="263.05"/>
    <n v="15.93"/>
    <n v="117.02"/>
    <x v="7"/>
    <n v="1490"/>
    <n v="2607.5"/>
    <n v="75"/>
    <x v="12"/>
    <n v="1131.05"/>
    <n v="1133.5"/>
    <x v="0"/>
    <s v="160-200"/>
    <n v="-24.09"/>
  </r>
  <r>
    <x v="241"/>
    <x v="4"/>
    <x v="300"/>
    <s v="Indian"/>
    <s v="Indian Railway Fin"/>
    <s v="Not found"/>
    <s v="140.35"/>
    <n v="4633.38"/>
    <x v="1"/>
    <x v="0"/>
    <n v="463.33800000000002"/>
    <x v="0"/>
    <x v="0"/>
    <x v="3"/>
    <n v="3.78"/>
    <n v="2.67"/>
    <n v="3.66"/>
    <n v="3.49"/>
    <x v="1"/>
    <n v="26"/>
    <n v="25"/>
    <n v="-3.85"/>
    <x v="1"/>
    <n v="125"/>
    <n v="124.98"/>
    <x v="1"/>
    <s v="0-5"/>
    <n v="380.77"/>
  </r>
  <r>
    <x v="242"/>
    <x v="4"/>
    <x v="301"/>
    <s v="Antony"/>
    <s v="Antony Waste Handl"/>
    <s v="Not found"/>
    <s v="525.00"/>
    <n v="299.99"/>
    <x v="4"/>
    <x v="0"/>
    <n v="29.999000000000002"/>
    <x v="0"/>
    <x v="0"/>
    <x v="0"/>
    <n v="9.67"/>
    <n v="18.690000000000001"/>
    <n v="16.55"/>
    <n v="15.04"/>
    <x v="10"/>
    <n v="315"/>
    <n v="430"/>
    <n v="36.51"/>
    <x v="0"/>
    <n v="591.35"/>
    <n v="592.25"/>
    <x v="0"/>
    <s v="5-15"/>
    <n v="87.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17422-3586-46E6-B9DD-A8F868A2A625}" name="PivotTable1"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outline="1" outlineData="1" compactData="0" multipleFieldFilters="0" chartFormat="17" rowHeaderCaption="IPO NAME">
  <location ref="A3:E10" firstHeaderRow="0" firstDataRow="1" firstDataCol="1"/>
  <pivotFields count="28">
    <pivotField compact="0" showAll="0"/>
    <pivotField compact="0" showAll="0">
      <items count="8">
        <item x="4"/>
        <item x="3"/>
        <item x="2"/>
        <item x="1"/>
        <item x="0"/>
        <item m="1" x="6"/>
        <item x="5"/>
        <item t="default"/>
      </items>
    </pivotField>
    <pivotField axis="axisRow" dataField="1" compact="0" showAll="0">
      <items count="304">
        <item x="109"/>
        <item x="200"/>
        <item x="65"/>
        <item x="262"/>
        <item x="258"/>
        <item x="9"/>
        <item x="29"/>
        <item x="176"/>
        <item x="219"/>
        <item x="67"/>
        <item x="235"/>
        <item x="36"/>
        <item x="102"/>
        <item x="95"/>
        <item x="272"/>
        <item x="3"/>
        <item x="100"/>
        <item x="245"/>
        <item x="15"/>
        <item x="301"/>
        <item x="290"/>
        <item x="131"/>
        <item x="263"/>
        <item x="207"/>
        <item x="25"/>
        <item x="76"/>
        <item x="153"/>
        <item x="33"/>
        <item x="191"/>
        <item x="106"/>
        <item n="AWL Agri Cusiness " x="234"/>
        <item x="138"/>
        <item x="85"/>
        <item x="81"/>
        <item x="98"/>
        <item x="284"/>
        <item x="31"/>
        <item x="113"/>
        <item x="209"/>
        <item x="132"/>
        <item x="158"/>
        <item x="1"/>
        <item x="32"/>
        <item x="91"/>
        <item x="12"/>
        <item x="296"/>
        <item x="242"/>
        <item x="228"/>
        <item x="41"/>
        <item x="129"/>
        <item x="47"/>
        <item x="266"/>
        <item x="94"/>
        <item x="157"/>
        <item x="264"/>
        <item x="276"/>
        <item x="236"/>
        <item x="179"/>
        <item x="53"/>
        <item x="288"/>
        <item x="140"/>
        <item x="18"/>
        <item x="185"/>
        <item x="50"/>
        <item x="239"/>
        <item x="212"/>
        <item x="103"/>
        <item x="69"/>
        <item x="224"/>
        <item x="38"/>
        <item x="267"/>
        <item x="203"/>
        <item x="73"/>
        <item x="194"/>
        <item x="278"/>
        <item x="146"/>
        <item x="37"/>
        <item x="217"/>
        <item x="291"/>
        <item x="86"/>
        <item x="214"/>
        <item x="197"/>
        <item x="24"/>
        <item x="97"/>
        <item x="171"/>
        <item x="220"/>
        <item x="127"/>
        <item x="60"/>
        <item n="Epack DuraCle Ltd" x="134"/>
        <item x="155"/>
        <item x="274"/>
        <item x="221"/>
        <item x="122"/>
        <item x="269"/>
        <item x="151"/>
        <item x="256"/>
        <item x="208"/>
        <item x="148"/>
        <item x="257"/>
        <item x="211"/>
        <item x="275"/>
        <item x="84"/>
        <item x="150"/>
        <item x="72"/>
        <item x="210"/>
        <item x="193"/>
        <item x="22"/>
        <item x="13"/>
        <item x="107"/>
        <item x="248"/>
        <item x="68"/>
        <item x="117"/>
        <item x="124"/>
        <item x="139"/>
        <item x="229"/>
        <item x="215"/>
        <item n="HDC Financial Serv" x="20"/>
        <item x="293"/>
        <item x="35"/>
        <item x="4"/>
        <item x="187"/>
        <item x="298"/>
        <item x="156"/>
        <item x="238"/>
        <item x="71"/>
        <item x="186"/>
        <item x="188"/>
        <item x="110"/>
        <item x="277"/>
        <item x="147"/>
        <item x="300"/>
        <item x="152"/>
        <item x="299"/>
        <item x="14"/>
        <item x="44"/>
        <item x="19"/>
        <item x="121"/>
        <item x="137"/>
        <item x="205"/>
        <item x="145"/>
        <item x="89"/>
        <item x="54"/>
        <item x="55"/>
        <item x="159"/>
        <item x="118"/>
        <item x="128"/>
        <item x="111"/>
        <item x="2"/>
        <item x="162"/>
        <item x="125"/>
        <item x="172"/>
        <item x="136"/>
        <item x="23"/>
        <item x="287"/>
        <item x="206"/>
        <item x="204"/>
        <item x="198"/>
        <item x="5"/>
        <item x="279"/>
        <item x="74"/>
        <item x="105"/>
        <item x="82"/>
        <item x="270"/>
        <item x="115"/>
        <item x="199"/>
        <item x="250"/>
        <item x="40"/>
        <item x="10"/>
        <item x="289"/>
        <item x="104"/>
        <item x="226"/>
        <item x="6"/>
        <item x="283"/>
        <item x="51"/>
        <item x="75"/>
        <item x="190"/>
        <item x="164"/>
        <item x="135"/>
        <item x="240"/>
        <item x="241"/>
        <item x="143"/>
        <item x="292"/>
        <item x="120"/>
        <item x="142"/>
        <item x="8"/>
        <item x="285"/>
        <item x="182"/>
        <item x="189"/>
        <item x="63"/>
        <item x="77"/>
        <item x="133"/>
        <item x="61"/>
        <item x="295"/>
        <item x="265"/>
        <item x="93"/>
        <item x="252"/>
        <item x="58"/>
        <item x="88"/>
        <item x="26"/>
        <item x="79"/>
        <item x="222"/>
        <item x="259"/>
        <item x="232"/>
        <item n="PC Fintech Ltd" x="253"/>
        <item x="123"/>
        <item x="160"/>
        <item x="116"/>
        <item x="282"/>
        <item x="87"/>
        <item x="28"/>
        <item x="154"/>
        <item x="225"/>
        <item x="177"/>
        <item x="42"/>
        <item x="34"/>
        <item x="119"/>
        <item n="R R KaCel Ltd" x="170"/>
        <item x="196"/>
        <item x="294"/>
        <item x="227"/>
        <item x="130"/>
        <item x="244"/>
        <item x="173"/>
        <item n="RCZ Jewellers Ltd" x="141"/>
        <item x="0"/>
        <item x="174"/>
        <item x="271"/>
        <item x="254"/>
        <item x="66"/>
        <item x="195"/>
        <item x="56"/>
        <item x="166"/>
        <item x="21"/>
        <item x="168"/>
        <item x="52"/>
        <item x="260"/>
        <item x="96"/>
        <item x="251"/>
        <item x="90"/>
        <item x="180"/>
        <item x="30"/>
        <item x="27"/>
        <item x="184"/>
        <item x="48"/>
        <item x="11"/>
        <item x="83"/>
        <item x="243"/>
        <item x="281"/>
        <item x="255"/>
        <item x="165"/>
        <item x="16"/>
        <item x="280"/>
        <item x="7"/>
        <item x="114"/>
        <item x="39"/>
        <item x="43"/>
        <item x="101"/>
        <item x="247"/>
        <item x="297"/>
        <item x="201"/>
        <item x="237"/>
        <item x="144"/>
        <item x="59"/>
        <item x="286"/>
        <item x="64"/>
        <item x="218"/>
        <item x="216"/>
        <item x="249"/>
        <item x="149"/>
        <item x="273"/>
        <item x="108"/>
        <item x="246"/>
        <item x="80"/>
        <item x="213"/>
        <item x="49"/>
        <item x="17"/>
        <item x="178"/>
        <item x="192"/>
        <item x="231"/>
        <item x="92"/>
        <item x="45"/>
        <item x="202"/>
        <item x="163"/>
        <item x="183"/>
        <item x="161"/>
        <item x="233"/>
        <item x="46"/>
        <item x="223"/>
        <item x="230"/>
        <item x="126"/>
        <item x="261"/>
        <item x="57"/>
        <item x="175"/>
        <item x="112"/>
        <item x="99"/>
        <item x="70"/>
        <item x="78"/>
        <item x="268"/>
        <item x="181"/>
        <item x="167"/>
        <item x="169"/>
        <item x="62"/>
        <item x="30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items count="15">
        <item h="1" x="3"/>
        <item h="1" x="1"/>
        <item h="1" x="4"/>
        <item h="1" x="7"/>
        <item x="9"/>
        <item h="1" x="10"/>
        <item h="1" x="0"/>
        <item h="1" x="12"/>
        <item h="1" x="11"/>
        <item h="1" x="5"/>
        <item h="1" x="2"/>
        <item h="1" x="6"/>
        <item h="1" x="8"/>
        <item h="1" x="13"/>
        <item t="default"/>
      </items>
    </pivotField>
    <pivotField compact="0" showAll="0"/>
    <pivotField compact="0" showAll="0"/>
    <pivotField dataField="1" compact="0" showAll="0"/>
    <pivotField compact="0" showAll="0">
      <items count="17">
        <item x="14"/>
        <item x="11"/>
        <item x="2"/>
        <item x="3"/>
        <item x="7"/>
        <item x="6"/>
        <item x="9"/>
        <item x="0"/>
        <item x="8"/>
        <item x="1"/>
        <item x="5"/>
        <item x="4"/>
        <item x="12"/>
        <item x="10"/>
        <item x="13"/>
        <item x="15"/>
        <item t="default"/>
      </items>
    </pivotField>
    <pivotField compact="0" showAll="0"/>
    <pivotField compact="0" showAll="0"/>
    <pivotField compact="0" showAll="0"/>
    <pivotField compact="0" showAll="0"/>
    <pivotField compact="0" showAll="0"/>
  </pivotFields>
  <rowFields count="1">
    <field x="2"/>
  </rowFields>
  <rowItems count="7">
    <i>
      <x v="42"/>
    </i>
    <i>
      <x v="92"/>
    </i>
    <i>
      <x v="107"/>
    </i>
    <i>
      <x v="109"/>
    </i>
    <i>
      <x v="182"/>
    </i>
    <i>
      <x v="226"/>
    </i>
    <i t="grand">
      <x/>
    </i>
  </rowItems>
  <colFields count="1">
    <field x="-2"/>
  </colFields>
  <colItems count="4">
    <i>
      <x/>
    </i>
    <i i="1">
      <x v="1"/>
    </i>
    <i i="2">
      <x v="2"/>
    </i>
    <i i="3">
      <x v="3"/>
    </i>
  </colItems>
  <dataFields count="4">
    <dataField name=" Total SuCcription " fld="17" baseField="0" baseItem="0"/>
    <dataField name="Sum of Listing Gains(%)" fld="21" baseField="0" baseItem="0"/>
    <dataField name="Gains(%)" fld="21" baseField="2" baseItem="256"/>
    <dataField name="Count of IPO NAME" fld="2" subtotal="count" baseField="0" baseItem="0"/>
  </dataFields>
  <conditionalFormats count="2">
    <conditionalFormat priority="2">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collapsedLevelsAreSubtotals="1" fieldPosition="0">
          <references count="2">
            <reference field="4294967294" count="1" selected="0">
              <x v="2"/>
            </reference>
            <reference field="2" count="1">
              <x v="5"/>
            </reference>
          </references>
        </pivotArea>
      </pivotAreas>
    </conditionalFormat>
  </conditionalFormats>
  <chartFormats count="5">
    <chartFormat chart="11" format="1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2"/>
          </reference>
        </references>
      </pivotArea>
    </chartFormat>
    <chartFormat chart="11" format="15" series="1">
      <pivotArea type="data" outline="0" fieldPosition="0">
        <references count="1">
          <reference field="4294967294" count="1" selected="0">
            <x v="1"/>
          </reference>
        </references>
      </pivotArea>
    </chartFormat>
    <chartFormat chart="11" format="16" series="1">
      <pivotArea type="data" outline="0" fieldPosition="0">
        <references count="1">
          <reference field="4294967294" count="1" selected="0">
            <x v="3"/>
          </reference>
        </references>
      </pivotArea>
    </chartFormat>
    <chartFormat chart="11" format="17">
      <pivotArea type="data" outline="0" fieldPosition="0">
        <references count="2">
          <reference field="4294967294" count="1" selected="0">
            <x v="2"/>
          </reference>
          <reference field="2" count="1" selected="0">
            <x v="18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A33CA9-27F4-42D3-96F7-0EC937375F9B}" name="PivotTable3"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R4:U90" firstHeaderRow="0" firstDataRow="1" firstDataCol="1"/>
  <pivotFields count="28">
    <pivotField numFmtId="15" subtotalTop="0" showAll="0"/>
    <pivotField subtotalTop="0" showAll="0"/>
    <pivotField axis="axisRow" subtotalTop="0" showAll="0" sortType="ascending">
      <items count="304">
        <item x="109"/>
        <item x="200"/>
        <item x="65"/>
        <item x="262"/>
        <item x="258"/>
        <item x="9"/>
        <item x="29"/>
        <item x="176"/>
        <item x="219"/>
        <item x="67"/>
        <item x="235"/>
        <item x="36"/>
        <item x="102"/>
        <item x="95"/>
        <item x="272"/>
        <item x="3"/>
        <item x="100"/>
        <item x="245"/>
        <item x="15"/>
        <item x="301"/>
        <item x="290"/>
        <item x="131"/>
        <item x="263"/>
        <item x="207"/>
        <item x="25"/>
        <item x="76"/>
        <item x="153"/>
        <item x="33"/>
        <item x="191"/>
        <item x="106"/>
        <item x="234"/>
        <item x="138"/>
        <item x="85"/>
        <item x="81"/>
        <item x="98"/>
        <item x="284"/>
        <item x="31"/>
        <item x="113"/>
        <item x="209"/>
        <item x="132"/>
        <item x="158"/>
        <item x="1"/>
        <item x="32"/>
        <item x="91"/>
        <item x="12"/>
        <item x="296"/>
        <item x="242"/>
        <item x="228"/>
        <item x="41"/>
        <item x="129"/>
        <item x="47"/>
        <item x="266"/>
        <item x="94"/>
        <item x="157"/>
        <item x="264"/>
        <item x="276"/>
        <item x="236"/>
        <item x="179"/>
        <item x="53"/>
        <item x="288"/>
        <item x="140"/>
        <item x="18"/>
        <item x="185"/>
        <item x="50"/>
        <item x="239"/>
        <item x="212"/>
        <item x="103"/>
        <item x="69"/>
        <item x="224"/>
        <item x="38"/>
        <item x="267"/>
        <item x="203"/>
        <item x="73"/>
        <item x="194"/>
        <item x="278"/>
        <item x="146"/>
        <item x="37"/>
        <item x="217"/>
        <item x="291"/>
        <item x="86"/>
        <item x="214"/>
        <item x="197"/>
        <item x="24"/>
        <item x="97"/>
        <item x="171"/>
        <item x="220"/>
        <item x="127"/>
        <item x="60"/>
        <item x="134"/>
        <item x="155"/>
        <item x="274"/>
        <item x="221"/>
        <item x="122"/>
        <item x="269"/>
        <item x="151"/>
        <item x="256"/>
        <item x="208"/>
        <item x="148"/>
        <item x="257"/>
        <item x="211"/>
        <item x="275"/>
        <item x="84"/>
        <item x="150"/>
        <item x="72"/>
        <item x="210"/>
        <item x="193"/>
        <item x="22"/>
        <item x="13"/>
        <item x="107"/>
        <item x="248"/>
        <item x="68"/>
        <item x="117"/>
        <item x="124"/>
        <item x="139"/>
        <item x="229"/>
        <item x="215"/>
        <item x="20"/>
        <item x="293"/>
        <item x="35"/>
        <item x="4"/>
        <item x="187"/>
        <item x="298"/>
        <item x="156"/>
        <item x="238"/>
        <item x="71"/>
        <item x="186"/>
        <item x="188"/>
        <item x="110"/>
        <item x="277"/>
        <item x="147"/>
        <item x="300"/>
        <item x="152"/>
        <item x="299"/>
        <item x="14"/>
        <item x="44"/>
        <item x="19"/>
        <item x="121"/>
        <item x="137"/>
        <item x="205"/>
        <item x="145"/>
        <item x="89"/>
        <item x="54"/>
        <item x="55"/>
        <item x="159"/>
        <item x="118"/>
        <item x="128"/>
        <item x="111"/>
        <item x="2"/>
        <item x="162"/>
        <item x="125"/>
        <item x="172"/>
        <item x="136"/>
        <item x="23"/>
        <item x="287"/>
        <item x="206"/>
        <item x="204"/>
        <item x="198"/>
        <item x="5"/>
        <item x="279"/>
        <item x="74"/>
        <item x="105"/>
        <item x="82"/>
        <item x="270"/>
        <item x="115"/>
        <item x="199"/>
        <item x="250"/>
        <item x="40"/>
        <item x="10"/>
        <item x="289"/>
        <item x="104"/>
        <item x="226"/>
        <item x="6"/>
        <item x="283"/>
        <item x="51"/>
        <item x="75"/>
        <item x="190"/>
        <item x="164"/>
        <item x="135"/>
        <item x="240"/>
        <item x="241"/>
        <item x="143"/>
        <item x="292"/>
        <item x="120"/>
        <item x="142"/>
        <item x="8"/>
        <item x="285"/>
        <item x="182"/>
        <item x="189"/>
        <item x="63"/>
        <item x="77"/>
        <item x="133"/>
        <item x="61"/>
        <item x="295"/>
        <item x="265"/>
        <item x="93"/>
        <item x="252"/>
        <item x="58"/>
        <item x="88"/>
        <item x="26"/>
        <item x="79"/>
        <item x="222"/>
        <item x="259"/>
        <item x="232"/>
        <item x="253"/>
        <item x="123"/>
        <item x="160"/>
        <item x="116"/>
        <item x="282"/>
        <item x="87"/>
        <item x="28"/>
        <item x="154"/>
        <item x="225"/>
        <item x="177"/>
        <item x="42"/>
        <item x="34"/>
        <item x="119"/>
        <item x="170"/>
        <item x="196"/>
        <item x="294"/>
        <item x="227"/>
        <item x="130"/>
        <item x="244"/>
        <item x="173"/>
        <item x="141"/>
        <item x="0"/>
        <item m="1" x="302"/>
        <item x="174"/>
        <item x="271"/>
        <item x="254"/>
        <item x="66"/>
        <item x="195"/>
        <item x="56"/>
        <item x="166"/>
        <item x="21"/>
        <item x="168"/>
        <item x="52"/>
        <item x="260"/>
        <item x="96"/>
        <item x="251"/>
        <item x="90"/>
        <item x="180"/>
        <item x="30"/>
        <item x="27"/>
        <item x="184"/>
        <item x="48"/>
        <item x="11"/>
        <item x="83"/>
        <item x="243"/>
        <item x="281"/>
        <item x="255"/>
        <item x="165"/>
        <item x="16"/>
        <item x="280"/>
        <item x="7"/>
        <item x="114"/>
        <item x="39"/>
        <item x="43"/>
        <item x="101"/>
        <item x="247"/>
        <item x="297"/>
        <item x="201"/>
        <item x="237"/>
        <item x="144"/>
        <item x="59"/>
        <item x="286"/>
        <item x="64"/>
        <item x="218"/>
        <item x="216"/>
        <item x="249"/>
        <item x="149"/>
        <item x="273"/>
        <item x="108"/>
        <item x="246"/>
        <item x="80"/>
        <item x="213"/>
        <item x="49"/>
        <item x="17"/>
        <item x="178"/>
        <item x="192"/>
        <item x="231"/>
        <item x="92"/>
        <item x="45"/>
        <item x="202"/>
        <item x="163"/>
        <item x="183"/>
        <item x="161"/>
        <item x="233"/>
        <item x="46"/>
        <item x="223"/>
        <item x="230"/>
        <item x="126"/>
        <item x="261"/>
        <item x="57"/>
        <item x="175"/>
        <item x="112"/>
        <item x="99"/>
        <item x="70"/>
        <item x="78"/>
        <item x="268"/>
        <item x="181"/>
        <item x="167"/>
        <item x="169"/>
        <item x="62"/>
        <item t="default"/>
      </items>
      <autoSortScope>
        <pivotArea dataOnly="0" outline="0" fieldPosition="0">
          <references count="1">
            <reference field="4294967294" count="1" selected="0">
              <x v="0"/>
            </reference>
          </references>
        </pivotArea>
      </autoSortScope>
    </pivotField>
    <pivotField dataField="1"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items count="12">
        <item x="0"/>
        <item h="1" x="6"/>
        <item h="1" x="1"/>
        <item h="1" x="8"/>
        <item h="1" x="10"/>
        <item h="1" x="7"/>
        <item h="1" x="2"/>
        <item h="1" x="5"/>
        <item h="1" x="3"/>
        <item h="1" x="4"/>
        <item h="1" x="9"/>
        <item t="default"/>
      </items>
    </pivotField>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s>
  <rowFields count="1">
    <field x="2"/>
  </rowFields>
  <rowItems count="86">
    <i>
      <x v="279"/>
    </i>
    <i>
      <x v="278"/>
    </i>
    <i>
      <x v="230"/>
    </i>
    <i>
      <x v="205"/>
    </i>
    <i>
      <x v="290"/>
    </i>
    <i>
      <x v="192"/>
    </i>
    <i>
      <x v="223"/>
    </i>
    <i>
      <x v="106"/>
    </i>
    <i>
      <x v="249"/>
    </i>
    <i>
      <x v="123"/>
    </i>
    <i>
      <x v="119"/>
    </i>
    <i>
      <x v="114"/>
    </i>
    <i>
      <x v="160"/>
    </i>
    <i>
      <x v="254"/>
    </i>
    <i>
      <x v="12"/>
    </i>
    <i>
      <x v="190"/>
    </i>
    <i>
      <x v="42"/>
    </i>
    <i>
      <x v="174"/>
    </i>
    <i>
      <x v="180"/>
    </i>
    <i>
      <x v="285"/>
    </i>
    <i>
      <x v="212"/>
    </i>
    <i>
      <x v="105"/>
    </i>
    <i>
      <x v="72"/>
    </i>
    <i>
      <x v="239"/>
    </i>
    <i>
      <x v="93"/>
    </i>
    <i>
      <x v="222"/>
    </i>
    <i>
      <x v="288"/>
    </i>
    <i>
      <x v="101"/>
    </i>
    <i>
      <x v="209"/>
    </i>
    <i>
      <x v="246"/>
    </i>
    <i>
      <x v="201"/>
    </i>
    <i>
      <x v="295"/>
    </i>
    <i>
      <x v="173"/>
    </i>
    <i>
      <x v="255"/>
    </i>
    <i>
      <x v="289"/>
    </i>
    <i>
      <x v="135"/>
    </i>
    <i>
      <x v="197"/>
    </i>
    <i>
      <x v="242"/>
    </i>
    <i>
      <x v="69"/>
    </i>
    <i>
      <x v="182"/>
    </i>
    <i>
      <x v="273"/>
    </i>
    <i>
      <x v="204"/>
    </i>
    <i>
      <x v="71"/>
    </i>
    <i>
      <x v="144"/>
    </i>
    <i>
      <x v="167"/>
    </i>
    <i>
      <x v="217"/>
    </i>
    <i>
      <x v="67"/>
    </i>
    <i>
      <x v="134"/>
    </i>
    <i>
      <x v="103"/>
    </i>
    <i>
      <x v="176"/>
    </i>
    <i>
      <x v="280"/>
    </i>
    <i>
      <x v="213"/>
    </i>
    <i>
      <x v="19"/>
    </i>
    <i>
      <x v="163"/>
    </i>
    <i>
      <x v="224"/>
    </i>
    <i>
      <x v="293"/>
    </i>
    <i>
      <x v="39"/>
    </i>
    <i>
      <x v="274"/>
    </i>
    <i>
      <x v="84"/>
    </i>
    <i>
      <x v="159"/>
    </i>
    <i>
      <x v="1"/>
    </i>
    <i>
      <x v="7"/>
    </i>
    <i>
      <x v="245"/>
    </i>
    <i>
      <x v="262"/>
    </i>
    <i>
      <x v="15"/>
    </i>
    <i>
      <x v="298"/>
    </i>
    <i>
      <x v="91"/>
    </i>
    <i>
      <x v="243"/>
    </i>
    <i>
      <x v="25"/>
    </i>
    <i>
      <x v="256"/>
    </i>
    <i>
      <x v="73"/>
    </i>
    <i>
      <x v="259"/>
    </i>
    <i>
      <x v="85"/>
    </i>
    <i>
      <x v="66"/>
    </i>
    <i>
      <x v="215"/>
    </i>
    <i>
      <x v="92"/>
    </i>
    <i>
      <x v="35"/>
    </i>
    <i>
      <x v="107"/>
    </i>
    <i>
      <x v="89"/>
    </i>
    <i>
      <x v="81"/>
    </i>
    <i>
      <x v="120"/>
    </i>
    <i>
      <x v="210"/>
    </i>
    <i>
      <x v="226"/>
    </i>
    <i>
      <x v="297"/>
    </i>
    <i>
      <x v="24"/>
    </i>
    <i t="grand">
      <x/>
    </i>
  </rowItems>
  <colFields count="1">
    <field x="-2"/>
  </colFields>
  <colItems count="3">
    <i>
      <x/>
    </i>
    <i i="1">
      <x v="1"/>
    </i>
    <i i="2">
      <x v="2"/>
    </i>
  </colItems>
  <dataFields count="3">
    <dataField name="Sum of Issue size divide by 10" fld="10" baseField="0" baseItem="0"/>
    <dataField name="Sum of Listing Gains(%)" fld="21" baseField="0" baseItem="0"/>
    <dataField name="Count of First name" fld="3" subtotal="count" baseField="0" baseItem="0"/>
  </dataFields>
  <conditionalFormats count="1">
    <conditionalFormat scope="field" priority="1">
      <pivotAreas count="1">
        <pivotArea outline="0" collapsedLevelsAreSubtotals="1" fieldPosition="0">
          <references count="2">
            <reference field="4294967294" count="1" selected="0">
              <x v="1"/>
            </reference>
            <reference field="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E3F5EB-8068-4FA3-BE02-B50F9FB1392C}" name="PivotTable11" cacheId="1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location ref="V12:Y98" firstHeaderRow="0" firstDataRow="1" firstDataCol="1"/>
  <pivotFields count="28">
    <pivotField numFmtId="15" subtotalTop="0" showAll="0"/>
    <pivotField subtotalTop="0" showAll="0">
      <items count="6">
        <item x="4"/>
        <item x="3"/>
        <item x="2"/>
        <item x="1"/>
        <item x="0"/>
        <item t="default"/>
      </items>
    </pivotField>
    <pivotField axis="axisRow" subtotalTop="0" showAll="0">
      <items count="304">
        <item x="109"/>
        <item x="200"/>
        <item x="65"/>
        <item x="262"/>
        <item x="258"/>
        <item x="9"/>
        <item x="29"/>
        <item x="176"/>
        <item x="219"/>
        <item x="67"/>
        <item x="235"/>
        <item x="36"/>
        <item x="102"/>
        <item x="95"/>
        <item x="272"/>
        <item x="3"/>
        <item x="100"/>
        <item x="245"/>
        <item x="15"/>
        <item x="301"/>
        <item x="290"/>
        <item x="131"/>
        <item x="263"/>
        <item x="207"/>
        <item x="25"/>
        <item x="76"/>
        <item x="153"/>
        <item x="33"/>
        <item x="191"/>
        <item x="106"/>
        <item x="234"/>
        <item x="138"/>
        <item x="85"/>
        <item x="81"/>
        <item x="98"/>
        <item x="284"/>
        <item x="31"/>
        <item x="113"/>
        <item x="209"/>
        <item x="132"/>
        <item x="158"/>
        <item x="1"/>
        <item x="32"/>
        <item x="91"/>
        <item x="12"/>
        <item x="296"/>
        <item x="242"/>
        <item x="228"/>
        <item x="41"/>
        <item x="129"/>
        <item x="47"/>
        <item x="266"/>
        <item x="94"/>
        <item x="157"/>
        <item x="264"/>
        <item x="276"/>
        <item x="236"/>
        <item x="179"/>
        <item x="53"/>
        <item x="288"/>
        <item x="140"/>
        <item x="18"/>
        <item x="185"/>
        <item x="50"/>
        <item x="239"/>
        <item x="212"/>
        <item x="103"/>
        <item x="69"/>
        <item x="224"/>
        <item x="38"/>
        <item x="267"/>
        <item x="203"/>
        <item x="73"/>
        <item x="194"/>
        <item x="278"/>
        <item x="146"/>
        <item x="37"/>
        <item x="217"/>
        <item x="291"/>
        <item x="86"/>
        <item x="214"/>
        <item x="197"/>
        <item x="24"/>
        <item x="97"/>
        <item x="171"/>
        <item x="220"/>
        <item x="127"/>
        <item x="60"/>
        <item x="134"/>
        <item x="155"/>
        <item x="274"/>
        <item x="221"/>
        <item x="122"/>
        <item x="269"/>
        <item x="151"/>
        <item x="256"/>
        <item x="208"/>
        <item x="148"/>
        <item x="257"/>
        <item x="211"/>
        <item x="275"/>
        <item x="84"/>
        <item x="150"/>
        <item x="72"/>
        <item x="210"/>
        <item x="193"/>
        <item x="22"/>
        <item x="13"/>
        <item x="107"/>
        <item x="248"/>
        <item x="68"/>
        <item x="117"/>
        <item x="124"/>
        <item x="139"/>
        <item x="229"/>
        <item x="215"/>
        <item x="20"/>
        <item x="293"/>
        <item x="35"/>
        <item x="4"/>
        <item x="187"/>
        <item x="298"/>
        <item x="156"/>
        <item x="238"/>
        <item x="71"/>
        <item x="186"/>
        <item x="188"/>
        <item x="110"/>
        <item x="277"/>
        <item x="147"/>
        <item x="300"/>
        <item x="152"/>
        <item x="299"/>
        <item x="14"/>
        <item x="44"/>
        <item x="19"/>
        <item x="121"/>
        <item x="137"/>
        <item x="205"/>
        <item x="145"/>
        <item x="89"/>
        <item x="54"/>
        <item x="55"/>
        <item x="159"/>
        <item x="118"/>
        <item x="128"/>
        <item x="111"/>
        <item x="2"/>
        <item x="162"/>
        <item x="125"/>
        <item x="172"/>
        <item x="136"/>
        <item x="23"/>
        <item x="287"/>
        <item x="206"/>
        <item x="204"/>
        <item x="198"/>
        <item x="5"/>
        <item x="279"/>
        <item x="74"/>
        <item x="105"/>
        <item x="82"/>
        <item x="270"/>
        <item x="115"/>
        <item x="199"/>
        <item x="250"/>
        <item x="40"/>
        <item x="10"/>
        <item x="289"/>
        <item x="104"/>
        <item x="226"/>
        <item x="6"/>
        <item x="283"/>
        <item x="51"/>
        <item x="75"/>
        <item x="190"/>
        <item x="164"/>
        <item x="135"/>
        <item x="240"/>
        <item x="241"/>
        <item x="143"/>
        <item x="292"/>
        <item x="120"/>
        <item x="142"/>
        <item x="8"/>
        <item x="285"/>
        <item x="182"/>
        <item x="189"/>
        <item x="63"/>
        <item x="77"/>
        <item x="133"/>
        <item x="61"/>
        <item x="295"/>
        <item x="265"/>
        <item x="93"/>
        <item x="252"/>
        <item x="58"/>
        <item x="88"/>
        <item x="26"/>
        <item x="79"/>
        <item x="222"/>
        <item x="259"/>
        <item x="232"/>
        <item x="253"/>
        <item x="123"/>
        <item x="160"/>
        <item x="116"/>
        <item x="282"/>
        <item x="87"/>
        <item x="28"/>
        <item x="154"/>
        <item x="225"/>
        <item x="177"/>
        <item x="42"/>
        <item x="34"/>
        <item x="119"/>
        <item x="170"/>
        <item x="196"/>
        <item x="294"/>
        <item x="227"/>
        <item x="130"/>
        <item x="244"/>
        <item x="173"/>
        <item x="141"/>
        <item x="0"/>
        <item m="1" x="302"/>
        <item x="174"/>
        <item x="271"/>
        <item x="254"/>
        <item x="66"/>
        <item x="195"/>
        <item x="56"/>
        <item x="166"/>
        <item x="21"/>
        <item x="168"/>
        <item x="52"/>
        <item x="260"/>
        <item x="96"/>
        <item x="251"/>
        <item x="90"/>
        <item x="180"/>
        <item x="30"/>
        <item x="27"/>
        <item x="184"/>
        <item x="48"/>
        <item x="11"/>
        <item x="83"/>
        <item x="243"/>
        <item x="281"/>
        <item x="255"/>
        <item x="165"/>
        <item x="16"/>
        <item x="280"/>
        <item x="7"/>
        <item x="114"/>
        <item x="39"/>
        <item x="43"/>
        <item x="101"/>
        <item x="247"/>
        <item x="297"/>
        <item x="201"/>
        <item x="237"/>
        <item x="144"/>
        <item x="59"/>
        <item x="286"/>
        <item x="64"/>
        <item x="218"/>
        <item x="216"/>
        <item x="249"/>
        <item x="149"/>
        <item x="273"/>
        <item x="108"/>
        <item x="246"/>
        <item x="80"/>
        <item x="213"/>
        <item x="49"/>
        <item x="17"/>
        <item x="178"/>
        <item x="192"/>
        <item x="231"/>
        <item x="92"/>
        <item x="45"/>
        <item x="202"/>
        <item x="163"/>
        <item x="183"/>
        <item x="161"/>
        <item x="233"/>
        <item x="46"/>
        <item x="223"/>
        <item x="230"/>
        <item x="126"/>
        <item x="261"/>
        <item x="57"/>
        <item x="175"/>
        <item x="112"/>
        <item x="99"/>
        <item x="70"/>
        <item x="78"/>
        <item x="268"/>
        <item x="181"/>
        <item x="167"/>
        <item x="169"/>
        <item x="62"/>
        <item t="default"/>
      </items>
    </pivotField>
    <pivotField dataField="1" subtotalTop="0" showAll="0"/>
    <pivotField subtotalTop="0" showAll="0"/>
    <pivotField subtotalTop="0" showAll="0"/>
    <pivotField subtotalTop="0" showAll="0"/>
    <pivotField subtotalTop="0" showAll="0"/>
    <pivotField subtotalTop="0" showAll="0">
      <items count="11">
        <item x="3"/>
        <item x="8"/>
        <item x="7"/>
        <item x="4"/>
        <item x="0"/>
        <item x="5"/>
        <item x="2"/>
        <item x="6"/>
        <item x="9"/>
        <item x="1"/>
        <item t="default"/>
      </items>
    </pivotField>
    <pivotField subtotalTop="0" showAll="0">
      <items count="12">
        <item x="6"/>
        <item x="4"/>
        <item x="8"/>
        <item x="1"/>
        <item x="3"/>
        <item x="2"/>
        <item x="7"/>
        <item x="5"/>
        <item x="9"/>
        <item x="10"/>
        <item x="0"/>
        <item t="default"/>
      </items>
    </pivotField>
    <pivotField dataField="1" subtotalTop="0" showAll="0"/>
    <pivotField subtotalTop="0" showAll="0">
      <items count="11">
        <item x="5"/>
        <item x="8"/>
        <item x="3"/>
        <item x="4"/>
        <item x="7"/>
        <item x="2"/>
        <item x="9"/>
        <item x="1"/>
        <item x="6"/>
        <item x="0"/>
        <item t="default"/>
      </items>
    </pivotField>
    <pivotField subtotalTop="0" showAll="0">
      <items count="10">
        <item x="1"/>
        <item x="2"/>
        <item x="3"/>
        <item x="7"/>
        <item x="6"/>
        <item x="4"/>
        <item x="8"/>
        <item x="5"/>
        <item x="0"/>
        <item t="default"/>
      </items>
    </pivotField>
    <pivotField subtotalTop="0" showAll="0">
      <items count="12">
        <item x="0"/>
        <item h="1" x="6"/>
        <item h="1" x="1"/>
        <item h="1" x="8"/>
        <item h="1" x="10"/>
        <item h="1" x="7"/>
        <item h="1" x="2"/>
        <item h="1" x="5"/>
        <item h="1" x="3"/>
        <item h="1" x="4"/>
        <item h="1" x="9"/>
        <item t="default"/>
      </items>
    </pivotField>
    <pivotField subtotalTop="0" showAll="0"/>
    <pivotField subtotalTop="0" showAll="0"/>
    <pivotField subtotalTop="0" showAll="0"/>
    <pivotField subtotalTop="0" showAll="0"/>
    <pivotField subtotalTop="0" showAll="0">
      <items count="14">
        <item x="3"/>
        <item x="1"/>
        <item x="4"/>
        <item x="7"/>
        <item x="9"/>
        <item x="10"/>
        <item x="0"/>
        <item x="12"/>
        <item x="11"/>
        <item x="5"/>
        <item x="2"/>
        <item x="6"/>
        <item x="8"/>
        <item t="default"/>
      </items>
    </pivotField>
    <pivotField subtotalTop="0" showAll="0"/>
    <pivotField subtotalTop="0" showAll="0"/>
    <pivotField dataField="1" subtotalTop="0" showAll="0"/>
    <pivotField subtotalTop="0" showAll="0">
      <items count="16">
        <item x="14"/>
        <item x="11"/>
        <item x="2"/>
        <item x="3"/>
        <item x="7"/>
        <item x="6"/>
        <item x="9"/>
        <item x="0"/>
        <item x="8"/>
        <item x="1"/>
        <item x="5"/>
        <item x="4"/>
        <item x="12"/>
        <item x="10"/>
        <item x="13"/>
        <item t="default"/>
      </items>
    </pivotField>
    <pivotField subtotalTop="0" showAll="0"/>
    <pivotField subtotalTop="0" showAll="0"/>
    <pivotField subtotalTop="0" showAll="0"/>
    <pivotField subtotalTop="0" showAll="0"/>
    <pivotField subtotalTop="0" showAll="0"/>
  </pivotFields>
  <rowFields count="1">
    <field x="2"/>
  </rowFields>
  <rowItems count="86">
    <i>
      <x v="1"/>
    </i>
    <i>
      <x v="7"/>
    </i>
    <i>
      <x v="12"/>
    </i>
    <i>
      <x v="15"/>
    </i>
    <i>
      <x v="19"/>
    </i>
    <i>
      <x v="24"/>
    </i>
    <i>
      <x v="25"/>
    </i>
    <i>
      <x v="35"/>
    </i>
    <i>
      <x v="39"/>
    </i>
    <i>
      <x v="42"/>
    </i>
    <i>
      <x v="66"/>
    </i>
    <i>
      <x v="67"/>
    </i>
    <i>
      <x v="69"/>
    </i>
    <i>
      <x v="71"/>
    </i>
    <i>
      <x v="72"/>
    </i>
    <i>
      <x v="73"/>
    </i>
    <i>
      <x v="81"/>
    </i>
    <i>
      <x v="84"/>
    </i>
    <i>
      <x v="85"/>
    </i>
    <i>
      <x v="89"/>
    </i>
    <i>
      <x v="91"/>
    </i>
    <i>
      <x v="92"/>
    </i>
    <i>
      <x v="93"/>
    </i>
    <i>
      <x v="101"/>
    </i>
    <i>
      <x v="103"/>
    </i>
    <i>
      <x v="105"/>
    </i>
    <i>
      <x v="106"/>
    </i>
    <i>
      <x v="107"/>
    </i>
    <i>
      <x v="114"/>
    </i>
    <i>
      <x v="119"/>
    </i>
    <i>
      <x v="120"/>
    </i>
    <i>
      <x v="123"/>
    </i>
    <i>
      <x v="134"/>
    </i>
    <i>
      <x v="135"/>
    </i>
    <i>
      <x v="144"/>
    </i>
    <i>
      <x v="159"/>
    </i>
    <i>
      <x v="160"/>
    </i>
    <i>
      <x v="163"/>
    </i>
    <i>
      <x v="167"/>
    </i>
    <i>
      <x v="173"/>
    </i>
    <i>
      <x v="174"/>
    </i>
    <i>
      <x v="176"/>
    </i>
    <i>
      <x v="180"/>
    </i>
    <i>
      <x v="182"/>
    </i>
    <i>
      <x v="190"/>
    </i>
    <i>
      <x v="192"/>
    </i>
    <i>
      <x v="197"/>
    </i>
    <i>
      <x v="201"/>
    </i>
    <i>
      <x v="204"/>
    </i>
    <i>
      <x v="205"/>
    </i>
    <i>
      <x v="209"/>
    </i>
    <i>
      <x v="210"/>
    </i>
    <i>
      <x v="212"/>
    </i>
    <i>
      <x v="213"/>
    </i>
    <i>
      <x v="215"/>
    </i>
    <i>
      <x v="217"/>
    </i>
    <i>
      <x v="222"/>
    </i>
    <i>
      <x v="223"/>
    </i>
    <i>
      <x v="224"/>
    </i>
    <i>
      <x v="226"/>
    </i>
    <i>
      <x v="230"/>
    </i>
    <i>
      <x v="239"/>
    </i>
    <i>
      <x v="242"/>
    </i>
    <i>
      <x v="243"/>
    </i>
    <i>
      <x v="245"/>
    </i>
    <i>
      <x v="246"/>
    </i>
    <i>
      <x v="249"/>
    </i>
    <i>
      <x v="254"/>
    </i>
    <i>
      <x v="255"/>
    </i>
    <i>
      <x v="256"/>
    </i>
    <i>
      <x v="259"/>
    </i>
    <i>
      <x v="262"/>
    </i>
    <i>
      <x v="273"/>
    </i>
    <i>
      <x v="274"/>
    </i>
    <i>
      <x v="278"/>
    </i>
    <i>
      <x v="279"/>
    </i>
    <i>
      <x v="280"/>
    </i>
    <i>
      <x v="285"/>
    </i>
    <i>
      <x v="288"/>
    </i>
    <i>
      <x v="289"/>
    </i>
    <i>
      <x v="290"/>
    </i>
    <i>
      <x v="293"/>
    </i>
    <i>
      <x v="295"/>
    </i>
    <i>
      <x v="297"/>
    </i>
    <i>
      <x v="298"/>
    </i>
    <i t="grand">
      <x/>
    </i>
  </rowItems>
  <colFields count="1">
    <field x="-2"/>
  </colFields>
  <colItems count="3">
    <i>
      <x/>
    </i>
    <i i="1">
      <x v="1"/>
    </i>
    <i i="2">
      <x v="2"/>
    </i>
  </colItems>
  <dataFields count="3">
    <dataField name="Sum of Issue size divide by 10" fld="10" baseField="0" baseItem="0"/>
    <dataField name="Sum of Listing Gains(%)" fld="21" baseField="0" baseItem="0"/>
    <dataField name="Count of First name" fld="3" subtotal="count" baseField="0" baseItem="0"/>
  </dataFields>
  <conditionalFormats count="1">
    <conditionalFormat scope="field" priority="1">
      <pivotAreas count="1">
        <pivotArea outline="0" collapsedLevelsAreSubtotals="1" fieldPosition="0">
          <references count="2">
            <reference field="4294967294" count="1" selected="0">
              <x v="1"/>
            </reference>
            <reference field="2" count="0" selected="0"/>
          </references>
        </pivotArea>
      </pivotAreas>
    </conditionalFormat>
  </conditionalFormats>
  <chartFormats count="1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 chart="27" format="10" series="1">
      <pivotArea type="data" outline="0" fieldPosition="0">
        <references count="1">
          <reference field="4294967294" count="1" selected="0">
            <x v="2"/>
          </reference>
        </references>
      </pivotArea>
    </chartFormat>
    <chartFormat chart="22" format="2"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2"/>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BD5AB-33E6-488A-82ED-54026970233A}" name="PivotTable10"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outline="1" outlineData="1" compactData="0" multipleFieldFilters="0" chartFormat="14" rowHeaderCaption="IPO NAME">
  <location ref="V11:Z18" firstHeaderRow="0" firstDataRow="1" firstDataCol="1"/>
  <pivotFields count="28">
    <pivotField compact="0" showAll="0"/>
    <pivotField compact="0" showAll="0">
      <items count="8">
        <item x="4"/>
        <item x="3"/>
        <item x="2"/>
        <item x="1"/>
        <item x="0"/>
        <item m="1" x="6"/>
        <item x="5"/>
        <item t="default"/>
      </items>
    </pivotField>
    <pivotField axis="axisRow" dataField="1" compact="0" showAll="0">
      <items count="304">
        <item x="109"/>
        <item x="200"/>
        <item x="65"/>
        <item x="262"/>
        <item x="258"/>
        <item x="9"/>
        <item x="29"/>
        <item x="176"/>
        <item x="219"/>
        <item x="67"/>
        <item x="235"/>
        <item x="36"/>
        <item x="102"/>
        <item x="95"/>
        <item x="272"/>
        <item x="3"/>
        <item x="100"/>
        <item x="245"/>
        <item x="15"/>
        <item x="301"/>
        <item x="290"/>
        <item x="131"/>
        <item x="263"/>
        <item x="207"/>
        <item x="25"/>
        <item x="76"/>
        <item x="153"/>
        <item x="33"/>
        <item x="191"/>
        <item x="106"/>
        <item n="AWL Agri Cusiness " x="234"/>
        <item x="138"/>
        <item x="85"/>
        <item x="81"/>
        <item x="98"/>
        <item x="284"/>
        <item x="31"/>
        <item x="113"/>
        <item x="209"/>
        <item x="132"/>
        <item x="158"/>
        <item x="1"/>
        <item x="32"/>
        <item x="91"/>
        <item x="12"/>
        <item x="296"/>
        <item x="242"/>
        <item x="228"/>
        <item x="41"/>
        <item x="129"/>
        <item x="47"/>
        <item x="266"/>
        <item x="94"/>
        <item x="157"/>
        <item x="264"/>
        <item x="276"/>
        <item x="236"/>
        <item x="179"/>
        <item x="53"/>
        <item x="288"/>
        <item x="140"/>
        <item x="18"/>
        <item x="185"/>
        <item x="50"/>
        <item x="239"/>
        <item x="212"/>
        <item x="103"/>
        <item x="69"/>
        <item x="224"/>
        <item x="38"/>
        <item x="267"/>
        <item x="203"/>
        <item x="73"/>
        <item x="194"/>
        <item x="278"/>
        <item x="146"/>
        <item x="37"/>
        <item x="217"/>
        <item x="291"/>
        <item x="86"/>
        <item x="214"/>
        <item x="197"/>
        <item x="24"/>
        <item x="97"/>
        <item x="171"/>
        <item x="220"/>
        <item x="127"/>
        <item x="60"/>
        <item n="Epack DuraCle Ltd" x="134"/>
        <item x="155"/>
        <item x="274"/>
        <item x="221"/>
        <item x="122"/>
        <item x="269"/>
        <item x="151"/>
        <item x="256"/>
        <item x="208"/>
        <item x="148"/>
        <item x="257"/>
        <item x="211"/>
        <item x="275"/>
        <item x="84"/>
        <item x="150"/>
        <item x="72"/>
        <item x="210"/>
        <item x="193"/>
        <item x="22"/>
        <item x="13"/>
        <item x="107"/>
        <item x="248"/>
        <item x="68"/>
        <item x="117"/>
        <item x="124"/>
        <item x="139"/>
        <item x="229"/>
        <item x="215"/>
        <item n="HDC Financial Serv" x="20"/>
        <item x="293"/>
        <item x="35"/>
        <item x="4"/>
        <item x="187"/>
        <item x="298"/>
        <item x="156"/>
        <item x="238"/>
        <item x="71"/>
        <item x="186"/>
        <item x="188"/>
        <item x="110"/>
        <item x="277"/>
        <item x="147"/>
        <item x="300"/>
        <item x="152"/>
        <item x="299"/>
        <item x="14"/>
        <item x="44"/>
        <item x="19"/>
        <item x="121"/>
        <item x="137"/>
        <item x="205"/>
        <item x="145"/>
        <item x="89"/>
        <item x="54"/>
        <item x="55"/>
        <item x="159"/>
        <item x="118"/>
        <item x="128"/>
        <item x="111"/>
        <item x="2"/>
        <item x="162"/>
        <item x="125"/>
        <item x="172"/>
        <item x="136"/>
        <item x="23"/>
        <item x="287"/>
        <item x="206"/>
        <item x="204"/>
        <item x="198"/>
        <item x="5"/>
        <item x="279"/>
        <item x="74"/>
        <item x="105"/>
        <item x="82"/>
        <item x="270"/>
        <item x="115"/>
        <item x="199"/>
        <item x="250"/>
        <item x="40"/>
        <item x="10"/>
        <item x="289"/>
        <item x="104"/>
        <item x="226"/>
        <item x="6"/>
        <item x="283"/>
        <item x="51"/>
        <item x="75"/>
        <item x="190"/>
        <item x="164"/>
        <item x="135"/>
        <item x="240"/>
        <item x="241"/>
        <item x="143"/>
        <item x="292"/>
        <item x="120"/>
        <item x="142"/>
        <item x="8"/>
        <item x="285"/>
        <item x="182"/>
        <item x="189"/>
        <item x="63"/>
        <item x="77"/>
        <item x="133"/>
        <item x="61"/>
        <item x="295"/>
        <item x="265"/>
        <item x="93"/>
        <item x="252"/>
        <item x="58"/>
        <item x="88"/>
        <item x="26"/>
        <item x="79"/>
        <item x="222"/>
        <item x="259"/>
        <item x="232"/>
        <item n="PC Fintech Ltd" x="253"/>
        <item x="123"/>
        <item x="160"/>
        <item x="116"/>
        <item x="282"/>
        <item x="87"/>
        <item x="28"/>
        <item x="154"/>
        <item x="225"/>
        <item x="177"/>
        <item x="42"/>
        <item x="34"/>
        <item x="119"/>
        <item n="R R KaCel Ltd" x="170"/>
        <item x="196"/>
        <item x="294"/>
        <item x="227"/>
        <item x="130"/>
        <item x="244"/>
        <item x="173"/>
        <item n="RCZ Jewellers Ltd" x="141"/>
        <item x="0"/>
        <item x="174"/>
        <item x="271"/>
        <item x="254"/>
        <item x="66"/>
        <item x="195"/>
        <item x="56"/>
        <item x="166"/>
        <item x="21"/>
        <item x="168"/>
        <item x="52"/>
        <item x="260"/>
        <item x="96"/>
        <item x="251"/>
        <item x="90"/>
        <item x="180"/>
        <item x="30"/>
        <item x="27"/>
        <item x="184"/>
        <item x="48"/>
        <item x="11"/>
        <item x="83"/>
        <item x="243"/>
        <item x="281"/>
        <item x="255"/>
        <item x="165"/>
        <item x="16"/>
        <item x="280"/>
        <item x="7"/>
        <item x="114"/>
        <item x="39"/>
        <item x="43"/>
        <item x="101"/>
        <item x="247"/>
        <item x="297"/>
        <item x="201"/>
        <item x="237"/>
        <item x="144"/>
        <item x="59"/>
        <item x="286"/>
        <item x="64"/>
        <item x="218"/>
        <item x="216"/>
        <item x="249"/>
        <item x="149"/>
        <item x="273"/>
        <item x="108"/>
        <item x="246"/>
        <item x="80"/>
        <item x="213"/>
        <item x="49"/>
        <item x="17"/>
        <item x="178"/>
        <item x="192"/>
        <item x="231"/>
        <item x="92"/>
        <item x="45"/>
        <item x="202"/>
        <item x="163"/>
        <item x="183"/>
        <item x="161"/>
        <item x="233"/>
        <item x="46"/>
        <item x="223"/>
        <item x="230"/>
        <item x="126"/>
        <item x="261"/>
        <item x="57"/>
        <item x="175"/>
        <item x="112"/>
        <item x="99"/>
        <item x="70"/>
        <item x="78"/>
        <item x="268"/>
        <item x="181"/>
        <item x="167"/>
        <item x="169"/>
        <item x="62"/>
        <item x="30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items count="15">
        <item h="1" x="3"/>
        <item h="1" x="1"/>
        <item h="1" x="4"/>
        <item h="1" x="7"/>
        <item x="9"/>
        <item h="1" x="10"/>
        <item h="1" x="0"/>
        <item h="1" x="12"/>
        <item h="1" x="11"/>
        <item h="1" x="5"/>
        <item h="1" x="2"/>
        <item h="1" x="6"/>
        <item h="1" x="8"/>
        <item h="1" x="13"/>
        <item t="default"/>
      </items>
    </pivotField>
    <pivotField compact="0" showAll="0"/>
    <pivotField compact="0" showAll="0"/>
    <pivotField dataField="1" compact="0" showAll="0"/>
    <pivotField compact="0" showAll="0">
      <items count="17">
        <item x="14"/>
        <item x="11"/>
        <item x="2"/>
        <item x="3"/>
        <item x="7"/>
        <item x="6"/>
        <item x="9"/>
        <item x="0"/>
        <item x="8"/>
        <item x="1"/>
        <item x="5"/>
        <item x="4"/>
        <item x="12"/>
        <item x="10"/>
        <item x="13"/>
        <item x="15"/>
        <item t="default"/>
      </items>
    </pivotField>
    <pivotField compact="0" showAll="0"/>
    <pivotField compact="0" showAll="0"/>
    <pivotField compact="0" showAll="0"/>
    <pivotField compact="0" showAll="0"/>
    <pivotField compact="0" showAll="0"/>
  </pivotFields>
  <rowFields count="1">
    <field x="2"/>
  </rowFields>
  <rowItems count="7">
    <i>
      <x v="42"/>
    </i>
    <i>
      <x v="92"/>
    </i>
    <i>
      <x v="107"/>
    </i>
    <i>
      <x v="109"/>
    </i>
    <i>
      <x v="182"/>
    </i>
    <i>
      <x v="226"/>
    </i>
    <i t="grand">
      <x/>
    </i>
  </rowItems>
  <colFields count="1">
    <field x="-2"/>
  </colFields>
  <colItems count="4">
    <i>
      <x/>
    </i>
    <i i="1">
      <x v="1"/>
    </i>
    <i i="2">
      <x v="2"/>
    </i>
    <i i="3">
      <x v="3"/>
    </i>
  </colItems>
  <dataFields count="4">
    <dataField name=" Total SuCcription " fld="17" baseField="0" baseItem="0"/>
    <dataField name="Sum of Listing Gains(%)" fld="21" baseField="0" baseItem="0"/>
    <dataField name="Gains(%)" fld="21" baseField="2" baseItem="256"/>
    <dataField name="Count of IPO NAME" fld="2" subtotal="count" baseField="0" baseItem="0"/>
  </dataFields>
  <conditionalFormats count="1">
    <conditionalFormat scope="field" priority="1">
      <pivotAreas count="1">
        <pivotArea outline="0" collapsedLevelsAreSubtotals="1" fieldPosition="0">
          <references count="2">
            <reference field="4294967294" count="1" selected="0">
              <x v="2"/>
            </reference>
            <reference field="2" count="0" selected="0"/>
          </references>
        </pivotArea>
      </pivotAreas>
    </conditionalFormat>
  </conditionalFormats>
  <chartFormats count="4">
    <chartFormat chart="11" format="1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2"/>
          </reference>
        </references>
      </pivotArea>
    </chartFormat>
    <chartFormat chart="11" format="15" series="1">
      <pivotArea type="data" outline="0" fieldPosition="0">
        <references count="1">
          <reference field="4294967294" count="1" selected="0">
            <x v="1"/>
          </reference>
        </references>
      </pivotArea>
    </chartFormat>
    <chartFormat chart="11" format="1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34CBD1-512C-47D7-B5C5-7F1E6978F507}" name="PivotTable2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83" firstHeaderRow="0" firstDataRow="1" firstDataCol="2"/>
  <pivotFields count="28">
    <pivotField compact="0" outline="0" showAll="0"/>
    <pivotField compact="0" outline="0" showAll="0"/>
    <pivotField dataField="1" compact="0" outline="0" showAll="0">
      <items count="304">
        <item x="109"/>
        <item x="200"/>
        <item x="65"/>
        <item x="262"/>
        <item x="258"/>
        <item x="9"/>
        <item x="29"/>
        <item x="176"/>
        <item x="219"/>
        <item x="67"/>
        <item x="235"/>
        <item x="36"/>
        <item x="102"/>
        <item x="95"/>
        <item x="272"/>
        <item x="3"/>
        <item x="100"/>
        <item x="245"/>
        <item x="15"/>
        <item x="301"/>
        <item x="290"/>
        <item x="131"/>
        <item x="263"/>
        <item x="207"/>
        <item x="25"/>
        <item x="76"/>
        <item x="153"/>
        <item x="33"/>
        <item x="191"/>
        <item x="106"/>
        <item x="234"/>
        <item x="138"/>
        <item x="85"/>
        <item x="81"/>
        <item x="98"/>
        <item x="284"/>
        <item x="31"/>
        <item x="113"/>
        <item x="209"/>
        <item x="132"/>
        <item x="158"/>
        <item x="1"/>
        <item x="32"/>
        <item x="91"/>
        <item x="12"/>
        <item x="296"/>
        <item x="242"/>
        <item x="228"/>
        <item x="41"/>
        <item x="129"/>
        <item x="47"/>
        <item x="266"/>
        <item x="94"/>
        <item x="157"/>
        <item x="264"/>
        <item x="276"/>
        <item x="236"/>
        <item x="179"/>
        <item x="53"/>
        <item x="288"/>
        <item x="140"/>
        <item x="18"/>
        <item x="185"/>
        <item x="50"/>
        <item x="239"/>
        <item x="212"/>
        <item x="103"/>
        <item x="69"/>
        <item x="224"/>
        <item x="38"/>
        <item x="267"/>
        <item x="203"/>
        <item x="73"/>
        <item x="194"/>
        <item x="278"/>
        <item x="146"/>
        <item x="37"/>
        <item x="217"/>
        <item x="291"/>
        <item x="86"/>
        <item x="214"/>
        <item x="197"/>
        <item x="24"/>
        <item x="97"/>
        <item x="171"/>
        <item x="220"/>
        <item x="127"/>
        <item x="60"/>
        <item x="134"/>
        <item x="155"/>
        <item x="274"/>
        <item x="221"/>
        <item x="122"/>
        <item x="269"/>
        <item x="151"/>
        <item x="256"/>
        <item x="208"/>
        <item x="148"/>
        <item x="257"/>
        <item x="211"/>
        <item x="275"/>
        <item x="84"/>
        <item x="150"/>
        <item x="72"/>
        <item x="210"/>
        <item x="193"/>
        <item x="22"/>
        <item x="13"/>
        <item x="107"/>
        <item x="248"/>
        <item x="68"/>
        <item x="117"/>
        <item x="124"/>
        <item x="139"/>
        <item x="229"/>
        <item x="215"/>
        <item x="20"/>
        <item x="293"/>
        <item x="35"/>
        <item x="4"/>
        <item x="187"/>
        <item x="298"/>
        <item x="156"/>
        <item x="238"/>
        <item x="71"/>
        <item x="186"/>
        <item x="188"/>
        <item x="110"/>
        <item x="277"/>
        <item x="147"/>
        <item x="300"/>
        <item x="152"/>
        <item x="299"/>
        <item x="14"/>
        <item x="44"/>
        <item x="19"/>
        <item x="121"/>
        <item x="137"/>
        <item x="205"/>
        <item x="145"/>
        <item x="89"/>
        <item x="54"/>
        <item x="55"/>
        <item x="159"/>
        <item x="118"/>
        <item x="128"/>
        <item x="111"/>
        <item x="2"/>
        <item x="162"/>
        <item x="125"/>
        <item x="172"/>
        <item x="136"/>
        <item x="23"/>
        <item x="287"/>
        <item x="206"/>
        <item x="204"/>
        <item x="198"/>
        <item x="5"/>
        <item x="279"/>
        <item x="74"/>
        <item x="105"/>
        <item x="82"/>
        <item x="270"/>
        <item x="115"/>
        <item x="199"/>
        <item x="250"/>
        <item x="40"/>
        <item x="10"/>
        <item x="289"/>
        <item x="104"/>
        <item x="226"/>
        <item x="6"/>
        <item x="283"/>
        <item x="51"/>
        <item x="75"/>
        <item x="190"/>
        <item x="164"/>
        <item x="135"/>
        <item x="240"/>
        <item x="241"/>
        <item x="143"/>
        <item x="292"/>
        <item x="120"/>
        <item x="142"/>
        <item x="8"/>
        <item x="285"/>
        <item x="182"/>
        <item x="189"/>
        <item x="63"/>
        <item x="77"/>
        <item x="133"/>
        <item x="61"/>
        <item x="295"/>
        <item x="265"/>
        <item x="93"/>
        <item x="252"/>
        <item x="58"/>
        <item x="88"/>
        <item x="26"/>
        <item x="79"/>
        <item x="222"/>
        <item x="259"/>
        <item x="232"/>
        <item x="253"/>
        <item x="123"/>
        <item x="160"/>
        <item x="116"/>
        <item x="282"/>
        <item x="87"/>
        <item x="28"/>
        <item x="154"/>
        <item x="225"/>
        <item x="177"/>
        <item x="42"/>
        <item x="34"/>
        <item x="119"/>
        <item x="170"/>
        <item x="196"/>
        <item x="294"/>
        <item x="227"/>
        <item x="130"/>
        <item x="244"/>
        <item x="173"/>
        <item x="141"/>
        <item x="0"/>
        <item x="174"/>
        <item x="271"/>
        <item x="254"/>
        <item x="66"/>
        <item x="195"/>
        <item x="56"/>
        <item x="166"/>
        <item x="21"/>
        <item x="168"/>
        <item x="52"/>
        <item x="260"/>
        <item x="96"/>
        <item x="251"/>
        <item x="90"/>
        <item x="180"/>
        <item x="30"/>
        <item x="27"/>
        <item x="184"/>
        <item x="48"/>
        <item x="11"/>
        <item x="83"/>
        <item x="243"/>
        <item x="281"/>
        <item x="255"/>
        <item x="165"/>
        <item x="16"/>
        <item x="280"/>
        <item x="7"/>
        <item x="114"/>
        <item x="39"/>
        <item x="43"/>
        <item x="101"/>
        <item x="247"/>
        <item x="297"/>
        <item x="201"/>
        <item x="237"/>
        <item x="144"/>
        <item x="59"/>
        <item x="286"/>
        <item x="64"/>
        <item x="218"/>
        <item x="216"/>
        <item x="249"/>
        <item x="149"/>
        <item x="273"/>
        <item x="108"/>
        <item x="246"/>
        <item x="80"/>
        <item x="213"/>
        <item x="49"/>
        <item x="17"/>
        <item x="178"/>
        <item x="192"/>
        <item x="231"/>
        <item x="92"/>
        <item x="45"/>
        <item x="202"/>
        <item x="163"/>
        <item x="183"/>
        <item x="161"/>
        <item x="233"/>
        <item x="46"/>
        <item x="223"/>
        <item x="230"/>
        <item x="126"/>
        <item x="261"/>
        <item x="57"/>
        <item x="175"/>
        <item x="112"/>
        <item x="99"/>
        <item x="70"/>
        <item x="78"/>
        <item x="268"/>
        <item x="181"/>
        <item x="167"/>
        <item x="169"/>
        <item x="62"/>
        <item x="30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6"/>
        <item x="4"/>
        <item x="8"/>
        <item x="1"/>
        <item x="3"/>
        <item x="2"/>
        <item x="7"/>
        <item x="5"/>
        <item x="9"/>
        <item x="10"/>
        <item x="0"/>
        <item t="default"/>
      </items>
    </pivotField>
    <pivotField compact="0" outline="0" showAll="0"/>
    <pivotField compact="0" outline="0" showAll="0"/>
    <pivotField compact="0" outline="0" showAll="0">
      <items count="10">
        <item sd="0" x="1"/>
        <item sd="0" x="2"/>
        <item sd="0" x="3"/>
        <item sd="0" x="7"/>
        <item sd="0" x="6"/>
        <item sd="0" x="4"/>
        <item sd="0" x="8"/>
        <item sd="0" x="5"/>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5">
        <item x="3"/>
        <item x="1"/>
        <item x="4"/>
        <item x="7"/>
        <item x="9"/>
        <item x="10"/>
        <item x="0"/>
        <item x="12"/>
        <item x="11"/>
        <item x="5"/>
        <item x="2"/>
        <item x="6"/>
        <item x="8"/>
        <item x="13"/>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13">
        <item sd="0" x="4"/>
        <item sd="0" x="1"/>
        <item sd="0" x="7"/>
        <item sd="0" x="2"/>
        <item sd="0" x="0"/>
        <item sd="0" x="10"/>
        <item sd="0" x="8"/>
        <item sd="0" x="5"/>
        <item sd="0" x="3"/>
        <item sd="0" x="9"/>
        <item sd="0" x="6"/>
        <item x="11"/>
        <item t="default"/>
      </items>
    </pivotField>
    <pivotField compact="0" outline="0" showAll="0"/>
  </pivotFields>
  <rowFields count="2">
    <field x="9"/>
    <field x="18"/>
  </rowFields>
  <rowItems count="80">
    <i>
      <x/>
      <x v="1"/>
    </i>
    <i r="1">
      <x v="2"/>
    </i>
    <i r="1">
      <x v="3"/>
    </i>
    <i r="1">
      <x v="5"/>
    </i>
    <i r="1">
      <x v="6"/>
    </i>
    <i r="1">
      <x v="7"/>
    </i>
    <i r="1">
      <x v="9"/>
    </i>
    <i r="1">
      <x v="10"/>
    </i>
    <i r="1">
      <x v="11"/>
    </i>
    <i r="1">
      <x v="12"/>
    </i>
    <i t="default">
      <x/>
    </i>
    <i>
      <x v="1"/>
      <x/>
    </i>
    <i r="1">
      <x v="1"/>
    </i>
    <i r="1">
      <x v="2"/>
    </i>
    <i r="1">
      <x v="3"/>
    </i>
    <i r="1">
      <x v="5"/>
    </i>
    <i r="1">
      <x v="7"/>
    </i>
    <i r="1">
      <x v="9"/>
    </i>
    <i r="1">
      <x v="11"/>
    </i>
    <i r="1">
      <x v="12"/>
    </i>
    <i t="default">
      <x v="1"/>
    </i>
    <i>
      <x v="2"/>
      <x/>
    </i>
    <i r="1">
      <x v="1"/>
    </i>
    <i r="1">
      <x v="3"/>
    </i>
    <i r="1">
      <x v="5"/>
    </i>
    <i r="1">
      <x v="9"/>
    </i>
    <i r="1">
      <x v="11"/>
    </i>
    <i r="1">
      <x v="12"/>
    </i>
    <i t="default">
      <x v="2"/>
    </i>
    <i>
      <x v="3"/>
      <x v="3"/>
    </i>
    <i r="1">
      <x v="9"/>
    </i>
    <i r="1">
      <x v="10"/>
    </i>
    <i r="1">
      <x v="12"/>
    </i>
    <i t="default">
      <x v="3"/>
    </i>
    <i>
      <x v="4"/>
      <x v="1"/>
    </i>
    <i r="1">
      <x v="2"/>
    </i>
    <i r="1">
      <x v="4"/>
    </i>
    <i r="1">
      <x v="11"/>
    </i>
    <i r="1">
      <x v="12"/>
    </i>
    <i t="default">
      <x v="4"/>
    </i>
    <i>
      <x v="5"/>
      <x v="1"/>
    </i>
    <i r="1">
      <x v="3"/>
    </i>
    <i r="1">
      <x v="9"/>
    </i>
    <i r="1">
      <x v="11"/>
    </i>
    <i t="default">
      <x v="5"/>
    </i>
    <i>
      <x v="6"/>
      <x v="1"/>
    </i>
    <i r="1">
      <x v="5"/>
    </i>
    <i r="1">
      <x v="9"/>
    </i>
    <i r="1">
      <x v="10"/>
    </i>
    <i r="1">
      <x v="11"/>
    </i>
    <i r="1">
      <x v="12"/>
    </i>
    <i t="default">
      <x v="6"/>
    </i>
    <i>
      <x v="7"/>
      <x v="1"/>
    </i>
    <i r="1">
      <x v="8"/>
    </i>
    <i r="1">
      <x v="9"/>
    </i>
    <i r="1">
      <x v="11"/>
    </i>
    <i t="default">
      <x v="7"/>
    </i>
    <i>
      <x v="8"/>
      <x v="3"/>
    </i>
    <i r="1">
      <x v="11"/>
    </i>
    <i t="default">
      <x v="8"/>
    </i>
    <i>
      <x v="9"/>
      <x v="1"/>
    </i>
    <i r="1">
      <x v="2"/>
    </i>
    <i r="1">
      <x v="11"/>
    </i>
    <i t="default">
      <x v="9"/>
    </i>
    <i>
      <x v="10"/>
      <x/>
    </i>
    <i r="1">
      <x v="1"/>
    </i>
    <i r="1">
      <x v="2"/>
    </i>
    <i r="1">
      <x v="3"/>
    </i>
    <i r="1">
      <x v="4"/>
    </i>
    <i r="1">
      <x v="5"/>
    </i>
    <i r="1">
      <x v="6"/>
    </i>
    <i r="1">
      <x v="7"/>
    </i>
    <i r="1">
      <x v="8"/>
    </i>
    <i r="1">
      <x v="9"/>
    </i>
    <i r="1">
      <x v="10"/>
    </i>
    <i r="1">
      <x v="11"/>
    </i>
    <i r="1">
      <x v="12"/>
    </i>
    <i r="1">
      <x v="13"/>
    </i>
    <i t="default">
      <x v="10"/>
    </i>
    <i t="grand">
      <x/>
    </i>
  </rowItems>
  <colFields count="1">
    <field x="-2"/>
  </colFields>
  <colItems count="3">
    <i>
      <x/>
    </i>
    <i i="1">
      <x v="1"/>
    </i>
    <i i="2">
      <x v="2"/>
    </i>
  </colItems>
  <dataFields count="3">
    <dataField name="Count of Listing Gains(%)" fld="21" subtotal="count" baseField="19" baseItem="0"/>
    <dataField name="Sum of Listing Gains(%)" fld="21" baseField="0" baseItem="0"/>
    <dataField name="Count of IPO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D4AFFF-BAB9-402E-A505-98743C850FA0}" name="PivotTable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C11" firstHeaderRow="0" firstDataRow="1" firstDataCol="1"/>
  <pivotFields count="28">
    <pivotField numFmtId="15" showAll="0">
      <items count="244">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5"/>
        <item x="186"/>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29"/>
        <item x="130"/>
        <item x="128"/>
        <item x="126"/>
        <item x="127"/>
        <item x="124"/>
        <item x="125"/>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2"/>
        <item x="4"/>
        <item x="1"/>
        <item x="0"/>
        <item t="default"/>
      </items>
    </pivotField>
    <pivotField showAll="0"/>
    <pivotField axis="axisRow" dataField="1" showAll="0" sortType="ascending">
      <items count="304">
        <item x="109"/>
        <item x="200"/>
        <item x="65"/>
        <item x="262"/>
        <item x="258"/>
        <item x="9"/>
        <item x="29"/>
        <item x="176"/>
        <item x="219"/>
        <item x="67"/>
        <item x="235"/>
        <item x="36"/>
        <item x="102"/>
        <item x="95"/>
        <item x="272"/>
        <item x="3"/>
        <item x="100"/>
        <item x="245"/>
        <item x="15"/>
        <item x="301"/>
        <item x="290"/>
        <item x="131"/>
        <item x="263"/>
        <item x="207"/>
        <item x="25"/>
        <item x="76"/>
        <item x="153"/>
        <item x="33"/>
        <item x="191"/>
        <item x="106"/>
        <item x="234"/>
        <item x="138"/>
        <item x="85"/>
        <item x="81"/>
        <item x="98"/>
        <item x="284"/>
        <item x="31"/>
        <item x="113"/>
        <item x="209"/>
        <item x="132"/>
        <item x="158"/>
        <item x="1"/>
        <item x="32"/>
        <item x="91"/>
        <item x="12"/>
        <item x="296"/>
        <item x="242"/>
        <item x="228"/>
        <item x="41"/>
        <item x="129"/>
        <item x="47"/>
        <item x="266"/>
        <item x="94"/>
        <item x="157"/>
        <item x="264"/>
        <item x="276"/>
        <item x="236"/>
        <item x="179"/>
        <item x="53"/>
        <item x="288"/>
        <item x="140"/>
        <item x="18"/>
        <item x="185"/>
        <item x="50"/>
        <item x="239"/>
        <item x="212"/>
        <item x="103"/>
        <item x="69"/>
        <item x="224"/>
        <item x="38"/>
        <item x="267"/>
        <item x="203"/>
        <item x="73"/>
        <item x="194"/>
        <item x="278"/>
        <item x="146"/>
        <item x="37"/>
        <item x="217"/>
        <item x="291"/>
        <item x="86"/>
        <item x="214"/>
        <item x="197"/>
        <item x="24"/>
        <item x="97"/>
        <item x="171"/>
        <item x="220"/>
        <item x="127"/>
        <item x="60"/>
        <item x="134"/>
        <item x="155"/>
        <item x="274"/>
        <item x="221"/>
        <item x="122"/>
        <item x="269"/>
        <item x="151"/>
        <item x="256"/>
        <item x="208"/>
        <item x="148"/>
        <item x="257"/>
        <item x="211"/>
        <item x="275"/>
        <item x="84"/>
        <item x="150"/>
        <item x="72"/>
        <item x="210"/>
        <item x="193"/>
        <item x="22"/>
        <item x="13"/>
        <item x="107"/>
        <item x="248"/>
        <item x="68"/>
        <item x="117"/>
        <item x="124"/>
        <item x="139"/>
        <item x="229"/>
        <item x="215"/>
        <item x="20"/>
        <item x="293"/>
        <item x="35"/>
        <item x="4"/>
        <item x="187"/>
        <item x="298"/>
        <item x="156"/>
        <item x="238"/>
        <item x="71"/>
        <item x="186"/>
        <item x="188"/>
        <item x="110"/>
        <item x="277"/>
        <item x="147"/>
        <item x="300"/>
        <item x="152"/>
        <item x="299"/>
        <item x="14"/>
        <item x="44"/>
        <item x="19"/>
        <item x="121"/>
        <item x="137"/>
        <item x="205"/>
        <item x="145"/>
        <item x="89"/>
        <item x="54"/>
        <item x="55"/>
        <item x="159"/>
        <item x="118"/>
        <item x="128"/>
        <item x="111"/>
        <item x="2"/>
        <item x="162"/>
        <item x="125"/>
        <item x="172"/>
        <item x="136"/>
        <item x="23"/>
        <item x="287"/>
        <item x="206"/>
        <item x="204"/>
        <item x="198"/>
        <item x="5"/>
        <item x="279"/>
        <item x="74"/>
        <item x="105"/>
        <item x="82"/>
        <item x="270"/>
        <item x="115"/>
        <item x="199"/>
        <item x="250"/>
        <item x="40"/>
        <item x="10"/>
        <item x="289"/>
        <item x="104"/>
        <item x="226"/>
        <item x="6"/>
        <item x="283"/>
        <item x="51"/>
        <item x="75"/>
        <item x="190"/>
        <item x="164"/>
        <item x="135"/>
        <item x="240"/>
        <item x="241"/>
        <item x="143"/>
        <item x="292"/>
        <item x="120"/>
        <item x="142"/>
        <item x="8"/>
        <item x="285"/>
        <item x="182"/>
        <item x="189"/>
        <item x="63"/>
        <item x="77"/>
        <item x="133"/>
        <item x="61"/>
        <item x="295"/>
        <item x="265"/>
        <item x="93"/>
        <item x="252"/>
        <item x="58"/>
        <item x="88"/>
        <item x="26"/>
        <item x="79"/>
        <item x="222"/>
        <item x="259"/>
        <item x="232"/>
        <item x="253"/>
        <item x="123"/>
        <item x="160"/>
        <item x="116"/>
        <item x="282"/>
        <item x="87"/>
        <item x="28"/>
        <item x="154"/>
        <item x="225"/>
        <item x="177"/>
        <item x="42"/>
        <item x="34"/>
        <item x="119"/>
        <item x="170"/>
        <item x="196"/>
        <item x="294"/>
        <item x="227"/>
        <item x="130"/>
        <item x="244"/>
        <item x="173"/>
        <item x="141"/>
        <item x="0"/>
        <item x="174"/>
        <item x="271"/>
        <item x="254"/>
        <item x="66"/>
        <item x="195"/>
        <item x="56"/>
        <item x="166"/>
        <item x="21"/>
        <item x="168"/>
        <item x="52"/>
        <item x="260"/>
        <item x="96"/>
        <item x="251"/>
        <item x="90"/>
        <item x="180"/>
        <item x="30"/>
        <item x="27"/>
        <item x="184"/>
        <item x="48"/>
        <item x="11"/>
        <item x="83"/>
        <item x="243"/>
        <item x="281"/>
        <item x="255"/>
        <item x="165"/>
        <item x="16"/>
        <item x="280"/>
        <item x="7"/>
        <item x="114"/>
        <item x="39"/>
        <item x="43"/>
        <item x="101"/>
        <item x="247"/>
        <item x="297"/>
        <item x="201"/>
        <item x="237"/>
        <item x="144"/>
        <item x="59"/>
        <item x="286"/>
        <item x="64"/>
        <item x="218"/>
        <item x="216"/>
        <item x="249"/>
        <item x="149"/>
        <item x="273"/>
        <item x="108"/>
        <item x="246"/>
        <item x="80"/>
        <item x="213"/>
        <item x="49"/>
        <item x="17"/>
        <item x="178"/>
        <item x="192"/>
        <item x="231"/>
        <item x="92"/>
        <item x="45"/>
        <item x="202"/>
        <item x="163"/>
        <item x="183"/>
        <item x="161"/>
        <item x="233"/>
        <item x="46"/>
        <item x="223"/>
        <item x="230"/>
        <item x="126"/>
        <item x="261"/>
        <item x="57"/>
        <item x="175"/>
        <item x="112"/>
        <item x="99"/>
        <item x="70"/>
        <item x="78"/>
        <item x="268"/>
        <item x="181"/>
        <item x="167"/>
        <item x="169"/>
        <item x="62"/>
        <item m="1" x="30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12">
        <item x="0"/>
        <item h="1" x="6"/>
        <item h="1" x="1"/>
        <item h="1" x="8"/>
        <item h="1" x="10"/>
        <item h="1" x="7"/>
        <item h="1" x="2"/>
        <item h="1" x="5"/>
        <item h="1" x="3"/>
        <item h="1" x="4"/>
        <item h="1" x="9"/>
        <item t="default"/>
      </items>
    </pivotField>
    <pivotField showAll="0"/>
    <pivotField showAll="0"/>
    <pivotField showAll="0"/>
    <pivotField showAll="0"/>
    <pivotField showAll="0">
      <items count="14">
        <item x="3"/>
        <item x="1"/>
        <item x="4"/>
        <item x="7"/>
        <item x="9"/>
        <item x="10"/>
        <item x="0"/>
        <item x="12"/>
        <item x="11"/>
        <item x="5"/>
        <item x="2"/>
        <item x="6"/>
        <item x="8"/>
        <item t="default"/>
      </items>
    </pivotField>
    <pivotField showAll="0"/>
    <pivotField showAll="0"/>
    <pivotField dataField="1" showAll="0"/>
    <pivotField showAll="0"/>
    <pivotField showAll="0"/>
    <pivotField showAll="0"/>
    <pivotField showAll="0">
      <items count="6">
        <item h="1" m="1" x="4"/>
        <item h="1" x="1"/>
        <item x="2"/>
        <item h="1" m="1" x="3"/>
        <item h="1" x="0"/>
        <item t="default"/>
      </items>
    </pivotField>
    <pivotField showAll="0"/>
    <pivotField showAll="0"/>
  </pivotFields>
  <rowFields count="1">
    <field x="2"/>
  </rowFields>
  <rowItems count="8">
    <i>
      <x v="210"/>
    </i>
    <i>
      <x v="1"/>
    </i>
    <i>
      <x v="223"/>
    </i>
    <i>
      <x v="176"/>
    </i>
    <i>
      <x v="241"/>
    </i>
    <i>
      <x v="135"/>
    </i>
    <i>
      <x v="277"/>
    </i>
    <i t="grand">
      <x/>
    </i>
  </rowItems>
  <colFields count="1">
    <field x="-2"/>
  </colFields>
  <colItems count="2">
    <i>
      <x/>
    </i>
    <i i="1">
      <x v="1"/>
    </i>
  </colItems>
  <dataFields count="2">
    <dataField name=" Gains(%)" fld="21" baseField="0" baseItem="0"/>
    <dataField name="Count of IPO NAME" fld="2"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200"/>
          </reference>
        </references>
      </pivotArea>
    </chartFormat>
    <chartFormat chart="3" format="3">
      <pivotArea type="data" outline="0" fieldPosition="0">
        <references count="2">
          <reference field="4294967294" count="1" selected="0">
            <x v="0"/>
          </reference>
          <reference field="2" count="1" selected="0">
            <x v="292"/>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4C794C-CC07-4E69-9C7C-DB37A6274A22}" name="PivotTable4"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A3:C10" firstHeaderRow="0" firstDataRow="1" firstDataCol="1"/>
  <pivotFields count="28">
    <pivotField numFmtId="15" showAll="0">
      <items count="244">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5"/>
        <item x="186"/>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29"/>
        <item x="130"/>
        <item x="128"/>
        <item x="126"/>
        <item x="127"/>
        <item x="124"/>
        <item x="125"/>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2"/>
        <item x="4"/>
        <item x="1"/>
        <item x="0"/>
        <item t="default"/>
      </items>
    </pivotField>
    <pivotField showAll="0"/>
    <pivotField axis="axisRow" dataField="1" showAll="0">
      <items count="304">
        <item x="109"/>
        <item x="200"/>
        <item x="65"/>
        <item x="262"/>
        <item x="258"/>
        <item x="9"/>
        <item x="29"/>
        <item x="176"/>
        <item x="219"/>
        <item x="67"/>
        <item x="235"/>
        <item x="36"/>
        <item x="102"/>
        <item x="95"/>
        <item x="272"/>
        <item x="3"/>
        <item x="100"/>
        <item x="245"/>
        <item x="15"/>
        <item x="301"/>
        <item x="290"/>
        <item x="131"/>
        <item x="263"/>
        <item x="207"/>
        <item x="25"/>
        <item x="76"/>
        <item x="153"/>
        <item x="33"/>
        <item x="191"/>
        <item x="106"/>
        <item x="234"/>
        <item x="138"/>
        <item x="85"/>
        <item x="81"/>
        <item x="98"/>
        <item x="284"/>
        <item x="31"/>
        <item x="113"/>
        <item x="209"/>
        <item x="132"/>
        <item x="158"/>
        <item x="1"/>
        <item x="32"/>
        <item x="91"/>
        <item x="12"/>
        <item x="296"/>
        <item x="242"/>
        <item x="228"/>
        <item x="41"/>
        <item x="129"/>
        <item x="47"/>
        <item x="266"/>
        <item x="94"/>
        <item x="157"/>
        <item x="264"/>
        <item x="276"/>
        <item x="236"/>
        <item x="179"/>
        <item x="53"/>
        <item x="288"/>
        <item x="140"/>
        <item x="18"/>
        <item x="185"/>
        <item x="50"/>
        <item x="239"/>
        <item x="212"/>
        <item x="103"/>
        <item x="69"/>
        <item x="224"/>
        <item x="38"/>
        <item x="267"/>
        <item x="203"/>
        <item x="73"/>
        <item x="194"/>
        <item x="278"/>
        <item x="146"/>
        <item x="37"/>
        <item x="217"/>
        <item x="291"/>
        <item x="86"/>
        <item x="214"/>
        <item x="197"/>
        <item x="24"/>
        <item x="97"/>
        <item x="171"/>
        <item x="220"/>
        <item x="127"/>
        <item x="60"/>
        <item x="134"/>
        <item x="155"/>
        <item x="274"/>
        <item x="221"/>
        <item x="122"/>
        <item x="269"/>
        <item x="151"/>
        <item x="256"/>
        <item x="208"/>
        <item x="148"/>
        <item x="257"/>
        <item x="211"/>
        <item x="275"/>
        <item x="84"/>
        <item x="150"/>
        <item x="72"/>
        <item x="210"/>
        <item x="193"/>
        <item x="22"/>
        <item x="13"/>
        <item x="107"/>
        <item x="248"/>
        <item x="68"/>
        <item x="117"/>
        <item x="124"/>
        <item x="139"/>
        <item x="229"/>
        <item x="215"/>
        <item x="20"/>
        <item x="293"/>
        <item x="35"/>
        <item x="4"/>
        <item x="187"/>
        <item x="298"/>
        <item x="156"/>
        <item x="238"/>
        <item x="71"/>
        <item x="186"/>
        <item x="188"/>
        <item x="110"/>
        <item x="277"/>
        <item x="147"/>
        <item x="300"/>
        <item x="152"/>
        <item x="299"/>
        <item x="14"/>
        <item x="44"/>
        <item x="19"/>
        <item x="121"/>
        <item x="137"/>
        <item x="205"/>
        <item x="145"/>
        <item x="89"/>
        <item x="54"/>
        <item x="55"/>
        <item x="159"/>
        <item x="118"/>
        <item x="128"/>
        <item x="111"/>
        <item x="2"/>
        <item x="162"/>
        <item x="125"/>
        <item x="172"/>
        <item x="136"/>
        <item x="23"/>
        <item x="287"/>
        <item x="206"/>
        <item x="204"/>
        <item x="198"/>
        <item x="5"/>
        <item x="279"/>
        <item x="74"/>
        <item x="105"/>
        <item x="82"/>
        <item x="270"/>
        <item x="115"/>
        <item x="199"/>
        <item x="250"/>
        <item x="40"/>
        <item x="10"/>
        <item x="289"/>
        <item x="104"/>
        <item x="226"/>
        <item x="6"/>
        <item x="283"/>
        <item x="51"/>
        <item x="75"/>
        <item x="190"/>
        <item x="164"/>
        <item x="135"/>
        <item x="240"/>
        <item x="241"/>
        <item x="143"/>
        <item x="292"/>
        <item x="120"/>
        <item x="142"/>
        <item x="8"/>
        <item x="285"/>
        <item x="182"/>
        <item x="189"/>
        <item x="63"/>
        <item x="77"/>
        <item x="133"/>
        <item x="61"/>
        <item x="295"/>
        <item x="265"/>
        <item x="93"/>
        <item x="252"/>
        <item x="58"/>
        <item x="88"/>
        <item x="26"/>
        <item x="79"/>
        <item x="222"/>
        <item x="259"/>
        <item x="232"/>
        <item x="253"/>
        <item x="123"/>
        <item x="160"/>
        <item x="116"/>
        <item x="282"/>
        <item x="87"/>
        <item x="28"/>
        <item x="154"/>
        <item x="225"/>
        <item x="177"/>
        <item x="42"/>
        <item x="34"/>
        <item x="119"/>
        <item x="170"/>
        <item x="196"/>
        <item x="294"/>
        <item x="227"/>
        <item x="130"/>
        <item x="244"/>
        <item x="173"/>
        <item x="141"/>
        <item x="0"/>
        <item x="174"/>
        <item x="271"/>
        <item x="254"/>
        <item x="66"/>
        <item x="195"/>
        <item x="56"/>
        <item x="166"/>
        <item x="21"/>
        <item x="168"/>
        <item x="52"/>
        <item x="260"/>
        <item x="96"/>
        <item x="251"/>
        <item x="90"/>
        <item x="180"/>
        <item x="30"/>
        <item x="27"/>
        <item x="184"/>
        <item x="48"/>
        <item x="11"/>
        <item x="83"/>
        <item x="243"/>
        <item x="281"/>
        <item x="255"/>
        <item x="165"/>
        <item x="16"/>
        <item x="280"/>
        <item x="7"/>
        <item x="114"/>
        <item x="39"/>
        <item x="43"/>
        <item x="101"/>
        <item x="247"/>
        <item x="297"/>
        <item x="201"/>
        <item x="237"/>
        <item x="144"/>
        <item x="59"/>
        <item x="286"/>
        <item x="64"/>
        <item x="218"/>
        <item x="216"/>
        <item x="249"/>
        <item x="149"/>
        <item x="273"/>
        <item x="108"/>
        <item x="246"/>
        <item x="80"/>
        <item x="213"/>
        <item x="49"/>
        <item x="17"/>
        <item x="178"/>
        <item x="192"/>
        <item x="231"/>
        <item x="92"/>
        <item x="45"/>
        <item x="202"/>
        <item x="163"/>
        <item x="183"/>
        <item x="161"/>
        <item x="233"/>
        <item x="46"/>
        <item x="223"/>
        <item x="230"/>
        <item x="126"/>
        <item x="261"/>
        <item x="57"/>
        <item x="175"/>
        <item x="112"/>
        <item x="99"/>
        <item x="70"/>
        <item x="78"/>
        <item x="268"/>
        <item x="181"/>
        <item x="167"/>
        <item x="169"/>
        <item x="62"/>
        <item m="1" x="302"/>
        <item t="default"/>
      </items>
    </pivotField>
    <pivotField showAll="0"/>
    <pivotField showAll="0"/>
    <pivotField showAll="0"/>
    <pivotField showAll="0"/>
    <pivotField showAll="0"/>
    <pivotField showAll="0"/>
    <pivotField showAll="0"/>
    <pivotField showAll="0"/>
    <pivotField showAll="0"/>
    <pivotField showAll="0"/>
    <pivotField showAll="0">
      <items count="12">
        <item x="0"/>
        <item h="1" x="6"/>
        <item h="1" x="1"/>
        <item h="1" x="8"/>
        <item h="1" x="10"/>
        <item h="1" x="7"/>
        <item h="1" x="2"/>
        <item h="1" x="5"/>
        <item h="1" x="3"/>
        <item h="1" x="4"/>
        <item h="1" x="9"/>
        <item t="default"/>
      </items>
    </pivotField>
    <pivotField showAll="0"/>
    <pivotField showAll="0"/>
    <pivotField showAll="0"/>
    <pivotField showAll="0"/>
    <pivotField showAll="0">
      <items count="14">
        <item x="3"/>
        <item x="1"/>
        <item x="4"/>
        <item x="7"/>
        <item x="9"/>
        <item x="10"/>
        <item x="0"/>
        <item x="12"/>
        <item x="11"/>
        <item x="5"/>
        <item x="2"/>
        <item x="6"/>
        <item x="8"/>
        <item t="default"/>
      </items>
    </pivotField>
    <pivotField showAll="0"/>
    <pivotField showAll="0"/>
    <pivotField dataField="1" showAll="0"/>
    <pivotField showAll="0">
      <items count="16">
        <item x="14"/>
        <item x="11"/>
        <item x="2"/>
        <item x="3"/>
        <item x="7"/>
        <item x="6"/>
        <item x="9"/>
        <item x="0"/>
        <item x="8"/>
        <item x="1"/>
        <item x="5"/>
        <item x="4"/>
        <item x="12"/>
        <item x="10"/>
        <item x="13"/>
        <item t="default"/>
      </items>
    </pivotField>
    <pivotField showAll="0"/>
    <pivotField showAll="0"/>
    <pivotField showAll="0">
      <items count="6">
        <item h="1" m="1" x="4"/>
        <item h="1" x="1"/>
        <item x="2"/>
        <item h="1" m="1" x="3"/>
        <item h="1" x="0"/>
        <item t="default"/>
      </items>
    </pivotField>
    <pivotField showAll="0"/>
    <pivotField showAll="0"/>
  </pivotFields>
  <rowFields count="1">
    <field x="2"/>
  </rowFields>
  <rowItems count="7">
    <i>
      <x v="1"/>
    </i>
    <i>
      <x v="135"/>
    </i>
    <i>
      <x v="176"/>
    </i>
    <i>
      <x v="210"/>
    </i>
    <i>
      <x v="223"/>
    </i>
    <i>
      <x v="241"/>
    </i>
    <i>
      <x v="277"/>
    </i>
  </rowItems>
  <colFields count="1">
    <field x="-2"/>
  </colFields>
  <colItems count="2">
    <i>
      <x/>
    </i>
    <i i="1">
      <x v="1"/>
    </i>
  </colItems>
  <dataFields count="2">
    <dataField name="Count of IPO NAME" fld="2" subtotal="count" baseField="0" baseItem="0"/>
    <dataField name="Sum of Listing Gains(%)" fld="21" baseField="2" baseItem="1"/>
  </dataFields>
  <chartFormats count="2">
    <chartFormat chart="12"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B90F36-64CD-4918-A7EA-E6810CAE401F}" name="PivotTable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14" firstHeaderRow="0" firstDataRow="1" firstDataCol="1"/>
  <pivotFields count="28">
    <pivotField numFmtId="15" showAll="0">
      <items count="244">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5"/>
        <item x="186"/>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29"/>
        <item x="130"/>
        <item x="128"/>
        <item x="126"/>
        <item x="127"/>
        <item x="124"/>
        <item x="125"/>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2"/>
        <item x="4"/>
        <item x="1"/>
        <item x="0"/>
        <item t="default"/>
      </items>
    </pivotField>
    <pivotField showAll="0"/>
    <pivotField axis="axisRow" dataField="1" showAll="0" sortType="ascending">
      <items count="304">
        <item x="109"/>
        <item x="200"/>
        <item x="65"/>
        <item x="262"/>
        <item x="258"/>
        <item x="9"/>
        <item x="29"/>
        <item x="176"/>
        <item x="219"/>
        <item x="67"/>
        <item x="235"/>
        <item x="36"/>
        <item x="102"/>
        <item x="95"/>
        <item x="272"/>
        <item x="3"/>
        <item x="100"/>
        <item x="245"/>
        <item x="15"/>
        <item x="301"/>
        <item x="290"/>
        <item x="131"/>
        <item x="263"/>
        <item x="207"/>
        <item x="25"/>
        <item x="76"/>
        <item x="153"/>
        <item x="33"/>
        <item x="191"/>
        <item x="106"/>
        <item x="234"/>
        <item x="138"/>
        <item x="85"/>
        <item x="81"/>
        <item x="98"/>
        <item x="284"/>
        <item x="31"/>
        <item x="113"/>
        <item x="209"/>
        <item x="132"/>
        <item x="158"/>
        <item x="1"/>
        <item x="32"/>
        <item x="91"/>
        <item x="12"/>
        <item x="296"/>
        <item x="242"/>
        <item x="228"/>
        <item x="41"/>
        <item x="129"/>
        <item x="47"/>
        <item x="266"/>
        <item x="94"/>
        <item x="157"/>
        <item x="264"/>
        <item x="276"/>
        <item x="236"/>
        <item x="179"/>
        <item x="53"/>
        <item x="288"/>
        <item x="140"/>
        <item x="18"/>
        <item x="185"/>
        <item x="50"/>
        <item x="239"/>
        <item x="212"/>
        <item x="103"/>
        <item x="69"/>
        <item x="224"/>
        <item x="38"/>
        <item x="267"/>
        <item x="203"/>
        <item x="73"/>
        <item x="194"/>
        <item x="278"/>
        <item x="146"/>
        <item x="37"/>
        <item x="217"/>
        <item x="291"/>
        <item x="86"/>
        <item x="214"/>
        <item x="197"/>
        <item x="24"/>
        <item x="97"/>
        <item x="171"/>
        <item x="220"/>
        <item x="127"/>
        <item x="60"/>
        <item x="134"/>
        <item x="155"/>
        <item x="274"/>
        <item x="221"/>
        <item x="122"/>
        <item x="269"/>
        <item x="151"/>
        <item x="256"/>
        <item x="208"/>
        <item x="148"/>
        <item x="257"/>
        <item x="211"/>
        <item x="275"/>
        <item x="84"/>
        <item x="150"/>
        <item x="72"/>
        <item x="210"/>
        <item x="193"/>
        <item x="22"/>
        <item x="13"/>
        <item x="107"/>
        <item x="248"/>
        <item x="68"/>
        <item x="117"/>
        <item x="124"/>
        <item x="139"/>
        <item x="229"/>
        <item x="215"/>
        <item x="20"/>
        <item x="293"/>
        <item x="35"/>
        <item x="4"/>
        <item x="187"/>
        <item x="298"/>
        <item x="156"/>
        <item x="238"/>
        <item x="71"/>
        <item x="186"/>
        <item x="188"/>
        <item x="110"/>
        <item x="277"/>
        <item x="147"/>
        <item x="300"/>
        <item x="152"/>
        <item x="299"/>
        <item x="14"/>
        <item x="44"/>
        <item x="19"/>
        <item x="121"/>
        <item x="137"/>
        <item x="205"/>
        <item x="145"/>
        <item x="89"/>
        <item x="54"/>
        <item x="55"/>
        <item x="159"/>
        <item x="118"/>
        <item x="128"/>
        <item x="111"/>
        <item x="2"/>
        <item x="162"/>
        <item x="125"/>
        <item x="172"/>
        <item x="136"/>
        <item x="23"/>
        <item x="287"/>
        <item x="206"/>
        <item x="204"/>
        <item x="198"/>
        <item x="5"/>
        <item x="279"/>
        <item x="74"/>
        <item x="105"/>
        <item x="82"/>
        <item x="270"/>
        <item x="115"/>
        <item x="199"/>
        <item x="250"/>
        <item x="40"/>
        <item x="10"/>
        <item x="289"/>
        <item x="104"/>
        <item x="226"/>
        <item x="6"/>
        <item x="283"/>
        <item x="51"/>
        <item x="75"/>
        <item x="190"/>
        <item x="164"/>
        <item x="135"/>
        <item x="240"/>
        <item x="241"/>
        <item x="143"/>
        <item x="292"/>
        <item x="120"/>
        <item x="142"/>
        <item x="8"/>
        <item x="285"/>
        <item x="182"/>
        <item x="189"/>
        <item x="63"/>
        <item x="77"/>
        <item x="133"/>
        <item x="61"/>
        <item x="295"/>
        <item x="265"/>
        <item x="93"/>
        <item x="252"/>
        <item x="58"/>
        <item x="88"/>
        <item x="26"/>
        <item x="79"/>
        <item x="222"/>
        <item x="259"/>
        <item x="232"/>
        <item x="253"/>
        <item x="123"/>
        <item x="160"/>
        <item x="116"/>
        <item x="282"/>
        <item x="87"/>
        <item x="28"/>
        <item x="154"/>
        <item x="225"/>
        <item x="177"/>
        <item x="42"/>
        <item x="34"/>
        <item x="119"/>
        <item x="170"/>
        <item x="196"/>
        <item x="294"/>
        <item x="227"/>
        <item x="130"/>
        <item x="244"/>
        <item x="173"/>
        <item x="141"/>
        <item x="0"/>
        <item x="174"/>
        <item x="271"/>
        <item x="254"/>
        <item x="66"/>
        <item x="195"/>
        <item x="56"/>
        <item x="166"/>
        <item x="21"/>
        <item x="168"/>
        <item x="52"/>
        <item x="260"/>
        <item x="96"/>
        <item x="251"/>
        <item x="90"/>
        <item x="180"/>
        <item x="30"/>
        <item x="27"/>
        <item x="184"/>
        <item x="48"/>
        <item x="11"/>
        <item x="83"/>
        <item x="243"/>
        <item x="281"/>
        <item x="255"/>
        <item x="165"/>
        <item x="16"/>
        <item x="280"/>
        <item x="7"/>
        <item x="114"/>
        <item x="39"/>
        <item x="43"/>
        <item x="101"/>
        <item x="247"/>
        <item x="297"/>
        <item x="201"/>
        <item x="237"/>
        <item x="144"/>
        <item x="59"/>
        <item x="286"/>
        <item x="64"/>
        <item x="218"/>
        <item x="216"/>
        <item x="249"/>
        <item x="149"/>
        <item x="273"/>
        <item x="108"/>
        <item x="246"/>
        <item x="80"/>
        <item x="213"/>
        <item x="49"/>
        <item x="17"/>
        <item x="178"/>
        <item x="192"/>
        <item x="231"/>
        <item x="92"/>
        <item x="45"/>
        <item x="202"/>
        <item x="163"/>
        <item x="183"/>
        <item x="161"/>
        <item x="233"/>
        <item x="46"/>
        <item x="223"/>
        <item x="230"/>
        <item x="126"/>
        <item x="261"/>
        <item x="57"/>
        <item x="175"/>
        <item x="112"/>
        <item x="99"/>
        <item x="70"/>
        <item x="78"/>
        <item x="268"/>
        <item x="181"/>
        <item x="167"/>
        <item x="169"/>
        <item x="62"/>
        <item m="1" x="30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12">
        <item h="1" x="0"/>
        <item h="1" x="6"/>
        <item h="1" x="1"/>
        <item x="8"/>
        <item h="1" x="10"/>
        <item h="1" x="7"/>
        <item h="1" x="2"/>
        <item h="1" x="5"/>
        <item h="1" x="3"/>
        <item h="1" x="4"/>
        <item h="1" x="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1">
    <i>
      <x v="136"/>
    </i>
    <i>
      <x v="275"/>
    </i>
    <i>
      <x v="228"/>
    </i>
    <i>
      <x v="188"/>
    </i>
    <i>
      <x v="36"/>
    </i>
    <i>
      <x v="237"/>
    </i>
    <i>
      <x v="104"/>
    </i>
    <i>
      <x v="158"/>
    </i>
    <i>
      <x v="142"/>
    </i>
    <i>
      <x v="131"/>
    </i>
    <i t="grand">
      <x/>
    </i>
  </rowItems>
  <colFields count="1">
    <field x="-2"/>
  </colFields>
  <colItems count="2">
    <i>
      <x/>
    </i>
    <i i="1">
      <x v="1"/>
    </i>
  </colItems>
  <dataFields count="2">
    <dataField name=" Gains(%)" fld="21" baseField="0" baseItem="0"/>
    <dataField name="Count of IPO NAME" fld="2" subtotal="count" baseField="0" baseItem="0"/>
  </dataFields>
  <chartFormats count="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200"/>
          </reference>
        </references>
      </pivotArea>
    </chartFormat>
    <chartFormat chart="3" format="3">
      <pivotArea type="data" outline="0" fieldPosition="0">
        <references count="2">
          <reference field="4294967294" count="1" selected="0">
            <x v="0"/>
          </reference>
          <reference field="2" count="1" selected="0">
            <x v="29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401E123B-F4D5-4157-9018-F84204E6303D}" autoFormatId="16" applyNumberFormats="0" applyBorderFormats="0" applyFontFormats="0" applyPatternFormats="0" applyAlignmentFormats="0" applyWidthHeightFormats="0">
  <queryTableRefresh nextId="13">
    <queryTableFields count="12">
      <queryTableField id="1" name="Column1" tableColumnId="1"/>
      <queryTableField id="2" name="Column2" tableColumnId="2"/>
      <queryTableField id="12" dataBound="0" tableColumnId="1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grp2" xr10:uid="{81910A88-F07B-41BA-89E1-E4A3BE9F643D}" sourceName="Size grp">
  <pivotTables>
    <pivotTable tabId="20" name="PivotTable4"/>
  </pivotTables>
  <data>
    <tabular pivotCacheId="1932618020">
      <items count="11">
        <i x="0"/>
        <i x="6"/>
        <i x="1"/>
        <i x="8" s="1"/>
        <i x="10"/>
        <i x="7"/>
        <i x="2"/>
        <i x="5"/>
        <i x="3"/>
        <i x="4"/>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O_NAME" xr10:uid="{D0B94DE2-3350-4EE4-88E9-673D43DD8E5F}" sourceName="IPO NAME">
  <pivotTables>
    <pivotTable tabId="20" name="PivotTable4"/>
  </pivotTables>
  <data>
    <tabular pivotCacheId="1932618020">
      <items count="303">
        <i x="31" s="1"/>
        <i x="210" s="1"/>
        <i x="152" s="1"/>
        <i x="121" s="1"/>
        <i x="55" s="1"/>
        <i x="279" s="1"/>
        <i x="63" s="1"/>
        <i x="66" s="1"/>
        <i x="251" s="1"/>
        <i x="17" s="1"/>
        <i x="109" s="1" nd="1"/>
        <i x="200" s="1" nd="1"/>
        <i x="65" s="1" nd="1"/>
        <i x="262" s="1" nd="1"/>
        <i x="258" s="1" nd="1"/>
        <i x="9" s="1" nd="1"/>
        <i x="29" s="1" nd="1"/>
        <i x="176" s="1" nd="1"/>
        <i x="219" s="1" nd="1"/>
        <i x="67" s="1" nd="1"/>
        <i x="235" s="1" nd="1"/>
        <i x="36" s="1" nd="1"/>
        <i x="102" s="1" nd="1"/>
        <i x="95" s="1" nd="1"/>
        <i x="272" s="1" nd="1"/>
        <i x="3" s="1" nd="1"/>
        <i x="100" s="1" nd="1"/>
        <i x="245" s="1" nd="1"/>
        <i x="15" s="1" nd="1"/>
        <i x="301" s="1" nd="1"/>
        <i x="290" s="1" nd="1"/>
        <i x="131" s="1" nd="1"/>
        <i x="263" s="1" nd="1"/>
        <i x="207" s="1" nd="1"/>
        <i x="25" s="1" nd="1"/>
        <i x="76" s="1" nd="1"/>
        <i x="153" s="1" nd="1"/>
        <i x="33" s="1" nd="1"/>
        <i x="191" s="1" nd="1"/>
        <i x="106" s="1" nd="1"/>
        <i x="234" s="1" nd="1"/>
        <i x="138" s="1" nd="1"/>
        <i x="85" s="1" nd="1"/>
        <i x="81" s="1" nd="1"/>
        <i x="98" s="1" nd="1"/>
        <i x="284" s="1" nd="1"/>
        <i x="113" s="1" nd="1"/>
        <i x="209" s="1" nd="1"/>
        <i x="132" s="1" nd="1"/>
        <i x="158" s="1" nd="1"/>
        <i x="1" s="1" nd="1"/>
        <i x="32" s="1" nd="1"/>
        <i x="91" s="1" nd="1"/>
        <i x="12" s="1" nd="1"/>
        <i x="296" s="1" nd="1"/>
        <i x="242" s="1" nd="1"/>
        <i x="228" s="1" nd="1"/>
        <i x="41" s="1" nd="1"/>
        <i x="129" s="1" nd="1"/>
        <i x="47" s="1" nd="1"/>
        <i x="266" s="1" nd="1"/>
        <i x="94" s="1" nd="1"/>
        <i x="157" s="1" nd="1"/>
        <i x="264" s="1" nd="1"/>
        <i x="276" s="1" nd="1"/>
        <i x="236" s="1" nd="1"/>
        <i x="179" s="1" nd="1"/>
        <i x="53" s="1" nd="1"/>
        <i x="288" s="1" nd="1"/>
        <i x="140" s="1" nd="1"/>
        <i x="18" s="1" nd="1"/>
        <i x="185" s="1" nd="1"/>
        <i x="50" s="1" nd="1"/>
        <i x="239" s="1" nd="1"/>
        <i x="212" s="1" nd="1"/>
        <i x="103" s="1" nd="1"/>
        <i x="69" s="1" nd="1"/>
        <i x="224" s="1" nd="1"/>
        <i x="38" s="1" nd="1"/>
        <i x="267" s="1" nd="1"/>
        <i x="203" s="1" nd="1"/>
        <i x="73" s="1" nd="1"/>
        <i x="194" s="1" nd="1"/>
        <i x="278" s="1" nd="1"/>
        <i x="146" s="1" nd="1"/>
        <i x="37" s="1" nd="1"/>
        <i x="217" s="1" nd="1"/>
        <i x="291" s="1" nd="1"/>
        <i x="86" s="1" nd="1"/>
        <i x="214" s="1" nd="1"/>
        <i x="197" s="1" nd="1"/>
        <i x="24" s="1" nd="1"/>
        <i x="97" s="1" nd="1"/>
        <i x="171" s="1" nd="1"/>
        <i x="220" s="1" nd="1"/>
        <i x="127" s="1" nd="1"/>
        <i x="60" s="1" nd="1"/>
        <i x="134" s="1" nd="1"/>
        <i x="155" s="1" nd="1"/>
        <i x="274" s="1" nd="1"/>
        <i x="221" s="1" nd="1"/>
        <i x="122" s="1" nd="1"/>
        <i x="269" s="1" nd="1"/>
        <i x="151" s="1" nd="1"/>
        <i x="256" s="1" nd="1"/>
        <i x="208" s="1" nd="1"/>
        <i x="148" s="1" nd="1"/>
        <i x="257" s="1" nd="1"/>
        <i x="211" s="1" nd="1"/>
        <i x="275" s="1" nd="1"/>
        <i x="84" s="1" nd="1"/>
        <i x="150" s="1" nd="1"/>
        <i x="72" s="1" nd="1"/>
        <i x="193" s="1" nd="1"/>
        <i x="22" s="1" nd="1"/>
        <i x="13" s="1" nd="1"/>
        <i x="107" s="1" nd="1"/>
        <i x="248" s="1" nd="1"/>
        <i x="68" s="1" nd="1"/>
        <i x="117" s="1" nd="1"/>
        <i x="124" s="1" nd="1"/>
        <i x="139" s="1" nd="1"/>
        <i x="229" s="1" nd="1"/>
        <i x="215" s="1" nd="1"/>
        <i x="20" s="1" nd="1"/>
        <i x="293" s="1" nd="1"/>
        <i x="35" s="1" nd="1"/>
        <i x="4" s="1" nd="1"/>
        <i x="187" s="1" nd="1"/>
        <i x="298" s="1" nd="1"/>
        <i x="156" s="1" nd="1"/>
        <i x="238" s="1" nd="1"/>
        <i x="71" s="1" nd="1"/>
        <i x="186" s="1" nd="1"/>
        <i x="188" s="1" nd="1"/>
        <i x="110" s="1" nd="1"/>
        <i x="277" s="1" nd="1"/>
        <i x="147" s="1" nd="1"/>
        <i x="300" s="1" nd="1"/>
        <i x="299" s="1" nd="1"/>
        <i x="14" s="1" nd="1"/>
        <i x="44" s="1" nd="1"/>
        <i x="19" s="1" nd="1"/>
        <i x="137" s="1" nd="1"/>
        <i x="205" s="1" nd="1"/>
        <i x="145" s="1" nd="1"/>
        <i x="89" s="1" nd="1"/>
        <i x="54" s="1" nd="1"/>
        <i x="159" s="1" nd="1"/>
        <i x="118" s="1" nd="1"/>
        <i x="128" s="1" nd="1"/>
        <i x="111" s="1" nd="1"/>
        <i x="2" s="1" nd="1"/>
        <i x="162" s="1" nd="1"/>
        <i x="125" s="1" nd="1"/>
        <i x="172" s="1" nd="1"/>
        <i x="136" s="1" nd="1"/>
        <i x="23" s="1" nd="1"/>
        <i x="287" s="1" nd="1"/>
        <i x="206" s="1" nd="1"/>
        <i x="204" s="1" nd="1"/>
        <i x="198" s="1" nd="1"/>
        <i x="5" s="1" nd="1"/>
        <i x="74" s="1" nd="1"/>
        <i x="105" s="1" nd="1"/>
        <i x="82" s="1" nd="1"/>
        <i x="270" s="1" nd="1"/>
        <i x="115" s="1" nd="1"/>
        <i x="199" s="1" nd="1"/>
        <i x="250" s="1" nd="1"/>
        <i x="40" s="1" nd="1"/>
        <i x="10" s="1" nd="1"/>
        <i x="289" s="1" nd="1"/>
        <i x="104" s="1" nd="1"/>
        <i x="226" s="1" nd="1"/>
        <i x="6" s="1" nd="1"/>
        <i x="283" s="1" nd="1"/>
        <i x="51" s="1" nd="1"/>
        <i x="75" s="1" nd="1"/>
        <i x="190" s="1" nd="1"/>
        <i x="164" s="1" nd="1"/>
        <i x="135" s="1" nd="1"/>
        <i x="240" s="1" nd="1"/>
        <i x="241" s="1" nd="1"/>
        <i x="143" s="1" nd="1"/>
        <i x="292" s="1" nd="1"/>
        <i x="120" s="1" nd="1"/>
        <i x="142" s="1" nd="1"/>
        <i x="8" s="1" nd="1"/>
        <i x="285" s="1" nd="1"/>
        <i x="182" s="1" nd="1"/>
        <i x="189" s="1" nd="1"/>
        <i x="77" s="1" nd="1"/>
        <i x="133" s="1" nd="1"/>
        <i x="61" s="1" nd="1"/>
        <i x="295" s="1" nd="1"/>
        <i x="265" s="1" nd="1"/>
        <i x="93" s="1" nd="1"/>
        <i x="252" s="1" nd="1"/>
        <i x="58" s="1" nd="1"/>
        <i x="88" s="1" nd="1"/>
        <i x="26" s="1" nd="1"/>
        <i x="79" s="1" nd="1"/>
        <i x="222" s="1" nd="1"/>
        <i x="259" s="1" nd="1"/>
        <i x="232" s="1" nd="1"/>
        <i x="253" s="1" nd="1"/>
        <i x="123" s="1" nd="1"/>
        <i x="160" s="1" nd="1"/>
        <i x="116" s="1" nd="1"/>
        <i x="282" s="1" nd="1"/>
        <i x="87" s="1" nd="1"/>
        <i x="28" s="1" nd="1"/>
        <i x="154" s="1" nd="1"/>
        <i x="225" s="1" nd="1"/>
        <i x="177" s="1" nd="1"/>
        <i x="42" s="1" nd="1"/>
        <i x="34" s="1" nd="1"/>
        <i x="119" s="1" nd="1"/>
        <i x="170" s="1" nd="1"/>
        <i x="196" s="1" nd="1"/>
        <i x="294" s="1" nd="1"/>
        <i x="227" s="1" nd="1"/>
        <i x="130" s="1" nd="1"/>
        <i x="244" s="1" nd="1"/>
        <i x="173" s="1" nd="1"/>
        <i x="141" s="1" nd="1"/>
        <i x="0" s="1" nd="1"/>
        <i x="302" s="1" nd="1"/>
        <i x="174" s="1" nd="1"/>
        <i x="271" s="1" nd="1"/>
        <i x="254" s="1" nd="1"/>
        <i x="195" s="1" nd="1"/>
        <i x="56" s="1" nd="1"/>
        <i x="166" s="1" nd="1"/>
        <i x="21" s="1" nd="1"/>
        <i x="168" s="1" nd="1"/>
        <i x="52" s="1" nd="1"/>
        <i x="260" s="1" nd="1"/>
        <i x="96" s="1" nd="1"/>
        <i x="90" s="1" nd="1"/>
        <i x="180" s="1" nd="1"/>
        <i x="30" s="1" nd="1"/>
        <i x="27" s="1" nd="1"/>
        <i x="184" s="1" nd="1"/>
        <i x="48" s="1" nd="1"/>
        <i x="11" s="1" nd="1"/>
        <i x="83" s="1" nd="1"/>
        <i x="243" s="1" nd="1"/>
        <i x="281" s="1" nd="1"/>
        <i x="255" s="1" nd="1"/>
        <i x="165" s="1" nd="1"/>
        <i x="16" s="1" nd="1"/>
        <i x="280" s="1" nd="1"/>
        <i x="7" s="1" nd="1"/>
        <i x="114" s="1" nd="1"/>
        <i x="39" s="1" nd="1"/>
        <i x="43" s="1" nd="1"/>
        <i x="101" s="1" nd="1"/>
        <i x="247" s="1" nd="1"/>
        <i x="297" s="1" nd="1"/>
        <i x="201" s="1" nd="1"/>
        <i x="237" s="1" nd="1"/>
        <i x="144" s="1" nd="1"/>
        <i x="59" s="1" nd="1"/>
        <i x="286" s="1" nd="1"/>
        <i x="64" s="1" nd="1"/>
        <i x="218" s="1" nd="1"/>
        <i x="216" s="1" nd="1"/>
        <i x="249" s="1" nd="1"/>
        <i x="149" s="1" nd="1"/>
        <i x="273" s="1" nd="1"/>
        <i x="108" s="1" nd="1"/>
        <i x="246" s="1" nd="1"/>
        <i x="80" s="1" nd="1"/>
        <i x="213" s="1" nd="1"/>
        <i x="49" s="1" nd="1"/>
        <i x="178" s="1" nd="1"/>
        <i x="192" s="1" nd="1"/>
        <i x="231" s="1" nd="1"/>
        <i x="92" s="1" nd="1"/>
        <i x="45" s="1" nd="1"/>
        <i x="202" s="1" nd="1"/>
        <i x="163" s="1" nd="1"/>
        <i x="183" s="1" nd="1"/>
        <i x="161" s="1" nd="1"/>
        <i x="233" s="1" nd="1"/>
        <i x="46" s="1" nd="1"/>
        <i x="223" s="1" nd="1"/>
        <i x="230" s="1" nd="1"/>
        <i x="126" s="1" nd="1"/>
        <i x="261" s="1" nd="1"/>
        <i x="57" s="1" nd="1"/>
        <i x="175" s="1" nd="1"/>
        <i x="112" s="1" nd="1"/>
        <i x="99" s="1" nd="1"/>
        <i x="70" s="1" nd="1"/>
        <i x="78" s="1" nd="1"/>
        <i x="268" s="1" nd="1"/>
        <i x="181" s="1" nd="1"/>
        <i x="167" s="1" nd="1"/>
        <i x="169" s="1" nd="1"/>
        <i x="6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grp21" xr10:uid="{654A3015-97A5-4400-8DBB-E71EA7795637}" sourceName="Size grp">
  <pivotTables>
    <pivotTable tabId="26" name="PivotTable4"/>
    <pivotTable tabId="27" name="PivotTable4"/>
  </pivotTables>
  <data>
    <tabular pivotCacheId="1932618020">
      <items count="11">
        <i x="0" s="1"/>
        <i x="6"/>
        <i x="1"/>
        <i x="8"/>
        <i x="10"/>
        <i x="7"/>
        <i x="2"/>
        <i x="5"/>
        <i x="3"/>
        <i x="4"/>
        <i x="9"/>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p_by_total" xr10:uid="{E82985B6-5DD2-4E73-BB65-85235CC25994}" sourceName="Grp by total ">
  <pivotTables>
    <pivotTable tabId="26" name="PivotTable4"/>
    <pivotTable tabId="27" name="PivotTable4"/>
  </pivotTables>
  <data>
    <tabular pivotCacheId="1932618020">
      <items count="13">
        <i x="1" s="1"/>
        <i x="10" s="1"/>
        <i x="11" s="1"/>
        <i x="5" s="1"/>
        <i x="6" s="1"/>
        <i x="3" s="1" nd="1"/>
        <i x="4" s="1" nd="1"/>
        <i x="7" s="1" nd="1"/>
        <i x="9" s="1" nd="1"/>
        <i x="0" s="1" nd="1"/>
        <i x="12" s="1" nd="1"/>
        <i x="2" s="1" nd="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ive" xr10:uid="{C6B62C7B-9A87-40D1-BF91-D515D0CC44CD}" sourceName="Postive ">
  <pivotTables>
    <pivotTable tabId="26" name="PivotTable4"/>
    <pivotTable tabId="27" name="PivotTable4"/>
  </pivotTables>
  <data>
    <tabular pivotCacheId="1932618020">
      <items count="5">
        <i x="1"/>
        <i x="2" s="1"/>
        <i x="0"/>
        <i x="4" nd="1"/>
        <i x="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p_by_Listing1" xr10:uid="{1F97D626-A65E-4F32-AD23-7785F91B64E4}" sourceName="grp by Listing">
  <pivotTables>
    <pivotTable tabId="26" name="PivotTable4"/>
  </pivotTables>
  <data>
    <tabular pivotCacheId="1932618020">
      <items count="15">
        <i x="2" s="1"/>
        <i x="14" s="1" nd="1"/>
        <i x="11" s="1" nd="1"/>
        <i x="3" s="1" nd="1"/>
        <i x="7" s="1" nd="1"/>
        <i x="6" s="1" nd="1"/>
        <i x="9" s="1" nd="1"/>
        <i x="0" s="1" nd="1"/>
        <i x="8" s="1" nd="1"/>
        <i x="1" s="1" nd="1"/>
        <i x="5" s="1" nd="1"/>
        <i x="4" s="1" nd="1"/>
        <i x="12" s="1" nd="1"/>
        <i x="10"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p_by_total1" xr10:uid="{78F3F886-715B-4D75-B931-C7FDB93B2CDA}" sourceName="Grp by total ">
  <pivotTables>
    <pivotTable tabId="28" name="PivotTable1"/>
    <pivotTable tabId="30" name="PivotTable10"/>
  </pivotTables>
  <data>
    <tabular pivotCacheId="747655437">
      <items count="14">
        <i x="3"/>
        <i x="1"/>
        <i x="4"/>
        <i x="7"/>
        <i x="9" s="1"/>
        <i x="10"/>
        <i x="0"/>
        <i x="12"/>
        <i x="11"/>
        <i x="5"/>
        <i x="2"/>
        <i x="6"/>
        <i x="8"/>
        <i x="13"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E21359F-2273-4ED2-8B6B-19A74EFF1AFF}" sourceName="Year">
  <pivotTables>
    <pivotTable tabId="28" name="PivotTable1"/>
    <pivotTable tabId="30" name="PivotTable10"/>
  </pivotTables>
  <data>
    <tabular pivotCacheId="747655437">
      <items count="7">
        <i x="4" s="1"/>
        <i x="1" s="1"/>
        <i x="0" s="1"/>
        <i x="3" s="1" nd="1"/>
        <i x="2" s="1" nd="1"/>
        <i x="6" s="1" nd="1"/>
        <i x="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p_by_Listing" xr10:uid="{771D1C34-ED06-4ADD-B5A7-D9030DB2D427}" sourceName="grp by Listing">
  <pivotTables>
    <pivotTable tabId="28" name="PivotTable1"/>
    <pivotTable tabId="30" name="PivotTable10"/>
  </pivotTables>
  <data>
    <tabular pivotCacheId="747655437">
      <items count="16">
        <i x="3" s="1"/>
        <i x="0" s="1"/>
        <i x="8" s="1"/>
        <i x="5" s="1"/>
        <i x="10" s="1"/>
        <i x="13" s="1"/>
        <i x="14" s="1" nd="1"/>
        <i x="11" s="1" nd="1"/>
        <i x="2" s="1" nd="1"/>
        <i x="7" s="1" nd="1"/>
        <i x="6" s="1" nd="1"/>
        <i x="9" s="1" nd="1"/>
        <i x="1" s="1" nd="1"/>
        <i x="4" s="1" nd="1"/>
        <i x="12" s="1" nd="1"/>
        <i x="1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grp" xr10:uid="{AD54A781-5F4E-4591-AAD4-D58475A03128}" sourceName="Size grp">
  <pivotTables>
    <pivotTable tabId="28" name="PivotTable3"/>
    <pivotTable tabId="32" name="PivotTable11"/>
  </pivotTables>
  <data>
    <tabular pivotCacheId="1932618020">
      <items count="11">
        <i x="0" s="1"/>
        <i x="6"/>
        <i x="1"/>
        <i x="8"/>
        <i x="10"/>
        <i x="7"/>
        <i x="2"/>
        <i x="5"/>
        <i x="3"/>
        <i x="4"/>
        <i x="9"/>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p_by_total2" xr10:uid="{2CCDD326-C764-43FC-907E-82D6A03FD62F}" sourceName="Grp by total ">
  <pivotTables>
    <pivotTable tabId="32" name="PivotTable11"/>
  </pivotTables>
  <data>
    <tabular pivotCacheId="1932618020">
      <items count="13">
        <i x="3" s="1"/>
        <i x="1" s="1"/>
        <i x="4" s="1"/>
        <i x="7" s="1"/>
        <i x="9" s="1"/>
        <i x="10" s="1"/>
        <i x="0" s="1"/>
        <i x="12" s="1"/>
        <i x="11" s="1"/>
        <i x="5" s="1"/>
        <i x="2" s="1"/>
        <i x="6" s="1"/>
        <i x="8"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BC88F1D-05E6-4416-87F3-9930079EA2E1}" sourceName="Year">
  <pivotTables>
    <pivotTable tabId="32" name="PivotTable11"/>
  </pivotTables>
  <data>
    <tabular pivotCacheId="1932618020">
      <items count="5">
        <i x="4" s="1"/>
        <i x="3" s="1"/>
        <i x="2" s="1"/>
        <i x="1"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P_BY_50" xr10:uid="{935A80B8-190C-4103-A1F1-E5D53286F100}" sourceName="GRP BY 50">
  <pivotTables>
    <pivotTable tabId="32" name="PivotTable11"/>
  </pivotTables>
  <data>
    <tabular pivotCacheId="1932618020">
      <items count="10">
        <i x="3" s="1"/>
        <i x="8" s="1"/>
        <i x="7" s="1"/>
        <i x="4" s="1"/>
        <i x="0" s="1"/>
        <i x="5" s="1"/>
        <i x="2" s="1"/>
        <i x="6" s="1"/>
        <i x="9" s="1"/>
        <i x="1"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P_BY_50IN_500" xr10:uid="{E019C010-A1FA-4B49-A94B-60B1F475A9AC}" sourceName="GRP BY 50IN 500">
  <pivotTables>
    <pivotTable tabId="32" name="PivotTable11"/>
  </pivotTables>
  <data>
    <tabular pivotCacheId="1932618020">
      <items count="11">
        <i x="0" s="1"/>
        <i x="6" s="1" nd="1"/>
        <i x="4" s="1" nd="1"/>
        <i x="8" s="1" nd="1"/>
        <i x="1" s="1" nd="1"/>
        <i x="3" s="1" nd="1"/>
        <i x="2" s="1" nd="1"/>
        <i x="7" s="1" nd="1"/>
        <i x="5" s="1" nd="1"/>
        <i x="9" s="1" nd="1"/>
        <i x="1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1000_1500" xr10:uid="{7DE9310C-A121-4A65-BBAB-BCF8895A203B}" sourceName="FROM 1000-1500">
  <pivotTables>
    <pivotTable tabId="32" name="PivotTable11"/>
  </pivotTables>
  <data>
    <tabular pivotCacheId="1932618020">
      <items count="10">
        <i x="0" s="1"/>
        <i x="5" s="1" nd="1"/>
        <i x="8" s="1" nd="1"/>
        <i x="3" s="1" nd="1"/>
        <i x="4" s="1" nd="1"/>
        <i x="7" s="1" nd="1"/>
        <i x="2" s="1" nd="1"/>
        <i x="9" s="1" nd="1"/>
        <i x="1" s="1" nd="1"/>
        <i x="6"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1500_2000" xr10:uid="{3DEE188E-9F57-4528-A015-A542E1BC664B}" sourceName="FROM 1500-2000">
  <pivotTables>
    <pivotTable tabId="32" name="PivotTable11"/>
  </pivotTables>
  <data>
    <tabular pivotCacheId="1932618020">
      <items count="9">
        <i x="0" s="1"/>
        <i x="1" s="1" nd="1"/>
        <i x="2" s="1" nd="1"/>
        <i x="3" s="1" nd="1"/>
        <i x="7" s="1" nd="1"/>
        <i x="6" s="1" nd="1"/>
        <i x="4" s="1" nd="1"/>
        <i x="8" s="1" nd="1"/>
        <i x="5"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p_by_Listing2" xr10:uid="{9B510C72-918F-408D-BA39-9CF76B7979F5}" sourceName="grp by Listing">
  <pivotTables>
    <pivotTable tabId="32" name="PivotTable11"/>
  </pivotTables>
  <data>
    <tabular pivotCacheId="1932618020">
      <items count="15">
        <i x="11" s="1"/>
        <i x="2" s="1"/>
        <i x="3" s="1"/>
        <i x="7" s="1"/>
        <i x="6" s="1"/>
        <i x="9" s="1"/>
        <i x="0" s="1"/>
        <i x="8" s="1"/>
        <i x="1" s="1"/>
        <i x="5" s="1"/>
        <i x="4" s="1"/>
        <i x="10" s="1"/>
        <i x="14" s="1" nd="1"/>
        <i x="12"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6C4036D-E03D-4A83-9315-3E9215A34951}" cache="Slicer_Year1" caption="Year" columnCoun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grp 2" xr10:uid="{702BB814-F93A-40D6-BE57-F7511CA15369}" cache="Slicer_Size_grp" caption="ISSUE SIZE " columnCount="2" rowHeight="251883"/>
  <slicer name="Grp by total  2" xr10:uid="{EA161313-2F2A-462E-84DC-6E0C67EEA635}" cache="Slicer_Grp_by_total2" caption="Grp by total " rowHeight="251883"/>
  <slicer name="Year 1" xr10:uid="{A14EDA5E-8BBF-467F-BEC2-37EA41B8449B}" cache="Slicer_Year1" caption="Year" columnCount="5" rowHeight="251883"/>
  <slicer name="GRP BY 50" xr10:uid="{BD70572B-037D-487F-9715-9463947E5CDE}" cache="Slicer_GRP_BY_50" caption="GRP BY 50" columnCount="5" rowHeight="251883"/>
  <slicer name="GRP BY 50IN 500" xr10:uid="{46701217-9A36-4048-BE70-787975E8D793}" cache="Slicer_GRP_BY_50IN_500" caption="GRP BY 50IN 500" columnCount="6" rowHeight="251883"/>
  <slicer name="FROM 1000-1500" xr10:uid="{FD9372D3-9A26-406B-8970-464FE0FFBDBC}" cache="Slicer_FROM_1000_1500" caption="FROM 1000-1500" columnCount="5" rowHeight="251883"/>
  <slicer name="FROM 1500-2000" xr10:uid="{6C7DE271-3C7D-43C3-BCE3-B2BFDB8F4D4A}" cache="Slicer_FROM_1500_2000" caption="FROM 1500-2000" columnCount="5" rowHeight="251883"/>
  <slicer name="grp by Listing" xr10:uid="{437BB256-F2D0-4D4B-829C-B1B0AEAD9F72}" cache="Slicer_grp_by_Listing2" caption="grp by Listing" columnCount="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Subscription" xr10:uid="{610FFDF4-965E-47E7-B992-AFE3B43ADB33}" cache="Slicer_Grp_by_total1" caption="TOTAL SUBSCRIPTION" columnCount="2" style="SlicerStyleLight6" rowHeight="251883"/>
  <slicer name="Year" xr10:uid="{96A5A541-7890-4EF7-B9A9-4056BD216D52}" cache="Slicer_Year" caption="Year" columnCount="5" style="SlicerStyleDark1" rowHeight="251883"/>
  <slicer name="Listing Gains" xr10:uid="{893E5CB3-AB6F-4263-AB3E-8A29C96A3383}" cache="Slicer_grp_by_Listing" caption="LISTING GAINS" columnCount="4" style="SlicerStyleLight3"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grp 5" xr10:uid="{D907ADA3-D2D6-4EA1-A052-2FEE28A9D42D}" cache="Slicer_Size_grp21" caption="Size grp" style="SlicerStyleLight6" rowHeight="251883"/>
  <slicer name="Grp by total  1" xr10:uid="{4578FB42-BEB4-4FEF-AD9D-80F33DA7C007}" cache="Slicer_Grp_by_total" caption="Grp by total " rowHeight="251883"/>
  <slicer name="Postive  1" xr10:uid="{5D14B645-EBD5-4B12-A440-9CC35A802355}" cache="Slicer_Postive" caption="Postive "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vot_21-25" xr10:uid="{D6E294E3-8D0C-4DAC-AA4A-15A7EE21F4F1}" cache="Slicer_Size_grp21" caption="Size grp" rowHeight="252000"/>
  <slicer name="Grp by total " xr10:uid="{43E80275-D54F-49E8-B591-1B8C2EB43AB5}" cache="Slicer_Grp_by_total" caption="Grp by total " rowHeight="251883"/>
  <slicer name="Postive " xr10:uid="{8392981B-8AD6-463B-B604-BCF87024A16B}" cache="Slicer_Postive" caption="Postive " rowHeight="251883"/>
  <slicer name="grp by Listing 1" xr10:uid="{E0C9C043-E9FB-433E-8910-3E51B419098C}" cache="Slicer_grp_by_Listing1" caption="grp by Listing" style="SlicerStyleLight4"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grp 3" xr10:uid="{C168416B-013D-4F00-AA12-97E42F1D2841}" cache="Slicer_Size_grp2" caption="Size grp" style="SlicerStyleLight6" rowHeight="251883"/>
  <slicer name="IPO NAME" xr10:uid="{E57023DB-A84B-4DF2-8F0B-0967C46AA14B}" cache="Slicer_IPO_NAME" caption="IPO NAME" startItem="19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854FC1-E6A5-430C-9A48-EF6155774088}" name="Table1" displayName="Table1" ref="A1:AB304" totalsRowCount="1">
  <autoFilter ref="A1:AB303" xr:uid="{32158E3D-F8C8-4F4E-89C7-2BD304A89D4F}">
    <filterColumn colId="13">
      <filters>
        <filter val="500-1000"/>
      </filters>
    </filterColumn>
  </autoFilter>
  <tableColumns count="28">
    <tableColumn id="1" xr3:uid="{43C805EE-E235-402F-AEB6-9AA4580875F7}" name="List Date" dataDxfId="19" totalsRowDxfId="18"/>
    <tableColumn id="2" xr3:uid="{99D60A42-5942-4A4D-8BBC-608C85090EA5}" name="Year" dataDxfId="17" totalsRowDxfId="16">
      <calculatedColumnFormula>TEXT(A2,"yyyy")</calculatedColumnFormula>
    </tableColumn>
    <tableColumn id="3" xr3:uid="{A7C822F7-4099-43F6-B550-5303B78113F8}" name="IPO NAME"/>
    <tableColumn id="4" xr3:uid="{B422D762-4D98-4D4C-BA08-60EF389D415C}" name="First name">
      <calculatedColumnFormula>IFERROR(LEFT(C2,FIND(" ",C2)-1),C2)</calculatedColumnFormula>
    </tableColumn>
    <tableColumn id="5" xr3:uid="{91000E5C-7335-4435-B706-69113C3882EE}" name="name without l">
      <calculatedColumnFormula>TRIM(SUBSTITUTE(SUBSTITUTE(C2,"Ltd",""),"Lt",""))</calculatedColumnFormula>
    </tableColumn>
    <tableColumn id="6" xr3:uid="{2072B1DF-0479-4987-A5CB-A79280ACEBB1}" name="CMP FROM D ">
      <calculatedColumnFormula>_xlfn.XLOOKUP(E2,MARKET_PRICE__2[Column2],MARKET_PRICE__2[Column3],"Not found")</calculatedColumnFormula>
    </tableColumn>
    <tableColumn id="7" xr3:uid="{5337B01B-CC04-49B7-9759-2A9998FB3132}" name="CMP(26_09) from c">
      <calculatedColumnFormula>_xlfn.XLOOKUP(D2,MARKET_PRICE__2[Column12],MARKET_PRICE__2[Column3],"Not found")</calculatedColumnFormula>
    </tableColumn>
    <tableColumn id="8" xr3:uid="{CA3B1BAA-7198-4D59-91BD-C73E5234821E}" name="Issue Size(â‚¹.Cr)" dataDxfId="15" totalsRowDxfId="14"/>
    <tableColumn id="9" xr3:uid="{AF52B02F-AD38-4440-AB00-079D5A37936D}" name="GRP BY 50" dataDxfId="13" totalsRowDxfId="12"/>
    <tableColumn id="10" xr3:uid="{777B7081-2696-4BEF-97ED-9D87058308E2}" name="GRP BY 50IN 500" dataDxfId="11" totalsRowDxfId="10"/>
    <tableColumn id="11" xr3:uid="{51BAFE74-3D74-45F9-9C55-D7A75AFEBD56}" name="Issue size divide by 10" dataDxfId="9" totalsRowDxfId="8">
      <calculatedColumnFormula>H2/10</calculatedColumnFormula>
    </tableColumn>
    <tableColumn id="12" xr3:uid="{0FD4276B-AFA4-4405-A0CE-10B7F398C2D6}" name="FROM 1000-1500" dataDxfId="7" totalsRowDxfId="6"/>
    <tableColumn id="13" xr3:uid="{EE5B71B7-E44F-4C26-AE68-B023B4B309A8}" name="FROM 1500-2000" dataDxfId="5" totalsRowDxfId="4"/>
    <tableColumn id="14" xr3:uid="{B91A6D7F-AF3D-4E9D-ACD5-0F7817BAD438}" name="Size grp">
      <calculatedColumnFormula array="1">_xlfn.IFS(H2&lt;500,"0-500",H2&lt;1000,"500-1000",H2&lt;1500,"1000-1500",H2&lt;2000,"1500-2000",H2&lt;2500,"2000-2500",H2&lt;3000,"2500-3000",H2&lt;3500,"3000-3500",H2&lt;4000,"3500-4000",H2&lt;4500,"4000-4500",H2&lt;=5000,"4500-5000",TRUE,"Hbove 5000")</calculatedColumnFormula>
    </tableColumn>
    <tableColumn id="15" xr3:uid="{4B3D2D8D-25E3-4190-8A08-08240410A8B2}" name="QIB"/>
    <tableColumn id="16" xr3:uid="{F63B2B95-6AF7-4CEF-A1CC-5373D4AEFC92}" name="NII"/>
    <tableColumn id="17" xr3:uid="{FBB36A36-B7C9-4CC6-8B44-4B1A1BF82AB4}" name="RII"/>
    <tableColumn id="18" xr3:uid="{1D55D198-18CD-42BC-B4B1-09B1FFA65561}" name="Total"/>
    <tableColumn id="19" xr3:uid="{93486070-BC58-4E52-A21D-E48C08CB3634}" name="Grp by total ">
      <calculatedColumnFormula array="1">_xlfn.IFS(
R2&lt;0,"&lt; 0",
R2&lt;5,"0 to 5",
R2&lt;10,"5 to 10",
R2&lt;15,"10 to 15",
R2&lt;20,"15 to 20",
R2&lt;25,"20 to 25",
R2&lt;50,"25 to 50",
R2&lt;75,"50 to 75",
R2&lt;100,"75 to 100",
R2&lt;125,"100 to 125",
R2&lt;150,"125 to 150",
R2&lt;175,"150 to 175",
R2&lt;200,"175 to 200",
TRUE,"&gt; 200"
)</calculatedColumnFormula>
    </tableColumn>
    <tableColumn id="20" xr3:uid="{C48C9394-E6F6-49A8-8D73-4B269FDCF4F3}" name="Offer Price(â‚¹)"/>
    <tableColumn id="21" xr3:uid="{2CE4F9C5-36BD-459A-982E-5E051E95E8F2}" name="List Price"/>
    <tableColumn id="22" xr3:uid="{0DC8A8BE-C708-4994-99D7-2D9A5B2C867E}" name="Listing Gains(%)"/>
    <tableColumn id="23" xr3:uid="{0FEE0912-8E38-49A6-876C-BC0935D29843}" name="grp by Listing">
      <calculatedColumnFormula array="1">_xlfn.IFS(
V2&lt;-15,"&lt; -15%",
V2&lt;-10,"-15% to -10%",
V2&lt;-5,"-10% to -5%",
V2&lt;0,"-5% to 0%",
V2&lt;10,"0% to 10%",
V2&lt;20,"10% to 20%",
V2&lt;30,"20% to 30%",
V2&lt;40,"30% to 40%",
V2&lt;50,"40% to 50%",
V2&lt;60,"50% to 60%",
V2&lt;70,"60% to 70%",
V2&lt;80,"70% to 80%",
V2&lt;90,"80% to 90%",
V2&lt;100,"90% to 100%",
TRUE,"&gt; 100%"
)</calculatedColumnFormula>
    </tableColumn>
    <tableColumn id="24" xr3:uid="{2759EA5B-B484-4DAF-9C70-BAE198B9FDEB}" name="CMP (BSE)"/>
    <tableColumn id="25" xr3:uid="{78B02EEB-FD06-4EFA-BBCF-03FD864E4C35}" name="CMP (NSE)"/>
    <tableColumn id="26" xr3:uid="{20A10F0E-2709-4104-BF41-B373B6807F89}" name="Postive ">
      <calculatedColumnFormula>IF(V2&gt;0, "&gt;0", IF(V2&lt;0, "&lt;0", "=0"))</calculatedColumnFormula>
    </tableColumn>
    <tableColumn id="28" xr3:uid="{9E520084-915A-4C5E-A897-D94E15F8032A}" name="GRP BY QIB" dataDxfId="3" totalsRowDxfId="2">
      <calculatedColumnFormula array="1">_xlfn.IFS(
AND(O2&gt;=0,O2&lt;5),"0-5",
AND(O2&gt;=5,O2&lt;15),"5-15",
AND(O2&gt;=15,O2&lt;30),"15-30",
AND(O2&gt;=30,O2&lt;60),"30-60",
AND(O2&gt;=60,O2&lt;90),"60-90",
AND(O2&gt;=90,O2&lt;120),"90-120",
AND(O2&gt;=120,O2&lt;160),"120-160",
AND(O2&gt;=160,O2&lt;200),"160-200",
AND(O2&gt;=200,O2&lt;250),"200-250",
AND(O2&gt;=250,O2&lt;300),"250-300",
O2&gt;=300,"&gt;300",
TRUE,"Below 0"
)</calculatedColumnFormula>
    </tableColumn>
    <tableColumn id="27" xr3:uid="{D0FBD951-2CB4-4C13-BBB6-67EBF2AB0128}" name="Current Gain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936BB6-9405-4FA0-B00C-3D75A53EFDBE}" name="MARKET_PRICE__2" displayName="MARKET_PRICE__2" ref="A1:L5587" tableType="queryTable" totalsRowShown="0">
  <autoFilter ref="A1:L5587" xr:uid="{F0936BB6-9405-4FA0-B00C-3D75A53EFDBE}"/>
  <tableColumns count="12">
    <tableColumn id="1" xr3:uid="{7AB7B75C-DE07-412B-95EC-703442B707F7}" uniqueName="1" name="Column1" queryTableFieldId="1"/>
    <tableColumn id="2" xr3:uid="{EF8FB029-EC64-4BF1-89B1-3BF8327725EB}" uniqueName="2" name="Column2" queryTableFieldId="2"/>
    <tableColumn id="12" xr3:uid="{D55B59BD-757C-4010-86F0-7BCFBDAADCA8}" uniqueName="12" name="Column12" queryTableFieldId="12" dataDxfId="1">
      <calculatedColumnFormula>IFERROR(LEFT(B2,FIND(" ",B2)-1),B2)</calculatedColumnFormula>
    </tableColumn>
    <tableColumn id="3" xr3:uid="{A9DFB04A-B51E-468A-B067-5B892F166800}" uniqueName="3" name="Column3" queryTableFieldId="3" dataDxfId="0"/>
    <tableColumn id="4" xr3:uid="{576C8072-D624-4134-8A24-141C3A6496FF}" uniqueName="4" name="Column4" queryTableFieldId="4"/>
    <tableColumn id="5" xr3:uid="{E06D453D-0B45-45F2-87AD-F604E06B16D2}" uniqueName="5" name="Column5" queryTableFieldId="5"/>
    <tableColumn id="6" xr3:uid="{315D0E68-A4EE-453F-8864-C2A01A8AC628}" uniqueName="6" name="Column6" queryTableFieldId="6"/>
    <tableColumn id="7" xr3:uid="{A3B79CFD-D5F6-458C-8886-609D069A473A}" uniqueName="7" name="Column7" queryTableFieldId="7"/>
    <tableColumn id="8" xr3:uid="{4AF8D74D-D45B-4C23-A45F-C5986B92F14F}" uniqueName="8" name="Column8" queryTableFieldId="8"/>
    <tableColumn id="9" xr3:uid="{0406FD2A-7920-41DB-98A3-A3A394DA365B}" uniqueName="9" name="Column9" queryTableFieldId="9"/>
    <tableColumn id="10" xr3:uid="{BC02D61D-0B1E-48E5-8DE3-309C60CB84E4}" uniqueName="10" name="Column10" queryTableFieldId="10"/>
    <tableColumn id="11" xr3:uid="{6C38F16C-F9C5-4D27-A7CF-26DBEE4C0A33}" uniqueName="11" name="Column11"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ist_Date" xr10:uid="{622422B6-9EFA-41C7-BB05-9037C29586E5}" sourceName="List Date">
  <pivotTables>
    <pivotTable tabId="20" name="PivotTable4"/>
    <pivotTable tabId="27" name="PivotTable4"/>
    <pivotTable tabId="26" name="PivotTable4"/>
  </pivotTables>
  <state minimalRefreshVersion="6" lastRefreshVersion="6" pivotCacheId="1932618020" filterType="unknown">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ist Date 2" xr10:uid="{8CC0DBCD-2579-40E8-A2E8-75E61DE42A7A}" cache="NativeTimeline_List_Date" caption="List Date" level="1" selectionLevel="1" scrollPosition="2021-12-2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ist Date" xr10:uid="{03B74943-C1ED-4BEF-BFB3-2875C7E4B227}" cache="NativeTimeline_List_Date" caption="List Date" level="1" selectionLevel="1" scrollPosition="2021-12-26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4" Type="http://schemas.microsoft.com/office/2007/relationships/slicer" Target="../slicers/slicer5.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0.xml"/><Relationship Id="rId1" Type="http://schemas.openxmlformats.org/officeDocument/2006/relationships/pivotTable" Target="../pivotTables/pivotTable8.xml"/><Relationship Id="rId4" Type="http://schemas.microsoft.com/office/2011/relationships/timeline" Target="../timelines/timelin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7E47-2A27-4ECC-9B63-D356D65BB6B4}">
  <dimension ref="A3:AB90"/>
  <sheetViews>
    <sheetView topLeftCell="M1" zoomScale="46" zoomScaleNormal="94" workbookViewId="0">
      <selection activeCell="Z41" sqref="Z41"/>
    </sheetView>
  </sheetViews>
  <sheetFormatPr defaultRowHeight="14.5"/>
  <cols>
    <col min="1" max="1" width="20.81640625" bestFit="1" customWidth="1"/>
    <col min="2" max="2" width="19.08984375" bestFit="1" customWidth="1"/>
    <col min="3" max="3" width="24.81640625" bestFit="1" customWidth="1"/>
    <col min="4" max="4" width="10" bestFit="1" customWidth="1"/>
    <col min="5" max="5" width="20.08984375" bestFit="1" customWidth="1"/>
    <col min="6" max="17" width="17.1796875" bestFit="1" customWidth="1"/>
    <col min="18" max="18" width="22" bestFit="1" customWidth="1"/>
    <col min="19" max="19" width="31.7265625" bestFit="1" customWidth="1"/>
    <col min="20" max="20" width="24.81640625" bestFit="1" customWidth="1"/>
    <col min="21" max="21" width="20.26953125" bestFit="1" customWidth="1"/>
    <col min="22" max="27" width="9.453125" bestFit="1" customWidth="1"/>
    <col min="28" max="28" width="8.453125" bestFit="1" customWidth="1"/>
    <col min="29" max="29" width="10.453125" bestFit="1" customWidth="1"/>
    <col min="30" max="30" width="10.36328125" bestFit="1" customWidth="1"/>
    <col min="31" max="289" width="17.1796875" bestFit="1" customWidth="1"/>
    <col min="290" max="290" width="10.36328125" bestFit="1" customWidth="1"/>
  </cols>
  <sheetData>
    <row r="3" spans="1:21" ht="19" customHeight="1">
      <c r="A3" s="6" t="s">
        <v>22803</v>
      </c>
      <c r="B3" t="s">
        <v>29693</v>
      </c>
      <c r="C3" t="s">
        <v>22687</v>
      </c>
      <c r="D3" t="s">
        <v>29691</v>
      </c>
      <c r="E3" t="s">
        <v>23060</v>
      </c>
      <c r="H3">
        <f>GETPIVOTDATA("Count of IPO NAME",Total_vs_Gains!$A$3)</f>
        <v>6</v>
      </c>
    </row>
    <row r="4" spans="1:21">
      <c r="A4" t="s">
        <v>17</v>
      </c>
      <c r="B4" s="28">
        <v>148.78</v>
      </c>
      <c r="C4" s="28">
        <v>12.5</v>
      </c>
      <c r="D4" s="28">
        <v>12.5</v>
      </c>
      <c r="E4" s="28">
        <v>1</v>
      </c>
      <c r="R4" s="6" t="s">
        <v>22685</v>
      </c>
      <c r="S4" t="s">
        <v>29699</v>
      </c>
      <c r="T4" t="s">
        <v>22687</v>
      </c>
      <c r="U4" t="s">
        <v>29704</v>
      </c>
    </row>
    <row r="5" spans="1:21">
      <c r="A5" t="s">
        <v>22545</v>
      </c>
      <c r="B5" s="28">
        <v>129.54</v>
      </c>
      <c r="C5" s="28">
        <v>85.92</v>
      </c>
      <c r="D5" s="28">
        <v>85.92</v>
      </c>
      <c r="E5" s="28">
        <v>1</v>
      </c>
      <c r="G5" cm="1">
        <f t="array" aca="1" ref="G5" ca="1">MAX(0,
   SUMPRODUCT(
      SUBTOTAL(103, OFFSET(Total_vs_Gains!$C$4, ROW($C$4:$C$306)-ROW(Total_vs_Gains!$C$4), 0, 1)) *
      --(ISNUMBER($C$4:$C$306)) *
      --($C$4:$C$306 &gt; 0)
   )
) - 1</f>
        <v>6</v>
      </c>
      <c r="R5" s="2" t="s">
        <v>70</v>
      </c>
      <c r="S5" s="28">
        <v>6</v>
      </c>
      <c r="T5" s="28">
        <v>17.649999999999999</v>
      </c>
      <c r="U5" s="28">
        <v>1</v>
      </c>
    </row>
    <row r="6" spans="1:21">
      <c r="A6" t="s">
        <v>22461</v>
      </c>
      <c r="B6" s="28">
        <v>147.93</v>
      </c>
      <c r="C6" s="28">
        <v>47.68</v>
      </c>
      <c r="D6" s="28">
        <v>47.68</v>
      </c>
      <c r="E6" s="28">
        <v>1</v>
      </c>
      <c r="R6" s="2" t="s">
        <v>22593</v>
      </c>
      <c r="S6" s="28">
        <v>6.6</v>
      </c>
      <c r="T6" s="28">
        <v>0</v>
      </c>
      <c r="U6" s="28">
        <v>1</v>
      </c>
    </row>
    <row r="7" spans="1:21">
      <c r="A7" t="s">
        <v>22636</v>
      </c>
      <c r="B7" s="28">
        <v>135.46</v>
      </c>
      <c r="C7" s="28">
        <v>90.72</v>
      </c>
      <c r="D7" s="28">
        <v>90.72</v>
      </c>
      <c r="E7" s="28">
        <v>1</v>
      </c>
      <c r="R7" s="2" t="s">
        <v>60</v>
      </c>
      <c r="S7" s="28">
        <v>6.63</v>
      </c>
      <c r="T7" s="28">
        <v>30.77</v>
      </c>
      <c r="U7" s="28">
        <v>1</v>
      </c>
    </row>
    <row r="8" spans="1:21">
      <c r="A8" t="s">
        <v>36</v>
      </c>
      <c r="B8" s="28">
        <v>136.99</v>
      </c>
      <c r="C8" s="28">
        <v>57.14</v>
      </c>
      <c r="D8" s="28">
        <v>57.14</v>
      </c>
      <c r="E8" s="28">
        <v>1</v>
      </c>
      <c r="R8" s="2" t="s">
        <v>50</v>
      </c>
      <c r="S8" s="28">
        <v>7.1280000000000001</v>
      </c>
      <c r="T8" s="28">
        <v>55.56</v>
      </c>
      <c r="U8" s="28">
        <v>1</v>
      </c>
    </row>
    <row r="9" spans="1:21">
      <c r="A9" t="s">
        <v>76</v>
      </c>
      <c r="B9" s="28">
        <v>130.44</v>
      </c>
      <c r="C9" s="28">
        <v>38.78</v>
      </c>
      <c r="D9" s="28">
        <v>38.78</v>
      </c>
      <c r="E9" s="28">
        <v>1</v>
      </c>
      <c r="R9" s="2" t="s">
        <v>22547</v>
      </c>
      <c r="S9" s="28">
        <v>7.2170000000000005</v>
      </c>
      <c r="T9" s="28">
        <v>178.81</v>
      </c>
      <c r="U9" s="28">
        <v>1</v>
      </c>
    </row>
    <row r="10" spans="1:21">
      <c r="A10" t="s">
        <v>22686</v>
      </c>
      <c r="B10" s="28">
        <v>829.1400000000001</v>
      </c>
      <c r="C10" s="28">
        <v>332.74</v>
      </c>
      <c r="D10" s="28">
        <v>332.74</v>
      </c>
      <c r="E10" s="28">
        <v>6</v>
      </c>
      <c r="H10" t="s">
        <v>29696</v>
      </c>
      <c r="R10" s="2" t="s">
        <v>79</v>
      </c>
      <c r="S10" s="28">
        <v>10</v>
      </c>
      <c r="T10" s="28">
        <v>58.74</v>
      </c>
      <c r="U10" s="28">
        <v>1</v>
      </c>
    </row>
    <row r="11" spans="1:21">
      <c r="R11" s="2" t="s">
        <v>45</v>
      </c>
      <c r="S11" s="28">
        <v>10</v>
      </c>
      <c r="T11" s="28">
        <v>0</v>
      </c>
      <c r="U11" s="28">
        <v>1</v>
      </c>
    </row>
    <row r="12" spans="1:21" ht="28" customHeight="1">
      <c r="R12" s="2" t="s">
        <v>22469</v>
      </c>
      <c r="S12" s="28">
        <v>11.9</v>
      </c>
      <c r="T12" s="28">
        <v>28.31</v>
      </c>
      <c r="U12" s="28">
        <v>1</v>
      </c>
    </row>
    <row r="13" spans="1:21">
      <c r="R13" s="2" t="s">
        <v>22642</v>
      </c>
      <c r="S13" s="28">
        <v>12.543000000000001</v>
      </c>
      <c r="T13" s="28">
        <v>252.76</v>
      </c>
      <c r="U13" s="28">
        <v>1</v>
      </c>
    </row>
    <row r="14" spans="1:21">
      <c r="R14" s="2" t="s">
        <v>71</v>
      </c>
      <c r="S14" s="28">
        <v>12.596</v>
      </c>
      <c r="T14" s="28">
        <v>16.420000000000002</v>
      </c>
      <c r="U14" s="28">
        <v>1</v>
      </c>
    </row>
    <row r="15" spans="1:21" ht="23" customHeight="1">
      <c r="R15" s="2" t="s">
        <v>22452</v>
      </c>
      <c r="S15" s="28">
        <v>13</v>
      </c>
      <c r="T15" s="28">
        <v>67.14</v>
      </c>
      <c r="U15" s="28">
        <v>1</v>
      </c>
    </row>
    <row r="16" spans="1:21">
      <c r="R16" s="2" t="s">
        <v>22620</v>
      </c>
      <c r="S16" s="28">
        <v>13.005000000000001</v>
      </c>
      <c r="T16" s="28">
        <v>39.869999999999997</v>
      </c>
      <c r="U16" s="28">
        <v>1</v>
      </c>
    </row>
    <row r="17" spans="17:23">
      <c r="R17" s="2" t="s">
        <v>22538</v>
      </c>
      <c r="S17" s="28">
        <v>13.015000000000001</v>
      </c>
      <c r="T17" s="28">
        <v>21.32</v>
      </c>
      <c r="U17" s="28">
        <v>1</v>
      </c>
    </row>
    <row r="18" spans="17:23">
      <c r="Q18" s="17"/>
      <c r="R18" s="2" t="s">
        <v>22542</v>
      </c>
      <c r="S18" s="28">
        <v>13.02</v>
      </c>
      <c r="T18" s="28">
        <v>7.14</v>
      </c>
      <c r="U18" s="28">
        <v>1</v>
      </c>
    </row>
    <row r="19" spans="17:23">
      <c r="Q19" s="2"/>
      <c r="R19" s="2" t="s">
        <v>22535</v>
      </c>
      <c r="S19" s="28">
        <v>13.2</v>
      </c>
      <c r="T19" s="28">
        <v>4.75</v>
      </c>
      <c r="U19" s="28">
        <v>1</v>
      </c>
    </row>
    <row r="20" spans="17:23">
      <c r="Q20" s="2"/>
      <c r="R20" s="2" t="s">
        <v>41</v>
      </c>
      <c r="S20" s="28">
        <v>14.381</v>
      </c>
      <c r="T20" s="28">
        <v>36.590000000000003</v>
      </c>
      <c r="U20" s="28">
        <v>1</v>
      </c>
    </row>
    <row r="21" spans="17:23">
      <c r="Q21" s="2"/>
      <c r="R21" s="2" t="s">
        <v>17</v>
      </c>
      <c r="S21" s="28">
        <v>14.488999999999999</v>
      </c>
      <c r="T21" s="28">
        <v>12.5</v>
      </c>
      <c r="U21" s="28">
        <v>1</v>
      </c>
    </row>
    <row r="22" spans="17:23">
      <c r="Q22" s="2"/>
      <c r="R22" s="2" t="s">
        <v>23</v>
      </c>
      <c r="S22" s="28">
        <v>15.084</v>
      </c>
      <c r="T22" s="28">
        <v>25</v>
      </c>
      <c r="U22" s="28">
        <v>1</v>
      </c>
    </row>
    <row r="23" spans="17:23">
      <c r="Q23" s="2"/>
      <c r="R23" s="2" t="s">
        <v>22558</v>
      </c>
      <c r="S23" s="28">
        <v>15.109</v>
      </c>
      <c r="T23" s="28">
        <v>88.91</v>
      </c>
      <c r="U23" s="28">
        <v>1</v>
      </c>
    </row>
    <row r="24" spans="17:23">
      <c r="Q24" s="2"/>
      <c r="R24" s="2" t="s">
        <v>22571</v>
      </c>
      <c r="S24" s="28">
        <v>15.246</v>
      </c>
      <c r="T24" s="28">
        <v>15</v>
      </c>
      <c r="U24" s="28">
        <v>1</v>
      </c>
    </row>
    <row r="25" spans="17:23">
      <c r="Q25" s="2"/>
      <c r="R25" s="2" t="s">
        <v>22583</v>
      </c>
      <c r="S25" s="28">
        <v>15.305000000000001</v>
      </c>
      <c r="T25" s="28">
        <v>11.45</v>
      </c>
      <c r="U25" s="28">
        <v>1</v>
      </c>
    </row>
    <row r="26" spans="17:23">
      <c r="Q26" s="2"/>
      <c r="R26" s="2" t="s">
        <v>22594</v>
      </c>
      <c r="S26" s="28">
        <v>15.497999999999999</v>
      </c>
      <c r="T26" s="28">
        <v>16.43</v>
      </c>
      <c r="U26" s="28">
        <v>1</v>
      </c>
    </row>
    <row r="27" spans="17:23">
      <c r="Q27" s="2"/>
      <c r="R27" s="2" t="s">
        <v>22511</v>
      </c>
      <c r="S27" s="28">
        <v>15.796000000000001</v>
      </c>
      <c r="T27" s="28">
        <v>11.9</v>
      </c>
      <c r="U27" s="28">
        <v>1</v>
      </c>
    </row>
    <row r="28" spans="17:23" ht="36" customHeight="1">
      <c r="Q28" s="2"/>
      <c r="R28" s="2" t="s">
        <v>22525</v>
      </c>
      <c r="S28" s="28">
        <v>16.000999999999998</v>
      </c>
      <c r="T28" s="28">
        <v>25</v>
      </c>
      <c r="U28" s="28">
        <v>1</v>
      </c>
      <c r="W28" s="14"/>
    </row>
    <row r="29" spans="17:23">
      <c r="R29" s="2" t="s">
        <v>75</v>
      </c>
      <c r="S29" s="28">
        <v>16.077000000000002</v>
      </c>
      <c r="T29" s="28">
        <v>5</v>
      </c>
      <c r="U29" s="28">
        <v>1</v>
      </c>
    </row>
    <row r="30" spans="17:23">
      <c r="R30" s="2" t="s">
        <v>22579</v>
      </c>
      <c r="S30" s="28">
        <v>16.503</v>
      </c>
      <c r="T30" s="28">
        <v>30.61</v>
      </c>
      <c r="U30" s="28">
        <v>1</v>
      </c>
    </row>
    <row r="31" spans="17:23">
      <c r="R31" s="2" t="s">
        <v>22615</v>
      </c>
      <c r="S31" s="28">
        <v>16.541999999999998</v>
      </c>
      <c r="T31" s="28">
        <v>2.76</v>
      </c>
      <c r="U31" s="28">
        <v>1</v>
      </c>
    </row>
    <row r="32" spans="17:23">
      <c r="R32" s="2" t="s">
        <v>22519</v>
      </c>
      <c r="S32" s="28">
        <v>16.792999999999999</v>
      </c>
      <c r="T32" s="28">
        <v>41.78</v>
      </c>
      <c r="U32" s="28">
        <v>1</v>
      </c>
    </row>
    <row r="33" spans="9:28">
      <c r="R33" s="2" t="s">
        <v>22472</v>
      </c>
      <c r="S33" s="28">
        <v>16.8</v>
      </c>
      <c r="T33" s="28">
        <v>19.05</v>
      </c>
      <c r="U33" s="28">
        <v>1</v>
      </c>
    </row>
    <row r="34" spans="9:28">
      <c r="R34" s="2" t="s">
        <v>22518</v>
      </c>
      <c r="S34" s="28">
        <v>16.965</v>
      </c>
      <c r="T34" s="28">
        <v>11.93</v>
      </c>
      <c r="U34" s="28">
        <v>1</v>
      </c>
    </row>
    <row r="35" spans="9:28">
      <c r="R35" s="2" t="s">
        <v>22646</v>
      </c>
      <c r="S35" s="28">
        <v>17.077999999999999</v>
      </c>
      <c r="T35" s="28">
        <v>171.43</v>
      </c>
      <c r="U35" s="28">
        <v>1</v>
      </c>
    </row>
    <row r="36" spans="9:28">
      <c r="R36" s="2" t="s">
        <v>22532</v>
      </c>
      <c r="S36" s="28">
        <v>17.100000000000001</v>
      </c>
      <c r="T36" s="28">
        <v>15.94</v>
      </c>
      <c r="U36" s="28">
        <v>1</v>
      </c>
    </row>
    <row r="37" spans="9:28">
      <c r="R37" s="2" t="s">
        <v>22491</v>
      </c>
      <c r="S37" s="28">
        <v>17.934999999999999</v>
      </c>
      <c r="T37" s="28">
        <v>146.91</v>
      </c>
      <c r="U37" s="28">
        <v>1</v>
      </c>
      <c r="X37" t="s">
        <v>29700</v>
      </c>
      <c r="Z37" t="s">
        <v>29687</v>
      </c>
      <c r="AB37" t="s">
        <v>29688</v>
      </c>
    </row>
    <row r="38" spans="9:28">
      <c r="J38" t="s">
        <v>29694</v>
      </c>
      <c r="K38" t="s">
        <v>29695</v>
      </c>
      <c r="R38" s="2" t="s">
        <v>22481</v>
      </c>
      <c r="S38" s="28">
        <v>19.945</v>
      </c>
      <c r="T38" s="28">
        <v>33.33</v>
      </c>
      <c r="U38" s="28">
        <v>1</v>
      </c>
      <c r="Z38" cm="1">
        <f t="array" aca="1" ref="Z38" ca="1">MAX(0,
SUMPRODUCT(
SUBTOTAL(103,OFFSET($T$4,ROW($C$4:$T$306)-ROW($T$4),0,1))*
--(ISNUMBER($T$4:$T$306))*
--($T$4:$T$306&lt;0)
))</f>
        <v>11</v>
      </c>
      <c r="AB38" cm="1">
        <f t="array" aca="1" ref="AB38" ca="1">MAX(0,
SUMPRODUCT(
SUBTOTAL(103,OFFSET($T$4,ROW($T$4:$T$306)-ROW($T$4),0,1))*
--(ISNUMBER($T$4:$T$306))*
--($T$4:$T$306=0)
))</f>
        <v>7</v>
      </c>
    </row>
    <row r="39" spans="9:28">
      <c r="I39" s="16"/>
      <c r="J39" cm="1">
        <f t="array" aca="1" ref="J39" ca="1">MAX(0,
SUMPRODUCT(
SUBTOTAL(103,OFFSET(Total_vs_Gains!$C$4,ROW($C$4:$C$306)-ROW(Total_vs_Gains!$C$4),0,1))*
--(ISNUMBER($C$4:$C$306))*
--($C$4:$C$306&lt;0)
))</f>
        <v>0</v>
      </c>
      <c r="K39" cm="1">
        <f t="array" aca="1" ref="K39" ca="1">MAX(0,
   SUMPRODUCT(
      SUBTOTAL(103, OFFSET(Total_vs_Gains!$C$4, ROW($C$4:$C$306)-ROW(Total_vs_Gains!$C$4), 0, 1)) *
      --(ISNUMBER($C$4:$C$306)) *
      --($C$4:$C$306 = 0)
   )
)</f>
        <v>0</v>
      </c>
      <c r="R39" s="2" t="s">
        <v>22621</v>
      </c>
      <c r="S39" s="28">
        <v>20</v>
      </c>
      <c r="T39" s="28">
        <v>14.6</v>
      </c>
      <c r="U39" s="28">
        <v>1</v>
      </c>
    </row>
    <row r="40" spans="9:28">
      <c r="R40" s="2" t="s">
        <v>22466</v>
      </c>
      <c r="S40" s="28">
        <v>20</v>
      </c>
      <c r="T40" s="28">
        <v>0</v>
      </c>
      <c r="U40" s="28">
        <v>1</v>
      </c>
    </row>
    <row r="41" spans="9:28">
      <c r="K41" t="s">
        <v>29692</v>
      </c>
      <c r="R41" s="2" t="s">
        <v>22523</v>
      </c>
      <c r="S41" s="28">
        <v>21.475999999999999</v>
      </c>
      <c r="T41" s="28">
        <v>40.78</v>
      </c>
      <c r="U41" s="28">
        <v>1</v>
      </c>
      <c r="Y41" t="s">
        <v>29705</v>
      </c>
    </row>
    <row r="42" spans="9:28">
      <c r="R42" s="2" t="s">
        <v>16</v>
      </c>
      <c r="S42" s="28">
        <v>22</v>
      </c>
      <c r="T42" s="28">
        <v>0</v>
      </c>
      <c r="U42" s="28">
        <v>1</v>
      </c>
      <c r="Y42">
        <f>GETPIVOTDATA("Sum of Listing Gains(%)",$R$4)/GETPIVOTDATA("Count of First name",$R$4)</f>
        <v>31.582705882352943</v>
      </c>
    </row>
    <row r="43" spans="9:28">
      <c r="K43">
        <f>(GETPIVOTDATA("Gains(%)",Total_vs_Gains!$A$3)/GETPIVOTDATA("Count of IPO NAME",Total_vs_Gains!$A$3))</f>
        <v>55.456666666666671</v>
      </c>
      <c r="R43" s="2" t="s">
        <v>22480</v>
      </c>
      <c r="S43" s="28">
        <v>22.05</v>
      </c>
      <c r="T43" s="28">
        <v>12.24</v>
      </c>
      <c r="U43" s="28">
        <v>1</v>
      </c>
    </row>
    <row r="44" spans="9:28">
      <c r="R44" s="2" t="s">
        <v>36</v>
      </c>
      <c r="S44" s="28">
        <v>22.4</v>
      </c>
      <c r="T44" s="28">
        <v>57.14</v>
      </c>
      <c r="U44" s="28">
        <v>1</v>
      </c>
    </row>
    <row r="45" spans="9:28">
      <c r="R45" s="2" t="s">
        <v>24</v>
      </c>
      <c r="S45" s="28">
        <v>23</v>
      </c>
      <c r="T45" s="28">
        <v>0.44</v>
      </c>
      <c r="U45" s="28">
        <v>1</v>
      </c>
    </row>
    <row r="46" spans="9:28">
      <c r="R46" s="2" t="s">
        <v>22546</v>
      </c>
      <c r="S46" s="28">
        <v>23.532</v>
      </c>
      <c r="T46" s="28">
        <v>33.33</v>
      </c>
      <c r="U46" s="28">
        <v>1</v>
      </c>
    </row>
    <row r="47" spans="9:28">
      <c r="R47" s="2" t="s">
        <v>22600</v>
      </c>
      <c r="S47" s="28">
        <v>25.109000000000002</v>
      </c>
      <c r="T47" s="28">
        <v>12.24</v>
      </c>
      <c r="U47" s="28">
        <v>1</v>
      </c>
    </row>
    <row r="48" spans="9:28">
      <c r="R48" s="2" t="s">
        <v>34</v>
      </c>
      <c r="S48" s="28">
        <v>25.119</v>
      </c>
      <c r="T48" s="28">
        <v>-4.5199999999999996</v>
      </c>
      <c r="U48" s="28">
        <v>1</v>
      </c>
    </row>
    <row r="49" spans="18:21">
      <c r="R49" s="2" t="s">
        <v>22458</v>
      </c>
      <c r="S49" s="28">
        <v>25.425999999999998</v>
      </c>
      <c r="T49" s="28">
        <v>-13.92</v>
      </c>
      <c r="U49" s="28">
        <v>1</v>
      </c>
    </row>
    <row r="50" spans="18:21">
      <c r="R50" s="2" t="s">
        <v>22596</v>
      </c>
      <c r="S50" s="28">
        <v>25.663999999999998</v>
      </c>
      <c r="T50" s="28">
        <v>5.64</v>
      </c>
      <c r="U50" s="28">
        <v>1</v>
      </c>
    </row>
    <row r="51" spans="18:21">
      <c r="R51" s="2" t="s">
        <v>22507</v>
      </c>
      <c r="S51" s="28">
        <v>26.004000000000001</v>
      </c>
      <c r="T51" s="28">
        <v>-2.2200000000000002</v>
      </c>
      <c r="U51" s="28">
        <v>1</v>
      </c>
    </row>
    <row r="52" spans="18:21">
      <c r="R52" s="2" t="s">
        <v>22485</v>
      </c>
      <c r="S52" s="28">
        <v>26.014999999999997</v>
      </c>
      <c r="T52" s="28">
        <v>20.190000000000001</v>
      </c>
      <c r="U52" s="28">
        <v>1</v>
      </c>
    </row>
    <row r="53" spans="18:21">
      <c r="R53" s="2" t="s">
        <v>22510</v>
      </c>
      <c r="S53" s="28">
        <v>26.410000000000004</v>
      </c>
      <c r="T53" s="28">
        <v>8.6300000000000008</v>
      </c>
      <c r="U53" s="28">
        <v>1</v>
      </c>
    </row>
    <row r="54" spans="18:21">
      <c r="R54" s="2" t="s">
        <v>22574</v>
      </c>
      <c r="S54" s="28">
        <v>27.02</v>
      </c>
      <c r="T54" s="28">
        <v>0</v>
      </c>
      <c r="U54" s="28">
        <v>1</v>
      </c>
    </row>
    <row r="55" spans="18:21">
      <c r="R55" s="2" t="s">
        <v>22527</v>
      </c>
      <c r="S55" s="28">
        <v>27.657</v>
      </c>
      <c r="T55" s="28">
        <v>112.96</v>
      </c>
      <c r="U55" s="28">
        <v>1</v>
      </c>
    </row>
    <row r="56" spans="18:21">
      <c r="R56" s="2" t="s">
        <v>22483</v>
      </c>
      <c r="S56" s="28">
        <v>29</v>
      </c>
      <c r="T56" s="28">
        <v>28.97</v>
      </c>
      <c r="U56" s="28">
        <v>1</v>
      </c>
    </row>
    <row r="57" spans="18:21">
      <c r="R57" s="2" t="s">
        <v>22680</v>
      </c>
      <c r="S57" s="28">
        <v>29.999000000000002</v>
      </c>
      <c r="T57" s="28">
        <v>36.51</v>
      </c>
      <c r="U57" s="28">
        <v>1</v>
      </c>
    </row>
    <row r="58" spans="18:21">
      <c r="R58" s="2" t="s">
        <v>22543</v>
      </c>
      <c r="S58" s="28">
        <v>30.012</v>
      </c>
      <c r="T58" s="28">
        <v>11.19</v>
      </c>
      <c r="U58" s="28">
        <v>1</v>
      </c>
    </row>
    <row r="59" spans="18:21">
      <c r="R59" s="2" t="s">
        <v>29701</v>
      </c>
      <c r="S59" s="28">
        <v>30.6</v>
      </c>
      <c r="T59" s="28">
        <v>39.020000000000003</v>
      </c>
      <c r="U59" s="28">
        <v>1</v>
      </c>
    </row>
    <row r="60" spans="18:21">
      <c r="R60" s="2" t="s">
        <v>22581</v>
      </c>
      <c r="S60" s="28">
        <v>30.861000000000001</v>
      </c>
      <c r="T60" s="28">
        <v>64.95</v>
      </c>
      <c r="U60" s="28">
        <v>1</v>
      </c>
    </row>
    <row r="61" spans="18:21">
      <c r="R61" s="2" t="s">
        <v>40</v>
      </c>
      <c r="S61" s="28">
        <v>30.929000000000002</v>
      </c>
      <c r="T61" s="28">
        <v>128.88999999999999</v>
      </c>
      <c r="U61" s="28">
        <v>1</v>
      </c>
    </row>
    <row r="62" spans="18:21">
      <c r="R62" s="2" t="s">
        <v>22607</v>
      </c>
      <c r="S62" s="28">
        <v>30.937999999999999</v>
      </c>
      <c r="T62" s="28">
        <v>3.75</v>
      </c>
      <c r="U62" s="28">
        <v>1</v>
      </c>
    </row>
    <row r="63" spans="18:21">
      <c r="R63" s="2" t="s">
        <v>54</v>
      </c>
      <c r="S63" s="28">
        <v>32.125</v>
      </c>
      <c r="T63" s="28">
        <v>33.44</v>
      </c>
      <c r="U63" s="28">
        <v>1</v>
      </c>
    </row>
    <row r="64" spans="18:21">
      <c r="R64" s="2" t="s">
        <v>22512</v>
      </c>
      <c r="S64" s="28">
        <v>34.195</v>
      </c>
      <c r="T64" s="28">
        <v>113.64</v>
      </c>
      <c r="U64" s="28">
        <v>1</v>
      </c>
    </row>
    <row r="65" spans="18:21">
      <c r="R65" s="2" t="s">
        <v>22599</v>
      </c>
      <c r="S65" s="28">
        <v>34.56</v>
      </c>
      <c r="T65" s="28">
        <v>0</v>
      </c>
      <c r="U65" s="28">
        <v>1</v>
      </c>
    </row>
    <row r="66" spans="18:21">
      <c r="R66" s="2" t="s">
        <v>22582</v>
      </c>
      <c r="S66" s="28">
        <v>35.1</v>
      </c>
      <c r="T66" s="28">
        <v>82.78</v>
      </c>
      <c r="U66" s="28">
        <v>1</v>
      </c>
    </row>
    <row r="67" spans="18:21">
      <c r="R67" s="2" t="s">
        <v>22459</v>
      </c>
      <c r="S67" s="28">
        <v>36.011000000000003</v>
      </c>
      <c r="T67" s="28">
        <v>15.13</v>
      </c>
      <c r="U67" s="28">
        <v>1</v>
      </c>
    </row>
    <row r="68" spans="18:21">
      <c r="R68" s="2" t="s">
        <v>22559</v>
      </c>
      <c r="S68" s="28">
        <v>40</v>
      </c>
      <c r="T68" s="28">
        <v>-4.5</v>
      </c>
      <c r="U68" s="28">
        <v>1</v>
      </c>
    </row>
    <row r="69" spans="18:21">
      <c r="R69" s="2" t="s">
        <v>22451</v>
      </c>
      <c r="S69" s="28">
        <v>40.06</v>
      </c>
      <c r="T69" s="28">
        <v>14.29</v>
      </c>
      <c r="U69" s="28">
        <v>1</v>
      </c>
    </row>
    <row r="70" spans="18:21">
      <c r="R70" s="2" t="s">
        <v>22654</v>
      </c>
      <c r="S70" s="28">
        <v>40.154000000000003</v>
      </c>
      <c r="T70" s="28">
        <v>-4.57</v>
      </c>
      <c r="U70" s="28">
        <v>1</v>
      </c>
    </row>
    <row r="71" spans="18:21">
      <c r="R71" s="2" t="s">
        <v>68</v>
      </c>
      <c r="S71" s="28">
        <v>40.225999999999999</v>
      </c>
      <c r="T71" s="28">
        <v>-5.47</v>
      </c>
      <c r="U71" s="28">
        <v>1</v>
      </c>
    </row>
    <row r="72" spans="18:21">
      <c r="R72" s="2" t="s">
        <v>56</v>
      </c>
      <c r="S72" s="28">
        <v>40.5</v>
      </c>
      <c r="T72" s="28">
        <v>35.96</v>
      </c>
      <c r="U72" s="28">
        <v>1</v>
      </c>
    </row>
    <row r="73" spans="18:21">
      <c r="R73" s="2" t="s">
        <v>22513</v>
      </c>
      <c r="S73" s="28">
        <v>41</v>
      </c>
      <c r="T73" s="28">
        <v>37.42</v>
      </c>
      <c r="U73" s="28">
        <v>1</v>
      </c>
    </row>
    <row r="74" spans="18:21">
      <c r="R74" s="2" t="s">
        <v>22484</v>
      </c>
      <c r="S74" s="28">
        <v>41.005000000000003</v>
      </c>
      <c r="T74" s="28">
        <v>25.71</v>
      </c>
      <c r="U74" s="28">
        <v>1</v>
      </c>
    </row>
    <row r="75" spans="18:21">
      <c r="R75" s="2" t="s">
        <v>22595</v>
      </c>
      <c r="S75" s="28">
        <v>41.212000000000003</v>
      </c>
      <c r="T75" s="28">
        <v>1.69</v>
      </c>
      <c r="U75" s="28">
        <v>1</v>
      </c>
    </row>
    <row r="76" spans="18:21">
      <c r="R76" s="2" t="s">
        <v>80</v>
      </c>
      <c r="S76" s="28">
        <v>41.262999999999998</v>
      </c>
      <c r="T76" s="28">
        <v>21.3</v>
      </c>
      <c r="U76" s="28">
        <v>1</v>
      </c>
    </row>
    <row r="77" spans="18:21">
      <c r="R77" s="2" t="s">
        <v>67</v>
      </c>
      <c r="S77" s="28">
        <v>41.279000000000003</v>
      </c>
      <c r="T77" s="28">
        <v>5.86</v>
      </c>
      <c r="U77" s="28">
        <v>1</v>
      </c>
    </row>
    <row r="78" spans="18:21">
      <c r="R78" s="2" t="s">
        <v>22536</v>
      </c>
      <c r="S78" s="28">
        <v>41.801000000000002</v>
      </c>
      <c r="T78" s="28">
        <v>60.1</v>
      </c>
      <c r="U78" s="28">
        <v>1</v>
      </c>
    </row>
    <row r="79" spans="18:21">
      <c r="R79" s="2" t="s">
        <v>35</v>
      </c>
      <c r="S79" s="28">
        <v>42.356000000000002</v>
      </c>
      <c r="T79" s="28">
        <v>-12.5</v>
      </c>
      <c r="U79" s="28">
        <v>1</v>
      </c>
    </row>
    <row r="80" spans="18:21">
      <c r="R80" s="2" t="s">
        <v>22545</v>
      </c>
      <c r="S80" s="28">
        <v>42.9</v>
      </c>
      <c r="T80" s="28">
        <v>85.92</v>
      </c>
      <c r="U80" s="28">
        <v>1</v>
      </c>
    </row>
    <row r="81" spans="18:21">
      <c r="R81" s="2" t="s">
        <v>22666</v>
      </c>
      <c r="S81" s="28">
        <v>45.286999999999999</v>
      </c>
      <c r="T81" s="28">
        <v>-1.6</v>
      </c>
      <c r="U81" s="28">
        <v>1</v>
      </c>
    </row>
    <row r="82" spans="18:21">
      <c r="R82" s="2" t="s">
        <v>22461</v>
      </c>
      <c r="S82" s="28">
        <v>46.043999999999997</v>
      </c>
      <c r="T82" s="28">
        <v>47.68</v>
      </c>
      <c r="U82" s="28">
        <v>1</v>
      </c>
    </row>
    <row r="83" spans="18:21">
      <c r="R83" s="2" t="s">
        <v>22568</v>
      </c>
      <c r="S83" s="28">
        <v>46.3</v>
      </c>
      <c r="T83" s="28">
        <v>19.829999999999998</v>
      </c>
      <c r="U83" s="28">
        <v>1</v>
      </c>
    </row>
    <row r="84" spans="18:21">
      <c r="R84" s="2" t="s">
        <v>22597</v>
      </c>
      <c r="S84" s="28">
        <v>47.5</v>
      </c>
      <c r="T84" s="28">
        <v>-1.62</v>
      </c>
      <c r="U84" s="28">
        <v>1</v>
      </c>
    </row>
    <row r="85" spans="18:21">
      <c r="R85" s="2" t="s">
        <v>22590</v>
      </c>
      <c r="S85" s="28">
        <v>48</v>
      </c>
      <c r="T85" s="28">
        <v>5.13</v>
      </c>
      <c r="U85" s="28">
        <v>1</v>
      </c>
    </row>
    <row r="86" spans="18:21">
      <c r="R86" s="2" t="s">
        <v>22567</v>
      </c>
      <c r="S86" s="28">
        <v>48.994999999999997</v>
      </c>
      <c r="T86" s="28">
        <v>0</v>
      </c>
      <c r="U86" s="28">
        <v>1</v>
      </c>
    </row>
    <row r="87" spans="18:21">
      <c r="R87" s="2" t="s">
        <v>22580</v>
      </c>
      <c r="S87" s="28">
        <v>49.077999999999996</v>
      </c>
      <c r="T87" s="28">
        <v>4.3099999999999996</v>
      </c>
      <c r="U87" s="28">
        <v>1</v>
      </c>
    </row>
    <row r="88" spans="18:21">
      <c r="R88" s="2" t="s">
        <v>22515</v>
      </c>
      <c r="S88" s="28">
        <v>49.287999999999997</v>
      </c>
      <c r="T88" s="28">
        <v>-1.1599999999999999</v>
      </c>
      <c r="U88" s="28">
        <v>1</v>
      </c>
    </row>
    <row r="89" spans="18:21">
      <c r="R89" s="2" t="s">
        <v>22471</v>
      </c>
      <c r="S89" s="28">
        <v>49.96</v>
      </c>
      <c r="T89" s="28">
        <v>-5.81</v>
      </c>
      <c r="U89" s="28">
        <v>1</v>
      </c>
    </row>
    <row r="90" spans="18:21">
      <c r="R90" s="2" t="s">
        <v>22686</v>
      </c>
      <c r="S90" s="28">
        <v>2221.9209999999989</v>
      </c>
      <c r="T90" s="28">
        <v>2684.53</v>
      </c>
      <c r="U90" s="28">
        <v>85</v>
      </c>
    </row>
  </sheetData>
  <conditionalFormatting pivot="1">
    <cfRule type="colorScale" priority="3">
      <colorScale>
        <cfvo type="min"/>
        <cfvo type="percentile" val="50"/>
        <cfvo type="max"/>
        <color rgb="FFF8696B"/>
        <color rgb="FFFFEB84"/>
        <color rgb="FF63BE7B"/>
      </colorScale>
    </cfRule>
  </conditionalFormatting>
  <conditionalFormatting pivot="1" sqref="D4:D10">
    <cfRule type="dataBar" priority="2">
      <dataBar showValue="0">
        <cfvo type="min"/>
        <cfvo type="max"/>
        <color rgb="FF63C384"/>
      </dataBar>
      <extLst>
        <ext xmlns:x14="http://schemas.microsoft.com/office/spreadsheetml/2009/9/main" uri="{B025F937-C7B1-47D3-B67F-A62EFF666E3E}">
          <x14:id>{2CED30B6-FEC2-4DF5-9BB8-DE3FA99703D1}</x14:id>
        </ext>
      </extLst>
    </cfRule>
  </conditionalFormatting>
  <conditionalFormatting pivot="1" sqref="T5:T89">
    <cfRule type="dataBar" priority="1">
      <dataBar>
        <cfvo type="min"/>
        <cfvo type="max"/>
        <color rgb="FF63C384"/>
      </dataBar>
      <extLst>
        <ext xmlns:x14="http://schemas.microsoft.com/office/spreadsheetml/2009/9/main" uri="{B025F937-C7B1-47D3-B67F-A62EFF666E3E}">
          <x14:id>{D28109ED-0B65-44EC-B07A-1479CAD194E9}</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2CED30B6-FEC2-4DF5-9BB8-DE3FA99703D1}">
            <x14:dataBar minLength="0" maxLength="100" border="1" negativeBarBorderColorSameAsPositive="0">
              <x14:cfvo type="autoMin"/>
              <x14:cfvo type="autoMax"/>
              <x14:borderColor rgb="FF63C384"/>
              <x14:negativeFillColor rgb="FFFF0000"/>
              <x14:negativeBorderColor rgb="FFFF0000"/>
              <x14:axisColor rgb="FF000000"/>
            </x14:dataBar>
          </x14:cfRule>
          <xm:sqref>D4:D10</xm:sqref>
        </x14:conditionalFormatting>
        <x14:conditionalFormatting xmlns:xm="http://schemas.microsoft.com/office/excel/2006/main" pivot="1">
          <x14:cfRule type="dataBar" id="{D28109ED-0B65-44EC-B07A-1479CAD194E9}">
            <x14:dataBar minLength="0" maxLength="100" border="1" negativeBarBorderColorSameAsPositive="0">
              <x14:cfvo type="autoMin"/>
              <x14:cfvo type="autoMax"/>
              <x14:borderColor rgb="FF63C384"/>
              <x14:negativeFillColor rgb="FFFF0000"/>
              <x14:negativeBorderColor rgb="FFFF0000"/>
              <x14:axisColor rgb="FF000000"/>
            </x14:dataBar>
          </x14:cfRule>
          <xm:sqref>T5:T89</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744C-9A43-487D-937F-BBCDBF77DBF9}">
  <dimension ref="B1:Y98"/>
  <sheetViews>
    <sheetView showGridLines="0" tabSelected="1" topLeftCell="A4" zoomScale="45" zoomScaleNormal="46" workbookViewId="0">
      <selection activeCell="Q50" sqref="Q50"/>
    </sheetView>
  </sheetViews>
  <sheetFormatPr defaultRowHeight="14.5"/>
  <cols>
    <col min="2" max="2" width="9.26953125" customWidth="1"/>
    <col min="22" max="22" width="22.54296875" bestFit="1" customWidth="1"/>
    <col min="23" max="23" width="32.453125" bestFit="1" customWidth="1"/>
    <col min="24" max="24" width="25.36328125" bestFit="1" customWidth="1"/>
    <col min="25" max="25" width="20.7265625" bestFit="1" customWidth="1"/>
    <col min="26" max="26" width="10.08984375" bestFit="1" customWidth="1"/>
    <col min="27" max="27" width="20.453125" bestFit="1" customWidth="1"/>
  </cols>
  <sheetData>
    <row r="1" spans="2:25" s="15" customFormat="1" ht="17" customHeight="1"/>
    <row r="2" spans="2:25" s="15" customFormat="1">
      <c r="B2" s="15" t="s">
        <v>29702</v>
      </c>
    </row>
    <row r="3" spans="2:25" s="15" customFormat="1"/>
    <row r="4" spans="2:25" s="15" customFormat="1">
      <c r="J4" s="15">
        <f ca="1">Total_vs_Gains!J39</f>
        <v>0</v>
      </c>
    </row>
    <row r="5" spans="2:25" s="15" customFormat="1"/>
    <row r="6" spans="2:25" s="15" customFormat="1" ht="42" customHeight="1"/>
    <row r="7" spans="2:25" s="18" customFormat="1"/>
    <row r="8" spans="2:25" s="18" customFormat="1"/>
    <row r="9" spans="2:25" s="18" customFormat="1"/>
    <row r="10" spans="2:25" s="18" customFormat="1"/>
    <row r="11" spans="2:25" s="18" customFormat="1"/>
    <row r="12" spans="2:25">
      <c r="V12" s="6" t="s">
        <v>22685</v>
      </c>
      <c r="W12" t="s">
        <v>29699</v>
      </c>
      <c r="X12" t="s">
        <v>22687</v>
      </c>
      <c r="Y12" t="s">
        <v>29704</v>
      </c>
    </row>
    <row r="13" spans="2:25">
      <c r="V13" s="2" t="s">
        <v>22599</v>
      </c>
      <c r="W13" s="28">
        <v>34.56</v>
      </c>
      <c r="X13" s="28">
        <v>0</v>
      </c>
      <c r="Y13" s="28">
        <v>1</v>
      </c>
    </row>
    <row r="14" spans="2:25">
      <c r="V14" s="2" t="s">
        <v>22582</v>
      </c>
      <c r="W14" s="28">
        <v>35.1</v>
      </c>
      <c r="X14" s="28">
        <v>82.78</v>
      </c>
      <c r="Y14" s="28">
        <v>1</v>
      </c>
    </row>
    <row r="15" spans="2:25">
      <c r="V15" s="2" t="s">
        <v>22535</v>
      </c>
      <c r="W15" s="28">
        <v>13.2</v>
      </c>
      <c r="X15" s="28">
        <v>4.75</v>
      </c>
      <c r="Y15" s="28">
        <v>1</v>
      </c>
    </row>
    <row r="16" spans="2:25">
      <c r="K16" t="s">
        <v>29707</v>
      </c>
      <c r="L16" t="s">
        <v>29708</v>
      </c>
      <c r="N16" t="s">
        <v>29709</v>
      </c>
      <c r="Q16" t="s">
        <v>29706</v>
      </c>
      <c r="V16" s="2" t="s">
        <v>22451</v>
      </c>
      <c r="W16" s="28">
        <v>40.06</v>
      </c>
      <c r="X16" s="28">
        <v>14.29</v>
      </c>
      <c r="Y16" s="28">
        <v>1</v>
      </c>
    </row>
    <row r="17" spans="11:25">
      <c r="K17" cm="1">
        <f t="array" aca="1" ref="K17" ca="1">MAX(0,
   SUMPRODUCT(
      SUBTOTAL(103, OFFSET($X$13, ROW($X$13:$X$320)-ROW($X$13), 0, 1)) *
      --(ISNUMBER($X$13:$X$320)) *
      --($X$13:$X$320 &gt; 0)
   )
) - 1</f>
        <v>67</v>
      </c>
      <c r="L17" cm="1">
        <f t="array" aca="1" ref="L17" ca="1">MAX(0,
   SUMPRODUCT(
      SUBTOTAL(103, OFFSET($X$13, ROW($X$13:$X$320)-ROW($X$13), 0, 1)) *
      --(ISNUMBER($X$13:$X$320)) *
      --($X$13:$X$320 &lt; 0)
   )
)</f>
        <v>11</v>
      </c>
      <c r="N17" cm="1">
        <f t="array" aca="1" ref="N17" ca="1">MAX(0,
   SUMPRODUCT(
      SUBTOTAL(103, OFFSET($X$13, ROW($X$13:$X$320)-ROW($X$13), 0, 1)) *
      --(ISNUMBER($X$13:$X$320)) *
      --($X$13:$X$320 = 0)
   )
)</f>
        <v>7</v>
      </c>
      <c r="Q17">
        <f>GETPIVOTDATA("Sum of Listing Gains(%)",$V$12)/GETPIVOTDATA("Count of First name",$V$12)</f>
        <v>31.582705882352943</v>
      </c>
      <c r="V17" s="2" t="s">
        <v>22680</v>
      </c>
      <c r="W17" s="28">
        <v>29.999000000000002</v>
      </c>
      <c r="X17" s="28">
        <v>36.51</v>
      </c>
      <c r="Y17" s="28">
        <v>1</v>
      </c>
    </row>
    <row r="18" spans="11:25">
      <c r="V18" s="2" t="s">
        <v>22471</v>
      </c>
      <c r="W18" s="28">
        <v>49.96</v>
      </c>
      <c r="X18" s="28">
        <v>-5.81</v>
      </c>
      <c r="Y18" s="28">
        <v>1</v>
      </c>
    </row>
    <row r="19" spans="11:25">
      <c r="V19" s="2" t="s">
        <v>22513</v>
      </c>
      <c r="W19" s="28">
        <v>41</v>
      </c>
      <c r="X19" s="28">
        <v>37.42</v>
      </c>
      <c r="Y19" s="28">
        <v>1</v>
      </c>
    </row>
    <row r="20" spans="11:25">
      <c r="V20" s="2" t="s">
        <v>22666</v>
      </c>
      <c r="W20" s="28">
        <v>45.286999999999999</v>
      </c>
      <c r="X20" s="28">
        <v>-1.6</v>
      </c>
      <c r="Y20" s="28">
        <v>1</v>
      </c>
    </row>
    <row r="21" spans="11:25">
      <c r="V21" s="2" t="s">
        <v>40</v>
      </c>
      <c r="W21" s="28">
        <v>30.929000000000002</v>
      </c>
      <c r="X21" s="28">
        <v>128.88999999999999</v>
      </c>
      <c r="Y21" s="28">
        <v>1</v>
      </c>
    </row>
    <row r="22" spans="11:25">
      <c r="V22" s="2" t="s">
        <v>17</v>
      </c>
      <c r="W22" s="28">
        <v>14.488999999999999</v>
      </c>
      <c r="X22" s="28">
        <v>12.5</v>
      </c>
      <c r="Y22" s="28">
        <v>1</v>
      </c>
    </row>
    <row r="23" spans="11:25">
      <c r="V23" s="2" t="s">
        <v>22536</v>
      </c>
      <c r="W23" s="28">
        <v>41.801000000000002</v>
      </c>
      <c r="X23" s="28">
        <v>60.1</v>
      </c>
      <c r="Y23" s="28">
        <v>1</v>
      </c>
    </row>
    <row r="24" spans="11:25">
      <c r="V24" s="2" t="s">
        <v>22507</v>
      </c>
      <c r="W24" s="28">
        <v>26.004000000000001</v>
      </c>
      <c r="X24" s="28">
        <v>-2.2200000000000002</v>
      </c>
      <c r="Y24" s="28">
        <v>1</v>
      </c>
    </row>
    <row r="25" spans="11:25">
      <c r="V25" s="2" t="s">
        <v>22480</v>
      </c>
      <c r="W25" s="28">
        <v>22.05</v>
      </c>
      <c r="X25" s="28">
        <v>12.24</v>
      </c>
      <c r="Y25" s="28">
        <v>1</v>
      </c>
    </row>
    <row r="26" spans="11:25">
      <c r="V26" s="2" t="s">
        <v>22600</v>
      </c>
      <c r="W26" s="28">
        <v>25.109000000000002</v>
      </c>
      <c r="X26" s="28">
        <v>12.24</v>
      </c>
      <c r="Y26" s="28">
        <v>1</v>
      </c>
    </row>
    <row r="27" spans="11:25">
      <c r="V27" s="2" t="s">
        <v>22511</v>
      </c>
      <c r="W27" s="28">
        <v>15.796000000000001</v>
      </c>
      <c r="X27" s="28">
        <v>11.9</v>
      </c>
      <c r="Y27" s="28">
        <v>1</v>
      </c>
    </row>
    <row r="28" spans="11:25">
      <c r="V28" s="2" t="s">
        <v>22595</v>
      </c>
      <c r="W28" s="28">
        <v>41.212000000000003</v>
      </c>
      <c r="X28" s="28">
        <v>1.69</v>
      </c>
      <c r="Y28" s="28">
        <v>1</v>
      </c>
    </row>
    <row r="29" spans="11:25">
      <c r="V29" s="2" t="s">
        <v>22597</v>
      </c>
      <c r="W29" s="28">
        <v>47.5</v>
      </c>
      <c r="X29" s="28">
        <v>-1.62</v>
      </c>
      <c r="Y29" s="28">
        <v>1</v>
      </c>
    </row>
    <row r="30" spans="11:25">
      <c r="V30" s="2" t="s">
        <v>54</v>
      </c>
      <c r="W30" s="28">
        <v>32.125</v>
      </c>
      <c r="X30" s="28">
        <v>33.44</v>
      </c>
      <c r="Y30" s="28">
        <v>1</v>
      </c>
    </row>
    <row r="31" spans="11:25">
      <c r="V31" s="2" t="s">
        <v>67</v>
      </c>
      <c r="W31" s="28">
        <v>41.279000000000003</v>
      </c>
      <c r="X31" s="28">
        <v>5.86</v>
      </c>
      <c r="Y31" s="28">
        <v>1</v>
      </c>
    </row>
    <row r="32" spans="11:25">
      <c r="V32" s="2" t="s">
        <v>22568</v>
      </c>
      <c r="W32" s="28">
        <v>46.3</v>
      </c>
      <c r="X32" s="28">
        <v>19.829999999999998</v>
      </c>
      <c r="Y32" s="28">
        <v>1</v>
      </c>
    </row>
    <row r="33" spans="22:25">
      <c r="V33" s="2" t="s">
        <v>68</v>
      </c>
      <c r="W33" s="28">
        <v>40.225999999999999</v>
      </c>
      <c r="X33" s="28">
        <v>-5.47</v>
      </c>
      <c r="Y33" s="28">
        <v>1</v>
      </c>
    </row>
    <row r="34" spans="22:25">
      <c r="V34" s="2" t="s">
        <v>22545</v>
      </c>
      <c r="W34" s="28">
        <v>42.9</v>
      </c>
      <c r="X34" s="28">
        <v>85.92</v>
      </c>
      <c r="Y34" s="28">
        <v>1</v>
      </c>
    </row>
    <row r="35" spans="22:25">
      <c r="V35" s="2" t="s">
        <v>75</v>
      </c>
      <c r="W35" s="28">
        <v>16.077000000000002</v>
      </c>
      <c r="X35" s="28">
        <v>5</v>
      </c>
      <c r="Y35" s="28">
        <v>1</v>
      </c>
    </row>
    <row r="36" spans="22:25">
      <c r="V36" s="2" t="s">
        <v>22519</v>
      </c>
      <c r="W36" s="28">
        <v>16.792999999999999</v>
      </c>
      <c r="X36" s="28">
        <v>41.78</v>
      </c>
      <c r="Y36" s="28">
        <v>1</v>
      </c>
    </row>
    <row r="37" spans="22:25" s="18" customFormat="1">
      <c r="V37" s="2" t="s">
        <v>22510</v>
      </c>
      <c r="W37" s="28">
        <v>26.410000000000004</v>
      </c>
      <c r="X37" s="28">
        <v>8.6300000000000008</v>
      </c>
      <c r="Y37" s="28">
        <v>1</v>
      </c>
    </row>
    <row r="38" spans="22:25" s="18" customFormat="1">
      <c r="V38" s="2" t="s">
        <v>22594</v>
      </c>
      <c r="W38" s="28">
        <v>15.497999999999999</v>
      </c>
      <c r="X38" s="28">
        <v>16.43</v>
      </c>
      <c r="Y38" s="28">
        <v>1</v>
      </c>
    </row>
    <row r="39" spans="22:25" s="18" customFormat="1">
      <c r="V39" s="2" t="s">
        <v>22469</v>
      </c>
      <c r="W39" s="28">
        <v>11.9</v>
      </c>
      <c r="X39" s="28">
        <v>28.31</v>
      </c>
      <c r="Y39" s="28">
        <v>1</v>
      </c>
    </row>
    <row r="40" spans="22:25" s="18" customFormat="1">
      <c r="V40" s="2" t="s">
        <v>22461</v>
      </c>
      <c r="W40" s="28">
        <v>46.043999999999997</v>
      </c>
      <c r="X40" s="28">
        <v>47.68</v>
      </c>
      <c r="Y40" s="28">
        <v>1</v>
      </c>
    </row>
    <row r="41" spans="22:25">
      <c r="V41" s="2" t="s">
        <v>22620</v>
      </c>
      <c r="W41" s="28">
        <v>13.005000000000001</v>
      </c>
      <c r="X41" s="28">
        <v>39.869999999999997</v>
      </c>
      <c r="Y41" s="28">
        <v>1</v>
      </c>
    </row>
    <row r="42" spans="22:25">
      <c r="V42" s="2" t="s">
        <v>22452</v>
      </c>
      <c r="W42" s="28">
        <v>13</v>
      </c>
      <c r="X42" s="28">
        <v>67.14</v>
      </c>
      <c r="Y42" s="28">
        <v>1</v>
      </c>
    </row>
    <row r="43" spans="22:25">
      <c r="V43" s="2" t="s">
        <v>22590</v>
      </c>
      <c r="W43" s="28">
        <v>48</v>
      </c>
      <c r="X43" s="28">
        <v>5.13</v>
      </c>
      <c r="Y43" s="28">
        <v>1</v>
      </c>
    </row>
    <row r="44" spans="22:25">
      <c r="V44" s="2" t="s">
        <v>71</v>
      </c>
      <c r="W44" s="28">
        <v>12.596</v>
      </c>
      <c r="X44" s="28">
        <v>16.420000000000002</v>
      </c>
      <c r="Y44" s="28">
        <v>1</v>
      </c>
    </row>
    <row r="45" spans="22:25">
      <c r="V45" s="2" t="s">
        <v>22485</v>
      </c>
      <c r="W45" s="28">
        <v>26.014999999999997</v>
      </c>
      <c r="X45" s="28">
        <v>20.190000000000001</v>
      </c>
      <c r="Y45" s="28">
        <v>1</v>
      </c>
    </row>
    <row r="46" spans="22:25">
      <c r="V46" s="2" t="s">
        <v>22466</v>
      </c>
      <c r="W46" s="28">
        <v>20</v>
      </c>
      <c r="X46" s="28">
        <v>0</v>
      </c>
      <c r="Y46" s="28">
        <v>1</v>
      </c>
    </row>
    <row r="47" spans="22:25">
      <c r="V47" s="2" t="s">
        <v>34</v>
      </c>
      <c r="W47" s="28">
        <v>25.119</v>
      </c>
      <c r="X47" s="28">
        <v>-4.5199999999999996</v>
      </c>
      <c r="Y47" s="28">
        <v>1</v>
      </c>
    </row>
    <row r="48" spans="22:25">
      <c r="V48" s="2" t="s">
        <v>22512</v>
      </c>
      <c r="W48" s="28">
        <v>34.195</v>
      </c>
      <c r="X48" s="28">
        <v>113.64</v>
      </c>
      <c r="Y48" s="28">
        <v>1</v>
      </c>
    </row>
    <row r="49" spans="22:25">
      <c r="V49" s="2" t="s">
        <v>22538</v>
      </c>
      <c r="W49" s="28">
        <v>13.015000000000001</v>
      </c>
      <c r="X49" s="28">
        <v>21.32</v>
      </c>
      <c r="Y49" s="28">
        <v>1</v>
      </c>
    </row>
    <row r="50" spans="22:25">
      <c r="V50" s="2" t="s">
        <v>22543</v>
      </c>
      <c r="W50" s="28">
        <v>30.012</v>
      </c>
      <c r="X50" s="28">
        <v>11.19</v>
      </c>
      <c r="Y50" s="28">
        <v>1</v>
      </c>
    </row>
    <row r="51" spans="22:25">
      <c r="V51" s="2" t="s">
        <v>22458</v>
      </c>
      <c r="W51" s="28">
        <v>25.425999999999998</v>
      </c>
      <c r="X51" s="28">
        <v>-13.92</v>
      </c>
      <c r="Y51" s="28">
        <v>1</v>
      </c>
    </row>
    <row r="52" spans="22:25">
      <c r="V52" s="2" t="s">
        <v>22491</v>
      </c>
      <c r="W52" s="28">
        <v>17.934999999999999</v>
      </c>
      <c r="X52" s="28">
        <v>146.91</v>
      </c>
      <c r="Y52" s="28">
        <v>1</v>
      </c>
    </row>
    <row r="53" spans="22:25">
      <c r="V53" s="2" t="s">
        <v>23</v>
      </c>
      <c r="W53" s="28">
        <v>15.084</v>
      </c>
      <c r="X53" s="28">
        <v>25</v>
      </c>
      <c r="Y53" s="28">
        <v>1</v>
      </c>
    </row>
    <row r="54" spans="22:25">
      <c r="V54" s="2" t="s">
        <v>22574</v>
      </c>
      <c r="W54" s="28">
        <v>27.02</v>
      </c>
      <c r="X54" s="28">
        <v>0</v>
      </c>
      <c r="Y54" s="28">
        <v>1</v>
      </c>
    </row>
    <row r="55" spans="22:25">
      <c r="V55" s="2" t="s">
        <v>22558</v>
      </c>
      <c r="W55" s="28">
        <v>15.109</v>
      </c>
      <c r="X55" s="28">
        <v>88.91</v>
      </c>
      <c r="Y55" s="28">
        <v>1</v>
      </c>
    </row>
    <row r="56" spans="22:25">
      <c r="V56" s="2" t="s">
        <v>36</v>
      </c>
      <c r="W56" s="28">
        <v>22.4</v>
      </c>
      <c r="X56" s="28">
        <v>57.14</v>
      </c>
      <c r="Y56" s="28">
        <v>1</v>
      </c>
    </row>
    <row r="57" spans="22:25">
      <c r="V57" s="2" t="s">
        <v>41</v>
      </c>
      <c r="W57" s="28">
        <v>14.381</v>
      </c>
      <c r="X57" s="28">
        <v>36.590000000000003</v>
      </c>
      <c r="Y57" s="28">
        <v>1</v>
      </c>
    </row>
    <row r="58" spans="22:25">
      <c r="V58" s="2" t="s">
        <v>79</v>
      </c>
      <c r="W58" s="28">
        <v>10</v>
      </c>
      <c r="X58" s="28">
        <v>58.74</v>
      </c>
      <c r="Y58" s="28">
        <v>1</v>
      </c>
    </row>
    <row r="59" spans="22:25">
      <c r="V59" s="2" t="s">
        <v>22523</v>
      </c>
      <c r="W59" s="28">
        <v>21.475999999999999</v>
      </c>
      <c r="X59" s="28">
        <v>40.78</v>
      </c>
      <c r="Y59" s="28">
        <v>1</v>
      </c>
    </row>
    <row r="60" spans="22:25">
      <c r="V60" s="2" t="s">
        <v>22646</v>
      </c>
      <c r="W60" s="28">
        <v>17.077999999999999</v>
      </c>
      <c r="X60" s="28">
        <v>171.43</v>
      </c>
      <c r="Y60" s="28">
        <v>1</v>
      </c>
    </row>
    <row r="61" spans="22:25">
      <c r="V61" s="2" t="s">
        <v>22546</v>
      </c>
      <c r="W61" s="28">
        <v>23.532</v>
      </c>
      <c r="X61" s="28">
        <v>33.33</v>
      </c>
      <c r="Y61" s="28">
        <v>1</v>
      </c>
    </row>
    <row r="62" spans="22:25">
      <c r="V62" s="2" t="s">
        <v>50</v>
      </c>
      <c r="W62" s="28">
        <v>7.1280000000000001</v>
      </c>
      <c r="X62" s="28">
        <v>55.56</v>
      </c>
      <c r="Y62" s="28">
        <v>1</v>
      </c>
    </row>
    <row r="63" spans="22:25">
      <c r="V63" s="2" t="s">
        <v>22472</v>
      </c>
      <c r="W63" s="28">
        <v>16.8</v>
      </c>
      <c r="X63" s="28">
        <v>19.05</v>
      </c>
      <c r="Y63" s="28">
        <v>1</v>
      </c>
    </row>
    <row r="64" spans="22:25">
      <c r="V64" s="2" t="s">
        <v>22567</v>
      </c>
      <c r="W64" s="28">
        <v>48.994999999999997</v>
      </c>
      <c r="X64" s="28">
        <v>0</v>
      </c>
      <c r="Y64" s="28">
        <v>1</v>
      </c>
    </row>
    <row r="65" spans="22:25">
      <c r="V65" s="2" t="s">
        <v>22583</v>
      </c>
      <c r="W65" s="28">
        <v>15.305000000000001</v>
      </c>
      <c r="X65" s="28">
        <v>11.45</v>
      </c>
      <c r="Y65" s="28">
        <v>1</v>
      </c>
    </row>
    <row r="66" spans="22:25">
      <c r="V66" s="2" t="s">
        <v>22483</v>
      </c>
      <c r="W66" s="28">
        <v>29</v>
      </c>
      <c r="X66" s="28">
        <v>28.97</v>
      </c>
      <c r="Y66" s="28">
        <v>1</v>
      </c>
    </row>
    <row r="67" spans="22:25">
      <c r="V67" s="2" t="s">
        <v>35</v>
      </c>
      <c r="W67" s="28">
        <v>42.356000000000002</v>
      </c>
      <c r="X67" s="28">
        <v>-12.5</v>
      </c>
      <c r="Y67" s="28">
        <v>1</v>
      </c>
    </row>
    <row r="68" spans="22:25">
      <c r="V68" s="2" t="s">
        <v>22596</v>
      </c>
      <c r="W68" s="28">
        <v>25.663999999999998</v>
      </c>
      <c r="X68" s="28">
        <v>5.64</v>
      </c>
      <c r="Y68" s="28">
        <v>1</v>
      </c>
    </row>
    <row r="69" spans="22:25">
      <c r="V69" s="2" t="s">
        <v>22579</v>
      </c>
      <c r="W69" s="28">
        <v>16.503</v>
      </c>
      <c r="X69" s="28">
        <v>30.61</v>
      </c>
      <c r="Y69" s="28">
        <v>1</v>
      </c>
    </row>
    <row r="70" spans="22:25">
      <c r="V70" s="2" t="s">
        <v>45</v>
      </c>
      <c r="W70" s="28">
        <v>10</v>
      </c>
      <c r="X70" s="28">
        <v>0</v>
      </c>
      <c r="Y70" s="28">
        <v>1</v>
      </c>
    </row>
    <row r="71" spans="22:25">
      <c r="V71" s="2" t="s">
        <v>29701</v>
      </c>
      <c r="W71" s="28">
        <v>30.6</v>
      </c>
      <c r="X71" s="28">
        <v>39.020000000000003</v>
      </c>
      <c r="Y71" s="28">
        <v>1</v>
      </c>
    </row>
    <row r="72" spans="22:25">
      <c r="V72" s="2" t="s">
        <v>22580</v>
      </c>
      <c r="W72" s="28">
        <v>49.077999999999996</v>
      </c>
      <c r="X72" s="28">
        <v>4.3099999999999996</v>
      </c>
      <c r="Y72" s="28">
        <v>1</v>
      </c>
    </row>
    <row r="73" spans="22:25">
      <c r="V73" s="2" t="s">
        <v>60</v>
      </c>
      <c r="W73" s="28">
        <v>6.63</v>
      </c>
      <c r="X73" s="28">
        <v>30.77</v>
      </c>
      <c r="Y73" s="28">
        <v>1</v>
      </c>
    </row>
    <row r="74" spans="22:25">
      <c r="V74" s="2" t="s">
        <v>22525</v>
      </c>
      <c r="W74" s="28">
        <v>16.000999999999998</v>
      </c>
      <c r="X74" s="28">
        <v>25</v>
      </c>
      <c r="Y74" s="28">
        <v>1</v>
      </c>
    </row>
    <row r="75" spans="22:25">
      <c r="V75" s="2" t="s">
        <v>16</v>
      </c>
      <c r="W75" s="28">
        <v>22</v>
      </c>
      <c r="X75" s="28">
        <v>0</v>
      </c>
      <c r="Y75" s="28">
        <v>1</v>
      </c>
    </row>
    <row r="76" spans="22:25">
      <c r="V76" s="2" t="s">
        <v>56</v>
      </c>
      <c r="W76" s="28">
        <v>40.5</v>
      </c>
      <c r="X76" s="28">
        <v>35.96</v>
      </c>
      <c r="Y76" s="28">
        <v>1</v>
      </c>
    </row>
    <row r="77" spans="22:25">
      <c r="V77" s="2" t="s">
        <v>22459</v>
      </c>
      <c r="W77" s="28">
        <v>36.011000000000003</v>
      </c>
      <c r="X77" s="28">
        <v>15.13</v>
      </c>
      <c r="Y77" s="28">
        <v>1</v>
      </c>
    </row>
    <row r="78" spans="22:25">
      <c r="V78" s="2" t="s">
        <v>22518</v>
      </c>
      <c r="W78" s="28">
        <v>16.965</v>
      </c>
      <c r="X78" s="28">
        <v>11.93</v>
      </c>
      <c r="Y78" s="28">
        <v>1</v>
      </c>
    </row>
    <row r="79" spans="22:25">
      <c r="V79" s="2" t="s">
        <v>22642</v>
      </c>
      <c r="W79" s="28">
        <v>12.543000000000001</v>
      </c>
      <c r="X79" s="28">
        <v>252.76</v>
      </c>
      <c r="Y79" s="28">
        <v>1</v>
      </c>
    </row>
    <row r="80" spans="22:25">
      <c r="V80" s="2" t="s">
        <v>22542</v>
      </c>
      <c r="W80" s="28">
        <v>13.02</v>
      </c>
      <c r="X80" s="28">
        <v>7.14</v>
      </c>
      <c r="Y80" s="28">
        <v>1</v>
      </c>
    </row>
    <row r="81" spans="22:25">
      <c r="V81" s="2" t="s">
        <v>22481</v>
      </c>
      <c r="W81" s="28">
        <v>19.945</v>
      </c>
      <c r="X81" s="28">
        <v>33.33</v>
      </c>
      <c r="Y81" s="28">
        <v>1</v>
      </c>
    </row>
    <row r="82" spans="22:25">
      <c r="V82" s="2" t="s">
        <v>22484</v>
      </c>
      <c r="W82" s="28">
        <v>41.005000000000003</v>
      </c>
      <c r="X82" s="28">
        <v>25.71</v>
      </c>
      <c r="Y82" s="28">
        <v>1</v>
      </c>
    </row>
    <row r="83" spans="22:25">
      <c r="V83" s="2" t="s">
        <v>80</v>
      </c>
      <c r="W83" s="28">
        <v>41.262999999999998</v>
      </c>
      <c r="X83" s="28">
        <v>21.3</v>
      </c>
      <c r="Y83" s="28">
        <v>1</v>
      </c>
    </row>
    <row r="84" spans="22:25">
      <c r="V84" s="2" t="s">
        <v>22559</v>
      </c>
      <c r="W84" s="28">
        <v>40</v>
      </c>
      <c r="X84" s="28">
        <v>-4.5</v>
      </c>
      <c r="Y84" s="28">
        <v>1</v>
      </c>
    </row>
    <row r="85" spans="22:25">
      <c r="V85" s="2" t="s">
        <v>24</v>
      </c>
      <c r="W85" s="28">
        <v>23</v>
      </c>
      <c r="X85" s="28">
        <v>0.44</v>
      </c>
      <c r="Y85" s="28">
        <v>1</v>
      </c>
    </row>
    <row r="86" spans="22:25">
      <c r="V86" s="2" t="s">
        <v>22607</v>
      </c>
      <c r="W86" s="28">
        <v>30.937999999999999</v>
      </c>
      <c r="X86" s="28">
        <v>3.75</v>
      </c>
      <c r="Y86" s="28">
        <v>1</v>
      </c>
    </row>
    <row r="87" spans="22:25">
      <c r="V87" s="2" t="s">
        <v>22593</v>
      </c>
      <c r="W87" s="28">
        <v>6.6</v>
      </c>
      <c r="X87" s="28">
        <v>0</v>
      </c>
      <c r="Y87" s="28">
        <v>1</v>
      </c>
    </row>
    <row r="88" spans="22:25">
      <c r="V88" s="2" t="s">
        <v>70</v>
      </c>
      <c r="W88" s="28">
        <v>6</v>
      </c>
      <c r="X88" s="28">
        <v>17.649999999999999</v>
      </c>
      <c r="Y88" s="28">
        <v>1</v>
      </c>
    </row>
    <row r="89" spans="22:25">
      <c r="V89" s="2" t="s">
        <v>22527</v>
      </c>
      <c r="W89" s="28">
        <v>27.657</v>
      </c>
      <c r="X89" s="28">
        <v>112.96</v>
      </c>
      <c r="Y89" s="28">
        <v>1</v>
      </c>
    </row>
    <row r="90" spans="22:25">
      <c r="V90" s="2" t="s">
        <v>22571</v>
      </c>
      <c r="W90" s="28">
        <v>15.246</v>
      </c>
      <c r="X90" s="28">
        <v>15</v>
      </c>
      <c r="Y90" s="28">
        <v>1</v>
      </c>
    </row>
    <row r="91" spans="22:25">
      <c r="V91" s="2" t="s">
        <v>22615</v>
      </c>
      <c r="W91" s="28">
        <v>16.541999999999998</v>
      </c>
      <c r="X91" s="28">
        <v>2.76</v>
      </c>
      <c r="Y91" s="28">
        <v>1</v>
      </c>
    </row>
    <row r="92" spans="22:25">
      <c r="V92" s="2" t="s">
        <v>22621</v>
      </c>
      <c r="W92" s="28">
        <v>20</v>
      </c>
      <c r="X92" s="28">
        <v>14.6</v>
      </c>
      <c r="Y92" s="28">
        <v>1</v>
      </c>
    </row>
    <row r="93" spans="22:25">
      <c r="V93" s="2" t="s">
        <v>22547</v>
      </c>
      <c r="W93" s="28">
        <v>7.2170000000000005</v>
      </c>
      <c r="X93" s="28">
        <v>178.81</v>
      </c>
      <c r="Y93" s="28">
        <v>1</v>
      </c>
    </row>
    <row r="94" spans="22:25">
      <c r="V94" s="2" t="s">
        <v>22581</v>
      </c>
      <c r="W94" s="28">
        <v>30.861000000000001</v>
      </c>
      <c r="X94" s="28">
        <v>64.95</v>
      </c>
      <c r="Y94" s="28">
        <v>1</v>
      </c>
    </row>
    <row r="95" spans="22:25">
      <c r="V95" s="2" t="s">
        <v>22532</v>
      </c>
      <c r="W95" s="28">
        <v>17.100000000000001</v>
      </c>
      <c r="X95" s="28">
        <v>15.94</v>
      </c>
      <c r="Y95" s="28">
        <v>1</v>
      </c>
    </row>
    <row r="96" spans="22:25">
      <c r="V96" s="2" t="s">
        <v>22515</v>
      </c>
      <c r="W96" s="28">
        <v>49.287999999999997</v>
      </c>
      <c r="X96" s="28">
        <v>-1.1599999999999999</v>
      </c>
      <c r="Y96" s="28">
        <v>1</v>
      </c>
    </row>
    <row r="97" spans="22:25">
      <c r="V97" s="2" t="s">
        <v>22654</v>
      </c>
      <c r="W97" s="28">
        <v>40.154000000000003</v>
      </c>
      <c r="X97" s="28">
        <v>-4.57</v>
      </c>
      <c r="Y97" s="28">
        <v>1</v>
      </c>
    </row>
    <row r="98" spans="22:25">
      <c r="V98" s="2" t="s">
        <v>22686</v>
      </c>
      <c r="W98" s="28">
        <v>2221.9209999999989</v>
      </c>
      <c r="X98" s="28">
        <v>2684.53</v>
      </c>
      <c r="Y98" s="28">
        <v>85</v>
      </c>
    </row>
  </sheetData>
  <sheetProtection sheet="1" pivotTables="0"/>
  <conditionalFormatting pivot="1" sqref="X13:X97">
    <cfRule type="dataBar" priority="1">
      <dataBar>
        <cfvo type="min"/>
        <cfvo type="max"/>
        <color rgb="FF63C384"/>
      </dataBar>
      <extLst>
        <ext xmlns:x14="http://schemas.microsoft.com/office/spreadsheetml/2009/9/main" uri="{B025F937-C7B1-47D3-B67F-A62EFF666E3E}">
          <x14:id>{3DEA433B-44F8-40E0-BD36-68394EF50FA5}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3DEA433B-44F8-40E0-BD36-68394EF50FA5}">
            <x14:dataBar minLength="0" maxLength="100" border="1" negativeBarBorderColorSameAsPositive="0">
              <x14:cfvo type="autoMin"/>
              <x14:cfvo type="autoMax"/>
              <x14:borderColor rgb="FF63C384"/>
              <x14:negativeFillColor rgb="FFFF0000"/>
              <x14:negativeBorderColor rgb="FFFF0000"/>
              <x14:axisColor rgb="FF000000"/>
            </x14:dataBar>
          </x14:cfRule>
          <xm:sqref>X13:X97</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62E8A-9AB1-44C3-8E10-DFD48B4F08C7}">
  <dimension ref="B1:Z35"/>
  <sheetViews>
    <sheetView topLeftCell="A2" zoomScale="50" zoomScaleNormal="60" workbookViewId="0">
      <selection activeCell="M39" sqref="M39"/>
    </sheetView>
  </sheetViews>
  <sheetFormatPr defaultRowHeight="14.5"/>
  <cols>
    <col min="21" max="21" width="6" customWidth="1"/>
    <col min="22" max="22" width="19.1796875" bestFit="1" customWidth="1"/>
    <col min="23" max="23" width="19.7265625" bestFit="1" customWidth="1"/>
    <col min="24" max="24" width="25.54296875" bestFit="1" customWidth="1"/>
    <col min="25" max="25" width="9.90625" bestFit="1" customWidth="1"/>
    <col min="26" max="26" width="20.08984375" bestFit="1" customWidth="1"/>
    <col min="27" max="27" width="20.453125" bestFit="1" customWidth="1"/>
  </cols>
  <sheetData>
    <row r="1" spans="2:26" s="15" customFormat="1" ht="17" customHeight="1"/>
    <row r="2" spans="2:26" s="15" customFormat="1">
      <c r="B2" s="15" t="s">
        <v>29702</v>
      </c>
    </row>
    <row r="3" spans="2:26" s="15" customFormat="1"/>
    <row r="4" spans="2:26" s="15" customFormat="1">
      <c r="J4" s="15">
        <f ca="1">Total_vs_Gains!J39</f>
        <v>0</v>
      </c>
    </row>
    <row r="5" spans="2:26" s="15" customFormat="1"/>
    <row r="6" spans="2:26" s="15" customFormat="1" ht="42" customHeight="1"/>
    <row r="7" spans="2:26" s="15" customFormat="1"/>
    <row r="8" spans="2:26" s="15" customFormat="1"/>
    <row r="9" spans="2:26" s="15" customFormat="1"/>
    <row r="10" spans="2:26" s="15" customFormat="1"/>
    <row r="11" spans="2:26">
      <c r="V11" s="6" t="s">
        <v>22803</v>
      </c>
      <c r="W11" t="s">
        <v>29693</v>
      </c>
      <c r="X11" t="s">
        <v>22687</v>
      </c>
      <c r="Y11" t="s">
        <v>29691</v>
      </c>
      <c r="Z11" t="s">
        <v>23060</v>
      </c>
    </row>
    <row r="12" spans="2:26">
      <c r="V12" t="s">
        <v>17</v>
      </c>
      <c r="W12" s="28">
        <v>148.78</v>
      </c>
      <c r="X12" s="28">
        <v>12.5</v>
      </c>
      <c r="Y12" s="28">
        <v>12.5</v>
      </c>
      <c r="Z12" s="28">
        <v>1</v>
      </c>
    </row>
    <row r="13" spans="2:26">
      <c r="V13" t="s">
        <v>22545</v>
      </c>
      <c r="W13" s="28">
        <v>129.54</v>
      </c>
      <c r="X13" s="28">
        <v>85.92</v>
      </c>
      <c r="Y13" s="28">
        <v>85.92</v>
      </c>
      <c r="Z13" s="28">
        <v>1</v>
      </c>
    </row>
    <row r="14" spans="2:26">
      <c r="V14" t="s">
        <v>22461</v>
      </c>
      <c r="W14" s="28">
        <v>147.93</v>
      </c>
      <c r="X14" s="28">
        <v>47.68</v>
      </c>
      <c r="Y14" s="28">
        <v>47.68</v>
      </c>
      <c r="Z14" s="28">
        <v>1</v>
      </c>
    </row>
    <row r="15" spans="2:26">
      <c r="V15" t="s">
        <v>22636</v>
      </c>
      <c r="W15" s="28">
        <v>135.46</v>
      </c>
      <c r="X15" s="28">
        <v>90.72</v>
      </c>
      <c r="Y15" s="28">
        <v>90.72</v>
      </c>
      <c r="Z15" s="28">
        <v>1</v>
      </c>
    </row>
    <row r="16" spans="2:26">
      <c r="V16" t="s">
        <v>36</v>
      </c>
      <c r="W16" s="28">
        <v>136.99</v>
      </c>
      <c r="X16" s="28">
        <v>57.14</v>
      </c>
      <c r="Y16" s="28">
        <v>57.14</v>
      </c>
      <c r="Z16" s="28">
        <v>1</v>
      </c>
    </row>
    <row r="17" spans="22:26">
      <c r="V17" t="s">
        <v>76</v>
      </c>
      <c r="W17" s="28">
        <v>130.44</v>
      </c>
      <c r="X17" s="28">
        <v>38.78</v>
      </c>
      <c r="Y17" s="28">
        <v>38.78</v>
      </c>
      <c r="Z17" s="28">
        <v>1</v>
      </c>
    </row>
    <row r="18" spans="22:26">
      <c r="V18" t="s">
        <v>22686</v>
      </c>
      <c r="W18" s="28">
        <v>829.1400000000001</v>
      </c>
      <c r="X18" s="28">
        <v>332.74</v>
      </c>
      <c r="Y18" s="28">
        <v>332.74</v>
      </c>
      <c r="Z18" s="28">
        <v>6</v>
      </c>
    </row>
    <row r="32" spans="22:26" s="18" customFormat="1">
      <c r="V32"/>
      <c r="W32"/>
      <c r="X32"/>
      <c r="Y32"/>
      <c r="Z32"/>
    </row>
    <row r="33" spans="22:26" s="18" customFormat="1">
      <c r="V33"/>
      <c r="W33"/>
      <c r="X33"/>
      <c r="Y33"/>
      <c r="Z33"/>
    </row>
    <row r="34" spans="22:26" s="18" customFormat="1">
      <c r="V34"/>
      <c r="W34"/>
      <c r="X34"/>
      <c r="Y34"/>
      <c r="Z34"/>
    </row>
    <row r="35" spans="22:26" s="18" customFormat="1">
      <c r="V35"/>
      <c r="W35"/>
      <c r="X35"/>
      <c r="Y35"/>
      <c r="Z35"/>
    </row>
  </sheetData>
  <conditionalFormatting pivot="1" sqref="Y12:Y17">
    <cfRule type="dataBar" priority="1">
      <dataBar showValue="0">
        <cfvo type="min"/>
        <cfvo type="max"/>
        <color rgb="FF63C384"/>
      </dataBar>
      <extLst>
        <ext xmlns:x14="http://schemas.microsoft.com/office/spreadsheetml/2009/9/main" uri="{B025F937-C7B1-47D3-B67F-A62EFF666E3E}">
          <x14:id>{E7962BD4-9298-4A2F-9ECB-84795E333F3F}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7962BD4-9298-4A2F-9ECB-84795E333F3F}">
            <x14:dataBar minLength="0" maxLength="100" border="1" negativeBarBorderColorSameAsPositive="0">
              <x14:cfvo type="autoMin"/>
              <x14:cfvo type="autoMax"/>
              <x14:borderColor rgb="FF63C384"/>
              <x14:negativeFillColor rgb="FFFF0000"/>
              <x14:negativeBorderColor rgb="FFFF0000"/>
              <x14:axisColor rgb="FF000000"/>
            </x14:dataBar>
          </x14:cfRule>
          <xm:sqref>Y12:Y17</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70B8-21A2-4B60-BAA3-0D19B21AA9A5}">
  <dimension ref="A2:DM83"/>
  <sheetViews>
    <sheetView showGridLines="0" zoomScale="46" zoomScaleNormal="20" workbookViewId="0">
      <selection activeCell="A3" sqref="A3"/>
    </sheetView>
  </sheetViews>
  <sheetFormatPr defaultRowHeight="14.5"/>
  <cols>
    <col min="1" max="1" width="19.08984375" bestFit="1" customWidth="1"/>
    <col min="2" max="2" width="14.36328125" bestFit="1" customWidth="1"/>
    <col min="3" max="3" width="22.08984375" bestFit="1" customWidth="1"/>
    <col min="4" max="4" width="20.7265625" bestFit="1" customWidth="1"/>
    <col min="5" max="5" width="16.6328125" bestFit="1" customWidth="1"/>
    <col min="7" max="7" width="15.7265625" customWidth="1"/>
    <col min="9" max="9" width="12.26953125" customWidth="1"/>
    <col min="10" max="10" width="14.36328125" bestFit="1" customWidth="1"/>
    <col min="11" max="11" width="9.81640625" customWidth="1"/>
    <col min="12" max="12" width="10.6328125" customWidth="1"/>
    <col min="13" max="13" width="9.90625" customWidth="1"/>
    <col min="14" max="14" width="10" customWidth="1"/>
    <col min="15" max="15" width="10.453125" customWidth="1"/>
    <col min="16" max="16" width="10.08984375" customWidth="1"/>
    <col min="17" max="17" width="10.26953125" bestFit="1" customWidth="1"/>
    <col min="18" max="18" width="8.08984375" bestFit="1" customWidth="1"/>
    <col min="19" max="19" width="13.1796875" bestFit="1" customWidth="1"/>
    <col min="20" max="20" width="14.26953125" bestFit="1" customWidth="1"/>
    <col min="21" max="21" width="7.453125" bestFit="1" customWidth="1"/>
    <col min="22" max="22" width="9.453125" bestFit="1" customWidth="1"/>
    <col min="23" max="23" width="8.08984375" bestFit="1" customWidth="1"/>
    <col min="24" max="24" width="13.1796875" bestFit="1" customWidth="1"/>
    <col min="25" max="25" width="18.26953125" customWidth="1"/>
    <col min="29" max="29" width="9.453125" bestFit="1" customWidth="1"/>
    <col min="30" max="30" width="9" customWidth="1"/>
    <col min="31" max="31" width="12" customWidth="1"/>
    <col min="32" max="32" width="10.7265625" customWidth="1"/>
    <col min="33" max="33" width="10.6328125" customWidth="1"/>
    <col min="34" max="34" width="10" customWidth="1"/>
    <col min="35" max="35" width="9.7265625" customWidth="1"/>
    <col min="38" max="38" width="8.7265625" customWidth="1"/>
    <col min="48" max="48" width="10.7265625" customWidth="1"/>
    <col min="49" max="49" width="11.26953125" customWidth="1"/>
    <col min="50" max="50" width="10.453125" customWidth="1"/>
    <col min="51" max="51" width="11.26953125" customWidth="1"/>
    <col min="52" max="52" width="12" customWidth="1"/>
    <col min="63" max="63" width="18.1796875" customWidth="1"/>
    <col min="68" max="68" width="10.08984375" customWidth="1"/>
    <col min="69" max="69" width="11.54296875" customWidth="1"/>
  </cols>
  <sheetData>
    <row r="2" spans="1:117">
      <c r="G2" t="s">
        <v>29801</v>
      </c>
      <c r="H2" t="s">
        <v>29802</v>
      </c>
      <c r="I2" t="s">
        <v>29803</v>
      </c>
      <c r="J2" t="s">
        <v>29804</v>
      </c>
      <c r="L2" t="s">
        <v>29801</v>
      </c>
      <c r="M2" t="s">
        <v>29802</v>
      </c>
      <c r="N2" t="s">
        <v>29803</v>
      </c>
      <c r="O2" t="s">
        <v>29804</v>
      </c>
      <c r="Q2" t="s">
        <v>29801</v>
      </c>
      <c r="R2" t="s">
        <v>29802</v>
      </c>
      <c r="S2" t="s">
        <v>29803</v>
      </c>
      <c r="T2" t="s">
        <v>29804</v>
      </c>
      <c r="V2" t="s">
        <v>29801</v>
      </c>
      <c r="W2" t="s">
        <v>29802</v>
      </c>
      <c r="X2" t="s">
        <v>29803</v>
      </c>
      <c r="Y2" t="s">
        <v>29804</v>
      </c>
      <c r="AC2" t="s">
        <v>29738</v>
      </c>
      <c r="AD2" t="s">
        <v>29739</v>
      </c>
      <c r="AE2" t="s">
        <v>29742</v>
      </c>
      <c r="AF2">
        <v>2022</v>
      </c>
      <c r="AG2">
        <v>23</v>
      </c>
      <c r="AH2">
        <v>24</v>
      </c>
      <c r="AI2">
        <v>25</v>
      </c>
    </row>
    <row r="3" spans="1:117">
      <c r="A3" s="6" t="s">
        <v>29770</v>
      </c>
      <c r="B3" s="6" t="s">
        <v>23063</v>
      </c>
      <c r="C3" t="s">
        <v>29760</v>
      </c>
      <c r="D3" t="s">
        <v>22687</v>
      </c>
      <c r="E3" t="s">
        <v>23060</v>
      </c>
      <c r="G3" s="20" t="s">
        <v>29769</v>
      </c>
      <c r="H3" s="21">
        <v>5</v>
      </c>
      <c r="I3" s="21">
        <v>282.78999999999996</v>
      </c>
      <c r="J3">
        <f>I3/H3</f>
        <v>56.557999999999993</v>
      </c>
      <c r="L3" s="20" t="s">
        <v>29771</v>
      </c>
      <c r="M3" s="21">
        <v>18</v>
      </c>
      <c r="N3" s="21">
        <v>552.54000000000008</v>
      </c>
      <c r="O3">
        <f>N3/M3</f>
        <v>30.696666666666673</v>
      </c>
      <c r="Q3" s="20" t="s">
        <v>29781</v>
      </c>
      <c r="R3" s="21">
        <v>6</v>
      </c>
      <c r="S3" s="21">
        <v>223.53000000000003</v>
      </c>
      <c r="T3">
        <f>S3/R3</f>
        <v>37.255000000000003</v>
      </c>
      <c r="V3" s="20" t="s">
        <v>29790</v>
      </c>
      <c r="W3" s="21">
        <v>6</v>
      </c>
      <c r="X3" s="21">
        <v>118.71</v>
      </c>
      <c r="Y3">
        <f>X3/W3</f>
        <v>19.785</v>
      </c>
      <c r="AC3" t="s">
        <v>29710</v>
      </c>
      <c r="AD3">
        <v>31.5</v>
      </c>
      <c r="AE3">
        <v>61.77</v>
      </c>
      <c r="AF3">
        <v>8.9600000000000009</v>
      </c>
      <c r="AG3">
        <v>23.7</v>
      </c>
      <c r="AH3">
        <v>42.7</v>
      </c>
      <c r="AI3">
        <v>20.22</v>
      </c>
    </row>
    <row r="4" spans="1:117">
      <c r="A4" t="s">
        <v>29771</v>
      </c>
      <c r="B4" t="s">
        <v>29843</v>
      </c>
      <c r="C4" s="28">
        <v>2</v>
      </c>
      <c r="D4" s="28">
        <v>-2.29</v>
      </c>
      <c r="E4" s="28">
        <v>2</v>
      </c>
      <c r="G4" s="20" t="s">
        <v>29761</v>
      </c>
      <c r="H4" s="21">
        <v>12</v>
      </c>
      <c r="I4" s="21">
        <v>545.54</v>
      </c>
      <c r="J4">
        <f t="shared" ref="J4:J11" si="0">I4/H4</f>
        <v>45.461666666666666</v>
      </c>
      <c r="L4" s="20" t="s">
        <v>29772</v>
      </c>
      <c r="M4" s="21">
        <v>19</v>
      </c>
      <c r="N4" s="21">
        <v>660.1</v>
      </c>
      <c r="O4">
        <f t="shared" ref="O4:O12" si="1">N4/M4</f>
        <v>34.742105263157896</v>
      </c>
      <c r="Q4" s="20" t="s">
        <v>29782</v>
      </c>
      <c r="R4" s="21">
        <v>1</v>
      </c>
      <c r="S4" s="21">
        <v>-1.61</v>
      </c>
      <c r="T4">
        <f t="shared" ref="T4:T11" si="2">S4/R4</f>
        <v>-1.61</v>
      </c>
      <c r="V4" s="20" t="s">
        <v>29791</v>
      </c>
      <c r="W4" s="21">
        <v>6</v>
      </c>
      <c r="X4" s="21">
        <v>59.769999999999996</v>
      </c>
      <c r="Y4">
        <f t="shared" ref="Y4:Y10" si="3">X4/W4</f>
        <v>9.961666666666666</v>
      </c>
      <c r="AC4" t="s">
        <v>29719</v>
      </c>
      <c r="AD4">
        <v>24.7</v>
      </c>
      <c r="AE4">
        <v>39.5</v>
      </c>
      <c r="AF4">
        <v>15.09</v>
      </c>
      <c r="AG4">
        <v>25.1</v>
      </c>
      <c r="AH4">
        <v>22.8</v>
      </c>
      <c r="AI4">
        <v>10.6</v>
      </c>
    </row>
    <row r="5" spans="1:117">
      <c r="B5" t="s">
        <v>29844</v>
      </c>
      <c r="C5" s="28">
        <v>1</v>
      </c>
      <c r="D5" s="28">
        <v>18.690000000000001</v>
      </c>
      <c r="E5" s="28">
        <v>1</v>
      </c>
      <c r="G5" s="20" t="s">
        <v>29762</v>
      </c>
      <c r="H5" s="21">
        <v>17</v>
      </c>
      <c r="I5" s="21">
        <v>672.43000000000006</v>
      </c>
      <c r="J5">
        <f t="shared" si="0"/>
        <v>39.554705882352948</v>
      </c>
      <c r="L5" s="20" t="s">
        <v>29773</v>
      </c>
      <c r="M5" s="21">
        <v>15</v>
      </c>
      <c r="N5" s="21">
        <v>521.42999999999995</v>
      </c>
      <c r="O5">
        <f t="shared" si="1"/>
        <v>34.761999999999993</v>
      </c>
      <c r="Q5" s="20" t="s">
        <v>29783</v>
      </c>
      <c r="R5" s="21">
        <v>4</v>
      </c>
      <c r="S5" s="21">
        <v>75.089999999999989</v>
      </c>
      <c r="T5">
        <f t="shared" si="2"/>
        <v>18.772499999999997</v>
      </c>
      <c r="V5" s="20" t="s">
        <v>29792</v>
      </c>
      <c r="W5" s="21">
        <v>2</v>
      </c>
      <c r="X5" s="21">
        <v>10.66</v>
      </c>
      <c r="Y5">
        <f t="shared" si="3"/>
        <v>5.33</v>
      </c>
      <c r="AC5" t="s">
        <v>29711</v>
      </c>
      <c r="AD5">
        <v>18.899999999999999</v>
      </c>
      <c r="AE5">
        <v>18.5</v>
      </c>
      <c r="AF5">
        <v>9.9</v>
      </c>
      <c r="AG5">
        <v>26.27</v>
      </c>
      <c r="AH5">
        <v>16.05</v>
      </c>
      <c r="AI5">
        <v>16</v>
      </c>
    </row>
    <row r="6" spans="1:117">
      <c r="B6" t="s">
        <v>29852</v>
      </c>
      <c r="C6" s="28">
        <v>1</v>
      </c>
      <c r="D6" s="28">
        <v>59.8</v>
      </c>
      <c r="E6" s="28">
        <v>1</v>
      </c>
      <c r="G6" s="20" t="s">
        <v>29763</v>
      </c>
      <c r="H6" s="21">
        <v>8</v>
      </c>
      <c r="I6" s="21">
        <v>158.53</v>
      </c>
      <c r="J6">
        <f t="shared" si="0"/>
        <v>19.81625</v>
      </c>
      <c r="L6" s="20" t="s">
        <v>29774</v>
      </c>
      <c r="M6" s="21">
        <v>7</v>
      </c>
      <c r="N6" s="21">
        <v>69.56</v>
      </c>
      <c r="O6">
        <f t="shared" si="1"/>
        <v>9.9371428571428577</v>
      </c>
      <c r="Q6" s="20" t="s">
        <v>29784</v>
      </c>
      <c r="R6" s="21">
        <v>4</v>
      </c>
      <c r="S6" s="21">
        <v>89.36</v>
      </c>
      <c r="T6">
        <f t="shared" si="2"/>
        <v>22.34</v>
      </c>
      <c r="V6" s="20" t="s">
        <v>29793</v>
      </c>
      <c r="W6" s="21">
        <v>1</v>
      </c>
      <c r="X6" s="21">
        <v>0</v>
      </c>
      <c r="Y6">
        <f t="shared" si="3"/>
        <v>0</v>
      </c>
      <c r="AC6" t="s">
        <v>29712</v>
      </c>
      <c r="AD6">
        <v>16.28</v>
      </c>
      <c r="AE6">
        <v>40.299999999999997</v>
      </c>
      <c r="AF6">
        <v>-1.8</v>
      </c>
      <c r="AG6">
        <v>15.9</v>
      </c>
      <c r="AH6">
        <v>19.7</v>
      </c>
      <c r="AI6">
        <v>-0.5</v>
      </c>
    </row>
    <row r="7" spans="1:117">
      <c r="B7" t="s">
        <v>29849</v>
      </c>
      <c r="C7" s="28">
        <v>1</v>
      </c>
      <c r="D7" s="28">
        <v>0</v>
      </c>
      <c r="E7" s="28">
        <v>1</v>
      </c>
      <c r="G7" s="20" t="s">
        <v>29764</v>
      </c>
      <c r="H7" s="21">
        <v>11</v>
      </c>
      <c r="I7" s="21">
        <v>204.48</v>
      </c>
      <c r="J7">
        <f t="shared" si="0"/>
        <v>18.58909090909091</v>
      </c>
      <c r="L7" s="20" t="s">
        <v>29775</v>
      </c>
      <c r="M7" s="21">
        <v>8</v>
      </c>
      <c r="N7" s="21">
        <v>213.01000000000002</v>
      </c>
      <c r="O7">
        <f t="shared" si="1"/>
        <v>26.626250000000002</v>
      </c>
      <c r="Q7" s="20" t="s">
        <v>29785</v>
      </c>
      <c r="R7" s="21">
        <v>5</v>
      </c>
      <c r="S7" s="21">
        <v>107.56</v>
      </c>
      <c r="T7">
        <f t="shared" si="2"/>
        <v>21.512</v>
      </c>
      <c r="V7" s="20" t="s">
        <v>29794</v>
      </c>
      <c r="W7" s="21">
        <v>3</v>
      </c>
      <c r="X7" s="21">
        <v>102.95</v>
      </c>
      <c r="Y7">
        <f t="shared" si="3"/>
        <v>34.31666666666667</v>
      </c>
      <c r="AC7" t="s">
        <v>29713</v>
      </c>
      <c r="AD7">
        <v>17.02</v>
      </c>
      <c r="AE7">
        <v>16.690000000000001</v>
      </c>
      <c r="AF7">
        <v>18.5</v>
      </c>
      <c r="AG7">
        <v>56.25</v>
      </c>
      <c r="AH7">
        <v>12.5</v>
      </c>
      <c r="AI7">
        <v>5.91</v>
      </c>
    </row>
    <row r="8" spans="1:117" ht="14" customHeight="1">
      <c r="B8" t="s">
        <v>29847</v>
      </c>
      <c r="C8" s="28">
        <v>1</v>
      </c>
      <c r="D8" s="28">
        <v>10.16</v>
      </c>
      <c r="E8" s="28">
        <v>1</v>
      </c>
      <c r="G8" s="20" t="s">
        <v>29765</v>
      </c>
      <c r="H8" s="21">
        <v>8</v>
      </c>
      <c r="I8" s="21">
        <v>394.88</v>
      </c>
      <c r="J8">
        <f t="shared" si="0"/>
        <v>49.36</v>
      </c>
      <c r="L8" s="20" t="s">
        <v>29776</v>
      </c>
      <c r="M8" s="21">
        <v>6</v>
      </c>
      <c r="N8" s="21">
        <v>66.41</v>
      </c>
      <c r="O8">
        <f t="shared" si="1"/>
        <v>11.068333333333333</v>
      </c>
      <c r="Q8" s="20" t="s">
        <v>29786</v>
      </c>
      <c r="R8" s="21">
        <v>4</v>
      </c>
      <c r="S8" s="21">
        <v>7.0000000000002061E-2</v>
      </c>
      <c r="T8">
        <f t="shared" si="2"/>
        <v>1.7500000000000515E-2</v>
      </c>
      <c r="V8" s="20" t="s">
        <v>29795</v>
      </c>
      <c r="W8" s="21">
        <v>2</v>
      </c>
      <c r="X8" s="21">
        <v>8.8999999999999986</v>
      </c>
      <c r="Y8">
        <f t="shared" si="3"/>
        <v>4.4499999999999993</v>
      </c>
      <c r="AC8" t="s">
        <v>29714</v>
      </c>
      <c r="AD8">
        <v>11.124000000000001</v>
      </c>
      <c r="AE8">
        <v>-4</v>
      </c>
      <c r="AF8">
        <v>0</v>
      </c>
      <c r="AG8">
        <v>20</v>
      </c>
      <c r="AH8">
        <v>37</v>
      </c>
      <c r="AI8">
        <v>-2.4</v>
      </c>
      <c r="BP8" s="22"/>
      <c r="BQ8" s="22" t="s">
        <v>29833</v>
      </c>
      <c r="BR8" s="22" t="s">
        <v>29723</v>
      </c>
      <c r="BS8" s="23" t="s">
        <v>29724</v>
      </c>
      <c r="BT8" s="23" t="s">
        <v>29725</v>
      </c>
      <c r="BU8" s="22" t="s">
        <v>29726</v>
      </c>
      <c r="BV8" s="22" t="s">
        <v>29727</v>
      </c>
      <c r="BW8" s="22" t="s">
        <v>29728</v>
      </c>
      <c r="BX8" s="22" t="s">
        <v>29729</v>
      </c>
      <c r="BY8" s="22" t="s">
        <v>29730</v>
      </c>
      <c r="BZ8" s="22" t="s">
        <v>29731</v>
      </c>
      <c r="CA8" s="22" t="s">
        <v>29732</v>
      </c>
      <c r="CB8" s="22" t="s">
        <v>29733</v>
      </c>
      <c r="CC8" s="22" t="s">
        <v>29734</v>
      </c>
      <c r="CD8" s="22" t="s">
        <v>29735</v>
      </c>
    </row>
    <row r="9" spans="1:117" ht="31.5" customHeight="1">
      <c r="B9" t="s">
        <v>29851</v>
      </c>
      <c r="C9" s="28">
        <v>2</v>
      </c>
      <c r="D9" s="28">
        <v>184.94</v>
      </c>
      <c r="E9" s="28">
        <v>2</v>
      </c>
      <c r="G9" s="20" t="s">
        <v>29766</v>
      </c>
      <c r="H9" s="21">
        <v>2</v>
      </c>
      <c r="I9" s="21">
        <v>97.91</v>
      </c>
      <c r="J9">
        <f t="shared" si="0"/>
        <v>48.954999999999998</v>
      </c>
      <c r="L9" s="20" t="s">
        <v>29777</v>
      </c>
      <c r="M9" s="21">
        <v>14</v>
      </c>
      <c r="N9" s="21">
        <v>137.37</v>
      </c>
      <c r="O9">
        <f t="shared" si="1"/>
        <v>9.8121428571428577</v>
      </c>
      <c r="Q9" s="20" t="s">
        <v>29787</v>
      </c>
      <c r="R9" s="21">
        <v>2</v>
      </c>
      <c r="S9" s="21">
        <v>36.650000000000006</v>
      </c>
      <c r="T9">
        <f t="shared" si="2"/>
        <v>18.325000000000003</v>
      </c>
      <c r="V9" s="20" t="s">
        <v>29796</v>
      </c>
      <c r="W9" s="21">
        <v>1</v>
      </c>
      <c r="X9" s="21">
        <v>28.24</v>
      </c>
      <c r="Y9">
        <f t="shared" si="3"/>
        <v>28.24</v>
      </c>
      <c r="AC9" t="s">
        <v>29715</v>
      </c>
      <c r="AD9">
        <v>27.99</v>
      </c>
      <c r="AE9">
        <v>0</v>
      </c>
      <c r="AF9">
        <v>8.08</v>
      </c>
      <c r="AG9">
        <v>71.13</v>
      </c>
      <c r="AH9">
        <v>10</v>
      </c>
      <c r="AI9">
        <v>12.7</v>
      </c>
      <c r="BP9" s="22"/>
      <c r="BQ9" s="22" t="s">
        <v>29832</v>
      </c>
      <c r="BR9" s="22">
        <v>-1.0365</v>
      </c>
      <c r="BS9" s="22">
        <v>5.0388000000000002</v>
      </c>
      <c r="BT9" s="22">
        <v>9.2349999999999994</v>
      </c>
      <c r="BU9" s="22">
        <v>4.13</v>
      </c>
      <c r="BV9" s="22">
        <v>6.5599999999999987</v>
      </c>
      <c r="BW9" s="22">
        <v>23.046875</v>
      </c>
      <c r="BX9" s="22">
        <v>40.150999999999996</v>
      </c>
      <c r="BY9" s="22">
        <v>38.553333333333335</v>
      </c>
      <c r="BZ9" s="22">
        <v>51.866666666666667</v>
      </c>
      <c r="CA9" s="22">
        <v>50.81</v>
      </c>
      <c r="CB9" s="22">
        <v>77.680000000000007</v>
      </c>
      <c r="CC9" s="22">
        <v>73.355000000000004</v>
      </c>
      <c r="CD9" s="22">
        <v>92.768000000000001</v>
      </c>
      <c r="DJ9" t="s">
        <v>29831</v>
      </c>
    </row>
    <row r="10" spans="1:117" ht="34" customHeight="1">
      <c r="B10" t="s">
        <v>29846</v>
      </c>
      <c r="C10" s="28">
        <v>3</v>
      </c>
      <c r="D10" s="28">
        <v>52.480000000000004</v>
      </c>
      <c r="E10" s="28">
        <v>3</v>
      </c>
      <c r="G10" s="20" t="s">
        <v>29767</v>
      </c>
      <c r="H10" s="21">
        <v>13</v>
      </c>
      <c r="I10" s="21">
        <v>261.21000000000004</v>
      </c>
      <c r="J10">
        <f t="shared" si="0"/>
        <v>20.093076923076925</v>
      </c>
      <c r="L10" s="20" t="s">
        <v>29778</v>
      </c>
      <c r="M10" s="21">
        <v>8</v>
      </c>
      <c r="N10" s="21">
        <v>112.21</v>
      </c>
      <c r="O10">
        <f t="shared" si="1"/>
        <v>14.026249999999999</v>
      </c>
      <c r="Q10" s="20" t="s">
        <v>29788</v>
      </c>
      <c r="R10" s="21">
        <v>5</v>
      </c>
      <c r="S10" s="21">
        <v>42.83</v>
      </c>
      <c r="T10">
        <f t="shared" si="2"/>
        <v>8.5659999999999989</v>
      </c>
      <c r="V10" s="20" t="s">
        <v>29797</v>
      </c>
      <c r="W10" s="21">
        <v>2</v>
      </c>
      <c r="X10" s="21">
        <v>45.36</v>
      </c>
      <c r="Y10">
        <f t="shared" si="3"/>
        <v>22.68</v>
      </c>
      <c r="AC10" t="s">
        <v>29716</v>
      </c>
      <c r="AD10">
        <v>-1.8</v>
      </c>
      <c r="AE10">
        <v>-1.42</v>
      </c>
      <c r="AF10">
        <v>-3.41</v>
      </c>
      <c r="AG10">
        <v>0</v>
      </c>
      <c r="AH10">
        <v>0</v>
      </c>
      <c r="AI10">
        <v>-1.7</v>
      </c>
      <c r="BP10" s="22"/>
      <c r="BQ10" s="22" t="s">
        <v>29837</v>
      </c>
      <c r="BR10" s="22">
        <v>1.8549999999999998</v>
      </c>
      <c r="BS10" s="22">
        <v>4.6855000000000002</v>
      </c>
      <c r="BT10" s="22">
        <v>13.348333333333334</v>
      </c>
      <c r="BU10" s="22">
        <v>7.3825000000000003</v>
      </c>
      <c r="BV10" s="22">
        <v>10.67</v>
      </c>
      <c r="BW10" s="22">
        <v>22.727222222222224</v>
      </c>
      <c r="BX10" s="22">
        <v>59.325625000000002</v>
      </c>
      <c r="BY10" s="22">
        <v>52.198333333333331</v>
      </c>
      <c r="BZ10" s="22">
        <v>51.866666666666667</v>
      </c>
      <c r="CA10" s="22">
        <v>60.103333333333332</v>
      </c>
      <c r="CB10" s="22">
        <v>46.963333333333331</v>
      </c>
      <c r="CC10" s="22">
        <v>73.355000000000004</v>
      </c>
      <c r="CD10" s="22">
        <v>92.768000000000001</v>
      </c>
      <c r="DH10" t="s">
        <v>29838</v>
      </c>
      <c r="DI10">
        <v>2021</v>
      </c>
      <c r="DJ10">
        <v>2022</v>
      </c>
      <c r="DK10">
        <v>2023</v>
      </c>
      <c r="DL10">
        <v>2024</v>
      </c>
      <c r="DM10">
        <v>2025</v>
      </c>
    </row>
    <row r="11" spans="1:117" ht="27.5" customHeight="1">
      <c r="B11" t="s">
        <v>29848</v>
      </c>
      <c r="C11" s="28">
        <v>2</v>
      </c>
      <c r="D11" s="28">
        <v>51.44</v>
      </c>
      <c r="E11" s="28">
        <v>2</v>
      </c>
      <c r="G11" s="20" t="s">
        <v>29768</v>
      </c>
      <c r="H11" s="21">
        <v>9</v>
      </c>
      <c r="I11" s="21">
        <v>66.759999999999991</v>
      </c>
      <c r="J11">
        <f t="shared" si="0"/>
        <v>7.4177777777777765</v>
      </c>
      <c r="L11" s="20" t="s">
        <v>29779</v>
      </c>
      <c r="M11" s="21">
        <v>2</v>
      </c>
      <c r="N11" s="21">
        <v>40.58</v>
      </c>
      <c r="O11">
        <f t="shared" si="1"/>
        <v>20.29</v>
      </c>
      <c r="Q11" s="20" t="s">
        <v>29789</v>
      </c>
      <c r="R11" s="21">
        <v>2</v>
      </c>
      <c r="S11" s="21">
        <v>51.71</v>
      </c>
      <c r="T11">
        <f t="shared" si="2"/>
        <v>25.855</v>
      </c>
      <c r="AC11" t="s">
        <v>29717</v>
      </c>
      <c r="AD11">
        <v>31.25</v>
      </c>
      <c r="AE11">
        <v>0</v>
      </c>
      <c r="AF11">
        <v>30.7</v>
      </c>
      <c r="AG11">
        <v>20</v>
      </c>
      <c r="AH11">
        <v>39.4</v>
      </c>
      <c r="AI11">
        <v>10</v>
      </c>
      <c r="BP11" s="22"/>
      <c r="BQ11" s="22" t="s">
        <v>29839</v>
      </c>
      <c r="BR11" s="22">
        <f>BR9-BR10</f>
        <v>-2.8914999999999997</v>
      </c>
      <c r="BS11" s="22">
        <f t="shared" ref="BS11:CD11" si="4">BS9-BS10</f>
        <v>0.35329999999999995</v>
      </c>
      <c r="BT11" s="22">
        <f t="shared" si="4"/>
        <v>-4.1133333333333351</v>
      </c>
      <c r="BU11" s="22">
        <f t="shared" si="4"/>
        <v>-3.2525000000000004</v>
      </c>
      <c r="BV11" s="22">
        <f t="shared" si="4"/>
        <v>-4.1100000000000012</v>
      </c>
      <c r="BW11" s="22">
        <f t="shared" si="4"/>
        <v>0.31965277777777601</v>
      </c>
      <c r="BX11" s="22">
        <f t="shared" si="4"/>
        <v>-19.174625000000006</v>
      </c>
      <c r="BY11" s="22">
        <f t="shared" si="4"/>
        <v>-13.644999999999996</v>
      </c>
      <c r="BZ11" s="22">
        <f t="shared" si="4"/>
        <v>0</v>
      </c>
      <c r="CA11" s="22">
        <f t="shared" si="4"/>
        <v>-9.2933333333333294</v>
      </c>
      <c r="CB11" s="22">
        <f t="shared" si="4"/>
        <v>30.716666666666676</v>
      </c>
      <c r="CC11" s="22">
        <f t="shared" si="4"/>
        <v>0</v>
      </c>
      <c r="CD11" s="22">
        <f t="shared" si="4"/>
        <v>0</v>
      </c>
      <c r="DG11" t="s">
        <v>29723</v>
      </c>
      <c r="DH11">
        <v>-0.2</v>
      </c>
      <c r="DI11">
        <v>-3.8</v>
      </c>
      <c r="DJ11">
        <v>4.66</v>
      </c>
      <c r="DK11">
        <v>1</v>
      </c>
      <c r="DL11">
        <v>-1.6</v>
      </c>
      <c r="DM11">
        <v>-2.7</v>
      </c>
    </row>
    <row r="12" spans="1:117" ht="31.5" customHeight="1">
      <c r="B12" t="s">
        <v>29845</v>
      </c>
      <c r="C12" s="28">
        <v>4</v>
      </c>
      <c r="D12" s="28">
        <v>165.32</v>
      </c>
      <c r="E12" s="28">
        <v>4</v>
      </c>
      <c r="G12" s="20"/>
      <c r="H12" s="21"/>
      <c r="I12" s="20"/>
      <c r="L12" s="20" t="s">
        <v>29780</v>
      </c>
      <c r="M12" s="21">
        <v>3</v>
      </c>
      <c r="N12" s="21">
        <v>98.92</v>
      </c>
      <c r="O12">
        <f t="shared" si="1"/>
        <v>32.973333333333336</v>
      </c>
      <c r="AC12" t="s">
        <v>29718</v>
      </c>
      <c r="AD12">
        <v>-5.74</v>
      </c>
      <c r="AE12">
        <v>-10.61</v>
      </c>
      <c r="AF12">
        <v>0</v>
      </c>
      <c r="AG12">
        <v>0</v>
      </c>
      <c r="AH12">
        <v>0</v>
      </c>
      <c r="AI12">
        <v>4</v>
      </c>
      <c r="DG12" s="19" t="s">
        <v>29724</v>
      </c>
      <c r="DH12">
        <v>5.3</v>
      </c>
      <c r="DI12">
        <v>5.7</v>
      </c>
      <c r="DJ12">
        <v>3.7</v>
      </c>
      <c r="DK12">
        <v>2.33</v>
      </c>
      <c r="DL12">
        <v>9.06</v>
      </c>
      <c r="DM12">
        <v>4.2</v>
      </c>
    </row>
    <row r="13" spans="1:117" ht="31" customHeight="1">
      <c r="B13" t="s">
        <v>29850</v>
      </c>
      <c r="C13" s="28">
        <v>1</v>
      </c>
      <c r="D13" s="28">
        <v>12</v>
      </c>
      <c r="E13" s="28">
        <v>1</v>
      </c>
      <c r="G13" s="20"/>
      <c r="H13" s="21"/>
      <c r="I13" s="20"/>
      <c r="AC13" t="s">
        <v>29743</v>
      </c>
      <c r="AD13">
        <v>16.48</v>
      </c>
      <c r="AE13">
        <v>19.95</v>
      </c>
      <c r="AF13">
        <v>-3.6</v>
      </c>
      <c r="AG13">
        <v>0</v>
      </c>
      <c r="AH13">
        <v>20.5</v>
      </c>
      <c r="AI13">
        <v>8</v>
      </c>
      <c r="CI13" s="22" t="s">
        <v>29836</v>
      </c>
      <c r="CJ13" s="22" t="s">
        <v>29834</v>
      </c>
      <c r="CK13" s="22" t="s">
        <v>29835</v>
      </c>
      <c r="CL13" s="22"/>
      <c r="DG13" s="19" t="s">
        <v>29725</v>
      </c>
      <c r="DH13">
        <v>9.77</v>
      </c>
      <c r="DI13">
        <v>0</v>
      </c>
      <c r="DK13">
        <v>6.5</v>
      </c>
      <c r="DL13">
        <v>17.5</v>
      </c>
      <c r="DM13">
        <v>1.1399999999999999</v>
      </c>
    </row>
    <row r="14" spans="1:117" ht="31.5" customHeight="1">
      <c r="A14" t="s">
        <v>29856</v>
      </c>
      <c r="C14" s="28">
        <v>18</v>
      </c>
      <c r="D14" s="28">
        <v>552.54000000000008</v>
      </c>
      <c r="E14" s="28">
        <v>18</v>
      </c>
      <c r="G14" s="20"/>
      <c r="H14" s="21"/>
      <c r="I14" s="20"/>
      <c r="CI14" s="22" t="s">
        <v>29710</v>
      </c>
      <c r="CJ14" s="22">
        <v>32.613000000000007</v>
      </c>
      <c r="CK14" s="22">
        <v>32.613000000000007</v>
      </c>
      <c r="CL14" s="22" t="s">
        <v>29839</v>
      </c>
      <c r="DG14" t="s">
        <v>29726</v>
      </c>
      <c r="DH14">
        <v>10.1</v>
      </c>
      <c r="DI14">
        <v>10.8</v>
      </c>
      <c r="DJ14">
        <v>7.5</v>
      </c>
      <c r="DK14">
        <v>15</v>
      </c>
      <c r="DL14">
        <v>1.18</v>
      </c>
      <c r="DM14">
        <v>12.84</v>
      </c>
    </row>
    <row r="15" spans="1:117" ht="23" customHeight="1">
      <c r="A15" t="s">
        <v>29772</v>
      </c>
      <c r="B15" t="s">
        <v>29853</v>
      </c>
      <c r="C15" s="28">
        <v>1</v>
      </c>
      <c r="D15" s="28">
        <v>85.03</v>
      </c>
      <c r="E15" s="28">
        <v>1</v>
      </c>
      <c r="G15" s="20"/>
      <c r="H15" s="21"/>
      <c r="I15" s="20"/>
      <c r="CI15" s="22" t="s">
        <v>29719</v>
      </c>
      <c r="CJ15" s="22">
        <v>32.289692307692306</v>
      </c>
      <c r="CK15" s="22">
        <v>34.782600000000002</v>
      </c>
      <c r="CL15" s="22">
        <f>CK15-CJ15</f>
        <v>2.4929076923076963</v>
      </c>
      <c r="DG15" t="s">
        <v>29727</v>
      </c>
      <c r="DH15">
        <v>8.1999999999999993</v>
      </c>
      <c r="DI15">
        <v>3.9</v>
      </c>
      <c r="DK15">
        <v>10.7</v>
      </c>
      <c r="DL15">
        <v>6.8</v>
      </c>
      <c r="DM15">
        <v>23</v>
      </c>
    </row>
    <row r="16" spans="1:117" ht="23" customHeight="1">
      <c r="B16" t="s">
        <v>29843</v>
      </c>
      <c r="C16" s="28">
        <v>3</v>
      </c>
      <c r="D16" s="28">
        <v>-22.57</v>
      </c>
      <c r="E16" s="28">
        <v>3</v>
      </c>
      <c r="G16" s="20"/>
      <c r="H16" s="21"/>
      <c r="I16" s="20"/>
      <c r="Q16" t="s">
        <v>29745</v>
      </c>
      <c r="AE16" t="s">
        <v>29740</v>
      </c>
      <c r="AF16" t="s">
        <v>29741</v>
      </c>
      <c r="AG16" t="s">
        <v>29688</v>
      </c>
      <c r="CI16" s="22" t="s">
        <v>29711</v>
      </c>
      <c r="CJ16" s="22">
        <v>29.25</v>
      </c>
      <c r="CK16" s="22">
        <v>20.82</v>
      </c>
      <c r="CL16" s="22">
        <f t="shared" ref="CL16:CL24" si="5">CK16-CJ16</f>
        <v>-8.43</v>
      </c>
      <c r="DF16" t="s">
        <v>29830</v>
      </c>
      <c r="DG16" t="s">
        <v>29728</v>
      </c>
      <c r="DH16">
        <v>18.95</v>
      </c>
      <c r="DI16">
        <v>31.4</v>
      </c>
      <c r="DJ16">
        <v>16.77</v>
      </c>
      <c r="DK16">
        <v>21.1</v>
      </c>
      <c r="DL16">
        <v>13.86</v>
      </c>
      <c r="DM16">
        <v>9.4</v>
      </c>
    </row>
    <row r="17" spans="1:117" ht="31" customHeight="1">
      <c r="B17" t="s">
        <v>29844</v>
      </c>
      <c r="C17" s="28">
        <v>2</v>
      </c>
      <c r="D17" s="28">
        <v>5.9300000000000006</v>
      </c>
      <c r="E17" s="28">
        <v>2</v>
      </c>
      <c r="G17" s="20"/>
      <c r="H17" s="21"/>
      <c r="I17" s="20"/>
      <c r="K17" s="25"/>
      <c r="L17" s="26" t="s">
        <v>29723</v>
      </c>
      <c r="M17" s="27" t="s">
        <v>29724</v>
      </c>
      <c r="N17" s="27" t="s">
        <v>29725</v>
      </c>
      <c r="O17" s="26" t="s">
        <v>29726</v>
      </c>
      <c r="P17" s="26" t="s">
        <v>29727</v>
      </c>
      <c r="Q17" s="26" t="s">
        <v>29728</v>
      </c>
      <c r="R17" s="26" t="s">
        <v>29729</v>
      </c>
      <c r="S17" s="26" t="s">
        <v>29730</v>
      </c>
      <c r="T17" s="26" t="s">
        <v>29731</v>
      </c>
      <c r="U17" s="26" t="s">
        <v>29732</v>
      </c>
      <c r="V17" s="26" t="s">
        <v>29733</v>
      </c>
      <c r="W17" s="26" t="s">
        <v>29734</v>
      </c>
      <c r="X17" s="26" t="s">
        <v>29735</v>
      </c>
      <c r="Y17" s="26"/>
      <c r="AE17">
        <v>67</v>
      </c>
      <c r="AF17">
        <v>11</v>
      </c>
      <c r="AG17">
        <v>7</v>
      </c>
      <c r="CI17" s="22" t="s">
        <v>29712</v>
      </c>
      <c r="CJ17" s="22">
        <v>22.061428571428571</v>
      </c>
      <c r="CK17" s="22">
        <v>22.23</v>
      </c>
      <c r="CL17" s="22">
        <f t="shared" si="5"/>
        <v>0.16857142857142904</v>
      </c>
      <c r="DG17" t="s">
        <v>29729</v>
      </c>
      <c r="DH17">
        <v>40.32</v>
      </c>
      <c r="DI17">
        <v>48.3</v>
      </c>
      <c r="DJ17">
        <v>48.2</v>
      </c>
      <c r="DK17">
        <v>40.46</v>
      </c>
      <c r="DL17">
        <v>43.3</v>
      </c>
      <c r="DM17">
        <v>15.13</v>
      </c>
    </row>
    <row r="18" spans="1:117" ht="32.5" customHeight="1">
      <c r="B18" t="s">
        <v>29852</v>
      </c>
      <c r="C18" s="28">
        <v>4</v>
      </c>
      <c r="D18" s="28">
        <v>213.26999999999998</v>
      </c>
      <c r="E18" s="28">
        <v>4</v>
      </c>
      <c r="G18" s="20"/>
      <c r="H18" s="21"/>
      <c r="I18" s="20"/>
      <c r="K18" s="24" t="s">
        <v>29710</v>
      </c>
      <c r="L18" s="22">
        <v>5.5</v>
      </c>
      <c r="M18" s="22">
        <v>5.1539999999999999</v>
      </c>
      <c r="N18" s="22">
        <v>13.81</v>
      </c>
      <c r="O18" s="22">
        <v>18.420000000000002</v>
      </c>
      <c r="P18" s="22">
        <v>3.45</v>
      </c>
      <c r="Q18" s="22">
        <v>6.98</v>
      </c>
      <c r="R18" s="22">
        <v>15.135</v>
      </c>
      <c r="S18" s="22">
        <v>37.93</v>
      </c>
      <c r="T18" s="22">
        <v>51.6</v>
      </c>
      <c r="U18" s="22">
        <v>50.81</v>
      </c>
      <c r="V18" s="22">
        <v>77.680000000000007</v>
      </c>
      <c r="W18" s="22">
        <v>58.73</v>
      </c>
      <c r="X18" s="22">
        <v>78.77</v>
      </c>
      <c r="Y18" s="22"/>
      <c r="Z18">
        <f>AVERAGE(L18:X18)</f>
        <v>32.613000000000007</v>
      </c>
      <c r="AE18">
        <v>74</v>
      </c>
      <c r="AF18">
        <v>23</v>
      </c>
      <c r="AG18">
        <v>3</v>
      </c>
      <c r="CI18" s="22" t="s">
        <v>29713</v>
      </c>
      <c r="CJ18" s="22">
        <v>18.032</v>
      </c>
      <c r="CK18" s="22">
        <v>12.627500000000001</v>
      </c>
      <c r="CL18" s="22">
        <f t="shared" si="5"/>
        <v>-5.4044999999999987</v>
      </c>
      <c r="DG18" t="s">
        <v>29730</v>
      </c>
      <c r="DH18">
        <v>43.25</v>
      </c>
      <c r="DI18">
        <v>42.3</v>
      </c>
      <c r="DK18">
        <v>56.76</v>
      </c>
      <c r="DL18">
        <v>41.19</v>
      </c>
      <c r="DM18">
        <v>20.83</v>
      </c>
    </row>
    <row r="19" spans="1:117" ht="36.5" customHeight="1">
      <c r="B19" t="s">
        <v>29849</v>
      </c>
      <c r="C19" s="28">
        <v>1</v>
      </c>
      <c r="D19" s="28">
        <v>-4.3499999999999996</v>
      </c>
      <c r="E19" s="28">
        <v>1</v>
      </c>
      <c r="G19" s="20"/>
      <c r="H19" s="21"/>
      <c r="I19" s="20"/>
      <c r="K19" s="24" t="s">
        <v>29719</v>
      </c>
      <c r="L19" s="22">
        <v>-3</v>
      </c>
      <c r="M19" s="22">
        <v>8.7899999999999991</v>
      </c>
      <c r="N19" s="22">
        <v>4.66</v>
      </c>
      <c r="O19" s="22">
        <v>3.14</v>
      </c>
      <c r="P19" s="22">
        <v>23</v>
      </c>
      <c r="Q19" s="22">
        <v>18.87</v>
      </c>
      <c r="R19" s="22">
        <v>35.369999999999997</v>
      </c>
      <c r="S19" s="22">
        <v>44.15</v>
      </c>
      <c r="T19" s="22">
        <v>41.1</v>
      </c>
      <c r="U19" s="22">
        <v>38.78</v>
      </c>
      <c r="V19" s="22">
        <v>10.16</v>
      </c>
      <c r="W19" s="22">
        <v>87.98</v>
      </c>
      <c r="X19" s="22">
        <v>106.76600000000001</v>
      </c>
      <c r="Y19" s="22"/>
      <c r="Z19">
        <f t="shared" ref="Z19:Z28" si="6">AVERAGE(L19:X19)</f>
        <v>32.289692307692306</v>
      </c>
      <c r="AE19">
        <v>25</v>
      </c>
      <c r="AF19">
        <v>8</v>
      </c>
      <c r="AG19">
        <v>6</v>
      </c>
      <c r="CI19" s="22" t="s">
        <v>29714</v>
      </c>
      <c r="CJ19" s="22">
        <v>25.814</v>
      </c>
      <c r="CK19" s="22">
        <v>-6.35</v>
      </c>
      <c r="CL19" s="22">
        <f t="shared" si="5"/>
        <v>-32.164000000000001</v>
      </c>
      <c r="DG19" t="s">
        <v>29731</v>
      </c>
      <c r="DH19">
        <v>48.26</v>
      </c>
      <c r="DI19">
        <v>78.7</v>
      </c>
      <c r="DK19">
        <v>77</v>
      </c>
      <c r="DL19">
        <v>26.49</v>
      </c>
      <c r="DM19">
        <v>37.085000000000001</v>
      </c>
    </row>
    <row r="20" spans="1:117" ht="38.5" customHeight="1">
      <c r="B20" t="s">
        <v>29851</v>
      </c>
      <c r="C20" s="28">
        <v>1</v>
      </c>
      <c r="D20" s="28">
        <v>79.02</v>
      </c>
      <c r="E20" s="28">
        <v>1</v>
      </c>
      <c r="G20" s="20"/>
      <c r="H20" s="21"/>
      <c r="I20" s="20"/>
      <c r="K20" s="24" t="s">
        <v>29711</v>
      </c>
      <c r="L20" s="22">
        <v>-2</v>
      </c>
      <c r="M20" s="22">
        <v>-1</v>
      </c>
      <c r="N20" s="22">
        <v>2.99</v>
      </c>
      <c r="O20" s="22">
        <v>-1.46</v>
      </c>
      <c r="P20" s="22"/>
      <c r="Q20" s="22">
        <v>14.94</v>
      </c>
      <c r="R20" s="22">
        <v>38.78</v>
      </c>
      <c r="S20" s="22">
        <v>33.58</v>
      </c>
      <c r="T20" s="22">
        <v>62.9</v>
      </c>
      <c r="U20" s="22">
        <v>90.72</v>
      </c>
      <c r="V20" s="22">
        <v>53.05</v>
      </c>
      <c r="W20" s="22"/>
      <c r="X20" s="22"/>
      <c r="Y20" s="22"/>
      <c r="Z20">
        <f t="shared" si="6"/>
        <v>29.25</v>
      </c>
      <c r="AE20">
        <v>17</v>
      </c>
      <c r="AF20">
        <v>4</v>
      </c>
      <c r="AG20">
        <v>2</v>
      </c>
      <c r="CI20" s="22" t="s">
        <v>29715</v>
      </c>
      <c r="CJ20" s="22">
        <v>17.43</v>
      </c>
      <c r="CK20" s="22">
        <v>16.872</v>
      </c>
      <c r="CL20" s="22">
        <f t="shared" si="5"/>
        <v>-0.55799999999999983</v>
      </c>
      <c r="DG20" t="s">
        <v>29732</v>
      </c>
      <c r="DH20">
        <v>55.4</v>
      </c>
      <c r="DI20">
        <v>64.900000000000006</v>
      </c>
      <c r="DL20">
        <v>71.53</v>
      </c>
      <c r="DM20">
        <v>30.09</v>
      </c>
    </row>
    <row r="21" spans="1:117" ht="34" customHeight="1">
      <c r="B21" t="s">
        <v>29846</v>
      </c>
      <c r="C21" s="28">
        <v>2</v>
      </c>
      <c r="D21" s="28">
        <v>96.02</v>
      </c>
      <c r="E21" s="28">
        <v>2</v>
      </c>
      <c r="G21" s="20"/>
      <c r="H21" s="21"/>
      <c r="I21" s="20"/>
      <c r="K21" s="24" t="s">
        <v>29712</v>
      </c>
      <c r="L21" s="22">
        <v>-7.0000000000000007E-2</v>
      </c>
      <c r="M21" s="22">
        <v>1.6</v>
      </c>
      <c r="N21" s="22"/>
      <c r="O21" s="22">
        <v>13.91</v>
      </c>
      <c r="P21" s="22">
        <v>17.329999999999998</v>
      </c>
      <c r="Q21" s="22">
        <v>43.61</v>
      </c>
      <c r="R21" s="22">
        <v>28.05</v>
      </c>
      <c r="S21" s="22">
        <v>50</v>
      </c>
      <c r="T21" s="22"/>
      <c r="U21" s="22"/>
      <c r="V21" s="22"/>
      <c r="W21" s="22"/>
      <c r="X21" s="22"/>
      <c r="Y21" s="22"/>
      <c r="Z21">
        <f t="shared" si="6"/>
        <v>22.061428571428571</v>
      </c>
      <c r="AE21">
        <v>10</v>
      </c>
      <c r="AF21">
        <v>0</v>
      </c>
      <c r="AG21">
        <v>0</v>
      </c>
      <c r="CI21" s="22" t="s">
        <v>29716</v>
      </c>
      <c r="CJ21" s="22">
        <v>-4.7</v>
      </c>
      <c r="CK21" s="22">
        <v>-4.7</v>
      </c>
      <c r="CL21" s="22">
        <f t="shared" si="5"/>
        <v>0</v>
      </c>
      <c r="DG21" t="s">
        <v>29733</v>
      </c>
      <c r="DH21">
        <v>66.16</v>
      </c>
      <c r="DI21">
        <v>31.6</v>
      </c>
      <c r="DK21">
        <v>72.23</v>
      </c>
      <c r="DL21">
        <v>94.21</v>
      </c>
    </row>
    <row r="22" spans="1:117" ht="31.5" customHeight="1">
      <c r="B22" t="s">
        <v>29845</v>
      </c>
      <c r="C22" s="28">
        <v>4</v>
      </c>
      <c r="D22" s="28">
        <v>155.91</v>
      </c>
      <c r="E22" s="28">
        <v>4</v>
      </c>
      <c r="J22" t="s">
        <v>29746</v>
      </c>
      <c r="K22" s="24" t="s">
        <v>29713</v>
      </c>
      <c r="L22" s="22">
        <v>8.57</v>
      </c>
      <c r="M22" s="22">
        <v>10.199999999999999</v>
      </c>
      <c r="N22" s="22"/>
      <c r="O22" s="22"/>
      <c r="P22" s="22">
        <v>-1.1000000000000001</v>
      </c>
      <c r="Q22" s="22">
        <v>32.840000000000003</v>
      </c>
      <c r="R22" s="22">
        <v>39.65</v>
      </c>
      <c r="S22" s="22"/>
      <c r="T22" s="22"/>
      <c r="U22" s="22"/>
      <c r="V22" s="22"/>
      <c r="W22" s="22"/>
      <c r="X22" s="22"/>
      <c r="Y22" s="22"/>
      <c r="Z22">
        <f t="shared" si="6"/>
        <v>18.032</v>
      </c>
      <c r="AE22">
        <v>4</v>
      </c>
      <c r="AF22">
        <v>5</v>
      </c>
      <c r="AG22">
        <v>1</v>
      </c>
      <c r="CI22" s="22" t="s">
        <v>29717</v>
      </c>
      <c r="CJ22" s="22">
        <v>26.682499999999997</v>
      </c>
      <c r="CK22" s="22">
        <v>21.18</v>
      </c>
      <c r="CL22" s="22">
        <f t="shared" si="5"/>
        <v>-5.5024999999999977</v>
      </c>
      <c r="DG22" t="s">
        <v>29734</v>
      </c>
      <c r="DH22">
        <v>71.260000000000005</v>
      </c>
      <c r="DI22">
        <v>87.01</v>
      </c>
      <c r="DL22">
        <v>118</v>
      </c>
      <c r="DM22">
        <v>29.33</v>
      </c>
    </row>
    <row r="23" spans="1:117" ht="28" customHeight="1">
      <c r="B23" t="s">
        <v>29850</v>
      </c>
      <c r="C23" s="28">
        <v>1</v>
      </c>
      <c r="D23" s="28">
        <v>51.84</v>
      </c>
      <c r="E23" s="28">
        <v>1</v>
      </c>
      <c r="K23" s="24" t="s">
        <v>29714</v>
      </c>
      <c r="L23" s="22">
        <v>-6.2</v>
      </c>
      <c r="M23" s="22">
        <v>1.6</v>
      </c>
      <c r="N23" s="22"/>
      <c r="O23" s="22">
        <v>-6.5</v>
      </c>
      <c r="P23" s="22"/>
      <c r="Q23" s="22">
        <v>20.170000000000002</v>
      </c>
      <c r="R23" s="22">
        <v>120</v>
      </c>
      <c r="S23" s="22"/>
      <c r="T23" s="22"/>
      <c r="U23" s="22"/>
      <c r="V23" s="22"/>
      <c r="W23" s="22"/>
      <c r="X23" s="22"/>
      <c r="Y23" s="22"/>
      <c r="Z23">
        <f t="shared" si="6"/>
        <v>25.814</v>
      </c>
      <c r="AE23">
        <v>5</v>
      </c>
      <c r="AF23">
        <v>2</v>
      </c>
      <c r="AG23">
        <v>0</v>
      </c>
      <c r="CI23" s="22" t="s">
        <v>29718</v>
      </c>
      <c r="CJ23" s="22">
        <v>21.02</v>
      </c>
      <c r="CK23" s="22">
        <v>-10.6</v>
      </c>
      <c r="CL23" s="22">
        <f t="shared" si="5"/>
        <v>-31.619999999999997</v>
      </c>
      <c r="DG23" t="s">
        <v>29735</v>
      </c>
      <c r="DH23">
        <v>86.4</v>
      </c>
      <c r="DI23">
        <v>122.9</v>
      </c>
      <c r="DL23">
        <v>89.8</v>
      </c>
      <c r="DM23">
        <v>33.19</v>
      </c>
    </row>
    <row r="24" spans="1:117" ht="34.5" customHeight="1">
      <c r="A24" t="s">
        <v>29857</v>
      </c>
      <c r="C24" s="28">
        <v>19</v>
      </c>
      <c r="D24" s="28">
        <v>660.09999999999991</v>
      </c>
      <c r="E24" s="28">
        <v>19</v>
      </c>
      <c r="K24" s="24" t="s">
        <v>29715</v>
      </c>
      <c r="L24" s="22">
        <v>3.02</v>
      </c>
      <c r="M24" s="22">
        <v>2.0499999999999998</v>
      </c>
      <c r="N24" s="22">
        <v>20.22</v>
      </c>
      <c r="O24" s="22">
        <v>-3.91</v>
      </c>
      <c r="P24" s="22"/>
      <c r="Q24" s="22">
        <v>-0.22</v>
      </c>
      <c r="R24" s="22">
        <v>83.42</v>
      </c>
      <c r="S24" s="22"/>
      <c r="T24" s="22"/>
      <c r="U24" s="22"/>
      <c r="V24" s="22"/>
      <c r="W24" s="22"/>
      <c r="X24" s="22"/>
      <c r="Y24" s="22"/>
      <c r="Z24">
        <f t="shared" si="6"/>
        <v>17.43</v>
      </c>
      <c r="AE24">
        <v>1</v>
      </c>
      <c r="AF24">
        <v>4</v>
      </c>
      <c r="AG24">
        <v>0</v>
      </c>
      <c r="BL24">
        <f>AVERAGE(Z48:Z58)</f>
        <v>14.509251515151517</v>
      </c>
      <c r="CI24" s="22" t="s">
        <v>29743</v>
      </c>
      <c r="CJ24" s="22">
        <v>43.59</v>
      </c>
      <c r="CK24" s="22">
        <v>20.126666666666665</v>
      </c>
      <c r="CL24" s="22">
        <f t="shared" si="5"/>
        <v>-23.463333333333338</v>
      </c>
    </row>
    <row r="25" spans="1:117" ht="30.5" customHeight="1">
      <c r="A25" t="s">
        <v>29773</v>
      </c>
      <c r="B25" t="s">
        <v>29853</v>
      </c>
      <c r="C25" s="28">
        <v>2</v>
      </c>
      <c r="D25" s="28">
        <v>235.26999999999998</v>
      </c>
      <c r="E25" s="28">
        <v>2</v>
      </c>
      <c r="K25" s="24" t="s">
        <v>29716</v>
      </c>
      <c r="L25" s="22">
        <v>-4.7</v>
      </c>
      <c r="M25" s="22"/>
      <c r="N25" s="22"/>
      <c r="O25" s="22"/>
      <c r="P25" s="22"/>
      <c r="Q25" s="22"/>
      <c r="R25" s="22"/>
      <c r="S25" s="22"/>
      <c r="T25" s="22"/>
      <c r="U25" s="22"/>
      <c r="V25" s="22"/>
      <c r="W25" s="22"/>
      <c r="X25" s="22"/>
      <c r="Y25" s="22"/>
      <c r="Z25">
        <f t="shared" si="6"/>
        <v>-4.7</v>
      </c>
      <c r="AE25">
        <v>7</v>
      </c>
      <c r="AF25">
        <v>0</v>
      </c>
      <c r="AG25">
        <v>0</v>
      </c>
      <c r="CI25" s="22"/>
      <c r="CJ25" s="22"/>
      <c r="CK25" s="22"/>
      <c r="CL25" s="22"/>
    </row>
    <row r="26" spans="1:117" ht="32.5" customHeight="1">
      <c r="B26" t="s">
        <v>29843</v>
      </c>
      <c r="C26" s="28">
        <v>4</v>
      </c>
      <c r="D26" s="28">
        <v>-18.8</v>
      </c>
      <c r="E26" s="28">
        <v>4</v>
      </c>
      <c r="K26" s="24" t="s">
        <v>29717</v>
      </c>
      <c r="L26" s="22">
        <v>30.77</v>
      </c>
      <c r="M26" s="22"/>
      <c r="N26" s="22">
        <v>34.409999999999997</v>
      </c>
      <c r="O26" s="22">
        <v>20.37</v>
      </c>
      <c r="P26" s="22"/>
      <c r="Q26" s="22">
        <v>21.18</v>
      </c>
      <c r="R26" s="22"/>
      <c r="S26" s="22"/>
      <c r="T26" s="22"/>
      <c r="U26" s="22"/>
      <c r="V26" s="22"/>
      <c r="W26" s="22"/>
      <c r="X26" s="22"/>
      <c r="Y26" s="22"/>
      <c r="Z26">
        <f t="shared" si="6"/>
        <v>26.682499999999997</v>
      </c>
      <c r="AE26">
        <v>0</v>
      </c>
      <c r="AF26">
        <v>3</v>
      </c>
      <c r="AG26">
        <v>0</v>
      </c>
      <c r="CI26" s="22" t="s">
        <v>29840</v>
      </c>
      <c r="CJ26" s="22">
        <f>AVERAGE(CJ14:CJ24)</f>
        <v>24.007510989010992</v>
      </c>
      <c r="CK26" s="22">
        <f>AVERAGE(CK14:CK24)</f>
        <v>14.509251515151517</v>
      </c>
      <c r="CL26" s="22"/>
    </row>
    <row r="27" spans="1:117" ht="41.5" customHeight="1">
      <c r="B27" t="s">
        <v>29852</v>
      </c>
      <c r="C27" s="28">
        <v>1</v>
      </c>
      <c r="D27" s="28">
        <v>20.149999999999999</v>
      </c>
      <c r="E27" s="28">
        <v>1</v>
      </c>
      <c r="K27" s="24" t="s">
        <v>29718</v>
      </c>
      <c r="L27" s="22">
        <v>-10.6</v>
      </c>
      <c r="M27" s="22"/>
      <c r="N27" s="22">
        <v>4</v>
      </c>
      <c r="O27" s="22"/>
      <c r="P27" s="22"/>
      <c r="Q27" s="22"/>
      <c r="R27" s="22"/>
      <c r="S27" s="22">
        <v>69.66</v>
      </c>
      <c r="T27" s="22"/>
      <c r="U27" s="22"/>
      <c r="V27" s="22"/>
      <c r="W27" s="22"/>
      <c r="X27" s="22"/>
      <c r="Y27" s="22"/>
      <c r="Z27">
        <f t="shared" si="6"/>
        <v>21.02</v>
      </c>
      <c r="AE27">
        <v>13</v>
      </c>
      <c r="AF27">
        <v>6</v>
      </c>
      <c r="AG27">
        <v>0</v>
      </c>
      <c r="CI27" s="22" t="s">
        <v>29828</v>
      </c>
      <c r="CJ27" s="22">
        <f>_xlfn.STDEV.P(CJ15:CJ24)</f>
        <v>11.825268061212366</v>
      </c>
      <c r="CK27" s="22">
        <f>_xlfn.STDEV.P(CK15:CK24)</f>
        <v>14.133030914029025</v>
      </c>
      <c r="CL27" s="22"/>
      <c r="DJ27" t="s">
        <v>29697</v>
      </c>
      <c r="DK27" t="s">
        <v>29721</v>
      </c>
      <c r="DL27" t="s">
        <v>29722</v>
      </c>
    </row>
    <row r="28" spans="1:117" ht="38.5" customHeight="1">
      <c r="B28" t="s">
        <v>29849</v>
      </c>
      <c r="C28" s="28">
        <v>1</v>
      </c>
      <c r="D28" s="28">
        <v>-2.17</v>
      </c>
      <c r="E28" s="28">
        <v>1</v>
      </c>
      <c r="K28" s="24" t="s">
        <v>29743</v>
      </c>
      <c r="L28" s="22">
        <v>-0.88500000000000001</v>
      </c>
      <c r="M28" s="22">
        <v>9.09</v>
      </c>
      <c r="N28" s="22"/>
      <c r="O28" s="22">
        <v>15.09</v>
      </c>
      <c r="P28" s="22"/>
      <c r="Q28" s="22">
        <v>46.174999999999997</v>
      </c>
      <c r="R28" s="22">
        <v>114.2</v>
      </c>
      <c r="S28" s="22">
        <v>77.87</v>
      </c>
      <c r="T28" s="22"/>
      <c r="U28" s="22"/>
      <c r="V28" s="22"/>
      <c r="W28" s="22"/>
      <c r="X28" s="22"/>
      <c r="Y28" s="22"/>
      <c r="Z28">
        <f t="shared" si="6"/>
        <v>43.59</v>
      </c>
      <c r="DJ28">
        <v>5</v>
      </c>
      <c r="DK28">
        <v>14</v>
      </c>
      <c r="DL28">
        <v>0</v>
      </c>
    </row>
    <row r="29" spans="1:117" ht="41.5" customHeight="1">
      <c r="B29" t="s">
        <v>29846</v>
      </c>
      <c r="C29" s="28">
        <v>1</v>
      </c>
      <c r="D29" s="28">
        <v>49.4</v>
      </c>
      <c r="E29" s="28">
        <v>1</v>
      </c>
      <c r="K29" s="24"/>
      <c r="L29" s="22"/>
      <c r="M29" s="22"/>
      <c r="N29" s="22"/>
      <c r="O29" s="22"/>
      <c r="P29" s="22"/>
      <c r="Q29" s="22"/>
      <c r="R29" s="22"/>
      <c r="S29" s="22"/>
      <c r="T29" s="22"/>
      <c r="U29" s="22"/>
      <c r="V29" s="22"/>
      <c r="W29" s="22"/>
      <c r="X29" s="22"/>
      <c r="Y29" s="22"/>
      <c r="BQ29" t="s">
        <v>29814</v>
      </c>
      <c r="BR29" t="s">
        <v>29802</v>
      </c>
      <c r="BS29" t="s">
        <v>29815</v>
      </c>
      <c r="BT29" t="s">
        <v>29739</v>
      </c>
      <c r="DJ29">
        <v>18</v>
      </c>
      <c r="DK29">
        <v>4</v>
      </c>
      <c r="DL29">
        <v>2</v>
      </c>
    </row>
    <row r="30" spans="1:117" ht="33" customHeight="1">
      <c r="B30" t="s">
        <v>29845</v>
      </c>
      <c r="C30" s="28">
        <v>3</v>
      </c>
      <c r="D30" s="28">
        <v>62.069999999999993</v>
      </c>
      <c r="E30" s="28">
        <v>3</v>
      </c>
      <c r="L30">
        <f>AVERAGE(L18:L28)</f>
        <v>1.8549999999999998</v>
      </c>
      <c r="M30">
        <f t="shared" ref="M30:X30" si="7">AVERAGE(M18:M28)</f>
        <v>4.6855000000000002</v>
      </c>
      <c r="N30">
        <f t="shared" si="7"/>
        <v>13.348333333333334</v>
      </c>
      <c r="O30">
        <f t="shared" si="7"/>
        <v>7.3825000000000003</v>
      </c>
      <c r="P30">
        <f t="shared" si="7"/>
        <v>10.67</v>
      </c>
      <c r="Q30">
        <f t="shared" si="7"/>
        <v>22.727222222222224</v>
      </c>
      <c r="R30">
        <f t="shared" si="7"/>
        <v>59.325625000000002</v>
      </c>
      <c r="S30">
        <f t="shared" si="7"/>
        <v>52.198333333333331</v>
      </c>
      <c r="T30">
        <f t="shared" si="7"/>
        <v>51.866666666666667</v>
      </c>
      <c r="U30">
        <f t="shared" si="7"/>
        <v>60.103333333333332</v>
      </c>
      <c r="V30">
        <f t="shared" si="7"/>
        <v>46.963333333333331</v>
      </c>
      <c r="W30">
        <f t="shared" si="7"/>
        <v>73.355000000000004</v>
      </c>
      <c r="X30">
        <f t="shared" si="7"/>
        <v>92.768000000000001</v>
      </c>
      <c r="BQ30" s="20" t="s">
        <v>29723</v>
      </c>
      <c r="BR30" s="21">
        <v>73</v>
      </c>
      <c r="BS30" s="21">
        <v>174.04000000000002</v>
      </c>
      <c r="BT30">
        <f>BS30/BR30</f>
        <v>2.3841095890410964</v>
      </c>
      <c r="DJ30">
        <v>9</v>
      </c>
      <c r="DK30">
        <v>3</v>
      </c>
      <c r="DL30">
        <v>0</v>
      </c>
    </row>
    <row r="31" spans="1:117">
      <c r="B31" t="s">
        <v>29850</v>
      </c>
      <c r="C31" s="28">
        <v>3</v>
      </c>
      <c r="D31" s="28">
        <v>175.51</v>
      </c>
      <c r="E31" s="28">
        <v>3</v>
      </c>
      <c r="AW31" s="22"/>
      <c r="AX31" s="22"/>
      <c r="AY31" s="22"/>
      <c r="AZ31" s="22"/>
      <c r="BA31" s="22"/>
      <c r="BB31" s="22"/>
      <c r="BC31" s="22"/>
      <c r="BD31" s="22"/>
      <c r="BE31" s="22"/>
      <c r="BF31" s="22"/>
      <c r="BG31" s="22"/>
      <c r="BQ31" s="20" t="s">
        <v>29811</v>
      </c>
      <c r="BR31" s="21">
        <v>41</v>
      </c>
      <c r="BS31" s="21">
        <v>126.97999999999999</v>
      </c>
      <c r="BT31">
        <f t="shared" ref="BT31:BT40" si="8">BS31/BR31</f>
        <v>3.097073170731707</v>
      </c>
      <c r="DJ31">
        <v>11</v>
      </c>
      <c r="DK31">
        <v>6</v>
      </c>
      <c r="DL31">
        <v>0</v>
      </c>
    </row>
    <row r="32" spans="1:117">
      <c r="A32" t="s">
        <v>29858</v>
      </c>
      <c r="C32" s="28">
        <v>15</v>
      </c>
      <c r="D32" s="28">
        <v>521.42999999999995</v>
      </c>
      <c r="E32" s="28">
        <v>15</v>
      </c>
      <c r="Z32">
        <f>AVERAGE(Z18:Z28)</f>
        <v>24.007510989010992</v>
      </c>
      <c r="AL32" s="22"/>
      <c r="AM32" s="22"/>
      <c r="AN32" s="22"/>
      <c r="AO32" s="22"/>
      <c r="AP32" s="22"/>
      <c r="AW32" s="22"/>
      <c r="AX32" s="22" t="s">
        <v>29690</v>
      </c>
      <c r="AY32" s="22" t="s">
        <v>29751</v>
      </c>
      <c r="AZ32" s="22" t="s">
        <v>29752</v>
      </c>
      <c r="BA32" s="22" t="s">
        <v>29753</v>
      </c>
      <c r="BB32" s="22" t="s">
        <v>29754</v>
      </c>
      <c r="BC32" s="22" t="s">
        <v>29755</v>
      </c>
      <c r="BD32" s="22" t="s">
        <v>29756</v>
      </c>
      <c r="BE32" s="22" t="s">
        <v>29757</v>
      </c>
      <c r="BF32" s="22" t="s">
        <v>29758</v>
      </c>
      <c r="BG32" s="22"/>
      <c r="BQ32" s="20" t="s">
        <v>29808</v>
      </c>
      <c r="BR32" s="21">
        <v>22</v>
      </c>
      <c r="BS32" s="21">
        <v>117.35</v>
      </c>
      <c r="BT32">
        <f t="shared" si="8"/>
        <v>5.334090909090909</v>
      </c>
      <c r="DJ32">
        <v>6</v>
      </c>
      <c r="DK32">
        <v>2</v>
      </c>
      <c r="DL32">
        <v>1</v>
      </c>
    </row>
    <row r="33" spans="1:116">
      <c r="A33" t="s">
        <v>29774</v>
      </c>
      <c r="B33" t="s">
        <v>29852</v>
      </c>
      <c r="C33" s="28">
        <v>1</v>
      </c>
      <c r="D33" s="28">
        <v>23.36</v>
      </c>
      <c r="E33" s="28">
        <v>1</v>
      </c>
      <c r="AL33" s="22"/>
      <c r="AM33" s="22" t="s">
        <v>29690</v>
      </c>
      <c r="AN33" s="22" t="s">
        <v>29841</v>
      </c>
      <c r="AO33" s="22" t="s">
        <v>29829</v>
      </c>
      <c r="AP33" s="22"/>
      <c r="AW33" s="22"/>
      <c r="AX33" s="22">
        <v>2021</v>
      </c>
      <c r="AY33" s="22">
        <v>46</v>
      </c>
      <c r="AZ33" s="22">
        <v>19</v>
      </c>
      <c r="BA33" s="22">
        <v>0</v>
      </c>
      <c r="BB33" s="22">
        <v>30.28</v>
      </c>
      <c r="BC33" s="22">
        <f>AY33+AZ33+BA33</f>
        <v>65</v>
      </c>
      <c r="BD33" s="22">
        <f>AY33/BC33 *100</f>
        <v>70.769230769230774</v>
      </c>
      <c r="BE33" s="22">
        <f>AZ33/BC33 *100</f>
        <v>29.230769230769234</v>
      </c>
      <c r="BF33" s="22">
        <f>BA33/BC33</f>
        <v>0</v>
      </c>
      <c r="BG33" s="22"/>
      <c r="BQ33" s="20" t="s">
        <v>29810</v>
      </c>
      <c r="BR33" s="21">
        <v>31</v>
      </c>
      <c r="BS33" s="21">
        <v>396.1</v>
      </c>
      <c r="BT33">
        <f t="shared" si="8"/>
        <v>12.77741935483871</v>
      </c>
      <c r="DJ33">
        <v>33</v>
      </c>
      <c r="DK33">
        <v>8</v>
      </c>
      <c r="DL33">
        <v>3</v>
      </c>
    </row>
    <row r="34" spans="1:116">
      <c r="B34" t="s">
        <v>29846</v>
      </c>
      <c r="C34" s="28">
        <v>2</v>
      </c>
      <c r="D34" s="28">
        <v>1.59</v>
      </c>
      <c r="E34" s="28">
        <v>2</v>
      </c>
      <c r="AL34" s="22"/>
      <c r="AM34" s="22">
        <v>2021</v>
      </c>
      <c r="AN34" s="22">
        <v>30.28</v>
      </c>
      <c r="AO34" s="22">
        <v>22</v>
      </c>
      <c r="AP34" s="22"/>
      <c r="AW34" s="22"/>
      <c r="AX34" s="22">
        <v>2022</v>
      </c>
      <c r="AY34" s="22">
        <v>27</v>
      </c>
      <c r="AZ34" s="22">
        <v>10</v>
      </c>
      <c r="BA34" s="22">
        <v>2</v>
      </c>
      <c r="BB34" s="22">
        <v>10.199999999999999</v>
      </c>
      <c r="BC34" s="22">
        <f>AY34+AZ34+BA34</f>
        <v>39</v>
      </c>
      <c r="BD34" s="22">
        <f>AY34/BC34 *100</f>
        <v>69.230769230769226</v>
      </c>
      <c r="BE34" s="22">
        <f>AZ34/BC34 *100</f>
        <v>25.641025641025639</v>
      </c>
      <c r="BF34" s="22">
        <f>BA34/BC34 *100</f>
        <v>5.1282051282051277</v>
      </c>
      <c r="BG34" s="22"/>
      <c r="BQ34" s="20" t="s">
        <v>29812</v>
      </c>
      <c r="BR34" s="21">
        <v>33</v>
      </c>
      <c r="BS34" s="21">
        <v>1093.7399999999998</v>
      </c>
      <c r="BT34">
        <f t="shared" si="8"/>
        <v>33.143636363636354</v>
      </c>
      <c r="DJ34">
        <v>35</v>
      </c>
      <c r="DK34">
        <v>0</v>
      </c>
      <c r="DL34">
        <v>1</v>
      </c>
    </row>
    <row r="35" spans="1:116">
      <c r="B35" t="s">
        <v>29848</v>
      </c>
      <c r="C35" s="28">
        <v>3</v>
      </c>
      <c r="D35" s="28">
        <v>-2.6899999999999995</v>
      </c>
      <c r="E35" s="28">
        <v>3</v>
      </c>
      <c r="AL35" s="22"/>
      <c r="AM35" s="22">
        <v>2022</v>
      </c>
      <c r="AN35" s="22">
        <v>10.199999999999999</v>
      </c>
      <c r="AO35" s="22">
        <v>4.5</v>
      </c>
      <c r="AP35" s="22"/>
      <c r="AW35" s="22"/>
      <c r="AX35" s="22">
        <v>2023</v>
      </c>
      <c r="AY35" s="22">
        <v>47</v>
      </c>
      <c r="AZ35" s="22">
        <v>8</v>
      </c>
      <c r="BA35" s="22">
        <v>5</v>
      </c>
      <c r="BB35" s="22">
        <v>26.06</v>
      </c>
      <c r="BC35" s="22">
        <f>AY35+AZ35+BA35</f>
        <v>60</v>
      </c>
      <c r="BD35" s="22">
        <f>AY35/BC35 *100</f>
        <v>78.333333333333329</v>
      </c>
      <c r="BE35" s="22">
        <f>AZ35/BC35 *100</f>
        <v>13.333333333333334</v>
      </c>
      <c r="BF35" s="22">
        <f>BA35/BC35 *100</f>
        <v>8.3333333333333321</v>
      </c>
      <c r="BG35" s="22"/>
      <c r="BQ35" s="20" t="s">
        <v>29813</v>
      </c>
      <c r="BR35" s="21">
        <v>26</v>
      </c>
      <c r="BS35" s="21">
        <v>942.9</v>
      </c>
      <c r="BT35">
        <f t="shared" si="8"/>
        <v>36.265384615384612</v>
      </c>
      <c r="DJ35">
        <v>25</v>
      </c>
      <c r="DK35">
        <v>0</v>
      </c>
      <c r="DL35">
        <v>0</v>
      </c>
    </row>
    <row r="36" spans="1:116">
      <c r="B36" t="s">
        <v>29850</v>
      </c>
      <c r="C36" s="28">
        <v>1</v>
      </c>
      <c r="D36" s="28">
        <v>47.3</v>
      </c>
      <c r="E36" s="28">
        <v>1</v>
      </c>
      <c r="AL36" s="22"/>
      <c r="AM36" s="22">
        <v>2023</v>
      </c>
      <c r="AN36" s="22">
        <v>26.06</v>
      </c>
      <c r="AO36" s="22">
        <v>18.8</v>
      </c>
      <c r="AP36" s="22"/>
      <c r="AW36" s="22"/>
      <c r="AX36" s="22">
        <v>2024</v>
      </c>
      <c r="AY36" s="22">
        <v>72</v>
      </c>
      <c r="AZ36" s="22">
        <v>18</v>
      </c>
      <c r="BA36" s="22">
        <v>2</v>
      </c>
      <c r="BB36" s="22">
        <v>28.49</v>
      </c>
      <c r="BC36" s="22">
        <f>AY36+AZ36+BA36</f>
        <v>92</v>
      </c>
      <c r="BD36" s="22">
        <f>AY36/BC36 *100</f>
        <v>78.260869565217391</v>
      </c>
      <c r="BE36" s="22">
        <f>AZ36/BC36 *100</f>
        <v>19.565217391304348</v>
      </c>
      <c r="BF36" s="22">
        <f>BA36/BC36 *100</f>
        <v>2.1739130434782608</v>
      </c>
      <c r="BG36" s="22"/>
      <c r="BQ36" s="20" t="s">
        <v>29807</v>
      </c>
      <c r="BR36" s="21">
        <v>27</v>
      </c>
      <c r="BS36" s="21">
        <v>1384.71</v>
      </c>
      <c r="BT36">
        <f t="shared" si="8"/>
        <v>51.285555555555554</v>
      </c>
      <c r="DJ36">
        <v>20</v>
      </c>
      <c r="DK36">
        <v>0</v>
      </c>
      <c r="DL36">
        <v>0</v>
      </c>
    </row>
    <row r="37" spans="1:116">
      <c r="A37" t="s">
        <v>29859</v>
      </c>
      <c r="C37" s="28">
        <v>7</v>
      </c>
      <c r="D37" s="28">
        <v>69.56</v>
      </c>
      <c r="E37" s="28">
        <v>7</v>
      </c>
      <c r="AL37" s="22"/>
      <c r="AM37" s="22">
        <v>2024</v>
      </c>
      <c r="AN37" s="22">
        <v>28.49</v>
      </c>
      <c r="AO37" s="22">
        <v>8.1199999999999992</v>
      </c>
      <c r="AP37" s="22"/>
      <c r="AW37" s="22"/>
      <c r="AX37" s="22">
        <v>2025</v>
      </c>
      <c r="AY37" s="22">
        <v>32</v>
      </c>
      <c r="AZ37" s="22">
        <v>9</v>
      </c>
      <c r="BA37" s="22">
        <v>3</v>
      </c>
      <c r="BB37" s="22">
        <v>12.34</v>
      </c>
      <c r="BC37" s="22">
        <f>AY37+AZ37+BA37</f>
        <v>44</v>
      </c>
      <c r="BD37" s="22">
        <f>AY37/BC37 *100</f>
        <v>72.727272727272734</v>
      </c>
      <c r="BE37" s="22">
        <f>AZ37/BC37 *100</f>
        <v>20.454545454545457</v>
      </c>
      <c r="BF37" s="22">
        <f>BA37/BC37 *100</f>
        <v>6.8181818181818175</v>
      </c>
      <c r="BG37" s="22"/>
      <c r="BQ37" s="20" t="s">
        <v>29809</v>
      </c>
      <c r="BR37" s="21">
        <v>29</v>
      </c>
      <c r="BS37" s="21">
        <v>1549.0200000000002</v>
      </c>
      <c r="BT37">
        <f t="shared" si="8"/>
        <v>53.4144827586207</v>
      </c>
      <c r="DJ37">
        <v>6</v>
      </c>
      <c r="DK37">
        <v>0</v>
      </c>
      <c r="DL37">
        <v>0</v>
      </c>
    </row>
    <row r="38" spans="1:116">
      <c r="A38" t="s">
        <v>29775</v>
      </c>
      <c r="B38" t="s">
        <v>29843</v>
      </c>
      <c r="C38" s="28">
        <v>1</v>
      </c>
      <c r="D38" s="28">
        <v>-6.92</v>
      </c>
      <c r="E38" s="28">
        <v>1</v>
      </c>
      <c r="AL38" s="22"/>
      <c r="AM38" s="22">
        <v>2025</v>
      </c>
      <c r="AN38" s="22">
        <v>12.34</v>
      </c>
      <c r="AO38" s="22">
        <v>2</v>
      </c>
      <c r="AP38" s="22"/>
      <c r="AW38" s="22"/>
      <c r="AX38" s="22"/>
      <c r="AY38" s="22"/>
      <c r="AZ38" s="22"/>
      <c r="BA38" s="22" t="s">
        <v>29828</v>
      </c>
      <c r="BB38" s="22">
        <f>_xlfn.STDEV.P(BB33:BB37)</f>
        <v>8.4656283877807859</v>
      </c>
      <c r="BC38" s="22" t="s">
        <v>29805</v>
      </c>
      <c r="BD38" s="22">
        <f>AVERAGE(BD33:BD37)</f>
        <v>73.864295125164688</v>
      </c>
      <c r="BE38" s="22">
        <f>AVERAGE(BE33:BE37)</f>
        <v>21.6449782101956</v>
      </c>
      <c r="BF38" s="22">
        <f>AVERAGE(BF33:BF37)</f>
        <v>4.4907266646397073</v>
      </c>
      <c r="BG38" s="22"/>
      <c r="BQ38" s="20" t="s">
        <v>29763</v>
      </c>
      <c r="BR38" s="21">
        <v>15</v>
      </c>
      <c r="BS38" s="21">
        <v>1010.2800000000001</v>
      </c>
      <c r="BT38">
        <f t="shared" si="8"/>
        <v>67.352000000000004</v>
      </c>
      <c r="DJ38">
        <v>8</v>
      </c>
      <c r="DK38">
        <v>0</v>
      </c>
      <c r="DL38">
        <v>0</v>
      </c>
    </row>
    <row r="39" spans="1:116">
      <c r="B39" t="s">
        <v>29844</v>
      </c>
      <c r="C39" s="28">
        <v>2</v>
      </c>
      <c r="D39" s="28">
        <v>7.86</v>
      </c>
      <c r="E39" s="28">
        <v>2</v>
      </c>
      <c r="AL39" s="22"/>
      <c r="AM39" s="22"/>
      <c r="AN39" s="22"/>
      <c r="AO39" s="22"/>
      <c r="AP39" s="22"/>
      <c r="AW39" s="22"/>
      <c r="AX39" s="22"/>
      <c r="AY39" s="22"/>
      <c r="AZ39" s="22"/>
      <c r="BA39" s="22"/>
      <c r="BB39" s="22"/>
      <c r="BC39" s="22"/>
      <c r="BD39" s="22"/>
      <c r="BE39" s="22"/>
      <c r="BF39" s="22"/>
      <c r="BG39" s="22"/>
      <c r="BQ39" s="20" t="s">
        <v>29764</v>
      </c>
      <c r="BR39" s="21">
        <v>2</v>
      </c>
      <c r="BS39" s="21">
        <v>161.32</v>
      </c>
      <c r="BT39">
        <f t="shared" si="8"/>
        <v>80.66</v>
      </c>
      <c r="DJ39">
        <v>7</v>
      </c>
      <c r="DK39">
        <v>0</v>
      </c>
      <c r="DL39">
        <v>0</v>
      </c>
    </row>
    <row r="40" spans="1:116">
      <c r="B40" t="s">
        <v>29854</v>
      </c>
      <c r="C40" s="28">
        <v>1</v>
      </c>
      <c r="D40" s="28">
        <v>38.78</v>
      </c>
      <c r="E40" s="28">
        <v>1</v>
      </c>
      <c r="BQ40" s="20" t="s">
        <v>29806</v>
      </c>
      <c r="BR40" s="21">
        <v>3</v>
      </c>
      <c r="BS40" s="21">
        <v>182.79</v>
      </c>
      <c r="BT40">
        <f t="shared" si="8"/>
        <v>60.93</v>
      </c>
      <c r="DJ40">
        <v>11</v>
      </c>
      <c r="DK40">
        <v>0</v>
      </c>
      <c r="DL40">
        <v>0</v>
      </c>
    </row>
    <row r="41" spans="1:116">
      <c r="B41" t="s">
        <v>29845</v>
      </c>
      <c r="C41" s="28">
        <v>2</v>
      </c>
      <c r="D41" s="28">
        <v>92.63</v>
      </c>
      <c r="E41" s="28">
        <v>2</v>
      </c>
    </row>
    <row r="42" spans="1:116">
      <c r="B42" t="s">
        <v>29850</v>
      </c>
      <c r="C42" s="28">
        <v>2</v>
      </c>
      <c r="D42" s="28">
        <v>80.66</v>
      </c>
      <c r="E42" s="28">
        <v>2</v>
      </c>
    </row>
    <row r="43" spans="1:116">
      <c r="A43" t="s">
        <v>29860</v>
      </c>
      <c r="C43" s="28">
        <v>8</v>
      </c>
      <c r="D43" s="28">
        <v>213.01000000000002</v>
      </c>
      <c r="E43" s="28">
        <v>8</v>
      </c>
    </row>
    <row r="44" spans="1:116">
      <c r="A44" t="s">
        <v>29776</v>
      </c>
      <c r="B44" t="s">
        <v>29843</v>
      </c>
      <c r="C44" s="28">
        <v>2</v>
      </c>
      <c r="D44" s="28">
        <v>-17.34</v>
      </c>
      <c r="E44" s="28">
        <v>2</v>
      </c>
      <c r="P44" t="s">
        <v>29827</v>
      </c>
    </row>
    <row r="45" spans="1:116">
      <c r="B45" t="s">
        <v>29852</v>
      </c>
      <c r="C45" s="28">
        <v>1</v>
      </c>
      <c r="D45" s="28">
        <v>33.46</v>
      </c>
      <c r="E45" s="28">
        <v>1</v>
      </c>
    </row>
    <row r="46" spans="1:116" ht="20.5" customHeight="1">
      <c r="B46" t="s">
        <v>29846</v>
      </c>
      <c r="C46" s="28">
        <v>2</v>
      </c>
      <c r="D46" s="28">
        <v>30.889999999999997</v>
      </c>
      <c r="E46" s="28">
        <v>2</v>
      </c>
      <c r="Q46" t="s">
        <v>29745</v>
      </c>
    </row>
    <row r="47" spans="1:116" ht="33.5" customHeight="1">
      <c r="B47" t="s">
        <v>29845</v>
      </c>
      <c r="C47" s="28">
        <v>1</v>
      </c>
      <c r="D47" s="28">
        <v>19.399999999999999</v>
      </c>
      <c r="E47" s="28">
        <v>1</v>
      </c>
      <c r="K47" s="22"/>
      <c r="L47" s="22" t="s">
        <v>29723</v>
      </c>
      <c r="M47" s="23" t="s">
        <v>29724</v>
      </c>
      <c r="N47" s="23" t="s">
        <v>29725</v>
      </c>
      <c r="O47" s="22" t="s">
        <v>29726</v>
      </c>
      <c r="P47" s="22" t="s">
        <v>29727</v>
      </c>
      <c r="Q47" s="22" t="s">
        <v>29728</v>
      </c>
      <c r="R47" s="22" t="s">
        <v>29729</v>
      </c>
      <c r="S47" s="22" t="s">
        <v>29730</v>
      </c>
      <c r="T47" s="22" t="s">
        <v>29731</v>
      </c>
      <c r="U47" s="22" t="s">
        <v>29732</v>
      </c>
      <c r="V47" s="22" t="s">
        <v>29733</v>
      </c>
      <c r="W47" s="22" t="s">
        <v>29734</v>
      </c>
      <c r="X47" s="22" t="s">
        <v>29735</v>
      </c>
      <c r="Y47" s="22"/>
    </row>
    <row r="48" spans="1:116" ht="33" customHeight="1">
      <c r="A48" t="s">
        <v>29861</v>
      </c>
      <c r="C48" s="28">
        <v>6</v>
      </c>
      <c r="D48" s="28">
        <v>66.41</v>
      </c>
      <c r="E48" s="28">
        <v>6</v>
      </c>
      <c r="I48" t="s">
        <v>29842</v>
      </c>
      <c r="K48" s="22" t="s">
        <v>29710</v>
      </c>
      <c r="L48" s="22">
        <v>5.5</v>
      </c>
      <c r="M48" s="22">
        <v>5.1539999999999999</v>
      </c>
      <c r="N48" s="22">
        <v>13.81</v>
      </c>
      <c r="O48" s="22">
        <v>18.420000000000002</v>
      </c>
      <c r="P48" s="22">
        <v>3.45</v>
      </c>
      <c r="Q48" s="22">
        <v>6.98</v>
      </c>
      <c r="R48" s="22">
        <v>15.135</v>
      </c>
      <c r="S48" s="22">
        <v>37.93</v>
      </c>
      <c r="T48" s="22">
        <v>51.6</v>
      </c>
      <c r="U48" s="22">
        <v>50.81</v>
      </c>
      <c r="V48" s="22">
        <v>77.680000000000007</v>
      </c>
      <c r="W48" s="22">
        <v>58.73</v>
      </c>
      <c r="X48" s="22">
        <v>78.77</v>
      </c>
      <c r="Y48" s="22"/>
      <c r="Z48">
        <f>AVERAGE(L48:X48)</f>
        <v>32.613000000000007</v>
      </c>
    </row>
    <row r="49" spans="1:27" ht="43" customHeight="1">
      <c r="A49" t="s">
        <v>29777</v>
      </c>
      <c r="B49" t="s">
        <v>29843</v>
      </c>
      <c r="C49" s="28">
        <v>5</v>
      </c>
      <c r="D49" s="28">
        <v>-0.6899999999999995</v>
      </c>
      <c r="E49" s="28">
        <v>5</v>
      </c>
      <c r="K49" s="22" t="s">
        <v>29719</v>
      </c>
      <c r="L49" s="22">
        <v>-3</v>
      </c>
      <c r="M49" s="22">
        <v>8.7899999999999991</v>
      </c>
      <c r="N49" s="22">
        <v>4.66</v>
      </c>
      <c r="O49" s="22">
        <v>3.14</v>
      </c>
      <c r="P49" s="22"/>
      <c r="Q49" s="22">
        <v>18.87</v>
      </c>
      <c r="R49" s="22">
        <v>35.369999999999997</v>
      </c>
      <c r="S49" s="22">
        <v>44.15</v>
      </c>
      <c r="T49" s="22">
        <v>41.1</v>
      </c>
      <c r="U49" s="22"/>
      <c r="V49" s="22"/>
      <c r="W49" s="22">
        <v>87.98</v>
      </c>
      <c r="X49" s="22">
        <v>106.76600000000001</v>
      </c>
      <c r="Y49" s="22"/>
      <c r="Z49">
        <f>AVERAGE(L49:X49)</f>
        <v>34.782600000000002</v>
      </c>
      <c r="AA49" t="s">
        <v>29800</v>
      </c>
    </row>
    <row r="50" spans="1:27" ht="43" customHeight="1">
      <c r="B50" t="s">
        <v>29849</v>
      </c>
      <c r="C50" s="28">
        <v>1</v>
      </c>
      <c r="D50" s="28">
        <v>19.09</v>
      </c>
      <c r="E50" s="28">
        <v>1</v>
      </c>
      <c r="K50" s="22" t="s">
        <v>29711</v>
      </c>
      <c r="L50" s="22">
        <v>-2</v>
      </c>
      <c r="M50" s="22">
        <v>-1</v>
      </c>
      <c r="N50" s="22"/>
      <c r="O50" s="22">
        <v>-1.46</v>
      </c>
      <c r="P50" s="22"/>
      <c r="Q50" s="22">
        <v>14.94</v>
      </c>
      <c r="R50" s="22">
        <v>38.78</v>
      </c>
      <c r="S50" s="22">
        <v>33.58</v>
      </c>
      <c r="T50" s="22">
        <v>62.9</v>
      </c>
      <c r="U50" s="22"/>
      <c r="V50" s="22"/>
      <c r="W50" s="22"/>
      <c r="X50" s="22"/>
      <c r="Y50" s="22"/>
      <c r="Z50">
        <f>AVERAGE(L50:X50)</f>
        <v>20.82</v>
      </c>
    </row>
    <row r="51" spans="1:27" ht="38.5" customHeight="1">
      <c r="B51" t="s">
        <v>29846</v>
      </c>
      <c r="C51" s="28">
        <v>4</v>
      </c>
      <c r="D51" s="28">
        <v>32.549999999999997</v>
      </c>
      <c r="E51" s="28">
        <v>4</v>
      </c>
      <c r="K51" s="22" t="s">
        <v>29712</v>
      </c>
      <c r="L51" s="22">
        <v>-7.0000000000000007E-2</v>
      </c>
      <c r="M51" s="22"/>
      <c r="N51" s="22"/>
      <c r="O51" s="22"/>
      <c r="P51" s="22">
        <v>17.329999999999998</v>
      </c>
      <c r="Q51" s="22">
        <v>43.61</v>
      </c>
      <c r="R51" s="22">
        <v>28.05</v>
      </c>
      <c r="S51" s="22"/>
      <c r="T51" s="22"/>
      <c r="U51" s="22"/>
      <c r="V51" s="22"/>
      <c r="W51" s="22"/>
      <c r="X51" s="22"/>
      <c r="Y51" s="22"/>
      <c r="Z51">
        <f>AVERAGE(L51:X51)</f>
        <v>22.23</v>
      </c>
    </row>
    <row r="52" spans="1:27" ht="25" customHeight="1">
      <c r="B52" t="s">
        <v>29848</v>
      </c>
      <c r="C52" s="28">
        <v>1</v>
      </c>
      <c r="D52" s="28">
        <v>4.0199999999999996</v>
      </c>
      <c r="E52" s="28">
        <v>1</v>
      </c>
      <c r="J52" t="s">
        <v>29746</v>
      </c>
      <c r="K52" s="22" t="s">
        <v>29713</v>
      </c>
      <c r="L52" s="22">
        <v>8.57</v>
      </c>
      <c r="M52" s="22">
        <v>10.199999999999999</v>
      </c>
      <c r="N52" s="22"/>
      <c r="O52" s="22"/>
      <c r="P52" s="22">
        <v>-1.1000000000000001</v>
      </c>
      <c r="Q52" s="22">
        <v>32.840000000000003</v>
      </c>
      <c r="R52" s="22"/>
      <c r="S52" s="22"/>
      <c r="T52" s="22"/>
      <c r="U52" s="22"/>
      <c r="V52" s="22"/>
      <c r="W52" s="22"/>
      <c r="X52" s="22"/>
      <c r="Y52" s="22"/>
      <c r="Z52">
        <f>AVERAGE(L52:X52)</f>
        <v>12.627500000000001</v>
      </c>
    </row>
    <row r="53" spans="1:27" ht="30" customHeight="1">
      <c r="B53" t="s">
        <v>29845</v>
      </c>
      <c r="C53" s="28">
        <v>1</v>
      </c>
      <c r="D53" s="28">
        <v>8.1199999999999992</v>
      </c>
      <c r="E53" s="28">
        <v>1</v>
      </c>
      <c r="K53" s="22" t="s">
        <v>29714</v>
      </c>
      <c r="L53" s="22">
        <v>-6.2</v>
      </c>
      <c r="M53" s="22"/>
      <c r="N53" s="22"/>
      <c r="O53" s="22">
        <v>-6.5</v>
      </c>
      <c r="P53" s="22"/>
      <c r="Q53" s="22"/>
      <c r="R53" s="22"/>
      <c r="S53" s="22"/>
      <c r="T53" s="22"/>
      <c r="U53" s="22"/>
      <c r="V53" s="22"/>
      <c r="W53" s="22"/>
      <c r="X53" s="22"/>
      <c r="Y53" s="22"/>
      <c r="Z53">
        <f>AVERAGE(L53:X53)</f>
        <v>-6.35</v>
      </c>
    </row>
    <row r="54" spans="1:27" ht="24" customHeight="1">
      <c r="B54" t="s">
        <v>29850</v>
      </c>
      <c r="C54" s="28">
        <v>2</v>
      </c>
      <c r="D54" s="28">
        <v>74.28</v>
      </c>
      <c r="E54" s="28">
        <v>2</v>
      </c>
      <c r="K54" s="22" t="s">
        <v>29715</v>
      </c>
      <c r="L54" s="22">
        <v>3.02</v>
      </c>
      <c r="M54" s="22">
        <v>2.0499999999999998</v>
      </c>
      <c r="N54" s="22"/>
      <c r="O54" s="22">
        <v>-3.91</v>
      </c>
      <c r="P54" s="22"/>
      <c r="Q54" s="22">
        <v>-0.22</v>
      </c>
      <c r="R54" s="22">
        <v>83.42</v>
      </c>
      <c r="S54" s="22"/>
      <c r="T54" s="22"/>
      <c r="U54" s="22"/>
      <c r="V54" s="22"/>
      <c r="W54" s="22"/>
      <c r="X54" s="22"/>
      <c r="Y54" s="22"/>
      <c r="Z54">
        <f>AVERAGE(L54:X54)</f>
        <v>16.872</v>
      </c>
    </row>
    <row r="55" spans="1:27" ht="23" customHeight="1">
      <c r="A55" t="s">
        <v>29862</v>
      </c>
      <c r="C55" s="28">
        <v>14</v>
      </c>
      <c r="D55" s="28">
        <v>137.37</v>
      </c>
      <c r="E55" s="28">
        <v>14</v>
      </c>
      <c r="K55" s="22" t="s">
        <v>29716</v>
      </c>
      <c r="L55" s="22">
        <v>-4.7</v>
      </c>
      <c r="M55" s="22"/>
      <c r="N55" s="22"/>
      <c r="O55" s="22"/>
      <c r="P55" s="22"/>
      <c r="Q55" s="22"/>
      <c r="R55" s="22"/>
      <c r="S55" s="22"/>
      <c r="T55" s="22"/>
      <c r="U55" s="22"/>
      <c r="V55" s="22"/>
      <c r="W55" s="22"/>
      <c r="X55" s="22"/>
      <c r="Y55" s="22"/>
      <c r="Z55">
        <f>AVERAGE(L55:X55)</f>
        <v>-4.7</v>
      </c>
    </row>
    <row r="56" spans="1:27" ht="28" customHeight="1">
      <c r="A56" t="s">
        <v>29778</v>
      </c>
      <c r="B56" t="s">
        <v>29843</v>
      </c>
      <c r="C56" s="28">
        <v>3</v>
      </c>
      <c r="D56" s="28">
        <v>5.23</v>
      </c>
      <c r="E56" s="28">
        <v>3</v>
      </c>
      <c r="K56" s="22" t="s">
        <v>29717</v>
      </c>
      <c r="L56" s="22"/>
      <c r="M56" s="22"/>
      <c r="N56" s="22"/>
      <c r="O56" s="22"/>
      <c r="P56" s="22"/>
      <c r="Q56" s="22">
        <v>21.18</v>
      </c>
      <c r="R56" s="22"/>
      <c r="S56" s="22"/>
      <c r="T56" s="22"/>
      <c r="U56" s="22"/>
      <c r="V56" s="22"/>
      <c r="W56" s="22"/>
      <c r="X56" s="22"/>
      <c r="Y56" s="22"/>
      <c r="Z56">
        <f>AVERAGE(L56:X56)</f>
        <v>21.18</v>
      </c>
    </row>
    <row r="57" spans="1:27" ht="35.5" customHeight="1">
      <c r="B57" t="s">
        <v>29855</v>
      </c>
      <c r="C57" s="28">
        <v>1</v>
      </c>
      <c r="D57" s="28">
        <v>23</v>
      </c>
      <c r="E57" s="28">
        <v>1</v>
      </c>
      <c r="K57" s="22" t="s">
        <v>29718</v>
      </c>
      <c r="L57" s="22">
        <v>-10.6</v>
      </c>
      <c r="M57" s="22"/>
      <c r="N57" s="22"/>
      <c r="O57" s="22"/>
      <c r="P57" s="22"/>
      <c r="Q57" s="22"/>
      <c r="R57" s="22"/>
      <c r="S57" s="22"/>
      <c r="T57" s="22"/>
      <c r="U57" s="22"/>
      <c r="V57" s="22"/>
      <c r="W57" s="22"/>
      <c r="X57" s="22"/>
      <c r="Y57" s="22"/>
      <c r="Z57">
        <f>AVERAGE(L57:X57)</f>
        <v>-10.6</v>
      </c>
    </row>
    <row r="58" spans="1:27">
      <c r="B58" t="s">
        <v>29846</v>
      </c>
      <c r="C58" s="28">
        <v>2</v>
      </c>
      <c r="D58" s="28">
        <v>39.08</v>
      </c>
      <c r="E58" s="28">
        <v>2</v>
      </c>
      <c r="K58" s="22" t="s">
        <v>29743</v>
      </c>
      <c r="L58" s="22">
        <v>-0.88500000000000001</v>
      </c>
      <c r="M58" s="22"/>
      <c r="N58" s="22"/>
      <c r="O58" s="22">
        <v>15.09</v>
      </c>
      <c r="P58" s="22"/>
      <c r="Q58" s="22">
        <v>46.174999999999997</v>
      </c>
      <c r="R58" s="22"/>
      <c r="S58" s="22"/>
      <c r="T58" s="22"/>
      <c r="U58" s="22"/>
      <c r="V58" s="22"/>
      <c r="W58" s="22"/>
      <c r="X58" s="22"/>
      <c r="Y58" s="22"/>
      <c r="Z58">
        <f>AVERAGE(L58:X58)</f>
        <v>20.126666666666665</v>
      </c>
    </row>
    <row r="59" spans="1:27" ht="24" customHeight="1">
      <c r="B59" t="s">
        <v>29845</v>
      </c>
      <c r="C59" s="28">
        <v>2</v>
      </c>
      <c r="D59" s="28">
        <v>44.9</v>
      </c>
      <c r="E59" s="28">
        <v>2</v>
      </c>
      <c r="L59" s="22"/>
      <c r="M59" s="22"/>
      <c r="N59" s="22"/>
      <c r="O59" s="22"/>
      <c r="P59" s="22"/>
      <c r="Q59" s="22"/>
      <c r="R59" s="22"/>
      <c r="S59" s="22"/>
      <c r="T59" s="22"/>
      <c r="U59" s="22"/>
      <c r="V59" s="22"/>
      <c r="W59" s="22"/>
      <c r="X59" s="22"/>
    </row>
    <row r="60" spans="1:27">
      <c r="A60" t="s">
        <v>29863</v>
      </c>
      <c r="C60" s="28">
        <v>8</v>
      </c>
      <c r="D60" s="28">
        <v>112.21</v>
      </c>
      <c r="E60" s="28">
        <v>8</v>
      </c>
    </row>
    <row r="61" spans="1:27">
      <c r="A61" t="s">
        <v>29779</v>
      </c>
      <c r="B61" t="s">
        <v>29852</v>
      </c>
      <c r="C61" s="28">
        <v>1</v>
      </c>
      <c r="D61" s="28">
        <v>19.93</v>
      </c>
      <c r="E61" s="28">
        <v>1</v>
      </c>
      <c r="L61">
        <f>AVERAGE(L48:L58)</f>
        <v>-1.0365</v>
      </c>
      <c r="M61">
        <f>AVERAGE(M48:M58)</f>
        <v>5.0388000000000002</v>
      </c>
      <c r="N61">
        <v>-1.0365</v>
      </c>
      <c r="O61">
        <v>5.0388000000000002</v>
      </c>
      <c r="P61">
        <v>9.2349999999999994</v>
      </c>
      <c r="Q61">
        <v>4.13</v>
      </c>
      <c r="R61">
        <v>6.5599999999999987</v>
      </c>
      <c r="S61">
        <v>23.046875</v>
      </c>
      <c r="T61">
        <v>40.150999999999996</v>
      </c>
      <c r="U61">
        <v>38.553333333333335</v>
      </c>
      <c r="V61">
        <v>51.866666666666667</v>
      </c>
      <c r="W61">
        <v>50.81</v>
      </c>
      <c r="X61">
        <v>77.680000000000007</v>
      </c>
    </row>
    <row r="62" spans="1:27">
      <c r="B62" t="s">
        <v>29845</v>
      </c>
      <c r="C62" s="28">
        <v>1</v>
      </c>
      <c r="D62" s="28">
        <v>20.65</v>
      </c>
      <c r="E62" s="28">
        <v>1</v>
      </c>
    </row>
    <row r="63" spans="1:27">
      <c r="A63" t="s">
        <v>29864</v>
      </c>
      <c r="C63" s="28">
        <v>2</v>
      </c>
      <c r="D63" s="28">
        <v>40.58</v>
      </c>
      <c r="E63" s="28">
        <v>2</v>
      </c>
    </row>
    <row r="64" spans="1:27">
      <c r="A64" t="s">
        <v>29780</v>
      </c>
      <c r="B64" t="s">
        <v>29843</v>
      </c>
      <c r="C64" s="28">
        <v>1</v>
      </c>
      <c r="D64" s="28">
        <v>0.28000000000000003</v>
      </c>
      <c r="E64" s="28">
        <v>1</v>
      </c>
    </row>
    <row r="65" spans="1:5">
      <c r="B65" t="s">
        <v>29844</v>
      </c>
      <c r="C65" s="28">
        <v>1</v>
      </c>
      <c r="D65" s="28">
        <v>-4.47</v>
      </c>
      <c r="E65" s="28">
        <v>1</v>
      </c>
    </row>
    <row r="66" spans="1:5">
      <c r="B66" t="s">
        <v>29845</v>
      </c>
      <c r="C66" s="28">
        <v>1</v>
      </c>
      <c r="D66" s="28">
        <v>103.11</v>
      </c>
      <c r="E66" s="28">
        <v>1</v>
      </c>
    </row>
    <row r="67" spans="1:5">
      <c r="A67" t="s">
        <v>29865</v>
      </c>
      <c r="C67" s="28">
        <v>3</v>
      </c>
      <c r="D67" s="28">
        <v>98.92</v>
      </c>
      <c r="E67" s="28">
        <v>3</v>
      </c>
    </row>
    <row r="68" spans="1:5">
      <c r="A68" t="s">
        <v>29703</v>
      </c>
      <c r="B68" t="s">
        <v>29853</v>
      </c>
      <c r="C68" s="28">
        <v>8</v>
      </c>
      <c r="D68" s="28">
        <v>630.23</v>
      </c>
      <c r="E68" s="28">
        <v>8</v>
      </c>
    </row>
    <row r="69" spans="1:5">
      <c r="B69" t="s">
        <v>29843</v>
      </c>
      <c r="C69" s="28">
        <v>60</v>
      </c>
      <c r="D69" s="28">
        <v>46.189999999999991</v>
      </c>
      <c r="E69" s="28">
        <v>60</v>
      </c>
    </row>
    <row r="70" spans="1:5">
      <c r="B70" t="s">
        <v>29844</v>
      </c>
      <c r="C70" s="28">
        <v>6</v>
      </c>
      <c r="D70" s="28">
        <v>89.240000000000009</v>
      </c>
      <c r="E70" s="28">
        <v>6</v>
      </c>
    </row>
    <row r="71" spans="1:5">
      <c r="B71" t="s">
        <v>29852</v>
      </c>
      <c r="C71" s="28">
        <v>11</v>
      </c>
      <c r="D71" s="28">
        <v>595.33999999999992</v>
      </c>
      <c r="E71" s="28">
        <v>11</v>
      </c>
    </row>
    <row r="72" spans="1:5">
      <c r="B72" t="s">
        <v>29854</v>
      </c>
      <c r="C72" s="28">
        <v>5</v>
      </c>
      <c r="D72" s="28">
        <v>293.96000000000004</v>
      </c>
      <c r="E72" s="28">
        <v>5</v>
      </c>
    </row>
    <row r="73" spans="1:5">
      <c r="B73" t="s">
        <v>29849</v>
      </c>
      <c r="C73" s="28">
        <v>15</v>
      </c>
      <c r="D73" s="28">
        <v>180.08</v>
      </c>
      <c r="E73" s="28">
        <v>15</v>
      </c>
    </row>
    <row r="74" spans="1:5">
      <c r="B74" t="s">
        <v>29847</v>
      </c>
      <c r="C74" s="28">
        <v>7</v>
      </c>
      <c r="D74" s="28">
        <v>519.16999999999996</v>
      </c>
      <c r="E74" s="28">
        <v>7</v>
      </c>
    </row>
    <row r="75" spans="1:5">
      <c r="B75" t="s">
        <v>29851</v>
      </c>
      <c r="C75" s="28">
        <v>4</v>
      </c>
      <c r="D75" s="28">
        <v>234.92</v>
      </c>
      <c r="E75" s="28">
        <v>4</v>
      </c>
    </row>
    <row r="76" spans="1:5">
      <c r="B76" t="s">
        <v>29855</v>
      </c>
      <c r="C76" s="28">
        <v>8</v>
      </c>
      <c r="D76" s="28">
        <v>50.84</v>
      </c>
      <c r="E76" s="28">
        <v>8</v>
      </c>
    </row>
    <row r="77" spans="1:5">
      <c r="B77" t="s">
        <v>29846</v>
      </c>
      <c r="C77" s="28">
        <v>28</v>
      </c>
      <c r="D77" s="28">
        <v>531.94999999999993</v>
      </c>
      <c r="E77" s="28">
        <v>28</v>
      </c>
    </row>
    <row r="78" spans="1:5">
      <c r="B78" t="s">
        <v>29848</v>
      </c>
      <c r="C78" s="28">
        <v>18</v>
      </c>
      <c r="D78" s="28">
        <v>75.849999999999994</v>
      </c>
      <c r="E78" s="28">
        <v>18</v>
      </c>
    </row>
    <row r="79" spans="1:5">
      <c r="B79" t="s">
        <v>29845</v>
      </c>
      <c r="C79" s="28">
        <v>17</v>
      </c>
      <c r="D79" s="28">
        <v>779.65000000000009</v>
      </c>
      <c r="E79" s="28">
        <v>17</v>
      </c>
    </row>
    <row r="80" spans="1:5">
      <c r="B80" t="s">
        <v>29850</v>
      </c>
      <c r="C80" s="28">
        <v>15</v>
      </c>
      <c r="D80" s="28">
        <v>639.68000000000006</v>
      </c>
      <c r="E80" s="28">
        <v>15</v>
      </c>
    </row>
    <row r="81" spans="1:5">
      <c r="B81" t="s">
        <v>29703</v>
      </c>
      <c r="C81" s="28"/>
      <c r="D81" s="28"/>
      <c r="E81" s="28"/>
    </row>
    <row r="82" spans="1:5">
      <c r="A82" t="s">
        <v>29866</v>
      </c>
      <c r="C82" s="28">
        <v>202</v>
      </c>
      <c r="D82" s="28">
        <v>4667.1000000000004</v>
      </c>
      <c r="E82" s="28">
        <v>202</v>
      </c>
    </row>
    <row r="83" spans="1:5">
      <c r="A83" t="s">
        <v>22686</v>
      </c>
      <c r="C83" s="28">
        <v>302</v>
      </c>
      <c r="D83" s="28">
        <v>7139.2299999999977</v>
      </c>
      <c r="E83" s="28">
        <v>302</v>
      </c>
    </row>
  </sheetData>
  <phoneticPr fontId="27" type="noConversion"/>
  <conditionalFormatting sqref="BT30:BT40">
    <cfRule type="colorScale" priority="8">
      <colorScale>
        <cfvo type="min"/>
        <cfvo type="percentile" val="50"/>
        <cfvo type="max"/>
        <color rgb="FFF8696B"/>
        <color rgb="FFFCFCFF"/>
        <color rgb="FF63BE7B"/>
      </colorScale>
    </cfRule>
  </conditionalFormatting>
  <conditionalFormatting sqref="H3:H11">
    <cfRule type="colorScale" priority="4">
      <colorScale>
        <cfvo type="min"/>
        <cfvo type="percentile" val="50"/>
        <cfvo type="max"/>
        <color rgb="FFF8696B"/>
        <color rgb="FFFCFCFF"/>
        <color rgb="FF63BE7B"/>
      </colorScale>
    </cfRule>
  </conditionalFormatting>
  <conditionalFormatting sqref="J3:J11 J13">
    <cfRule type="colorScale" priority="18">
      <colorScale>
        <cfvo type="min"/>
        <cfvo type="percentile" val="50"/>
        <cfvo type="max"/>
        <color rgb="FFF8696B"/>
        <color rgb="FFFCFCFF"/>
        <color rgb="FF63BE7B"/>
      </colorScale>
    </cfRule>
  </conditionalFormatting>
  <conditionalFormatting sqref="DH11:DH23">
    <cfRule type="colorScale" priority="19">
      <colorScale>
        <cfvo type="min"/>
        <cfvo type="percentile" val="50"/>
        <cfvo type="max"/>
        <color rgb="FFF8696B"/>
        <color rgb="FFFFEB84"/>
        <color rgb="FF63BE7B"/>
      </colorScale>
    </cfRule>
  </conditionalFormatting>
  <conditionalFormatting sqref="L28:O28 L18:X27 T29:X29 Q28:X28">
    <cfRule type="colorScale" priority="13">
      <colorScale>
        <cfvo type="min"/>
        <cfvo type="percentile" val="50"/>
        <cfvo type="max"/>
        <color rgb="FFF8696B"/>
        <color rgb="FFFCFCFF"/>
        <color rgb="FF63BE7B"/>
      </colorScale>
    </cfRule>
    <cfRule type="colorScale" priority="14">
      <colorScale>
        <cfvo type="min"/>
        <cfvo type="max"/>
        <color rgb="FFFF7128"/>
        <color rgb="FFFFEF9C"/>
      </colorScale>
    </cfRule>
  </conditionalFormatting>
  <conditionalFormatting sqref="M3:M12">
    <cfRule type="colorScale" priority="3">
      <colorScale>
        <cfvo type="min"/>
        <cfvo type="percentile" val="50"/>
        <cfvo type="max"/>
        <color rgb="FFF8696B"/>
        <color rgb="FFFCFCFF"/>
        <color rgb="FF63BE7B"/>
      </colorScale>
    </cfRule>
  </conditionalFormatting>
  <conditionalFormatting sqref="DI11:DM23">
    <cfRule type="colorScale" priority="10">
      <colorScale>
        <cfvo type="min"/>
        <cfvo type="percentile" val="50"/>
        <cfvo type="max"/>
        <color rgb="FFF8696B"/>
        <color rgb="FFFFEB84"/>
        <color rgb="FF63BE7B"/>
      </colorScale>
    </cfRule>
  </conditionalFormatting>
  <conditionalFormatting sqref="O3:O12">
    <cfRule type="colorScale" priority="17">
      <colorScale>
        <cfvo type="min"/>
        <cfvo type="percentile" val="50"/>
        <cfvo type="max"/>
        <color rgb="FFF8696B"/>
        <color rgb="FFFCFCFF"/>
        <color rgb="FF63BE7B"/>
      </colorScale>
    </cfRule>
  </conditionalFormatting>
  <conditionalFormatting sqref="R3:R11">
    <cfRule type="colorScale" priority="2">
      <colorScale>
        <cfvo type="min"/>
        <cfvo type="percentile" val="50"/>
        <cfvo type="max"/>
        <color rgb="FFF8696B"/>
        <color rgb="FFFCFCFF"/>
        <color rgb="FF63BE7B"/>
      </colorScale>
    </cfRule>
  </conditionalFormatting>
  <conditionalFormatting sqref="T3:T11">
    <cfRule type="colorScale" priority="16">
      <colorScale>
        <cfvo type="min"/>
        <cfvo type="percentile" val="50"/>
        <cfvo type="max"/>
        <color rgb="FFF8696B"/>
        <color rgb="FFFCFCFF"/>
        <color rgb="FF63BE7B"/>
      </colorScale>
    </cfRule>
  </conditionalFormatting>
  <conditionalFormatting sqref="W3:W10">
    <cfRule type="colorScale" priority="1">
      <colorScale>
        <cfvo type="min"/>
        <cfvo type="percentile" val="50"/>
        <cfvo type="max"/>
        <color rgb="FFF8696B"/>
        <color rgb="FFFCFCFF"/>
        <color rgb="FF63BE7B"/>
      </colorScale>
    </cfRule>
  </conditionalFormatting>
  <conditionalFormatting sqref="Y3:Y10">
    <cfRule type="colorScale" priority="15">
      <colorScale>
        <cfvo type="min"/>
        <cfvo type="percentile" val="50"/>
        <cfvo type="max"/>
        <color rgb="FFF8696B"/>
        <color rgb="FFFCFCFF"/>
        <color rgb="FF63BE7B"/>
      </colorScale>
    </cfRule>
  </conditionalFormatting>
  <conditionalFormatting sqref="AD3:AD13">
    <cfRule type="colorScale" priority="12">
      <colorScale>
        <cfvo type="min"/>
        <cfvo type="percentile" val="50"/>
        <cfvo type="max"/>
        <color rgb="FFF8696B"/>
        <color rgb="FFFFEB84"/>
        <color rgb="FF63BE7B"/>
      </colorScale>
    </cfRule>
  </conditionalFormatting>
  <conditionalFormatting sqref="AE3:AI13">
    <cfRule type="colorScale" priority="11">
      <colorScale>
        <cfvo type="min"/>
        <cfvo type="percentile" val="50"/>
        <cfvo type="max"/>
        <color rgb="FFF8696B"/>
        <color rgb="FFFFEB84"/>
        <color rgb="FF63BE7B"/>
      </colorScale>
    </cfRule>
  </conditionalFormatting>
  <conditionalFormatting sqref="L48:X57 L58:O58 Q58:X58">
    <cfRule type="colorScale" priority="6">
      <colorScale>
        <cfvo type="min"/>
        <cfvo type="percentile" val="50"/>
        <cfvo type="max"/>
        <color rgb="FFF8696B"/>
        <color rgb="FFFCFCFF"/>
        <color rgb="FF63BE7B"/>
      </colorScale>
    </cfRule>
    <cfRule type="colorScale" priority="7">
      <colorScale>
        <cfvo type="min"/>
        <cfvo type="max"/>
        <color rgb="FFFF7128"/>
        <color rgb="FFFFEF9C"/>
      </colorScale>
    </cfRule>
  </conditionalFormatting>
  <conditionalFormatting sqref="L48:X58">
    <cfRule type="colorScale" priority="5">
      <colorScale>
        <cfvo type="min"/>
        <cfvo type="percentile" val="50"/>
        <cfvo type="max"/>
        <color rgb="FFF8696B"/>
        <color rgb="FFFCFCFF"/>
        <color rgb="FF63BE7B"/>
      </colorScale>
    </cfRule>
  </conditionalFormatting>
  <dataValidations count="1">
    <dataValidation type="list" allowBlank="1" showInputMessage="1" showErrorMessage="1" sqref="AX33:AX37 AM34:AM38" xr:uid="{E3480C36-CF5A-41F6-8B38-6D704A0A168D}">
      <formula1>$D$21:$D$25</formula1>
    </dataValidation>
  </dataValidations>
  <pageMargins left="0.7" right="0.7" top="0.75" bottom="0.75" header="0.3" footer="0.3"/>
  <pageSetup orientation="portrait" r:id="rId2"/>
  <drawing r:id="rId3"/>
  <extLst>
    <ext xmlns:x14="http://schemas.microsoft.com/office/spreadsheetml/2009/9/main" uri="{05C60535-1F16-4fd2-B633-F4F36F0B64E0}">
      <x14:sparklineGroups xmlns:xm="http://schemas.microsoft.com/office/excel/2006/main">
        <x14:sparklineGroup manualMax="0" manualMin="0" type="column" displayEmptyCellsAs="gap" xr2:uid="{2BB0F278-626B-4725-8B90-26A2B1C86A0F}">
          <x14:colorSeries rgb="FF376092"/>
          <x14:colorNegative rgb="FFD00000"/>
          <x14:colorAxis rgb="FF000000"/>
          <x14:colorMarkers rgb="FFD00000"/>
          <x14:colorFirst rgb="FFD00000"/>
          <x14:colorLast rgb="FFD00000"/>
          <x14:colorHigh rgb="FFD00000"/>
          <x14:colorLow rgb="FFD00000"/>
          <x14:sparklines>
            <x14:sparkline>
              <xm:f>'ALL DATA '!L51:X51</xm:f>
              <xm:sqref>Y51</xm:sqref>
            </x14:sparkline>
            <x14:sparkline>
              <xm:f>'ALL DATA '!L52:X52</xm:f>
              <xm:sqref>Y52</xm:sqref>
            </x14:sparkline>
            <x14:sparkline>
              <xm:f>'ALL DATA '!L53:X53</xm:f>
              <xm:sqref>Y53</xm:sqref>
            </x14:sparkline>
            <x14:sparkline>
              <xm:f>'ALL DATA '!L54:X54</xm:f>
              <xm:sqref>Y54</xm:sqref>
            </x14:sparkline>
            <x14:sparkline>
              <xm:f>'ALL DATA '!L55:X55</xm:f>
              <xm:sqref>Y55</xm:sqref>
            </x14:sparkline>
            <x14:sparkline>
              <xm:f>'ALL DATA '!L56:X56</xm:f>
              <xm:sqref>Y56</xm:sqref>
            </x14:sparkline>
            <x14:sparkline>
              <xm:f>'ALL DATA '!L57:X57</xm:f>
              <xm:sqref>Y57</xm:sqref>
            </x14:sparkline>
            <x14:sparkline>
              <xm:f>'ALL DATA '!L58:X58</xm:f>
              <xm:sqref>Y58</xm:sqref>
            </x14:sparkline>
          </x14:sparklines>
        </x14:sparklineGroup>
        <x14:sparklineGroup manualMax="0" manualMin="0" displayEmptyCellsAs="gap" xr2:uid="{88A5090F-6FE0-47E6-B98C-3D23AB0F6059}">
          <x14:colorSeries rgb="FF376092"/>
          <x14:colorNegative rgb="FFD00000"/>
          <x14:colorAxis rgb="FF000000"/>
          <x14:colorMarkers rgb="FFD00000"/>
          <x14:colorFirst rgb="FFD00000"/>
          <x14:colorLast rgb="FFD00000"/>
          <x14:colorHigh rgb="FFD00000"/>
          <x14:colorLow rgb="FFD00000"/>
          <x14:sparklines>
            <x14:sparkline>
              <xm:f>'ALL DATA '!R18:R28</xm:f>
              <xm:sqref>R29</xm:sqref>
            </x14:sparkline>
            <x14:sparkline>
              <xm:f>'ALL DATA '!S18:S28</xm:f>
              <xm:sqref>S29</xm:sqref>
            </x14:sparkline>
            <x14:sparkline>
              <xm:f>'ALL DATA '!T18:T28</xm:f>
              <xm:sqref>T29</xm:sqref>
            </x14:sparkline>
            <x14:sparkline>
              <xm:f>'ALL DATA '!U18:U28</xm:f>
              <xm:sqref>U29</xm:sqref>
            </x14:sparkline>
            <x14:sparkline>
              <xm:f>'ALL DATA '!V18:V28</xm:f>
              <xm:sqref>V29</xm:sqref>
            </x14:sparkline>
            <x14:sparkline>
              <xm:f>'ALL DATA '!W18:W28</xm:f>
              <xm:sqref>W29</xm:sqref>
            </x14:sparkline>
            <x14:sparkline>
              <xm:f>'ALL DATA '!X18:X28</xm:f>
              <xm:sqref>X29</xm:sqref>
            </x14:sparkline>
          </x14:sparklines>
        </x14:sparklineGroup>
        <x14:sparklineGroup manualMax="0" manualMin="0" displayEmptyCellsAs="gap" xr2:uid="{7E8DF1F4-92FC-42C7-887C-46E696DAF035}">
          <x14:colorSeries rgb="FF376092"/>
          <x14:colorNegative rgb="FFD00000"/>
          <x14:colorAxis rgb="FF000000"/>
          <x14:colorMarkers rgb="FFD00000"/>
          <x14:colorFirst rgb="FFD00000"/>
          <x14:colorLast rgb="FFD00000"/>
          <x14:colorHigh rgb="FFD00000"/>
          <x14:colorLow rgb="FFD00000"/>
          <x14:sparklines>
            <x14:sparkline>
              <xm:f>'ALL DATA '!L21:X21</xm:f>
              <xm:sqref>Y21</xm:sqref>
            </x14:sparkline>
            <x14:sparkline>
              <xm:f>'ALL DATA '!L22:X22</xm:f>
              <xm:sqref>Y22</xm:sqref>
            </x14:sparkline>
            <x14:sparkline>
              <xm:f>'ALL DATA '!L23:X23</xm:f>
              <xm:sqref>Y23</xm:sqref>
            </x14:sparkline>
            <x14:sparkline>
              <xm:f>'ALL DATA '!L24:X24</xm:f>
              <xm:sqref>Y24</xm:sqref>
            </x14:sparkline>
            <x14:sparkline>
              <xm:f>'ALL DATA '!L25:X25</xm:f>
              <xm:sqref>Y25</xm:sqref>
            </x14:sparkline>
            <x14:sparkline>
              <xm:f>'ALL DATA '!L26:X26</xm:f>
              <xm:sqref>Y26</xm:sqref>
            </x14:sparkline>
            <x14:sparkline>
              <xm:f>'ALL DATA '!L27:X27</xm:f>
              <xm:sqref>Y27</xm:sqref>
            </x14:sparkline>
            <x14:sparkline>
              <xm:f>'ALL DATA '!L28:X28</xm:f>
              <xm:sqref>Y28</xm:sqref>
            </x14:sparkline>
          </x14:sparklines>
        </x14:sparklineGroup>
        <x14:sparklineGroup manualMax="0" manualMin="0" displayEmptyCellsAs="gap" xr2:uid="{CAEF4510-C30F-49E6-85AB-6E04B0A08AB5}">
          <x14:colorSeries rgb="FF376092"/>
          <x14:colorNegative rgb="FFD00000"/>
          <x14:colorAxis rgb="FF000000"/>
          <x14:colorMarkers rgb="FFD00000"/>
          <x14:colorFirst rgb="FFD00000"/>
          <x14:colorLast rgb="FFD00000"/>
          <x14:colorHigh rgb="FFD00000"/>
          <x14:colorLow rgb="FFD00000"/>
          <x14:sparklines>
            <x14:sparkline>
              <xm:f>'ALL DATA '!AD3:AD13</xm:f>
              <xm:sqref>AD15</xm:sqref>
            </x14:sparkline>
          </x14:sparklines>
        </x14:sparklineGroup>
        <x14:sparklineGroup manualMax="0" manualMin="0" displayEmptyCellsAs="gap" xr2:uid="{71701E71-B484-4F3F-B270-562069C5E402}">
          <x14:colorSeries rgb="FF376092"/>
          <x14:colorNegative rgb="FFD00000"/>
          <x14:colorAxis rgb="FF000000"/>
          <x14:colorMarkers rgb="FFD00000"/>
          <x14:colorFirst rgb="FFD00000"/>
          <x14:colorLast rgb="FFD00000"/>
          <x14:colorHigh rgb="FFD00000"/>
          <x14:colorLow rgb="FFD00000"/>
          <x14:sparklines>
            <x14:sparkline>
              <xm:f>'ALL DATA '!L48:L58</xm:f>
              <xm:sqref>L60</xm:sqref>
            </x14:sparkline>
            <x14:sparkline>
              <xm:f>'ALL DATA '!M48:M58</xm:f>
              <xm:sqref>M60</xm:sqref>
            </x14:sparkline>
            <x14:sparkline>
              <xm:f>'ALL DATA '!N48:N58</xm:f>
              <xm:sqref>N60</xm:sqref>
            </x14:sparkline>
            <x14:sparkline>
              <xm:f>'ALL DATA '!O48:O58</xm:f>
              <xm:sqref>O60</xm:sqref>
            </x14:sparkline>
            <x14:sparkline>
              <xm:f>'ALL DATA '!P48:P58</xm:f>
              <xm:sqref>P60</xm:sqref>
            </x14:sparkline>
            <x14:sparkline>
              <xm:f>'ALL DATA '!Q48:Q58</xm:f>
              <xm:sqref>Q60</xm:sqref>
            </x14:sparkline>
            <x14:sparkline>
              <xm:f>'ALL DATA '!R48:R58</xm:f>
              <xm:sqref>R60</xm:sqref>
            </x14:sparkline>
          </x14:sparklines>
        </x14:sparklineGroup>
        <x14:sparklineGroup manualMax="0" manualMin="0" displayEmptyCellsAs="gap" xr2:uid="{7CC11EE2-EAA9-47BA-9ADE-AFB320807E50}">
          <x14:colorSeries rgb="FF376092"/>
          <x14:colorNegative rgb="FFD00000"/>
          <x14:colorAxis rgb="FF000000"/>
          <x14:colorMarkers rgb="FFD00000"/>
          <x14:colorFirst rgb="FFD00000"/>
          <x14:colorLast rgb="FFD00000"/>
          <x14:colorHigh rgb="FFD00000"/>
          <x14:colorLow rgb="FFD00000"/>
          <x14:sparklines>
            <x14:sparkline>
              <xm:f>'ALL DATA '!AE3:AI3</xm:f>
              <xm:sqref>AJ3</xm:sqref>
            </x14:sparkline>
            <x14:sparkline>
              <xm:f>'ALL DATA '!AE4:AI4</xm:f>
              <xm:sqref>AJ4</xm:sqref>
            </x14:sparkline>
            <x14:sparkline>
              <xm:f>'ALL DATA '!AE5:AI5</xm:f>
              <xm:sqref>AJ5</xm:sqref>
            </x14:sparkline>
            <x14:sparkline>
              <xm:f>'ALL DATA '!AE6:AI6</xm:f>
              <xm:sqref>AJ6</xm:sqref>
            </x14:sparkline>
            <x14:sparkline>
              <xm:f>'ALL DATA '!AE7:AI7</xm:f>
              <xm:sqref>AJ7</xm:sqref>
            </x14:sparkline>
            <x14:sparkline>
              <xm:f>'ALL DATA '!AE8:AI8</xm:f>
              <xm:sqref>AJ8</xm:sqref>
            </x14:sparkline>
            <x14:sparkline>
              <xm:f>'ALL DATA '!AE9:AI9</xm:f>
              <xm:sqref>AJ9</xm:sqref>
            </x14:sparkline>
            <x14:sparkline>
              <xm:f>'ALL DATA '!AE10:AI10</xm:f>
              <xm:sqref>AJ10</xm:sqref>
            </x14:sparkline>
            <x14:sparkline>
              <xm:f>'ALL DATA '!AE11:AI11</xm:f>
              <xm:sqref>AJ11</xm:sqref>
            </x14:sparkline>
            <x14:sparkline>
              <xm:f>'ALL DATA '!AE12:AI12</xm:f>
              <xm:sqref>AJ12</xm:sqref>
            </x14:sparkline>
            <x14:sparkline>
              <xm:f>'ALL DATA '!AE13:AI13</xm:f>
              <xm:sqref>AJ13</xm:sqref>
            </x14:sparkline>
          </x14:sparklines>
        </x14:sparklineGroup>
        <x14:sparklineGroup manualMax="0" manualMin="0" displayEmptyCellsAs="gap" xr2:uid="{CBE1AB61-EB26-448E-B85A-6EDD068F114F}">
          <x14:colorSeries rgb="FF376092"/>
          <x14:colorNegative rgb="FFD00000"/>
          <x14:colorAxis rgb="FF000000"/>
          <x14:colorMarkers rgb="FFD00000"/>
          <x14:colorFirst rgb="FFD00000"/>
          <x14:colorLast rgb="FFD00000"/>
          <x14:colorHigh rgb="FFD00000"/>
          <x14:colorLow rgb="FFD00000"/>
          <x14:sparklines>
            <x14:sparkline>
              <xm:f>'ALL DATA '!BT30:BT40</xm:f>
              <xm:sqref>BT41</xm:sqref>
            </x14:sparkline>
          </x14:sparklines>
        </x14:sparklineGroup>
        <x14:sparklineGroup manualMax="0" manualMin="0" displayEmptyCellsAs="gap" xr2:uid="{27D46355-6408-4E12-B501-9EE61EAAAFF3}">
          <x14:colorSeries rgb="FF376092"/>
          <x14:colorNegative rgb="FFD00000"/>
          <x14:colorAxis rgb="FF000000"/>
          <x14:colorMarkers rgb="FFD00000"/>
          <x14:colorFirst rgb="FFD00000"/>
          <x14:colorLast rgb="FFD00000"/>
          <x14:colorHigh rgb="FFD00000"/>
          <x14:colorLow rgb="FFD00000"/>
          <x14:sparklines>
            <x14:sparkline>
              <xm:f>'ALL DATA '!AE3:AE13</xm:f>
              <xm:sqref>AE15</xm:sqref>
            </x14:sparkline>
            <x14:sparkline>
              <xm:f>'ALL DATA '!AF3:AF13</xm:f>
              <xm:sqref>AF15</xm:sqref>
            </x14:sparkline>
            <x14:sparkline>
              <xm:f>'ALL DATA '!AG3:AG13</xm:f>
              <xm:sqref>AG15</xm:sqref>
            </x14:sparkline>
            <x14:sparkline>
              <xm:f>'ALL DATA '!AH3:AH13</xm:f>
              <xm:sqref>AH15</xm:sqref>
            </x14:sparkline>
            <x14:sparkline>
              <xm:f>'ALL DATA '!AI3:AI13</xm:f>
              <xm:sqref>AI15</xm:sqref>
            </x14:sparkline>
          </x14:sparklines>
        </x14:sparklineGroup>
        <x14:sparklineGroup manualMax="0" manualMin="0" displayEmptyCellsAs="gap" high="1" negative="1" xr2:uid="{A029AE16-191E-4803-A63E-E3B550D46526}">
          <x14:colorSeries rgb="FF376092"/>
          <x14:colorNegative rgb="FFD00000"/>
          <x14:colorAxis rgb="FF000000"/>
          <x14:colorMarkers rgb="FFD00000"/>
          <x14:colorFirst rgb="FFD00000"/>
          <x14:colorLast rgb="FFD00000"/>
          <x14:colorHigh theme="9"/>
          <x14:colorLow rgb="FFD00000"/>
          <x14:sparklines>
            <x14:sparkline>
              <xm:f>'ALL DATA '!L18:L28</xm:f>
              <xm:sqref>L29</xm:sqref>
            </x14:sparkline>
            <x14:sparkline>
              <xm:f>'ALL DATA '!M18:M28</xm:f>
              <xm:sqref>M29</xm:sqref>
            </x14:sparkline>
            <x14:sparkline>
              <xm:f>'ALL DATA '!N18:N28</xm:f>
              <xm:sqref>N29</xm:sqref>
            </x14:sparkline>
            <x14:sparkline>
              <xm:f>'ALL DATA '!O18:O28</xm:f>
              <xm:sqref>O29</xm:sqref>
            </x14:sparkline>
            <x14:sparkline>
              <xm:f>'ALL DATA '!P18:P28</xm:f>
              <xm:sqref>P29</xm:sqref>
            </x14:sparkline>
            <x14:sparkline>
              <xm:f>'ALL DATA '!Q18:Q28</xm:f>
              <xm:sqref>Q29</xm:sqref>
            </x14:sparkline>
          </x14:sparklines>
        </x14:sparklineGroup>
        <x14:sparklineGroup manualMax="0" manualMin="0" displayEmptyCellsAs="gap" xr2:uid="{0460A046-E332-4588-A079-DC26E93A0E68}">
          <x14:colorSeries rgb="FF376092"/>
          <x14:colorNegative rgb="FFD00000"/>
          <x14:colorAxis rgb="FF000000"/>
          <x14:colorMarkers rgb="FFD00000"/>
          <x14:colorFirst rgb="FFD00000"/>
          <x14:colorLast rgb="FFD00000"/>
          <x14:colorHigh rgb="FFD00000"/>
          <x14:colorLow rgb="FFD00000"/>
          <x14:sparklines>
            <x14:sparkline>
              <xm:f>'ALL DATA '!L18:X18</xm:f>
              <xm:sqref>Y18</xm:sqref>
            </x14:sparkline>
            <x14:sparkline>
              <xm:f>'ALL DATA '!L19:X19</xm:f>
              <xm:sqref>Y19</xm:sqref>
            </x14:sparkline>
            <x14:sparkline>
              <xm:f>'ALL DATA '!L20:X20</xm:f>
              <xm:sqref>Y20</xm:sqref>
            </x14:sparkline>
          </x14:sparklines>
        </x14:sparklineGroup>
        <x14:sparklineGroup manualMax="0" manualMin="0" type="column" displayEmptyCellsAs="gap" xr2:uid="{68B2FF45-195C-4EB3-B1CC-B0224D4EDF05}">
          <x14:colorSeries rgb="FF376092"/>
          <x14:colorNegative rgb="FFD00000"/>
          <x14:colorAxis rgb="FF000000"/>
          <x14:colorMarkers rgb="FFD00000"/>
          <x14:colorFirst rgb="FFD00000"/>
          <x14:colorLast rgb="FFD00000"/>
          <x14:colorHigh rgb="FFD00000"/>
          <x14:colorLow rgb="FFD00000"/>
          <x14:sparklines>
            <x14:sparkline>
              <xm:f>'ALL DATA '!L48:L58</xm:f>
              <xm:sqref>L59</xm:sqref>
            </x14:sparkline>
            <x14:sparkline>
              <xm:f>'ALL DATA '!M48:M58</xm:f>
              <xm:sqref>M59</xm:sqref>
            </x14:sparkline>
            <x14:sparkline>
              <xm:f>'ALL DATA '!N48:N58</xm:f>
              <xm:sqref>N59</xm:sqref>
            </x14:sparkline>
            <x14:sparkline>
              <xm:f>'ALL DATA '!O48:O58</xm:f>
              <xm:sqref>O59</xm:sqref>
            </x14:sparkline>
            <x14:sparkline>
              <xm:f>'ALL DATA '!P48:P58</xm:f>
              <xm:sqref>P59</xm:sqref>
            </x14:sparkline>
            <x14:sparkline>
              <xm:f>'ALL DATA '!Q48:Q58</xm:f>
              <xm:sqref>Q59</xm:sqref>
            </x14:sparkline>
            <x14:sparkline>
              <xm:f>'ALL DATA '!R48:R58</xm:f>
              <xm:sqref>R59</xm:sqref>
            </x14:sparkline>
          </x14:sparklines>
        </x14:sparklineGroup>
        <x14:sparklineGroup manualMax="0" manualMin="0" type="column" displayEmptyCellsAs="gap" xr2:uid="{DF831CCC-F389-4413-BD57-26DCB0593723}">
          <x14:colorSeries rgb="FF376092"/>
          <x14:colorNegative rgb="FFD00000"/>
          <x14:colorAxis rgb="FF000000"/>
          <x14:colorMarkers rgb="FFD00000"/>
          <x14:colorFirst rgb="FFD00000"/>
          <x14:colorLast rgb="FFD00000"/>
          <x14:colorHigh rgb="FFD00000"/>
          <x14:colorLow rgb="FFD00000"/>
          <x14:sparklines>
            <x14:sparkline>
              <xm:f>'ALL DATA '!L48:X48</xm:f>
              <xm:sqref>Y48</xm:sqref>
            </x14:sparkline>
            <x14:sparkline>
              <xm:f>'ALL DATA '!L49:X49</xm:f>
              <xm:sqref>Y49</xm:sqref>
            </x14:sparkline>
            <x14:sparkline>
              <xm:f>'ALL DATA '!L50:X50</xm:f>
              <xm:sqref>Y50</xm:sqref>
            </x14:sparkline>
          </x14:sparklines>
        </x14:sparklineGroup>
        <x14:sparklineGroup manualMax="0" manualMin="0" type="column" displayEmptyCellsAs="gap" xr2:uid="{2B23348A-0156-492A-A809-A929B07C056B}">
          <x14:colorSeries rgb="FF376092"/>
          <x14:colorNegative rgb="FFD00000"/>
          <x14:colorAxis rgb="FF000000"/>
          <x14:colorMarkers rgb="FFD00000"/>
          <x14:colorFirst rgb="FFD00000"/>
          <x14:colorLast rgb="FFD00000"/>
          <x14:colorHigh rgb="FFD00000"/>
          <x14:colorLow rgb="FFD00000"/>
          <x14:sparklines>
            <x14:sparkline>
              <xm:f>'ALL DATA '!DK11:DK23</xm:f>
              <xm:sqref>DK24</xm:sqref>
            </x14:sparkline>
          </x14:sparklines>
        </x14:sparklineGroup>
        <x14:sparklineGroup manualMax="0" manualMin="0" type="column" displayEmptyCellsAs="gap" xr2:uid="{1ADA9B51-85DE-4D44-9278-CCE7DC1F737A}">
          <x14:colorSeries rgb="FF376092"/>
          <x14:colorNegative rgb="FFD00000"/>
          <x14:colorAxis rgb="FF000000"/>
          <x14:colorMarkers rgb="FFD00000"/>
          <x14:colorFirst rgb="FFD00000"/>
          <x14:colorLast rgb="FFD00000"/>
          <x14:colorHigh rgb="FFD00000"/>
          <x14:colorLow rgb="FFD00000"/>
          <x14:sparklines>
            <x14:sparkline>
              <xm:f>'ALL DATA '!DM11:DM23</xm:f>
              <xm:sqref>DM24</xm:sqref>
            </x14:sparkline>
          </x14:sparklines>
        </x14:sparklineGroup>
        <x14:sparklineGroup manualMax="0" manualMin="0" type="column" displayEmptyCellsAs="gap" xr2:uid="{0A7171A7-C66E-4475-998C-910E25855F1D}">
          <x14:colorSeries rgb="FF376092"/>
          <x14:colorNegative rgb="FFD00000"/>
          <x14:colorAxis rgb="FF000000"/>
          <x14:colorMarkers rgb="FFD00000"/>
          <x14:colorFirst rgb="FFD00000"/>
          <x14:colorLast rgb="FFD00000"/>
          <x14:colorHigh rgb="FFD00000"/>
          <x14:colorLow rgb="FFD00000"/>
          <x14:sparklines>
            <x14:sparkline>
              <xm:f>'ALL DATA '!DL11:DL23</xm:f>
              <xm:sqref>DL24</xm:sqref>
            </x14:sparkline>
          </x14:sparklines>
        </x14:sparklineGroup>
        <x14:sparklineGroup manualMax="0" manualMin="0" type="column" displayEmptyCellsAs="gap" xr2:uid="{9ED85C4E-0E04-4424-A1F9-CE6370998CDE}">
          <x14:colorSeries rgb="FF376092"/>
          <x14:colorNegative rgb="FFD00000"/>
          <x14:colorAxis rgb="FF000000"/>
          <x14:colorMarkers rgb="FFD00000"/>
          <x14:colorFirst rgb="FFD00000"/>
          <x14:colorLast rgb="FFD00000"/>
          <x14:colorHigh rgb="FFD00000"/>
          <x14:colorLow rgb="FFD00000"/>
          <x14:sparklines>
            <x14:sparkline>
              <xm:f>'ALL DATA '!DJ11:DJ23</xm:f>
              <xm:sqref>DJ24</xm:sqref>
            </x14:sparkline>
          </x14:sparklines>
        </x14:sparklineGroup>
        <x14:sparklineGroup manualMax="0" manualMin="0" type="column" displayEmptyCellsAs="gap" xr2:uid="{D520EA7C-20E8-47AC-9A87-9F404AA1D6A7}">
          <x14:colorSeries rgb="FF376092"/>
          <x14:colorNegative rgb="FFD00000"/>
          <x14:colorAxis rgb="FF000000"/>
          <x14:colorMarkers rgb="FFD00000"/>
          <x14:colorFirst rgb="FFD00000"/>
          <x14:colorLast rgb="FFD00000"/>
          <x14:colorHigh rgb="FFD00000"/>
          <x14:colorLow rgb="FFD00000"/>
          <x14:sparklines>
            <x14:sparkline>
              <xm:f>'ALL DATA '!DI11:DI23</xm:f>
              <xm:sqref>DI24</xm:sqref>
            </x14:sparkline>
          </x14:sparklines>
        </x14:sparklineGroup>
        <x14:sparklineGroup manualMax="0" manualMin="0" displayEmptyCellsAs="gap" xr2:uid="{ED2816A8-8F07-4365-903A-A1C08266B869}">
          <x14:colorSeries rgb="FF376092"/>
          <x14:colorNegative rgb="FFD00000"/>
          <x14:colorAxis rgb="FF000000"/>
          <x14:colorMarkers rgb="FFD00000"/>
          <x14:colorFirst rgb="FFD00000"/>
          <x14:colorLast rgb="FFD00000"/>
          <x14:colorHigh rgb="FFD00000"/>
          <x14:colorLow rgb="FFD00000"/>
          <x14:sparklines>
            <x14:sparkline>
              <xm:f>'ALL DATA '!DI11:DI23</xm:f>
              <xm:sqref>DI25</xm:sqref>
            </x14:sparkline>
          </x14:sparklines>
        </x14:sparklineGroup>
        <x14:sparklineGroup manualMax="0" manualMin="0" type="column" displayEmptyCellsAs="gap" xr2:uid="{2072C640-B5F7-48A8-8325-764B118E9BC5}">
          <x14:colorSeries rgb="FF376092"/>
          <x14:colorNegative rgb="FFD00000"/>
          <x14:colorAxis rgb="FF000000"/>
          <x14:colorMarkers rgb="FFD00000"/>
          <x14:colorFirst rgb="FFD00000"/>
          <x14:colorLast rgb="FFD00000"/>
          <x14:colorHigh rgb="FFD00000"/>
          <x14:colorLow rgb="FFD00000"/>
          <x14:sparklines>
            <x14:sparkline>
              <xm:f>'ALL DATA '!DH11:DH23</xm:f>
              <xm:sqref>DH24</xm:sqref>
            </x14:sparkline>
          </x14:sparklines>
        </x14:sparklineGroup>
        <x14:sparklineGroup manualMax="0" manualMin="0" type="column" displayEmptyCellsAs="gap" xr2:uid="{B546FFF1-12E8-4FB2-A9D0-A6004E601CC8}">
          <x14:colorSeries rgb="FF376092"/>
          <x14:colorNegative rgb="FFD00000"/>
          <x14:colorAxis rgb="FF000000"/>
          <x14:colorMarkers rgb="FFD00000"/>
          <x14:colorFirst rgb="FFD00000"/>
          <x14:colorLast rgb="FFD00000"/>
          <x14:colorHigh rgb="FFD00000"/>
          <x14:colorLow rgb="FFD00000"/>
          <x14:sparklines>
            <x14:sparkline>
              <xm:f>'ALL DATA '!S48:S58</xm:f>
              <xm:sqref>S59</xm:sqref>
            </x14:sparkline>
            <x14:sparkline>
              <xm:f>'ALL DATA '!T48:T58</xm:f>
              <xm:sqref>T59</xm:sqref>
            </x14:sparkline>
            <x14:sparkline>
              <xm:f>'ALL DATA '!U48:U58</xm:f>
              <xm:sqref>U59</xm:sqref>
            </x14:sparkline>
            <x14:sparkline>
              <xm:f>'ALL DATA '!V48:V58</xm:f>
              <xm:sqref>V59</xm:sqref>
            </x14:sparkline>
            <x14:sparkline>
              <xm:f>'ALL DATA '!W48:W58</xm:f>
              <xm:sqref>W59</xm:sqref>
            </x14:sparkline>
            <x14:sparkline>
              <xm:f>'ALL DATA '!X48:X58</xm:f>
              <xm:sqref>X59</xm:sqref>
            </x14:sparkline>
          </x14:sparklines>
        </x14:sparklineGroup>
        <x14:sparklineGroup manualMax="0" manualMin="0" displayEmptyCellsAs="gap" xr2:uid="{C3934B42-0F86-41CA-96B5-FA591A1274A5}">
          <x14:colorSeries rgb="FF376092"/>
          <x14:colorNegative rgb="FFD00000"/>
          <x14:colorAxis rgb="FF000000"/>
          <x14:colorMarkers rgb="FFD00000"/>
          <x14:colorFirst rgb="FFD00000"/>
          <x14:colorLast rgb="FFD00000"/>
          <x14:colorHigh rgb="FFD00000"/>
          <x14:colorLow rgb="FFD00000"/>
          <x14:sparklines>
            <x14:sparkline>
              <xm:f>'ALL DATA '!DJ11:DJ23</xm:f>
              <xm:sqref>DJ25</xm:sqref>
            </x14:sparkline>
            <x14:sparkline>
              <xm:f>'ALL DATA '!DK11:DK23</xm:f>
              <xm:sqref>DK25</xm:sqref>
            </x14:sparkline>
            <x14:sparkline>
              <xm:f>'ALL DATA '!DL11:DL23</xm:f>
              <xm:sqref>DL25</xm:sqref>
            </x14:sparkline>
            <x14:sparkline>
              <xm:f>'ALL DATA '!DM11:DM23</xm:f>
              <xm:sqref>DM25</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4AD82-3512-4223-9354-FD57655402F4}">
  <dimension ref="C1:AQ16"/>
  <sheetViews>
    <sheetView zoomScale="47" zoomScaleNormal="71" workbookViewId="0">
      <selection activeCell="U18" sqref="U18"/>
    </sheetView>
  </sheetViews>
  <sheetFormatPr defaultRowHeight="14.5"/>
  <cols>
    <col min="1" max="1" width="12.6328125" customWidth="1"/>
    <col min="2" max="3" width="8.36328125" bestFit="1" customWidth="1"/>
    <col min="4" max="4" width="13.453125" bestFit="1" customWidth="1"/>
    <col min="5" max="5" width="13.453125" customWidth="1"/>
    <col min="6" max="6" width="13.26953125" bestFit="1" customWidth="1"/>
    <col min="7" max="7" width="14.81640625" bestFit="1" customWidth="1"/>
    <col min="8" max="8" width="14.26953125" bestFit="1" customWidth="1"/>
    <col min="9" max="9" width="8.984375E-2" customWidth="1"/>
    <col min="11" max="11" width="14.26953125" bestFit="1" customWidth="1"/>
    <col min="37" max="37" width="8.7265625" customWidth="1"/>
    <col min="38" max="43" width="8.7265625" hidden="1" customWidth="1"/>
    <col min="44" max="44" width="8.7265625" customWidth="1"/>
  </cols>
  <sheetData>
    <row r="1" spans="3:37">
      <c r="C1" t="s">
        <v>29736</v>
      </c>
      <c r="D1" t="s">
        <v>29720</v>
      </c>
      <c r="F1" t="s">
        <v>29697</v>
      </c>
      <c r="G1" t="s">
        <v>29721</v>
      </c>
      <c r="H1" t="s">
        <v>29722</v>
      </c>
      <c r="J1" t="s">
        <v>29737</v>
      </c>
      <c r="K1">
        <v>2022</v>
      </c>
      <c r="L1">
        <v>2023</v>
      </c>
      <c r="M1">
        <v>2024</v>
      </c>
      <c r="N1">
        <v>2025</v>
      </c>
    </row>
    <row r="2" spans="3:37">
      <c r="C2" t="s">
        <v>29723</v>
      </c>
      <c r="D2">
        <v>-0.2</v>
      </c>
      <c r="F2">
        <v>5</v>
      </c>
      <c r="G2">
        <v>14</v>
      </c>
      <c r="H2">
        <v>0</v>
      </c>
      <c r="J2">
        <v>-3.8</v>
      </c>
      <c r="K2">
        <v>4.66</v>
      </c>
      <c r="L2">
        <v>1</v>
      </c>
      <c r="M2">
        <v>-1.6</v>
      </c>
      <c r="N2">
        <v>-2.7</v>
      </c>
    </row>
    <row r="3" spans="3:37">
      <c r="C3" s="19" t="s">
        <v>29724</v>
      </c>
      <c r="D3">
        <v>5.3</v>
      </c>
      <c r="F3">
        <v>18</v>
      </c>
      <c r="G3">
        <v>4</v>
      </c>
      <c r="H3">
        <v>2</v>
      </c>
      <c r="J3">
        <v>5.7</v>
      </c>
      <c r="K3">
        <v>3.7</v>
      </c>
      <c r="L3">
        <v>2.33</v>
      </c>
      <c r="M3">
        <v>9.06</v>
      </c>
      <c r="N3">
        <v>4.2</v>
      </c>
      <c r="Z3" s="19"/>
      <c r="AK3" s="19"/>
    </row>
    <row r="4" spans="3:37">
      <c r="C4" s="19" t="s">
        <v>29725</v>
      </c>
      <c r="D4">
        <v>9.77</v>
      </c>
      <c r="F4">
        <v>9</v>
      </c>
      <c r="G4">
        <v>3</v>
      </c>
      <c r="H4">
        <v>0</v>
      </c>
      <c r="J4">
        <v>0</v>
      </c>
      <c r="L4">
        <v>6.5</v>
      </c>
      <c r="M4">
        <v>17.5</v>
      </c>
      <c r="N4">
        <v>1.1399999999999999</v>
      </c>
      <c r="Z4" s="19"/>
      <c r="AK4" s="19"/>
    </row>
    <row r="5" spans="3:37">
      <c r="C5" t="s">
        <v>29726</v>
      </c>
      <c r="D5">
        <v>10.1</v>
      </c>
      <c r="F5">
        <v>11</v>
      </c>
      <c r="G5">
        <v>6</v>
      </c>
      <c r="H5">
        <v>0</v>
      </c>
      <c r="J5">
        <v>10.8</v>
      </c>
      <c r="K5">
        <v>7.5</v>
      </c>
      <c r="L5">
        <v>15</v>
      </c>
      <c r="M5">
        <v>1.18</v>
      </c>
      <c r="N5">
        <v>12.84</v>
      </c>
    </row>
    <row r="6" spans="3:37">
      <c r="C6" t="s">
        <v>29727</v>
      </c>
      <c r="D6">
        <v>8.1999999999999993</v>
      </c>
      <c r="F6">
        <v>6</v>
      </c>
      <c r="G6">
        <v>2</v>
      </c>
      <c r="H6">
        <v>1</v>
      </c>
      <c r="J6">
        <v>3.9</v>
      </c>
      <c r="L6">
        <v>10.7</v>
      </c>
      <c r="M6">
        <v>6.8</v>
      </c>
      <c r="N6">
        <v>23</v>
      </c>
    </row>
    <row r="7" spans="3:37">
      <c r="C7" t="s">
        <v>29728</v>
      </c>
      <c r="D7">
        <v>18.95</v>
      </c>
      <c r="F7">
        <v>33</v>
      </c>
      <c r="G7">
        <v>8</v>
      </c>
      <c r="H7">
        <v>3</v>
      </c>
      <c r="J7">
        <v>31.4</v>
      </c>
      <c r="K7">
        <v>16.77</v>
      </c>
      <c r="L7">
        <v>21.1</v>
      </c>
      <c r="M7">
        <v>13.86</v>
      </c>
      <c r="N7">
        <v>9.4</v>
      </c>
    </row>
    <row r="8" spans="3:37">
      <c r="C8" t="s">
        <v>29729</v>
      </c>
      <c r="D8">
        <v>40.32</v>
      </c>
      <c r="F8">
        <v>35</v>
      </c>
      <c r="G8">
        <v>0</v>
      </c>
      <c r="H8">
        <v>1</v>
      </c>
      <c r="J8">
        <v>48.3</v>
      </c>
      <c r="K8">
        <v>48.2</v>
      </c>
      <c r="L8">
        <v>40.46</v>
      </c>
      <c r="M8">
        <v>43.3</v>
      </c>
      <c r="N8">
        <v>15.13</v>
      </c>
    </row>
    <row r="9" spans="3:37">
      <c r="C9" t="s">
        <v>29730</v>
      </c>
      <c r="D9">
        <v>43.25</v>
      </c>
      <c r="F9">
        <v>25</v>
      </c>
      <c r="G9">
        <v>0</v>
      </c>
      <c r="H9">
        <v>0</v>
      </c>
      <c r="J9">
        <v>42.3</v>
      </c>
      <c r="L9">
        <v>56.76</v>
      </c>
      <c r="M9">
        <v>41.19</v>
      </c>
      <c r="N9">
        <v>20.83</v>
      </c>
    </row>
    <row r="10" spans="3:37">
      <c r="C10" t="s">
        <v>29731</v>
      </c>
      <c r="D10">
        <v>48.26</v>
      </c>
      <c r="F10">
        <v>20</v>
      </c>
      <c r="G10">
        <v>0</v>
      </c>
      <c r="H10">
        <v>0</v>
      </c>
      <c r="J10">
        <v>78.7</v>
      </c>
      <c r="L10">
        <v>77</v>
      </c>
      <c r="M10">
        <v>26.49</v>
      </c>
      <c r="N10">
        <v>37.085000000000001</v>
      </c>
    </row>
    <row r="11" spans="3:37">
      <c r="C11" t="s">
        <v>29732</v>
      </c>
      <c r="D11">
        <v>55.4</v>
      </c>
      <c r="F11">
        <v>6</v>
      </c>
      <c r="G11">
        <v>0</v>
      </c>
      <c r="H11">
        <v>0</v>
      </c>
      <c r="J11">
        <v>64.900000000000006</v>
      </c>
      <c r="M11">
        <v>71.53</v>
      </c>
      <c r="N11">
        <v>30.09</v>
      </c>
    </row>
    <row r="12" spans="3:37">
      <c r="C12" t="s">
        <v>29733</v>
      </c>
      <c r="D12">
        <v>66.16</v>
      </c>
      <c r="F12">
        <v>8</v>
      </c>
      <c r="G12">
        <v>0</v>
      </c>
      <c r="H12">
        <v>0</v>
      </c>
      <c r="J12">
        <v>31.6</v>
      </c>
      <c r="L12">
        <v>72.23</v>
      </c>
      <c r="M12">
        <v>94.21</v>
      </c>
    </row>
    <row r="13" spans="3:37">
      <c r="C13" t="s">
        <v>29734</v>
      </c>
      <c r="D13">
        <v>71.260000000000005</v>
      </c>
      <c r="F13">
        <v>7</v>
      </c>
      <c r="G13">
        <v>0</v>
      </c>
      <c r="H13">
        <v>0</v>
      </c>
      <c r="J13">
        <v>87.01</v>
      </c>
      <c r="M13">
        <v>118</v>
      </c>
      <c r="N13">
        <v>29.33</v>
      </c>
    </row>
    <row r="14" spans="3:37">
      <c r="C14" t="s">
        <v>29735</v>
      </c>
      <c r="D14">
        <v>86.4</v>
      </c>
      <c r="F14">
        <v>11</v>
      </c>
      <c r="G14">
        <v>0</v>
      </c>
      <c r="H14">
        <v>0</v>
      </c>
      <c r="J14">
        <v>122.9</v>
      </c>
      <c r="M14">
        <v>89.8</v>
      </c>
      <c r="N14">
        <v>33.19</v>
      </c>
    </row>
    <row r="15" spans="3:37" ht="75.5" customHeight="1"/>
    <row r="16" spans="3:37" ht="75" customHeight="1"/>
  </sheetData>
  <conditionalFormatting sqref="D2:E14">
    <cfRule type="colorScale" priority="1">
      <colorScale>
        <cfvo type="min"/>
        <cfvo type="percentile" val="50"/>
        <cfvo type="max"/>
        <color rgb="FFF8696B"/>
        <color rgb="FFFFEB84"/>
        <color rgb="FF63BE7B"/>
      </colorScale>
    </cfRule>
  </conditionalFormatting>
  <conditionalFormatting sqref="J2:N14">
    <cfRule type="colorScale" priority="2">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manualMax="0" manualMin="0" displayEmptyCellsAs="gap" xr2:uid="{E41A2FBA-604C-460B-ACB2-C16FB411917B}">
          <x14:colorSeries rgb="FF376092"/>
          <x14:colorNegative rgb="FFD00000"/>
          <x14:colorAxis rgb="FF000000"/>
          <x14:colorMarkers rgb="FFD00000"/>
          <x14:colorFirst rgb="FFD00000"/>
          <x14:colorLast rgb="FFD00000"/>
          <x14:colorHigh rgb="FFD00000"/>
          <x14:colorLow rgb="FFD00000"/>
          <x14:sparklines>
            <x14:sparkline>
              <xm:f>subvsgains!D2:D14</xm:f>
              <xm:sqref>D15</xm:sqref>
            </x14:sparkline>
            <x14:sparkline>
              <xm:f>subvsgains!E2:E14</xm:f>
              <xm:sqref>E15</xm:sqref>
            </x14:sparkline>
          </x14:sparklines>
        </x14:sparklineGroup>
        <x14:sparklineGroup manualMax="0" manualMin="0" type="column" displayEmptyCellsAs="gap" xr2:uid="{DC8B9093-888B-4D19-AFAB-279C33D880CA}">
          <x14:colorSeries rgb="FF376092"/>
          <x14:colorNegative rgb="FFD00000"/>
          <x14:colorAxis rgb="FF000000"/>
          <x14:colorMarkers rgb="FFD00000"/>
          <x14:colorFirst rgb="FFD00000"/>
          <x14:colorLast rgb="FFD00000"/>
          <x14:colorHigh rgb="FFD00000"/>
          <x14:colorLow rgb="FFD00000"/>
          <x14:sparklines>
            <x14:sparkline>
              <xm:f>subvsgains!J2:J14</xm:f>
              <xm:sqref>J15</xm:sqref>
            </x14:sparkline>
          </x14:sparklines>
        </x14:sparklineGroup>
        <x14:sparklineGroup manualMax="0" manualMin="0" displayEmptyCellsAs="gap" xr2:uid="{2CA6E6B8-2109-4956-BD52-63430CA8332D}">
          <x14:colorSeries rgb="FF376092"/>
          <x14:colorNegative rgb="FFD00000"/>
          <x14:colorAxis rgb="FF000000"/>
          <x14:colorMarkers rgb="FFD00000"/>
          <x14:colorFirst rgb="FFD00000"/>
          <x14:colorLast rgb="FFD00000"/>
          <x14:colorHigh rgb="FFD00000"/>
          <x14:colorLow rgb="FFD00000"/>
          <x14:sparklines>
            <x14:sparkline>
              <xm:f>subvsgains!J2:J14</xm:f>
              <xm:sqref>J16</xm:sqref>
            </x14:sparkline>
          </x14:sparklines>
        </x14:sparklineGroup>
        <x14:sparklineGroup manualMax="0" manualMin="0" type="column" displayEmptyCellsAs="gap" xr2:uid="{58B94F06-BD83-4CB2-9F9B-A8290C18DDEE}">
          <x14:colorSeries rgb="FF376092"/>
          <x14:colorNegative rgb="FFD00000"/>
          <x14:colorAxis rgb="FF000000"/>
          <x14:colorMarkers rgb="FFD00000"/>
          <x14:colorFirst rgb="FFD00000"/>
          <x14:colorLast rgb="FFD00000"/>
          <x14:colorHigh rgb="FFD00000"/>
          <x14:colorLow rgb="FFD00000"/>
          <x14:sparklines>
            <x14:sparkline>
              <xm:f>subvsgains!D2:D14</xm:f>
              <xm:sqref>D16</xm:sqref>
            </x14:sparkline>
            <x14:sparkline>
              <xm:f>subvsgains!E2:E14</xm:f>
              <xm:sqref>E16</xm:sqref>
            </x14:sparkline>
          </x14:sparklines>
        </x14:sparklineGroup>
        <x14:sparklineGroup manualMax="0" manualMin="0" type="column" displayEmptyCellsAs="gap" xr2:uid="{B5A9A87E-C83B-4600-BA6F-015F7E1628AB}">
          <x14:colorSeries rgb="FF376092"/>
          <x14:colorNegative rgb="FFD00000"/>
          <x14:colorAxis rgb="FF000000"/>
          <x14:colorMarkers rgb="FFD00000"/>
          <x14:colorFirst rgb="FFD00000"/>
          <x14:colorLast rgb="FFD00000"/>
          <x14:colorHigh rgb="FFD00000"/>
          <x14:colorLow rgb="FFD00000"/>
          <x14:sparklines>
            <x14:sparkline>
              <xm:f>subvsgains!K2:K14</xm:f>
              <xm:sqref>K15</xm:sqref>
            </x14:sparkline>
          </x14:sparklines>
        </x14:sparklineGroup>
        <x14:sparklineGroup manualMax="0" manualMin="0" type="column" displayEmptyCellsAs="gap" xr2:uid="{94B1AEBB-715C-496D-A711-375FD20FA6B6}">
          <x14:colorSeries rgb="FF376092"/>
          <x14:colorNegative rgb="FFD00000"/>
          <x14:colorAxis rgb="FF000000"/>
          <x14:colorMarkers rgb="FFD00000"/>
          <x14:colorFirst rgb="FFD00000"/>
          <x14:colorLast rgb="FFD00000"/>
          <x14:colorHigh rgb="FFD00000"/>
          <x14:colorLow rgb="FFD00000"/>
          <x14:sparklines>
            <x14:sparkline>
              <xm:f>subvsgains!M2:M14</xm:f>
              <xm:sqref>M15</xm:sqref>
            </x14:sparkline>
          </x14:sparklines>
        </x14:sparklineGroup>
        <x14:sparklineGroup manualMax="0" manualMin="0" type="column" displayEmptyCellsAs="gap" xr2:uid="{2AF8588F-EBB0-46C6-9FCA-FCB47F5736CB}">
          <x14:colorSeries rgb="FF376092"/>
          <x14:colorNegative rgb="FFD00000"/>
          <x14:colorAxis rgb="FF000000"/>
          <x14:colorMarkers rgb="FFD00000"/>
          <x14:colorFirst rgb="FFD00000"/>
          <x14:colorLast rgb="FFD00000"/>
          <x14:colorHigh rgb="FFD00000"/>
          <x14:colorLow rgb="FFD00000"/>
          <x14:sparklines>
            <x14:sparkline>
              <xm:f>subvsgains!N2:N14</xm:f>
              <xm:sqref>N15</xm:sqref>
            </x14:sparkline>
          </x14:sparklines>
        </x14:sparklineGroup>
        <x14:sparklineGroup manualMax="0" manualMin="0" type="column" displayEmptyCellsAs="gap" xr2:uid="{602FB7F1-3888-4B44-9A57-B105EAAAE8AE}">
          <x14:colorSeries rgb="FF376092"/>
          <x14:colorNegative rgb="FFD00000"/>
          <x14:colorAxis rgb="FF000000"/>
          <x14:colorMarkers rgb="FFD00000"/>
          <x14:colorFirst rgb="FFD00000"/>
          <x14:colorLast rgb="FFD00000"/>
          <x14:colorHigh rgb="FFD00000"/>
          <x14:colorLow rgb="FFD00000"/>
          <x14:sparklines>
            <x14:sparkline>
              <xm:f>subvsgains!L2:L14</xm:f>
              <xm:sqref>L15</xm:sqref>
            </x14:sparkline>
          </x14:sparklines>
        </x14:sparklineGroup>
        <x14:sparklineGroup manualMax="0" manualMin="0" displayEmptyCellsAs="gap" xr2:uid="{04845B2B-5D43-4484-8CEA-55D0A934FB78}">
          <x14:colorSeries rgb="FF376092"/>
          <x14:colorNegative rgb="FFD00000"/>
          <x14:colorAxis rgb="FF000000"/>
          <x14:colorMarkers rgb="FFD00000"/>
          <x14:colorFirst rgb="FFD00000"/>
          <x14:colorLast rgb="FFD00000"/>
          <x14:colorHigh rgb="FFD00000"/>
          <x14:colorLow rgb="FFD00000"/>
          <x14:sparklines>
            <x14:sparkline>
              <xm:f>subvsgains!K2:K14</xm:f>
              <xm:sqref>K16</xm:sqref>
            </x14:sparkline>
            <x14:sparkline>
              <xm:f>subvsgains!L2:L14</xm:f>
              <xm:sqref>L16</xm:sqref>
            </x14:sparkline>
            <x14:sparkline>
              <xm:f>subvsgains!M2:M14</xm:f>
              <xm:sqref>M16</xm:sqref>
            </x14:sparkline>
            <x14:sparkline>
              <xm:f>subvsgains!N2:N14</xm:f>
              <xm:sqref>N16</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71CE-3BE2-47DF-A7D7-D24DD375E5B3}">
  <dimension ref="B1:AD15"/>
  <sheetViews>
    <sheetView zoomScale="47" workbookViewId="0">
      <selection activeCell="Z22" sqref="Z22"/>
    </sheetView>
  </sheetViews>
  <sheetFormatPr defaultRowHeight="14.5"/>
  <cols>
    <col min="2" max="2" width="10.6328125" customWidth="1"/>
    <col min="3" max="3" width="14" bestFit="1" customWidth="1"/>
    <col min="4" max="4" width="7.7265625" bestFit="1" customWidth="1"/>
    <col min="5" max="6" width="8.90625" bestFit="1" customWidth="1"/>
    <col min="7" max="7" width="17.453125" bestFit="1" customWidth="1"/>
    <col min="8" max="8" width="12.6328125" customWidth="1"/>
    <col min="9" max="9" width="11.7265625" customWidth="1"/>
    <col min="10" max="10" width="11.36328125" customWidth="1"/>
    <col min="11" max="11" width="9.81640625" customWidth="1"/>
    <col min="12" max="12" width="13.54296875" customWidth="1"/>
  </cols>
  <sheetData>
    <row r="1" spans="2:30">
      <c r="B1" t="s">
        <v>29738</v>
      </c>
      <c r="C1" t="s">
        <v>29739</v>
      </c>
      <c r="D1" t="s">
        <v>29740</v>
      </c>
      <c r="E1" t="s">
        <v>29741</v>
      </c>
      <c r="F1" t="s">
        <v>29688</v>
      </c>
      <c r="G1" t="s">
        <v>29742</v>
      </c>
      <c r="H1">
        <v>2022</v>
      </c>
      <c r="I1">
        <v>23</v>
      </c>
      <c r="J1">
        <v>24</v>
      </c>
      <c r="K1">
        <v>25</v>
      </c>
    </row>
    <row r="2" spans="2:30">
      <c r="B2" t="s">
        <v>29710</v>
      </c>
      <c r="C2">
        <v>31.5</v>
      </c>
      <c r="D2">
        <v>67</v>
      </c>
      <c r="E2">
        <v>11</v>
      </c>
      <c r="F2">
        <v>7</v>
      </c>
      <c r="G2">
        <v>61.77</v>
      </c>
      <c r="H2">
        <v>8.9600000000000009</v>
      </c>
      <c r="I2">
        <v>23.7</v>
      </c>
      <c r="J2">
        <v>42.7</v>
      </c>
      <c r="K2">
        <v>20.22</v>
      </c>
      <c r="M2">
        <f>_xlfn.STDEV.S(G2:K2)</f>
        <v>20.843694490180955</v>
      </c>
    </row>
    <row r="3" spans="2:30">
      <c r="B3" t="s">
        <v>29719</v>
      </c>
      <c r="C3">
        <v>24.7</v>
      </c>
      <c r="D3">
        <v>74</v>
      </c>
      <c r="E3">
        <v>23</v>
      </c>
      <c r="F3">
        <v>3</v>
      </c>
      <c r="G3">
        <v>39.5</v>
      </c>
      <c r="H3">
        <v>15.09</v>
      </c>
      <c r="I3">
        <v>25.1</v>
      </c>
      <c r="J3">
        <v>22.8</v>
      </c>
      <c r="K3">
        <v>10.6</v>
      </c>
      <c r="M3">
        <f t="shared" ref="M3:M12" si="0">_xlfn.STDEV.S(G3:K3)</f>
        <v>11.093900125744787</v>
      </c>
    </row>
    <row r="4" spans="2:30">
      <c r="B4" t="s">
        <v>29711</v>
      </c>
      <c r="C4">
        <v>18.899999999999999</v>
      </c>
      <c r="D4">
        <v>25</v>
      </c>
      <c r="E4">
        <v>8</v>
      </c>
      <c r="F4">
        <v>6</v>
      </c>
      <c r="G4">
        <v>18.5</v>
      </c>
      <c r="H4">
        <v>9.9</v>
      </c>
      <c r="I4">
        <v>26.27</v>
      </c>
      <c r="J4">
        <v>16.05</v>
      </c>
      <c r="K4">
        <v>16</v>
      </c>
      <c r="M4">
        <f t="shared" si="0"/>
        <v>5.9140451469362274</v>
      </c>
    </row>
    <row r="5" spans="2:30">
      <c r="B5" t="s">
        <v>29712</v>
      </c>
      <c r="C5">
        <v>16.28</v>
      </c>
      <c r="D5">
        <v>17</v>
      </c>
      <c r="E5">
        <v>4</v>
      </c>
      <c r="F5">
        <v>2</v>
      </c>
      <c r="G5">
        <v>40.299999999999997</v>
      </c>
      <c r="H5">
        <v>-1.8</v>
      </c>
      <c r="I5">
        <v>15.9</v>
      </c>
      <c r="J5">
        <v>19.7</v>
      </c>
      <c r="K5">
        <v>-0.5</v>
      </c>
      <c r="M5">
        <f t="shared" si="0"/>
        <v>17.212553558377092</v>
      </c>
    </row>
    <row r="6" spans="2:30">
      <c r="B6" t="s">
        <v>29713</v>
      </c>
      <c r="C6">
        <v>17.02</v>
      </c>
      <c r="D6">
        <v>10</v>
      </c>
      <c r="E6">
        <v>0</v>
      </c>
      <c r="F6">
        <v>0</v>
      </c>
      <c r="G6">
        <v>16.690000000000001</v>
      </c>
      <c r="H6">
        <v>18.5</v>
      </c>
      <c r="I6">
        <v>56.25</v>
      </c>
      <c r="J6">
        <v>12.5</v>
      </c>
      <c r="K6">
        <v>5.91</v>
      </c>
      <c r="M6">
        <f t="shared" si="0"/>
        <v>19.765134707357802</v>
      </c>
      <c r="AD6" s="14"/>
    </row>
    <row r="7" spans="2:30">
      <c r="B7" t="s">
        <v>29714</v>
      </c>
      <c r="C7">
        <v>11.124000000000001</v>
      </c>
      <c r="D7">
        <v>4</v>
      </c>
      <c r="E7">
        <v>5</v>
      </c>
      <c r="F7">
        <v>1</v>
      </c>
      <c r="G7">
        <v>-4</v>
      </c>
      <c r="H7">
        <v>0</v>
      </c>
      <c r="I7">
        <v>20</v>
      </c>
      <c r="J7">
        <v>37</v>
      </c>
      <c r="K7">
        <v>-2.4</v>
      </c>
      <c r="M7">
        <f t="shared" si="0"/>
        <v>17.879373590816879</v>
      </c>
    </row>
    <row r="8" spans="2:30">
      <c r="B8" t="s">
        <v>29715</v>
      </c>
      <c r="C8">
        <v>27.99</v>
      </c>
      <c r="D8">
        <v>5</v>
      </c>
      <c r="E8">
        <v>2</v>
      </c>
      <c r="F8">
        <v>0</v>
      </c>
      <c r="G8">
        <v>0</v>
      </c>
      <c r="H8">
        <v>8.08</v>
      </c>
      <c r="I8">
        <v>71.13</v>
      </c>
      <c r="J8">
        <v>10</v>
      </c>
      <c r="K8">
        <v>12.7</v>
      </c>
      <c r="M8">
        <f t="shared" si="0"/>
        <v>28.761622346453269</v>
      </c>
    </row>
    <row r="9" spans="2:30">
      <c r="B9" t="s">
        <v>29716</v>
      </c>
      <c r="C9">
        <v>-1.8</v>
      </c>
      <c r="D9">
        <v>1</v>
      </c>
      <c r="E9">
        <v>4</v>
      </c>
      <c r="F9">
        <v>0</v>
      </c>
      <c r="G9">
        <v>-1.42</v>
      </c>
      <c r="H9">
        <v>-3.41</v>
      </c>
      <c r="I9">
        <v>0</v>
      </c>
      <c r="J9">
        <v>0</v>
      </c>
      <c r="K9">
        <v>-1.7</v>
      </c>
      <c r="M9">
        <f t="shared" si="0"/>
        <v>1.4147720664474543</v>
      </c>
    </row>
    <row r="10" spans="2:30">
      <c r="B10" t="s">
        <v>29717</v>
      </c>
      <c r="C10">
        <v>31.25</v>
      </c>
      <c r="D10">
        <v>7</v>
      </c>
      <c r="E10">
        <v>0</v>
      </c>
      <c r="F10">
        <v>0</v>
      </c>
      <c r="G10">
        <v>0</v>
      </c>
      <c r="H10">
        <v>30.7</v>
      </c>
      <c r="I10">
        <v>20</v>
      </c>
      <c r="J10">
        <v>39.4</v>
      </c>
      <c r="K10">
        <v>10</v>
      </c>
      <c r="M10">
        <f t="shared" si="0"/>
        <v>15.738869082624712</v>
      </c>
    </row>
    <row r="11" spans="2:30">
      <c r="B11" t="s">
        <v>29718</v>
      </c>
      <c r="C11">
        <v>-5.74</v>
      </c>
      <c r="D11">
        <v>0</v>
      </c>
      <c r="E11">
        <v>3</v>
      </c>
      <c r="F11">
        <v>0</v>
      </c>
      <c r="G11">
        <v>-10.61</v>
      </c>
      <c r="H11">
        <v>0</v>
      </c>
      <c r="I11">
        <v>0</v>
      </c>
      <c r="J11">
        <v>0</v>
      </c>
      <c r="K11">
        <v>4</v>
      </c>
      <c r="M11">
        <f t="shared" si="0"/>
        <v>5.473428541599862</v>
      </c>
    </row>
    <row r="12" spans="2:30">
      <c r="B12" t="s">
        <v>29743</v>
      </c>
      <c r="C12">
        <v>16.48</v>
      </c>
      <c r="D12">
        <v>13</v>
      </c>
      <c r="E12">
        <v>6</v>
      </c>
      <c r="F12">
        <v>0</v>
      </c>
      <c r="G12">
        <v>19.95</v>
      </c>
      <c r="H12">
        <v>-3.6</v>
      </c>
      <c r="I12">
        <v>0</v>
      </c>
      <c r="J12">
        <v>20.5</v>
      </c>
      <c r="K12">
        <v>8</v>
      </c>
      <c r="M12">
        <f t="shared" si="0"/>
        <v>11.100765739353299</v>
      </c>
    </row>
    <row r="14" spans="2:30" ht="44" customHeight="1"/>
    <row r="15" spans="2:30">
      <c r="G15">
        <f>_xlfn.STDEV.S(G2:G12)</f>
        <v>22.762949880732226</v>
      </c>
      <c r="H15">
        <f>_xlfn.STDEV.S(H2:H12)</f>
        <v>10.799553778660572</v>
      </c>
      <c r="I15">
        <f>_xlfn.STDEV.S(I2:I12)</f>
        <v>22.562048343502529</v>
      </c>
      <c r="J15">
        <f>_xlfn.STDEV.S(J2:J12)</f>
        <v>14.699129535142857</v>
      </c>
      <c r="K15">
        <f>_xlfn.STDEV.S(K2:K12)</f>
        <v>7.3390503472860846</v>
      </c>
    </row>
  </sheetData>
  <conditionalFormatting sqref="C2:C12">
    <cfRule type="colorScale" priority="4">
      <colorScale>
        <cfvo type="min"/>
        <cfvo type="percentile" val="50"/>
        <cfvo type="max"/>
        <color rgb="FFF8696B"/>
        <color rgb="FFFFEB84"/>
        <color rgb="FF63BE7B"/>
      </colorScale>
    </cfRule>
  </conditionalFormatting>
  <conditionalFormatting sqref="G2:K12">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manualMax="0" manualMin="0" displayEmptyCellsAs="gap" xr2:uid="{4A5B87B6-2E91-4D85-A40B-91DBB80619C6}">
          <x14:colorSeries rgb="FF376092"/>
          <x14:colorNegative rgb="FFD00000"/>
          <x14:colorAxis rgb="FF000000"/>
          <x14:colorMarkers rgb="FFD00000"/>
          <x14:colorFirst rgb="FFD00000"/>
          <x14:colorLast rgb="FFD00000"/>
          <x14:colorHigh rgb="FFD00000"/>
          <x14:colorLow rgb="FFD00000"/>
          <x14:sparklines>
            <x14:sparkline>
              <xm:f>'issuevsgains '!C2:C12</xm:f>
              <xm:sqref>C14</xm:sqref>
            </x14:sparkline>
          </x14:sparklines>
        </x14:sparklineGroup>
        <x14:sparklineGroup manualMax="0" manualMin="0" displayEmptyCellsAs="gap" xr2:uid="{2823F208-1F06-4922-9C36-BBA64F81D51C}">
          <x14:colorSeries rgb="FF376092"/>
          <x14:colorNegative rgb="FFD00000"/>
          <x14:colorAxis rgb="FF000000"/>
          <x14:colorMarkers rgb="FFD00000"/>
          <x14:colorFirst rgb="FFD00000"/>
          <x14:colorLast rgb="FFD00000"/>
          <x14:colorHigh rgb="FFD00000"/>
          <x14:colorLow rgb="FFD00000"/>
          <x14:sparklines>
            <x14:sparkline>
              <xm:f>'issuevsgains '!G2:G12</xm:f>
              <xm:sqref>G14</xm:sqref>
            </x14:sparkline>
            <x14:sparkline>
              <xm:f>'issuevsgains '!H2:H12</xm:f>
              <xm:sqref>H14</xm:sqref>
            </x14:sparkline>
            <x14:sparkline>
              <xm:f>'issuevsgains '!I2:I12</xm:f>
              <xm:sqref>I14</xm:sqref>
            </x14:sparkline>
            <x14:sparkline>
              <xm:f>'issuevsgains '!J2:J12</xm:f>
              <xm:sqref>J14</xm:sqref>
            </x14:sparkline>
            <x14:sparkline>
              <xm:f>'issuevsgains '!K2:K12</xm:f>
              <xm:sqref>K14</xm:sqref>
            </x14:sparkline>
          </x14:sparklines>
        </x14:sparklineGroup>
        <x14:sparklineGroup manualMax="0" manualMin="0" displayEmptyCellsAs="gap" xr2:uid="{B3CDB8B2-5F41-42CC-A44A-4E42B6CC092F}">
          <x14:colorSeries rgb="FF376092"/>
          <x14:colorNegative rgb="FFD00000"/>
          <x14:colorAxis rgb="FF000000"/>
          <x14:colorMarkers rgb="FFD00000"/>
          <x14:colorFirst rgb="FFD00000"/>
          <x14:colorLast rgb="FFD00000"/>
          <x14:colorHigh rgb="FFD00000"/>
          <x14:colorLow rgb="FFD00000"/>
          <x14:sparklines>
            <x14:sparkline>
              <xm:f>'issuevsgains '!G2:K2</xm:f>
              <xm:sqref>L2</xm:sqref>
            </x14:sparkline>
            <x14:sparkline>
              <xm:f>'issuevsgains '!G3:K3</xm:f>
              <xm:sqref>L3</xm:sqref>
            </x14:sparkline>
            <x14:sparkline>
              <xm:f>'issuevsgains '!G4:K4</xm:f>
              <xm:sqref>L4</xm:sqref>
            </x14:sparkline>
            <x14:sparkline>
              <xm:f>'issuevsgains '!G5:K5</xm:f>
              <xm:sqref>L5</xm:sqref>
            </x14:sparkline>
            <x14:sparkline>
              <xm:f>'issuevsgains '!G6:K6</xm:f>
              <xm:sqref>L6</xm:sqref>
            </x14:sparkline>
            <x14:sparkline>
              <xm:f>'issuevsgains '!G7:K7</xm:f>
              <xm:sqref>L7</xm:sqref>
            </x14:sparkline>
            <x14:sparkline>
              <xm:f>'issuevsgains '!G8:K8</xm:f>
              <xm:sqref>L8</xm:sqref>
            </x14:sparkline>
            <x14:sparkline>
              <xm:f>'issuevsgains '!G9:K9</xm:f>
              <xm:sqref>L9</xm:sqref>
            </x14:sparkline>
            <x14:sparkline>
              <xm:f>'issuevsgains '!G10:K10</xm:f>
              <xm:sqref>L10</xm:sqref>
            </x14:sparkline>
            <x14:sparkline>
              <xm:f>'issuevsgains '!G11:K11</xm:f>
              <xm:sqref>L11</xm:sqref>
            </x14:sparkline>
            <x14:sparkline>
              <xm:f>'issuevsgains '!G12:K12</xm:f>
              <xm:sqref>L12</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15CA5-6744-4E93-9923-5EFD231E5CB9}">
  <dimension ref="A3:K11"/>
  <sheetViews>
    <sheetView topLeftCell="C1" zoomScale="70" workbookViewId="0">
      <selection activeCell="C3" sqref="C3:C5"/>
      <pivotSelection pane="bottomRight" showHeader="1" extendable="1" axis="axisCol" start="1" max="2" activeRow="2" activeCol="2" previousRow="2" previousCol="2" click="1" r:id="rId1">
        <pivotArea dataOnly="0" outline="0" axis="axisCol" fieldPosition="0">
          <references count="1">
            <reference field="4294967294" count="1">
              <x v="1"/>
            </reference>
          </references>
        </pivotArea>
      </pivotSelection>
    </sheetView>
  </sheetViews>
  <sheetFormatPr defaultRowHeight="14.5"/>
  <cols>
    <col min="1" max="1" width="18" bestFit="1" customWidth="1"/>
    <col min="2" max="2" width="8.81640625" bestFit="1" customWidth="1"/>
    <col min="3" max="5" width="16.7265625" bestFit="1" customWidth="1"/>
    <col min="6" max="6" width="36.26953125" bestFit="1" customWidth="1"/>
    <col min="7" max="9" width="19.08984375" bestFit="1" customWidth="1"/>
    <col min="10" max="10" width="21" customWidth="1"/>
    <col min="11" max="302" width="19.08984375" bestFit="1" customWidth="1"/>
    <col min="303" max="303" width="10.36328125" bestFit="1" customWidth="1"/>
  </cols>
  <sheetData>
    <row r="3" spans="1:11" ht="37">
      <c r="A3" s="6" t="s">
        <v>22685</v>
      </c>
      <c r="B3" t="s">
        <v>23062</v>
      </c>
      <c r="C3" t="s">
        <v>23060</v>
      </c>
      <c r="F3" s="9" t="s">
        <v>23061</v>
      </c>
      <c r="G3" s="8">
        <f>_xlfn.XLOOKUP(A14,A14,GETPIVOTDATA("Count of IPO NAME",$A$3))</f>
        <v>7</v>
      </c>
      <c r="H3" t="s">
        <v>23064</v>
      </c>
      <c r="I3" cm="1">
        <f t="array" aca="1" ref="I3" ca="1">SUMPRODUCT(
  SUBTOTAL(103, OFFSET($B$4, ROW($B$4:$B$303)-ROW($B$4), 0, 1)) *
  --(ISNUMBER($B$4:$B$303)) *
  --($B$4:$B$303 &gt;= 0)
)</f>
        <v>8</v>
      </c>
      <c r="J3" t="s">
        <v>23066</v>
      </c>
    </row>
    <row r="4" spans="1:11">
      <c r="A4" s="2" t="s">
        <v>22567</v>
      </c>
      <c r="B4" s="28">
        <v>0</v>
      </c>
      <c r="C4" s="28">
        <v>1</v>
      </c>
    </row>
    <row r="5" spans="1:11">
      <c r="A5" s="2" t="s">
        <v>22599</v>
      </c>
      <c r="B5" s="28">
        <v>0</v>
      </c>
      <c r="C5" s="28">
        <v>1</v>
      </c>
      <c r="I5">
        <f>COUNT(A4:A37)</f>
        <v>0</v>
      </c>
    </row>
    <row r="6" spans="1:11" ht="31">
      <c r="A6" s="2" t="s">
        <v>45</v>
      </c>
      <c r="B6" s="28">
        <v>0</v>
      </c>
      <c r="C6" s="28">
        <v>1</v>
      </c>
      <c r="K6" s="7"/>
    </row>
    <row r="7" spans="1:11">
      <c r="A7" s="2" t="s">
        <v>22574</v>
      </c>
      <c r="B7" s="28">
        <v>0</v>
      </c>
      <c r="C7" s="28">
        <v>1</v>
      </c>
    </row>
    <row r="8" spans="1:11">
      <c r="A8" s="2" t="s">
        <v>16</v>
      </c>
      <c r="B8" s="28">
        <v>0</v>
      </c>
      <c r="C8" s="28">
        <v>1</v>
      </c>
    </row>
    <row r="9" spans="1:11">
      <c r="A9" s="2" t="s">
        <v>22466</v>
      </c>
      <c r="B9" s="28">
        <v>0</v>
      </c>
      <c r="C9" s="28">
        <v>1</v>
      </c>
    </row>
    <row r="10" spans="1:11">
      <c r="A10" s="2" t="s">
        <v>22593</v>
      </c>
      <c r="B10" s="28">
        <v>0</v>
      </c>
      <c r="C10" s="28">
        <v>1</v>
      </c>
    </row>
    <row r="11" spans="1:11">
      <c r="A11" s="2" t="s">
        <v>22686</v>
      </c>
      <c r="B11" s="28">
        <v>0</v>
      </c>
      <c r="C11" s="28">
        <v>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43E51-1E97-498D-B43E-D6B2EA8A595E}">
  <dimension ref="A3:K305"/>
  <sheetViews>
    <sheetView topLeftCell="A9" zoomScale="57" zoomScaleNormal="70" workbookViewId="0">
      <selection activeCell="H7" sqref="H7"/>
    </sheetView>
  </sheetViews>
  <sheetFormatPr defaultRowHeight="14.5"/>
  <cols>
    <col min="1" max="1" width="18.26953125" bestFit="1" customWidth="1"/>
    <col min="2" max="2" width="17.453125" bestFit="1" customWidth="1"/>
    <col min="3" max="3" width="21.1796875" bestFit="1" customWidth="1"/>
    <col min="4" max="4" width="8.1796875" customWidth="1"/>
    <col min="5" max="5" width="10.36328125" bestFit="1" customWidth="1"/>
    <col min="6" max="6" width="38.08984375" customWidth="1"/>
    <col min="7" max="7" width="36.453125" customWidth="1"/>
    <col min="8" max="8" width="34.7265625" bestFit="1" customWidth="1"/>
    <col min="9" max="9" width="19.08984375" bestFit="1" customWidth="1"/>
    <col min="10" max="10" width="34.453125" customWidth="1"/>
    <col min="11" max="302" width="19.08984375" bestFit="1" customWidth="1"/>
    <col min="303" max="303" width="10.36328125" bestFit="1" customWidth="1"/>
  </cols>
  <sheetData>
    <row r="3" spans="1:11" ht="23.5">
      <c r="A3" s="6" t="s">
        <v>22685</v>
      </c>
      <c r="B3" t="s">
        <v>23060</v>
      </c>
      <c r="C3" t="s">
        <v>22687</v>
      </c>
      <c r="D3" t="s">
        <v>29690</v>
      </c>
      <c r="E3" s="10"/>
      <c r="F3" s="10"/>
      <c r="G3" s="11"/>
      <c r="H3" s="10"/>
    </row>
    <row r="4" spans="1:11" ht="28.5">
      <c r="A4" s="2" t="s">
        <v>22599</v>
      </c>
      <c r="B4" s="28">
        <v>1</v>
      </c>
      <c r="C4" s="28">
        <v>0</v>
      </c>
      <c r="D4" t="e">
        <f>_xlfn.XLOOKUP(A4,'ipo_21-25'!C:C,'ipo_21-25'!#REF!)</f>
        <v>#REF!</v>
      </c>
      <c r="E4" s="10"/>
      <c r="F4" s="10"/>
      <c r="G4" s="13">
        <f>_xlfn.XLOOKUP('FOR NO OF +'!A11,'FOR NO OF +'!A11,GETPIVOTDATA("Count of IPO NAME",'FOR NO OF +'!$A$3))</f>
        <v>7</v>
      </c>
      <c r="H4" s="10"/>
    </row>
    <row r="5" spans="1:11" ht="23.5">
      <c r="A5" s="2" t="s">
        <v>22466</v>
      </c>
      <c r="B5" s="28">
        <v>1</v>
      </c>
      <c r="C5" s="28">
        <v>0</v>
      </c>
      <c r="D5" t="e">
        <f>_xlfn.XLOOKUP(A5,'ipo_21-25'!C:C,'ipo_21-25'!#REF!)</f>
        <v>#REF!</v>
      </c>
      <c r="E5" s="10"/>
      <c r="F5" s="10"/>
      <c r="G5" s="10"/>
      <c r="H5" s="10"/>
    </row>
    <row r="6" spans="1:11" ht="31">
      <c r="A6" s="2" t="s">
        <v>22574</v>
      </c>
      <c r="B6" s="28">
        <v>1</v>
      </c>
      <c r="C6" s="28">
        <v>0</v>
      </c>
      <c r="D6" t="e">
        <f>_xlfn.XLOOKUP(A6,'ipo_21-25'!C:C,'ipo_21-25'!#REF!)</f>
        <v>#REF!</v>
      </c>
      <c r="E6" s="10"/>
      <c r="F6" s="11" t="s">
        <v>29689</v>
      </c>
      <c r="G6" s="12" t="s">
        <v>29687</v>
      </c>
      <c r="H6" s="12" t="s">
        <v>29688</v>
      </c>
      <c r="K6" s="7"/>
    </row>
    <row r="7" spans="1:11" ht="28.5">
      <c r="A7" s="2" t="s">
        <v>22567</v>
      </c>
      <c r="B7" s="28">
        <v>1</v>
      </c>
      <c r="C7" s="28">
        <v>0</v>
      </c>
      <c r="D7" t="e">
        <f>_xlfn.XLOOKUP(A7,'ipo_21-25'!C:C,'ipo_21-25'!#REF!)</f>
        <v>#REF!</v>
      </c>
      <c r="E7" s="10"/>
      <c r="F7" s="13"/>
      <c r="G7" s="13" cm="1">
        <f t="array" aca="1" ref="G7" ca="1">MAX(0,
SUMPRODUCT(
SUBTOTAL(103,OFFSET($B$4,ROW($B$4:$B$306)-ROW($B$4),0,1))*
--(ISNUMBER($B$4:$B$306))*
--($B$4:$B$306&lt;0)
))</f>
        <v>0</v>
      </c>
      <c r="H7" s="13"/>
    </row>
    <row r="8" spans="1:11">
      <c r="A8" s="2" t="s">
        <v>45</v>
      </c>
      <c r="B8" s="28">
        <v>1</v>
      </c>
      <c r="C8" s="28">
        <v>0</v>
      </c>
      <c r="D8" t="e">
        <f>_xlfn.XLOOKUP(A8,'ipo_21-25'!C:C,'ipo_21-25'!#REF!)</f>
        <v>#REF!</v>
      </c>
    </row>
    <row r="9" spans="1:11">
      <c r="A9" s="2" t="s">
        <v>16</v>
      </c>
      <c r="B9" s="28">
        <v>1</v>
      </c>
      <c r="C9" s="28">
        <v>0</v>
      </c>
      <c r="D9" t="e">
        <f>_xlfn.XLOOKUP(A9,'ipo_21-25'!C:C,'ipo_21-25'!#REF!)</f>
        <v>#REF!</v>
      </c>
    </row>
    <row r="10" spans="1:11">
      <c r="A10" s="2" t="s">
        <v>22593</v>
      </c>
      <c r="B10" s="28">
        <v>1</v>
      </c>
      <c r="C10" s="28">
        <v>0</v>
      </c>
      <c r="D10" t="e">
        <f>_xlfn.XLOOKUP(A10,'ipo_21-25'!C:C,'ipo_21-25'!#REF!)</f>
        <v>#REF!</v>
      </c>
    </row>
    <row r="11" spans="1:11">
      <c r="D11" t="e">
        <f>_xlfn.XLOOKUP(A11,'ipo_21-25'!C:C,'ipo_21-25'!#REF!)</f>
        <v>#REF!</v>
      </c>
    </row>
    <row r="12" spans="1:11">
      <c r="D12" t="e">
        <f>_xlfn.XLOOKUP(A12,'ipo_21-25'!C:C,'ipo_21-25'!#REF!)</f>
        <v>#REF!</v>
      </c>
    </row>
    <row r="13" spans="1:11">
      <c r="D13" t="e">
        <f>_xlfn.XLOOKUP(A13,'ipo_21-25'!C:C,'ipo_21-25'!#REF!)</f>
        <v>#REF!</v>
      </c>
    </row>
    <row r="14" spans="1:11">
      <c r="D14" t="e">
        <f>_xlfn.XLOOKUP(A14,'ipo_21-25'!C:C,'ipo_21-25'!#REF!)</f>
        <v>#REF!</v>
      </c>
    </row>
    <row r="15" spans="1:11">
      <c r="D15" t="e">
        <f>_xlfn.XLOOKUP(A15,'ipo_21-25'!C:C,'ipo_21-25'!#REF!)</f>
        <v>#REF!</v>
      </c>
    </row>
    <row r="16" spans="1:11">
      <c r="D16" t="e">
        <f>_xlfn.XLOOKUP(A16,'ipo_21-25'!C:C,'ipo_21-25'!#REF!)</f>
        <v>#REF!</v>
      </c>
    </row>
    <row r="17" spans="4:4">
      <c r="D17" t="e">
        <f>_xlfn.XLOOKUP(A17,'ipo_21-25'!C:C,'ipo_21-25'!#REF!)</f>
        <v>#REF!</v>
      </c>
    </row>
    <row r="18" spans="4:4">
      <c r="D18" t="e">
        <f>_xlfn.XLOOKUP(A18,'ipo_21-25'!C:C,'ipo_21-25'!#REF!)</f>
        <v>#REF!</v>
      </c>
    </row>
    <row r="19" spans="4:4">
      <c r="D19" t="e">
        <f>_xlfn.XLOOKUP(A19,'ipo_21-25'!C:C,'ipo_21-25'!#REF!)</f>
        <v>#REF!</v>
      </c>
    </row>
    <row r="20" spans="4:4">
      <c r="D20" t="e">
        <f>_xlfn.XLOOKUP(A20,'ipo_21-25'!C:C,'ipo_21-25'!#REF!)</f>
        <v>#REF!</v>
      </c>
    </row>
    <row r="21" spans="4:4">
      <c r="D21" t="e">
        <f>_xlfn.XLOOKUP(A21,'ipo_21-25'!C:C,'ipo_21-25'!#REF!)</f>
        <v>#REF!</v>
      </c>
    </row>
    <row r="22" spans="4:4">
      <c r="D22" t="e">
        <f>_xlfn.XLOOKUP(A22,'ipo_21-25'!C:C,'ipo_21-25'!#REF!)</f>
        <v>#REF!</v>
      </c>
    </row>
    <row r="23" spans="4:4">
      <c r="D23" t="e">
        <f>_xlfn.XLOOKUP(A23,'ipo_21-25'!C:C,'ipo_21-25'!#REF!)</f>
        <v>#REF!</v>
      </c>
    </row>
    <row r="24" spans="4:4">
      <c r="D24" t="e">
        <f>_xlfn.XLOOKUP(A24,'ipo_21-25'!C:C,'ipo_21-25'!#REF!)</f>
        <v>#REF!</v>
      </c>
    </row>
    <row r="25" spans="4:4">
      <c r="D25" t="e">
        <f>_xlfn.XLOOKUP(A25,'ipo_21-25'!C:C,'ipo_21-25'!#REF!)</f>
        <v>#REF!</v>
      </c>
    </row>
    <row r="26" spans="4:4">
      <c r="D26" t="e">
        <f>_xlfn.XLOOKUP(A26,'ipo_21-25'!C:C,'ipo_21-25'!#REF!)</f>
        <v>#REF!</v>
      </c>
    </row>
    <row r="27" spans="4:4">
      <c r="D27" t="e">
        <f>_xlfn.XLOOKUP(A27,'ipo_21-25'!C:C,'ipo_21-25'!#REF!)</f>
        <v>#REF!</v>
      </c>
    </row>
    <row r="28" spans="4:4">
      <c r="D28" t="e">
        <f>_xlfn.XLOOKUP(A28,'ipo_21-25'!C:C,'ipo_21-25'!#REF!)</f>
        <v>#REF!</v>
      </c>
    </row>
    <row r="29" spans="4:4">
      <c r="D29" t="e">
        <f>_xlfn.XLOOKUP(A29,'ipo_21-25'!C:C,'ipo_21-25'!#REF!)</f>
        <v>#REF!</v>
      </c>
    </row>
    <row r="30" spans="4:4">
      <c r="D30" t="e">
        <f>_xlfn.XLOOKUP(A30,'ipo_21-25'!C:C,'ipo_21-25'!#REF!)</f>
        <v>#REF!</v>
      </c>
    </row>
    <row r="31" spans="4:4">
      <c r="D31" t="e">
        <f>_xlfn.XLOOKUP(A31,'ipo_21-25'!C:C,'ipo_21-25'!#REF!)</f>
        <v>#REF!</v>
      </c>
    </row>
    <row r="32" spans="4:4">
      <c r="D32" t="e">
        <f>_xlfn.XLOOKUP(A32,'ipo_21-25'!C:C,'ipo_21-25'!#REF!)</f>
        <v>#REF!</v>
      </c>
    </row>
    <row r="33" spans="4:4">
      <c r="D33" t="e">
        <f>_xlfn.XLOOKUP(A33,'ipo_21-25'!C:C,'ipo_21-25'!#REF!)</f>
        <v>#REF!</v>
      </c>
    </row>
    <row r="34" spans="4:4">
      <c r="D34" t="e">
        <f>_xlfn.XLOOKUP(A34,'ipo_21-25'!C:C,'ipo_21-25'!#REF!)</f>
        <v>#REF!</v>
      </c>
    </row>
    <row r="35" spans="4:4">
      <c r="D35" t="e">
        <f>_xlfn.XLOOKUP(A35,'ipo_21-25'!C:C,'ipo_21-25'!#REF!)</f>
        <v>#REF!</v>
      </c>
    </row>
    <row r="36" spans="4:4">
      <c r="D36" t="e">
        <f>_xlfn.XLOOKUP(A36,'ipo_21-25'!C:C,'ipo_21-25'!#REF!)</f>
        <v>#REF!</v>
      </c>
    </row>
    <row r="37" spans="4:4">
      <c r="D37" t="e">
        <f>_xlfn.XLOOKUP(A37,'ipo_21-25'!C:C,'ipo_21-25'!#REF!)</f>
        <v>#REF!</v>
      </c>
    </row>
    <row r="38" spans="4:4">
      <c r="D38" t="e">
        <f>_xlfn.XLOOKUP(A38,'ipo_21-25'!C:C,'ipo_21-25'!#REF!)</f>
        <v>#REF!</v>
      </c>
    </row>
    <row r="39" spans="4:4">
      <c r="D39" t="e">
        <f>_xlfn.XLOOKUP(A39,'ipo_21-25'!C:C,'ipo_21-25'!#REF!)</f>
        <v>#REF!</v>
      </c>
    </row>
    <row r="40" spans="4:4">
      <c r="D40" t="e">
        <f>_xlfn.XLOOKUP(A40,'ipo_21-25'!C:C,'ipo_21-25'!#REF!)</f>
        <v>#REF!</v>
      </c>
    </row>
    <row r="41" spans="4:4">
      <c r="D41" t="e">
        <f>_xlfn.XLOOKUP(A41,'ipo_21-25'!C:C,'ipo_21-25'!#REF!)</f>
        <v>#REF!</v>
      </c>
    </row>
    <row r="42" spans="4:4">
      <c r="D42" t="e">
        <f>_xlfn.XLOOKUP(A42,'ipo_21-25'!C:C,'ipo_21-25'!#REF!)</f>
        <v>#REF!</v>
      </c>
    </row>
    <row r="43" spans="4:4">
      <c r="D43" t="e">
        <f>_xlfn.XLOOKUP(A43,'ipo_21-25'!C:C,'ipo_21-25'!#REF!)</f>
        <v>#REF!</v>
      </c>
    </row>
    <row r="44" spans="4:4">
      <c r="D44" t="e">
        <f>_xlfn.XLOOKUP(A44,'ipo_21-25'!C:C,'ipo_21-25'!#REF!)</f>
        <v>#REF!</v>
      </c>
    </row>
    <row r="45" spans="4:4">
      <c r="D45" t="e">
        <f>_xlfn.XLOOKUP(A45,'ipo_21-25'!C:C,'ipo_21-25'!#REF!)</f>
        <v>#REF!</v>
      </c>
    </row>
    <row r="46" spans="4:4">
      <c r="D46" t="e">
        <f>_xlfn.XLOOKUP(A46,'ipo_21-25'!C:C,'ipo_21-25'!#REF!)</f>
        <v>#REF!</v>
      </c>
    </row>
    <row r="47" spans="4:4">
      <c r="D47" t="e">
        <f>_xlfn.XLOOKUP(A47,'ipo_21-25'!C:C,'ipo_21-25'!#REF!)</f>
        <v>#REF!</v>
      </c>
    </row>
    <row r="48" spans="4:4">
      <c r="D48" t="e">
        <f>_xlfn.XLOOKUP(A48,'ipo_21-25'!C:C,'ipo_21-25'!#REF!)</f>
        <v>#REF!</v>
      </c>
    </row>
    <row r="49" spans="4:4">
      <c r="D49" t="e">
        <f>_xlfn.XLOOKUP(A49,'ipo_21-25'!C:C,'ipo_21-25'!#REF!)</f>
        <v>#REF!</v>
      </c>
    </row>
    <row r="50" spans="4:4">
      <c r="D50" t="e">
        <f>_xlfn.XLOOKUP(A50,'ipo_21-25'!C:C,'ipo_21-25'!#REF!)</f>
        <v>#REF!</v>
      </c>
    </row>
    <row r="51" spans="4:4">
      <c r="D51" t="e">
        <f>_xlfn.XLOOKUP(A51,'ipo_21-25'!C:C,'ipo_21-25'!#REF!)</f>
        <v>#REF!</v>
      </c>
    </row>
    <row r="52" spans="4:4">
      <c r="D52" t="e">
        <f>_xlfn.XLOOKUP(A52,'ipo_21-25'!C:C,'ipo_21-25'!#REF!)</f>
        <v>#REF!</v>
      </c>
    </row>
    <row r="53" spans="4:4">
      <c r="D53" t="e">
        <f>_xlfn.XLOOKUP(A53,'ipo_21-25'!C:C,'ipo_21-25'!#REF!)</f>
        <v>#REF!</v>
      </c>
    </row>
    <row r="54" spans="4:4">
      <c r="D54" t="e">
        <f>_xlfn.XLOOKUP(A54,'ipo_21-25'!C:C,'ipo_21-25'!#REF!)</f>
        <v>#REF!</v>
      </c>
    </row>
    <row r="55" spans="4:4">
      <c r="D55" t="e">
        <f>_xlfn.XLOOKUP(A55,'ipo_21-25'!C:C,'ipo_21-25'!#REF!)</f>
        <v>#REF!</v>
      </c>
    </row>
    <row r="56" spans="4:4">
      <c r="D56" t="e">
        <f>_xlfn.XLOOKUP(A56,'ipo_21-25'!C:C,'ipo_21-25'!#REF!)</f>
        <v>#REF!</v>
      </c>
    </row>
    <row r="57" spans="4:4">
      <c r="D57" t="e">
        <f>_xlfn.XLOOKUP(A57,'ipo_21-25'!C:C,'ipo_21-25'!#REF!)</f>
        <v>#REF!</v>
      </c>
    </row>
    <row r="58" spans="4:4">
      <c r="D58" t="e">
        <f>_xlfn.XLOOKUP(A58,'ipo_21-25'!C:C,'ipo_21-25'!#REF!)</f>
        <v>#REF!</v>
      </c>
    </row>
    <row r="59" spans="4:4">
      <c r="D59" t="e">
        <f>_xlfn.XLOOKUP(A59,'ipo_21-25'!C:C,'ipo_21-25'!#REF!)</f>
        <v>#REF!</v>
      </c>
    </row>
    <row r="60" spans="4:4">
      <c r="D60" t="e">
        <f>_xlfn.XLOOKUP(A60,'ipo_21-25'!C:C,'ipo_21-25'!#REF!)</f>
        <v>#REF!</v>
      </c>
    </row>
    <row r="61" spans="4:4">
      <c r="D61" t="e">
        <f>_xlfn.XLOOKUP(A61,'ipo_21-25'!C:C,'ipo_21-25'!#REF!)</f>
        <v>#REF!</v>
      </c>
    </row>
    <row r="62" spans="4:4">
      <c r="D62" t="e">
        <f>_xlfn.XLOOKUP(A62,'ipo_21-25'!C:C,'ipo_21-25'!#REF!)</f>
        <v>#REF!</v>
      </c>
    </row>
    <row r="63" spans="4:4">
      <c r="D63" t="e">
        <f>_xlfn.XLOOKUP(A63,'ipo_21-25'!C:C,'ipo_21-25'!#REF!)</f>
        <v>#REF!</v>
      </c>
    </row>
    <row r="64" spans="4:4">
      <c r="D64" t="e">
        <f>_xlfn.XLOOKUP(A64,'ipo_21-25'!C:C,'ipo_21-25'!#REF!)</f>
        <v>#REF!</v>
      </c>
    </row>
    <row r="65" spans="4:4">
      <c r="D65" t="e">
        <f>_xlfn.XLOOKUP(A65,'ipo_21-25'!C:C,'ipo_21-25'!#REF!)</f>
        <v>#REF!</v>
      </c>
    </row>
    <row r="66" spans="4:4">
      <c r="D66" t="e">
        <f>_xlfn.XLOOKUP(A66,'ipo_21-25'!C:C,'ipo_21-25'!#REF!)</f>
        <v>#REF!</v>
      </c>
    </row>
    <row r="67" spans="4:4">
      <c r="D67" t="e">
        <f>_xlfn.XLOOKUP(A67,'ipo_21-25'!C:C,'ipo_21-25'!#REF!)</f>
        <v>#REF!</v>
      </c>
    </row>
    <row r="68" spans="4:4">
      <c r="D68" t="e">
        <f>_xlfn.XLOOKUP(A68,'ipo_21-25'!C:C,'ipo_21-25'!#REF!)</f>
        <v>#REF!</v>
      </c>
    </row>
    <row r="69" spans="4:4">
      <c r="D69" t="e">
        <f>_xlfn.XLOOKUP(A69,'ipo_21-25'!C:C,'ipo_21-25'!#REF!)</f>
        <v>#REF!</v>
      </c>
    </row>
    <row r="70" spans="4:4">
      <c r="D70" t="e">
        <f>_xlfn.XLOOKUP(A70,'ipo_21-25'!C:C,'ipo_21-25'!#REF!)</f>
        <v>#REF!</v>
      </c>
    </row>
    <row r="71" spans="4:4">
      <c r="D71" t="e">
        <f>_xlfn.XLOOKUP(A71,'ipo_21-25'!C:C,'ipo_21-25'!#REF!)</f>
        <v>#REF!</v>
      </c>
    </row>
    <row r="72" spans="4:4">
      <c r="D72" t="e">
        <f>_xlfn.XLOOKUP(A72,'ipo_21-25'!C:C,'ipo_21-25'!#REF!)</f>
        <v>#REF!</v>
      </c>
    </row>
    <row r="73" spans="4:4">
      <c r="D73" t="e">
        <f>_xlfn.XLOOKUP(A73,'ipo_21-25'!C:C,'ipo_21-25'!#REF!)</f>
        <v>#REF!</v>
      </c>
    </row>
    <row r="74" spans="4:4">
      <c r="D74" t="e">
        <f>_xlfn.XLOOKUP(A74,'ipo_21-25'!C:C,'ipo_21-25'!#REF!)</f>
        <v>#REF!</v>
      </c>
    </row>
    <row r="75" spans="4:4">
      <c r="D75" t="e">
        <f>_xlfn.XLOOKUP(A75,'ipo_21-25'!C:C,'ipo_21-25'!#REF!)</f>
        <v>#REF!</v>
      </c>
    </row>
    <row r="76" spans="4:4">
      <c r="D76" t="e">
        <f>_xlfn.XLOOKUP(A76,'ipo_21-25'!C:C,'ipo_21-25'!#REF!)</f>
        <v>#REF!</v>
      </c>
    </row>
    <row r="77" spans="4:4">
      <c r="D77" t="e">
        <f>_xlfn.XLOOKUP(A77,'ipo_21-25'!C:C,'ipo_21-25'!#REF!)</f>
        <v>#REF!</v>
      </c>
    </row>
    <row r="78" spans="4:4">
      <c r="D78" t="e">
        <f>_xlfn.XLOOKUP(A78,'ipo_21-25'!C:C,'ipo_21-25'!#REF!)</f>
        <v>#REF!</v>
      </c>
    </row>
    <row r="79" spans="4:4">
      <c r="D79" t="e">
        <f>_xlfn.XLOOKUP(A79,'ipo_21-25'!C:C,'ipo_21-25'!#REF!)</f>
        <v>#REF!</v>
      </c>
    </row>
    <row r="80" spans="4:4">
      <c r="D80" t="e">
        <f>_xlfn.XLOOKUP(A80,'ipo_21-25'!C:C,'ipo_21-25'!#REF!)</f>
        <v>#REF!</v>
      </c>
    </row>
    <row r="81" spans="4:4">
      <c r="D81" t="e">
        <f>_xlfn.XLOOKUP(A81,'ipo_21-25'!C:C,'ipo_21-25'!#REF!)</f>
        <v>#REF!</v>
      </c>
    </row>
    <row r="82" spans="4:4">
      <c r="D82" t="e">
        <f>_xlfn.XLOOKUP(A82,'ipo_21-25'!C:C,'ipo_21-25'!#REF!)</f>
        <v>#REF!</v>
      </c>
    </row>
    <row r="83" spans="4:4">
      <c r="D83" t="e">
        <f>_xlfn.XLOOKUP(A83,'ipo_21-25'!C:C,'ipo_21-25'!#REF!)</f>
        <v>#REF!</v>
      </c>
    </row>
    <row r="84" spans="4:4">
      <c r="D84" t="e">
        <f>_xlfn.XLOOKUP(A84,'ipo_21-25'!C:C,'ipo_21-25'!#REF!)</f>
        <v>#REF!</v>
      </c>
    </row>
    <row r="85" spans="4:4">
      <c r="D85" t="e">
        <f>_xlfn.XLOOKUP(A85,'ipo_21-25'!C:C,'ipo_21-25'!#REF!)</f>
        <v>#REF!</v>
      </c>
    </row>
    <row r="86" spans="4:4">
      <c r="D86" t="e">
        <f>_xlfn.XLOOKUP(A86,'ipo_21-25'!C:C,'ipo_21-25'!#REF!)</f>
        <v>#REF!</v>
      </c>
    </row>
    <row r="87" spans="4:4">
      <c r="D87" t="e">
        <f>_xlfn.XLOOKUP(A87,'ipo_21-25'!C:C,'ipo_21-25'!#REF!)</f>
        <v>#REF!</v>
      </c>
    </row>
    <row r="88" spans="4:4">
      <c r="D88" t="e">
        <f>_xlfn.XLOOKUP(A88,'ipo_21-25'!C:C,'ipo_21-25'!#REF!)</f>
        <v>#REF!</v>
      </c>
    </row>
    <row r="89" spans="4:4">
      <c r="D89" t="e">
        <f>_xlfn.XLOOKUP(A89,'ipo_21-25'!C:C,'ipo_21-25'!#REF!)</f>
        <v>#REF!</v>
      </c>
    </row>
    <row r="90" spans="4:4">
      <c r="D90" t="e">
        <f>_xlfn.XLOOKUP(A90,'ipo_21-25'!C:C,'ipo_21-25'!#REF!)</f>
        <v>#REF!</v>
      </c>
    </row>
    <row r="91" spans="4:4">
      <c r="D91" t="e">
        <f>_xlfn.XLOOKUP(A91,'ipo_21-25'!C:C,'ipo_21-25'!#REF!)</f>
        <v>#REF!</v>
      </c>
    </row>
    <row r="92" spans="4:4">
      <c r="D92" t="e">
        <f>_xlfn.XLOOKUP(A92,'ipo_21-25'!C:C,'ipo_21-25'!#REF!)</f>
        <v>#REF!</v>
      </c>
    </row>
    <row r="93" spans="4:4">
      <c r="D93" t="e">
        <f>_xlfn.XLOOKUP(A93,'ipo_21-25'!C:C,'ipo_21-25'!#REF!)</f>
        <v>#REF!</v>
      </c>
    </row>
    <row r="94" spans="4:4">
      <c r="D94" t="e">
        <f>_xlfn.XLOOKUP(A94,'ipo_21-25'!C:C,'ipo_21-25'!#REF!)</f>
        <v>#REF!</v>
      </c>
    </row>
    <row r="95" spans="4:4">
      <c r="D95" t="e">
        <f>_xlfn.XLOOKUP(A95,'ipo_21-25'!C:C,'ipo_21-25'!#REF!)</f>
        <v>#REF!</v>
      </c>
    </row>
    <row r="96" spans="4:4">
      <c r="D96" t="e">
        <f>_xlfn.XLOOKUP(A96,'ipo_21-25'!C:C,'ipo_21-25'!#REF!)</f>
        <v>#REF!</v>
      </c>
    </row>
    <row r="97" spans="4:4">
      <c r="D97" t="e">
        <f>_xlfn.XLOOKUP(A97,'ipo_21-25'!C:C,'ipo_21-25'!#REF!)</f>
        <v>#REF!</v>
      </c>
    </row>
    <row r="98" spans="4:4">
      <c r="D98" t="e">
        <f>_xlfn.XLOOKUP(A98,'ipo_21-25'!C:C,'ipo_21-25'!#REF!)</f>
        <v>#REF!</v>
      </c>
    </row>
    <row r="99" spans="4:4">
      <c r="D99" t="e">
        <f>_xlfn.XLOOKUP(A99,'ipo_21-25'!C:C,'ipo_21-25'!#REF!)</f>
        <v>#REF!</v>
      </c>
    </row>
    <row r="100" spans="4:4">
      <c r="D100" t="e">
        <f>_xlfn.XLOOKUP(A100,'ipo_21-25'!C:C,'ipo_21-25'!#REF!)</f>
        <v>#REF!</v>
      </c>
    </row>
    <row r="101" spans="4:4">
      <c r="D101" t="e">
        <f>_xlfn.XLOOKUP(A101,'ipo_21-25'!C:C,'ipo_21-25'!#REF!)</f>
        <v>#REF!</v>
      </c>
    </row>
    <row r="102" spans="4:4">
      <c r="D102" t="e">
        <f>_xlfn.XLOOKUP(A102,'ipo_21-25'!C:C,'ipo_21-25'!#REF!)</f>
        <v>#REF!</v>
      </c>
    </row>
    <row r="103" spans="4:4">
      <c r="D103" t="e">
        <f>_xlfn.XLOOKUP(A103,'ipo_21-25'!C:C,'ipo_21-25'!#REF!)</f>
        <v>#REF!</v>
      </c>
    </row>
    <row r="104" spans="4:4">
      <c r="D104" t="e">
        <f>_xlfn.XLOOKUP(A104,'ipo_21-25'!C:C,'ipo_21-25'!#REF!)</f>
        <v>#REF!</v>
      </c>
    </row>
    <row r="105" spans="4:4">
      <c r="D105" t="e">
        <f>_xlfn.XLOOKUP(A105,'ipo_21-25'!C:C,'ipo_21-25'!#REF!)</f>
        <v>#REF!</v>
      </c>
    </row>
    <row r="106" spans="4:4">
      <c r="D106" t="e">
        <f>_xlfn.XLOOKUP(A106,'ipo_21-25'!C:C,'ipo_21-25'!#REF!)</f>
        <v>#REF!</v>
      </c>
    </row>
    <row r="107" spans="4:4">
      <c r="D107" t="e">
        <f>_xlfn.XLOOKUP(A107,'ipo_21-25'!C:C,'ipo_21-25'!#REF!)</f>
        <v>#REF!</v>
      </c>
    </row>
    <row r="108" spans="4:4">
      <c r="D108" t="e">
        <f>_xlfn.XLOOKUP(A108,'ipo_21-25'!C:C,'ipo_21-25'!#REF!)</f>
        <v>#REF!</v>
      </c>
    </row>
    <row r="109" spans="4:4">
      <c r="D109" t="e">
        <f>_xlfn.XLOOKUP(A109,'ipo_21-25'!C:C,'ipo_21-25'!#REF!)</f>
        <v>#REF!</v>
      </c>
    </row>
    <row r="110" spans="4:4">
      <c r="D110" t="e">
        <f>_xlfn.XLOOKUP(A110,'ipo_21-25'!C:C,'ipo_21-25'!#REF!)</f>
        <v>#REF!</v>
      </c>
    </row>
    <row r="111" spans="4:4">
      <c r="D111" t="e">
        <f>_xlfn.XLOOKUP(A111,'ipo_21-25'!C:C,'ipo_21-25'!#REF!)</f>
        <v>#REF!</v>
      </c>
    </row>
    <row r="112" spans="4:4">
      <c r="D112" t="e">
        <f>_xlfn.XLOOKUP(A112,'ipo_21-25'!C:C,'ipo_21-25'!#REF!)</f>
        <v>#REF!</v>
      </c>
    </row>
    <row r="113" spans="4:4">
      <c r="D113" t="e">
        <f>_xlfn.XLOOKUP(A113,'ipo_21-25'!C:C,'ipo_21-25'!#REF!)</f>
        <v>#REF!</v>
      </c>
    </row>
    <row r="114" spans="4:4">
      <c r="D114" t="e">
        <f>_xlfn.XLOOKUP(A114,'ipo_21-25'!C:C,'ipo_21-25'!#REF!)</f>
        <v>#REF!</v>
      </c>
    </row>
    <row r="115" spans="4:4">
      <c r="D115" t="e">
        <f>_xlfn.XLOOKUP(A115,'ipo_21-25'!C:C,'ipo_21-25'!#REF!)</f>
        <v>#REF!</v>
      </c>
    </row>
    <row r="116" spans="4:4">
      <c r="D116" t="e">
        <f>_xlfn.XLOOKUP(A116,'ipo_21-25'!C:C,'ipo_21-25'!#REF!)</f>
        <v>#REF!</v>
      </c>
    </row>
    <row r="117" spans="4:4">
      <c r="D117" t="e">
        <f>_xlfn.XLOOKUP(A117,'ipo_21-25'!C:C,'ipo_21-25'!#REF!)</f>
        <v>#REF!</v>
      </c>
    </row>
    <row r="118" spans="4:4">
      <c r="D118" t="e">
        <f>_xlfn.XLOOKUP(A118,'ipo_21-25'!C:C,'ipo_21-25'!#REF!)</f>
        <v>#REF!</v>
      </c>
    </row>
    <row r="119" spans="4:4">
      <c r="D119" t="e">
        <f>_xlfn.XLOOKUP(A119,'ipo_21-25'!C:C,'ipo_21-25'!#REF!)</f>
        <v>#REF!</v>
      </c>
    </row>
    <row r="120" spans="4:4">
      <c r="D120" t="e">
        <f>_xlfn.XLOOKUP(A120,'ipo_21-25'!C:C,'ipo_21-25'!#REF!)</f>
        <v>#REF!</v>
      </c>
    </row>
    <row r="121" spans="4:4">
      <c r="D121" t="e">
        <f>_xlfn.XLOOKUP(A121,'ipo_21-25'!C:C,'ipo_21-25'!#REF!)</f>
        <v>#REF!</v>
      </c>
    </row>
    <row r="122" spans="4:4">
      <c r="D122" t="e">
        <f>_xlfn.XLOOKUP(A122,'ipo_21-25'!C:C,'ipo_21-25'!#REF!)</f>
        <v>#REF!</v>
      </c>
    </row>
    <row r="123" spans="4:4">
      <c r="D123" t="e">
        <f>_xlfn.XLOOKUP(A123,'ipo_21-25'!C:C,'ipo_21-25'!#REF!)</f>
        <v>#REF!</v>
      </c>
    </row>
    <row r="124" spans="4:4">
      <c r="D124" t="e">
        <f>_xlfn.XLOOKUP(A124,'ipo_21-25'!C:C,'ipo_21-25'!#REF!)</f>
        <v>#REF!</v>
      </c>
    </row>
    <row r="125" spans="4:4">
      <c r="D125" t="e">
        <f>_xlfn.XLOOKUP(A125,'ipo_21-25'!C:C,'ipo_21-25'!#REF!)</f>
        <v>#REF!</v>
      </c>
    </row>
    <row r="126" spans="4:4">
      <c r="D126" t="e">
        <f>_xlfn.XLOOKUP(A126,'ipo_21-25'!C:C,'ipo_21-25'!#REF!)</f>
        <v>#REF!</v>
      </c>
    </row>
    <row r="127" spans="4:4">
      <c r="D127" t="e">
        <f>_xlfn.XLOOKUP(A127,'ipo_21-25'!C:C,'ipo_21-25'!#REF!)</f>
        <v>#REF!</v>
      </c>
    </row>
    <row r="128" spans="4:4">
      <c r="D128" t="e">
        <f>_xlfn.XLOOKUP(A128,'ipo_21-25'!C:C,'ipo_21-25'!#REF!)</f>
        <v>#REF!</v>
      </c>
    </row>
    <row r="129" spans="4:4">
      <c r="D129" t="e">
        <f>_xlfn.XLOOKUP(A129,'ipo_21-25'!C:C,'ipo_21-25'!#REF!)</f>
        <v>#REF!</v>
      </c>
    </row>
    <row r="130" spans="4:4">
      <c r="D130" t="e">
        <f>_xlfn.XLOOKUP(A130,'ipo_21-25'!C:C,'ipo_21-25'!#REF!)</f>
        <v>#REF!</v>
      </c>
    </row>
    <row r="131" spans="4:4">
      <c r="D131" t="e">
        <f>_xlfn.XLOOKUP(A131,'ipo_21-25'!C:C,'ipo_21-25'!#REF!)</f>
        <v>#REF!</v>
      </c>
    </row>
    <row r="132" spans="4:4">
      <c r="D132" t="e">
        <f>_xlfn.XLOOKUP(A132,'ipo_21-25'!C:C,'ipo_21-25'!#REF!)</f>
        <v>#REF!</v>
      </c>
    </row>
    <row r="133" spans="4:4">
      <c r="D133" t="e">
        <f>_xlfn.XLOOKUP(A133,'ipo_21-25'!C:C,'ipo_21-25'!#REF!)</f>
        <v>#REF!</v>
      </c>
    </row>
    <row r="134" spans="4:4">
      <c r="D134" t="e">
        <f>_xlfn.XLOOKUP(A134,'ipo_21-25'!C:C,'ipo_21-25'!#REF!)</f>
        <v>#REF!</v>
      </c>
    </row>
    <row r="135" spans="4:4">
      <c r="D135" t="e">
        <f>_xlfn.XLOOKUP(A135,'ipo_21-25'!C:C,'ipo_21-25'!#REF!)</f>
        <v>#REF!</v>
      </c>
    </row>
    <row r="136" spans="4:4">
      <c r="D136" t="e">
        <f>_xlfn.XLOOKUP(A136,'ipo_21-25'!C:C,'ipo_21-25'!#REF!)</f>
        <v>#REF!</v>
      </c>
    </row>
    <row r="137" spans="4:4">
      <c r="D137" t="e">
        <f>_xlfn.XLOOKUP(A137,'ipo_21-25'!C:C,'ipo_21-25'!#REF!)</f>
        <v>#REF!</v>
      </c>
    </row>
    <row r="138" spans="4:4">
      <c r="D138" t="e">
        <f>_xlfn.XLOOKUP(A138,'ipo_21-25'!C:C,'ipo_21-25'!#REF!)</f>
        <v>#REF!</v>
      </c>
    </row>
    <row r="139" spans="4:4">
      <c r="D139" t="e">
        <f>_xlfn.XLOOKUP(A139,'ipo_21-25'!C:C,'ipo_21-25'!#REF!)</f>
        <v>#REF!</v>
      </c>
    </row>
    <row r="140" spans="4:4">
      <c r="D140" t="e">
        <f>_xlfn.XLOOKUP(A140,'ipo_21-25'!C:C,'ipo_21-25'!#REF!)</f>
        <v>#REF!</v>
      </c>
    </row>
    <row r="141" spans="4:4">
      <c r="D141" t="e">
        <f>_xlfn.XLOOKUP(A141,'ipo_21-25'!C:C,'ipo_21-25'!#REF!)</f>
        <v>#REF!</v>
      </c>
    </row>
    <row r="142" spans="4:4">
      <c r="D142" t="e">
        <f>_xlfn.XLOOKUP(A142,'ipo_21-25'!C:C,'ipo_21-25'!#REF!)</f>
        <v>#REF!</v>
      </c>
    </row>
    <row r="143" spans="4:4">
      <c r="D143" t="e">
        <f>_xlfn.XLOOKUP(A143,'ipo_21-25'!C:C,'ipo_21-25'!#REF!)</f>
        <v>#REF!</v>
      </c>
    </row>
    <row r="144" spans="4:4">
      <c r="D144" t="e">
        <f>_xlfn.XLOOKUP(A144,'ipo_21-25'!C:C,'ipo_21-25'!#REF!)</f>
        <v>#REF!</v>
      </c>
    </row>
    <row r="145" spans="4:4">
      <c r="D145" t="e">
        <f>_xlfn.XLOOKUP(A145,'ipo_21-25'!C:C,'ipo_21-25'!#REF!)</f>
        <v>#REF!</v>
      </c>
    </row>
    <row r="146" spans="4:4">
      <c r="D146" t="e">
        <f>_xlfn.XLOOKUP(A146,'ipo_21-25'!C:C,'ipo_21-25'!#REF!)</f>
        <v>#REF!</v>
      </c>
    </row>
    <row r="147" spans="4:4">
      <c r="D147" t="e">
        <f>_xlfn.XLOOKUP(A147,'ipo_21-25'!C:C,'ipo_21-25'!#REF!)</f>
        <v>#REF!</v>
      </c>
    </row>
    <row r="148" spans="4:4">
      <c r="D148" t="e">
        <f>_xlfn.XLOOKUP(A148,'ipo_21-25'!C:C,'ipo_21-25'!#REF!)</f>
        <v>#REF!</v>
      </c>
    </row>
    <row r="149" spans="4:4">
      <c r="D149" t="e">
        <f>_xlfn.XLOOKUP(A149,'ipo_21-25'!C:C,'ipo_21-25'!#REF!)</f>
        <v>#REF!</v>
      </c>
    </row>
    <row r="150" spans="4:4">
      <c r="D150" t="e">
        <f>_xlfn.XLOOKUP(A150,'ipo_21-25'!C:C,'ipo_21-25'!#REF!)</f>
        <v>#REF!</v>
      </c>
    </row>
    <row r="151" spans="4:4">
      <c r="D151" t="e">
        <f>_xlfn.XLOOKUP(A151,'ipo_21-25'!C:C,'ipo_21-25'!#REF!)</f>
        <v>#REF!</v>
      </c>
    </row>
    <row r="152" spans="4:4">
      <c r="D152" t="e">
        <f>_xlfn.XLOOKUP(A152,'ipo_21-25'!C:C,'ipo_21-25'!#REF!)</f>
        <v>#REF!</v>
      </c>
    </row>
    <row r="153" spans="4:4">
      <c r="D153" t="e">
        <f>_xlfn.XLOOKUP(A153,'ipo_21-25'!C:C,'ipo_21-25'!#REF!)</f>
        <v>#REF!</v>
      </c>
    </row>
    <row r="154" spans="4:4">
      <c r="D154" t="e">
        <f>_xlfn.XLOOKUP(A154,'ipo_21-25'!C:C,'ipo_21-25'!#REF!)</f>
        <v>#REF!</v>
      </c>
    </row>
    <row r="155" spans="4:4">
      <c r="D155" t="e">
        <f>_xlfn.XLOOKUP(A155,'ipo_21-25'!C:C,'ipo_21-25'!#REF!)</f>
        <v>#REF!</v>
      </c>
    </row>
    <row r="156" spans="4:4">
      <c r="D156" t="e">
        <f>_xlfn.XLOOKUP(A156,'ipo_21-25'!C:C,'ipo_21-25'!#REF!)</f>
        <v>#REF!</v>
      </c>
    </row>
    <row r="157" spans="4:4">
      <c r="D157" t="e">
        <f>_xlfn.XLOOKUP(A157,'ipo_21-25'!C:C,'ipo_21-25'!#REF!)</f>
        <v>#REF!</v>
      </c>
    </row>
    <row r="158" spans="4:4">
      <c r="D158" t="e">
        <f>_xlfn.XLOOKUP(A158,'ipo_21-25'!C:C,'ipo_21-25'!#REF!)</f>
        <v>#REF!</v>
      </c>
    </row>
    <row r="159" spans="4:4">
      <c r="D159" t="e">
        <f>_xlfn.XLOOKUP(A159,'ipo_21-25'!C:C,'ipo_21-25'!#REF!)</f>
        <v>#REF!</v>
      </c>
    </row>
    <row r="160" spans="4:4">
      <c r="D160" t="e">
        <f>_xlfn.XLOOKUP(A160,'ipo_21-25'!C:C,'ipo_21-25'!#REF!)</f>
        <v>#REF!</v>
      </c>
    </row>
    <row r="161" spans="4:4">
      <c r="D161" t="e">
        <f>_xlfn.XLOOKUP(A161,'ipo_21-25'!C:C,'ipo_21-25'!#REF!)</f>
        <v>#REF!</v>
      </c>
    </row>
    <row r="162" spans="4:4">
      <c r="D162" t="e">
        <f>_xlfn.XLOOKUP(A162,'ipo_21-25'!C:C,'ipo_21-25'!#REF!)</f>
        <v>#REF!</v>
      </c>
    </row>
    <row r="163" spans="4:4">
      <c r="D163" t="e">
        <f>_xlfn.XLOOKUP(A163,'ipo_21-25'!C:C,'ipo_21-25'!#REF!)</f>
        <v>#REF!</v>
      </c>
    </row>
    <row r="164" spans="4:4">
      <c r="D164" t="e">
        <f>_xlfn.XLOOKUP(A164,'ipo_21-25'!C:C,'ipo_21-25'!#REF!)</f>
        <v>#REF!</v>
      </c>
    </row>
    <row r="165" spans="4:4">
      <c r="D165" t="e">
        <f>_xlfn.XLOOKUP(A165,'ipo_21-25'!C:C,'ipo_21-25'!#REF!)</f>
        <v>#REF!</v>
      </c>
    </row>
    <row r="166" spans="4:4">
      <c r="D166" t="e">
        <f>_xlfn.XLOOKUP(A166,'ipo_21-25'!C:C,'ipo_21-25'!#REF!)</f>
        <v>#REF!</v>
      </c>
    </row>
    <row r="167" spans="4:4">
      <c r="D167" t="e">
        <f>_xlfn.XLOOKUP(A167,'ipo_21-25'!C:C,'ipo_21-25'!#REF!)</f>
        <v>#REF!</v>
      </c>
    </row>
    <row r="168" spans="4:4">
      <c r="D168" t="e">
        <f>_xlfn.XLOOKUP(A168,'ipo_21-25'!C:C,'ipo_21-25'!#REF!)</f>
        <v>#REF!</v>
      </c>
    </row>
    <row r="169" spans="4:4">
      <c r="D169" t="e">
        <f>_xlfn.XLOOKUP(A169,'ipo_21-25'!C:C,'ipo_21-25'!#REF!)</f>
        <v>#REF!</v>
      </c>
    </row>
    <row r="170" spans="4:4">
      <c r="D170" t="e">
        <f>_xlfn.XLOOKUP(A170,'ipo_21-25'!C:C,'ipo_21-25'!#REF!)</f>
        <v>#REF!</v>
      </c>
    </row>
    <row r="171" spans="4:4">
      <c r="D171" t="e">
        <f>_xlfn.XLOOKUP(A171,'ipo_21-25'!C:C,'ipo_21-25'!#REF!)</f>
        <v>#REF!</v>
      </c>
    </row>
    <row r="172" spans="4:4">
      <c r="D172" t="e">
        <f>_xlfn.XLOOKUP(A172,'ipo_21-25'!C:C,'ipo_21-25'!#REF!)</f>
        <v>#REF!</v>
      </c>
    </row>
    <row r="173" spans="4:4">
      <c r="D173" t="e">
        <f>_xlfn.XLOOKUP(A173,'ipo_21-25'!C:C,'ipo_21-25'!#REF!)</f>
        <v>#REF!</v>
      </c>
    </row>
    <row r="174" spans="4:4">
      <c r="D174" t="e">
        <f>_xlfn.XLOOKUP(A174,'ipo_21-25'!C:C,'ipo_21-25'!#REF!)</f>
        <v>#REF!</v>
      </c>
    </row>
    <row r="175" spans="4:4">
      <c r="D175" t="e">
        <f>_xlfn.XLOOKUP(A175,'ipo_21-25'!C:C,'ipo_21-25'!#REF!)</f>
        <v>#REF!</v>
      </c>
    </row>
    <row r="176" spans="4:4">
      <c r="D176" t="e">
        <f>_xlfn.XLOOKUP(A176,'ipo_21-25'!C:C,'ipo_21-25'!#REF!)</f>
        <v>#REF!</v>
      </c>
    </row>
    <row r="177" spans="4:4">
      <c r="D177" t="e">
        <f>_xlfn.XLOOKUP(A177,'ipo_21-25'!C:C,'ipo_21-25'!#REF!)</f>
        <v>#REF!</v>
      </c>
    </row>
    <row r="178" spans="4:4">
      <c r="D178" t="e">
        <f>_xlfn.XLOOKUP(A178,'ipo_21-25'!C:C,'ipo_21-25'!#REF!)</f>
        <v>#REF!</v>
      </c>
    </row>
    <row r="179" spans="4:4">
      <c r="D179" t="e">
        <f>_xlfn.XLOOKUP(A179,'ipo_21-25'!C:C,'ipo_21-25'!#REF!)</f>
        <v>#REF!</v>
      </c>
    </row>
    <row r="180" spans="4:4">
      <c r="D180" t="e">
        <f>_xlfn.XLOOKUP(A180,'ipo_21-25'!C:C,'ipo_21-25'!#REF!)</f>
        <v>#REF!</v>
      </c>
    </row>
    <row r="181" spans="4:4">
      <c r="D181" t="e">
        <f>_xlfn.XLOOKUP(A181,'ipo_21-25'!C:C,'ipo_21-25'!#REF!)</f>
        <v>#REF!</v>
      </c>
    </row>
    <row r="182" spans="4:4">
      <c r="D182" t="e">
        <f>_xlfn.XLOOKUP(A182,'ipo_21-25'!C:C,'ipo_21-25'!#REF!)</f>
        <v>#REF!</v>
      </c>
    </row>
    <row r="183" spans="4:4">
      <c r="D183" t="e">
        <f>_xlfn.XLOOKUP(A183,'ipo_21-25'!C:C,'ipo_21-25'!#REF!)</f>
        <v>#REF!</v>
      </c>
    </row>
    <row r="184" spans="4:4">
      <c r="D184" t="e">
        <f>_xlfn.XLOOKUP(A184,'ipo_21-25'!C:C,'ipo_21-25'!#REF!)</f>
        <v>#REF!</v>
      </c>
    </row>
    <row r="185" spans="4:4">
      <c r="D185" t="e">
        <f>_xlfn.XLOOKUP(A185,'ipo_21-25'!C:C,'ipo_21-25'!#REF!)</f>
        <v>#REF!</v>
      </c>
    </row>
    <row r="186" spans="4:4">
      <c r="D186" t="e">
        <f>_xlfn.XLOOKUP(A186,'ipo_21-25'!C:C,'ipo_21-25'!#REF!)</f>
        <v>#REF!</v>
      </c>
    </row>
    <row r="187" spans="4:4">
      <c r="D187" t="e">
        <f>_xlfn.XLOOKUP(A187,'ipo_21-25'!C:C,'ipo_21-25'!#REF!)</f>
        <v>#REF!</v>
      </c>
    </row>
    <row r="188" spans="4:4">
      <c r="D188" t="e">
        <f>_xlfn.XLOOKUP(A188,'ipo_21-25'!C:C,'ipo_21-25'!#REF!)</f>
        <v>#REF!</v>
      </c>
    </row>
    <row r="189" spans="4:4">
      <c r="D189" t="e">
        <f>_xlfn.XLOOKUP(A189,'ipo_21-25'!C:C,'ipo_21-25'!#REF!)</f>
        <v>#REF!</v>
      </c>
    </row>
    <row r="190" spans="4:4">
      <c r="D190" t="e">
        <f>_xlfn.XLOOKUP(A190,'ipo_21-25'!C:C,'ipo_21-25'!#REF!)</f>
        <v>#REF!</v>
      </c>
    </row>
    <row r="191" spans="4:4">
      <c r="D191" t="e">
        <f>_xlfn.XLOOKUP(A191,'ipo_21-25'!C:C,'ipo_21-25'!#REF!)</f>
        <v>#REF!</v>
      </c>
    </row>
    <row r="192" spans="4:4">
      <c r="D192" t="e">
        <f>_xlfn.XLOOKUP(A192,'ipo_21-25'!C:C,'ipo_21-25'!#REF!)</f>
        <v>#REF!</v>
      </c>
    </row>
    <row r="193" spans="4:4">
      <c r="D193" t="e">
        <f>_xlfn.XLOOKUP(A193,'ipo_21-25'!C:C,'ipo_21-25'!#REF!)</f>
        <v>#REF!</v>
      </c>
    </row>
    <row r="194" spans="4:4">
      <c r="D194" t="e">
        <f>_xlfn.XLOOKUP(A194,'ipo_21-25'!C:C,'ipo_21-25'!#REF!)</f>
        <v>#REF!</v>
      </c>
    </row>
    <row r="195" spans="4:4">
      <c r="D195" t="e">
        <f>_xlfn.XLOOKUP(A195,'ipo_21-25'!C:C,'ipo_21-25'!#REF!)</f>
        <v>#REF!</v>
      </c>
    </row>
    <row r="196" spans="4:4">
      <c r="D196" t="e">
        <f>_xlfn.XLOOKUP(A196,'ipo_21-25'!C:C,'ipo_21-25'!#REF!)</f>
        <v>#REF!</v>
      </c>
    </row>
    <row r="197" spans="4:4">
      <c r="D197" t="e">
        <f>_xlfn.XLOOKUP(A197,'ipo_21-25'!C:C,'ipo_21-25'!#REF!)</f>
        <v>#REF!</v>
      </c>
    </row>
    <row r="198" spans="4:4">
      <c r="D198" t="e">
        <f>_xlfn.XLOOKUP(A198,'ipo_21-25'!C:C,'ipo_21-25'!#REF!)</f>
        <v>#REF!</v>
      </c>
    </row>
    <row r="199" spans="4:4">
      <c r="D199" t="e">
        <f>_xlfn.XLOOKUP(A199,'ipo_21-25'!C:C,'ipo_21-25'!#REF!)</f>
        <v>#REF!</v>
      </c>
    </row>
    <row r="200" spans="4:4">
      <c r="D200" t="e">
        <f>_xlfn.XLOOKUP(A200,'ipo_21-25'!C:C,'ipo_21-25'!#REF!)</f>
        <v>#REF!</v>
      </c>
    </row>
    <row r="201" spans="4:4">
      <c r="D201" t="e">
        <f>_xlfn.XLOOKUP(A201,'ipo_21-25'!C:C,'ipo_21-25'!#REF!)</f>
        <v>#REF!</v>
      </c>
    </row>
    <row r="202" spans="4:4">
      <c r="D202" t="e">
        <f>_xlfn.XLOOKUP(A202,'ipo_21-25'!C:C,'ipo_21-25'!#REF!)</f>
        <v>#REF!</v>
      </c>
    </row>
    <row r="203" spans="4:4">
      <c r="D203" t="e">
        <f>_xlfn.XLOOKUP(A203,'ipo_21-25'!C:C,'ipo_21-25'!#REF!)</f>
        <v>#REF!</v>
      </c>
    </row>
    <row r="204" spans="4:4">
      <c r="D204" t="e">
        <f>_xlfn.XLOOKUP(A204,'ipo_21-25'!C:C,'ipo_21-25'!#REF!)</f>
        <v>#REF!</v>
      </c>
    </row>
    <row r="205" spans="4:4">
      <c r="D205" t="e">
        <f>_xlfn.XLOOKUP(A205,'ipo_21-25'!C:C,'ipo_21-25'!#REF!)</f>
        <v>#REF!</v>
      </c>
    </row>
    <row r="206" spans="4:4">
      <c r="D206" t="e">
        <f>_xlfn.XLOOKUP(A206,'ipo_21-25'!C:C,'ipo_21-25'!#REF!)</f>
        <v>#REF!</v>
      </c>
    </row>
    <row r="207" spans="4:4">
      <c r="D207" t="e">
        <f>_xlfn.XLOOKUP(A207,'ipo_21-25'!C:C,'ipo_21-25'!#REF!)</f>
        <v>#REF!</v>
      </c>
    </row>
    <row r="208" spans="4:4">
      <c r="D208" t="e">
        <f>_xlfn.XLOOKUP(A208,'ipo_21-25'!C:C,'ipo_21-25'!#REF!)</f>
        <v>#REF!</v>
      </c>
    </row>
    <row r="209" spans="4:4">
      <c r="D209" t="e">
        <f>_xlfn.XLOOKUP(A209,'ipo_21-25'!C:C,'ipo_21-25'!#REF!)</f>
        <v>#REF!</v>
      </c>
    </row>
    <row r="210" spans="4:4">
      <c r="D210" t="e">
        <f>_xlfn.XLOOKUP(A210,'ipo_21-25'!C:C,'ipo_21-25'!#REF!)</f>
        <v>#REF!</v>
      </c>
    </row>
    <row r="211" spans="4:4">
      <c r="D211" t="e">
        <f>_xlfn.XLOOKUP(A211,'ipo_21-25'!C:C,'ipo_21-25'!#REF!)</f>
        <v>#REF!</v>
      </c>
    </row>
    <row r="212" spans="4:4">
      <c r="D212" t="e">
        <f>_xlfn.XLOOKUP(A212,'ipo_21-25'!C:C,'ipo_21-25'!#REF!)</f>
        <v>#REF!</v>
      </c>
    </row>
    <row r="213" spans="4:4">
      <c r="D213" t="e">
        <f>_xlfn.XLOOKUP(A213,'ipo_21-25'!C:C,'ipo_21-25'!#REF!)</f>
        <v>#REF!</v>
      </c>
    </row>
    <row r="214" spans="4:4">
      <c r="D214" t="e">
        <f>_xlfn.XLOOKUP(A214,'ipo_21-25'!C:C,'ipo_21-25'!#REF!)</f>
        <v>#REF!</v>
      </c>
    </row>
    <row r="215" spans="4:4">
      <c r="D215" t="e">
        <f>_xlfn.XLOOKUP(A215,'ipo_21-25'!C:C,'ipo_21-25'!#REF!)</f>
        <v>#REF!</v>
      </c>
    </row>
    <row r="216" spans="4:4">
      <c r="D216" t="e">
        <f>_xlfn.XLOOKUP(A216,'ipo_21-25'!C:C,'ipo_21-25'!#REF!)</f>
        <v>#REF!</v>
      </c>
    </row>
    <row r="217" spans="4:4">
      <c r="D217" t="e">
        <f>_xlfn.XLOOKUP(A217,'ipo_21-25'!C:C,'ipo_21-25'!#REF!)</f>
        <v>#REF!</v>
      </c>
    </row>
    <row r="218" spans="4:4">
      <c r="D218" t="e">
        <f>_xlfn.XLOOKUP(A218,'ipo_21-25'!C:C,'ipo_21-25'!#REF!)</f>
        <v>#REF!</v>
      </c>
    </row>
    <row r="219" spans="4:4">
      <c r="D219" t="e">
        <f>_xlfn.XLOOKUP(A219,'ipo_21-25'!C:C,'ipo_21-25'!#REF!)</f>
        <v>#REF!</v>
      </c>
    </row>
    <row r="220" spans="4:4">
      <c r="D220" t="e">
        <f>_xlfn.XLOOKUP(A220,'ipo_21-25'!C:C,'ipo_21-25'!#REF!)</f>
        <v>#REF!</v>
      </c>
    </row>
    <row r="221" spans="4:4">
      <c r="D221" t="e">
        <f>_xlfn.XLOOKUP(A221,'ipo_21-25'!C:C,'ipo_21-25'!#REF!)</f>
        <v>#REF!</v>
      </c>
    </row>
    <row r="222" spans="4:4">
      <c r="D222" t="e">
        <f>_xlfn.XLOOKUP(A222,'ipo_21-25'!C:C,'ipo_21-25'!#REF!)</f>
        <v>#REF!</v>
      </c>
    </row>
    <row r="223" spans="4:4">
      <c r="D223" t="e">
        <f>_xlfn.XLOOKUP(A223,'ipo_21-25'!C:C,'ipo_21-25'!#REF!)</f>
        <v>#REF!</v>
      </c>
    </row>
    <row r="224" spans="4:4">
      <c r="D224" t="e">
        <f>_xlfn.XLOOKUP(A224,'ipo_21-25'!C:C,'ipo_21-25'!#REF!)</f>
        <v>#REF!</v>
      </c>
    </row>
    <row r="225" spans="4:4">
      <c r="D225" t="e">
        <f>_xlfn.XLOOKUP(A225,'ipo_21-25'!C:C,'ipo_21-25'!#REF!)</f>
        <v>#REF!</v>
      </c>
    </row>
    <row r="226" spans="4:4">
      <c r="D226" t="e">
        <f>_xlfn.XLOOKUP(A226,'ipo_21-25'!C:C,'ipo_21-25'!#REF!)</f>
        <v>#REF!</v>
      </c>
    </row>
    <row r="227" spans="4:4">
      <c r="D227" t="e">
        <f>_xlfn.XLOOKUP(A227,'ipo_21-25'!C:C,'ipo_21-25'!#REF!)</f>
        <v>#REF!</v>
      </c>
    </row>
    <row r="228" spans="4:4">
      <c r="D228" t="e">
        <f>_xlfn.XLOOKUP(A228,'ipo_21-25'!C:C,'ipo_21-25'!#REF!)</f>
        <v>#REF!</v>
      </c>
    </row>
    <row r="229" spans="4:4">
      <c r="D229" t="e">
        <f>_xlfn.XLOOKUP(A229,'ipo_21-25'!C:C,'ipo_21-25'!#REF!)</f>
        <v>#REF!</v>
      </c>
    </row>
    <row r="230" spans="4:4">
      <c r="D230" t="e">
        <f>_xlfn.XLOOKUP(A230,'ipo_21-25'!C:C,'ipo_21-25'!#REF!)</f>
        <v>#REF!</v>
      </c>
    </row>
    <row r="231" spans="4:4">
      <c r="D231" t="e">
        <f>_xlfn.XLOOKUP(A231,'ipo_21-25'!C:C,'ipo_21-25'!#REF!)</f>
        <v>#REF!</v>
      </c>
    </row>
    <row r="232" spans="4:4">
      <c r="D232" t="e">
        <f>_xlfn.XLOOKUP(A232,'ipo_21-25'!C:C,'ipo_21-25'!#REF!)</f>
        <v>#REF!</v>
      </c>
    </row>
    <row r="233" spans="4:4">
      <c r="D233" t="e">
        <f>_xlfn.XLOOKUP(A233,'ipo_21-25'!C:C,'ipo_21-25'!#REF!)</f>
        <v>#REF!</v>
      </c>
    </row>
    <row r="234" spans="4:4">
      <c r="D234" t="e">
        <f>_xlfn.XLOOKUP(A234,'ipo_21-25'!C:C,'ipo_21-25'!#REF!)</f>
        <v>#REF!</v>
      </c>
    </row>
    <row r="235" spans="4:4">
      <c r="D235" t="e">
        <f>_xlfn.XLOOKUP(A235,'ipo_21-25'!C:C,'ipo_21-25'!#REF!)</f>
        <v>#REF!</v>
      </c>
    </row>
    <row r="236" spans="4:4">
      <c r="D236" t="e">
        <f>_xlfn.XLOOKUP(A236,'ipo_21-25'!C:C,'ipo_21-25'!#REF!)</f>
        <v>#REF!</v>
      </c>
    </row>
    <row r="237" spans="4:4">
      <c r="D237" t="e">
        <f>_xlfn.XLOOKUP(A237,'ipo_21-25'!C:C,'ipo_21-25'!#REF!)</f>
        <v>#REF!</v>
      </c>
    </row>
    <row r="238" spans="4:4">
      <c r="D238" t="e">
        <f>_xlfn.XLOOKUP(A238,'ipo_21-25'!C:C,'ipo_21-25'!#REF!)</f>
        <v>#REF!</v>
      </c>
    </row>
    <row r="239" spans="4:4">
      <c r="D239" t="e">
        <f>_xlfn.XLOOKUP(A239,'ipo_21-25'!C:C,'ipo_21-25'!#REF!)</f>
        <v>#REF!</v>
      </c>
    </row>
    <row r="240" spans="4:4">
      <c r="D240" t="e">
        <f>_xlfn.XLOOKUP(A240,'ipo_21-25'!C:C,'ipo_21-25'!#REF!)</f>
        <v>#REF!</v>
      </c>
    </row>
    <row r="241" spans="4:4">
      <c r="D241" t="e">
        <f>_xlfn.XLOOKUP(A241,'ipo_21-25'!C:C,'ipo_21-25'!#REF!)</f>
        <v>#REF!</v>
      </c>
    </row>
    <row r="242" spans="4:4">
      <c r="D242" t="e">
        <f>_xlfn.XLOOKUP(A242,'ipo_21-25'!C:C,'ipo_21-25'!#REF!)</f>
        <v>#REF!</v>
      </c>
    </row>
    <row r="243" spans="4:4">
      <c r="D243" t="e">
        <f>_xlfn.XLOOKUP(A243,'ipo_21-25'!C:C,'ipo_21-25'!#REF!)</f>
        <v>#REF!</v>
      </c>
    </row>
    <row r="244" spans="4:4">
      <c r="D244" t="e">
        <f>_xlfn.XLOOKUP(A244,'ipo_21-25'!C:C,'ipo_21-25'!#REF!)</f>
        <v>#REF!</v>
      </c>
    </row>
    <row r="245" spans="4:4">
      <c r="D245" t="e">
        <f>_xlfn.XLOOKUP(A245,'ipo_21-25'!C:C,'ipo_21-25'!#REF!)</f>
        <v>#REF!</v>
      </c>
    </row>
    <row r="246" spans="4:4">
      <c r="D246" t="e">
        <f>_xlfn.XLOOKUP(A246,'ipo_21-25'!C:C,'ipo_21-25'!#REF!)</f>
        <v>#REF!</v>
      </c>
    </row>
    <row r="247" spans="4:4">
      <c r="D247" t="e">
        <f>_xlfn.XLOOKUP(A247,'ipo_21-25'!C:C,'ipo_21-25'!#REF!)</f>
        <v>#REF!</v>
      </c>
    </row>
    <row r="248" spans="4:4">
      <c r="D248" t="e">
        <f>_xlfn.XLOOKUP(A248,'ipo_21-25'!C:C,'ipo_21-25'!#REF!)</f>
        <v>#REF!</v>
      </c>
    </row>
    <row r="249" spans="4:4">
      <c r="D249" t="e">
        <f>_xlfn.XLOOKUP(A249,'ipo_21-25'!C:C,'ipo_21-25'!#REF!)</f>
        <v>#REF!</v>
      </c>
    </row>
    <row r="250" spans="4:4">
      <c r="D250" t="e">
        <f>_xlfn.XLOOKUP(A250,'ipo_21-25'!C:C,'ipo_21-25'!#REF!)</f>
        <v>#REF!</v>
      </c>
    </row>
    <row r="251" spans="4:4">
      <c r="D251" t="e">
        <f>_xlfn.XLOOKUP(A251,'ipo_21-25'!C:C,'ipo_21-25'!#REF!)</f>
        <v>#REF!</v>
      </c>
    </row>
    <row r="252" spans="4:4">
      <c r="D252" t="e">
        <f>_xlfn.XLOOKUP(A252,'ipo_21-25'!C:C,'ipo_21-25'!#REF!)</f>
        <v>#REF!</v>
      </c>
    </row>
    <row r="253" spans="4:4">
      <c r="D253" t="e">
        <f>_xlfn.XLOOKUP(A253,'ipo_21-25'!C:C,'ipo_21-25'!#REF!)</f>
        <v>#REF!</v>
      </c>
    </row>
    <row r="254" spans="4:4">
      <c r="D254" t="e">
        <f>_xlfn.XLOOKUP(A254,'ipo_21-25'!C:C,'ipo_21-25'!#REF!)</f>
        <v>#REF!</v>
      </c>
    </row>
    <row r="255" spans="4:4">
      <c r="D255" t="e">
        <f>_xlfn.XLOOKUP(A255,'ipo_21-25'!C:C,'ipo_21-25'!#REF!)</f>
        <v>#REF!</v>
      </c>
    </row>
    <row r="256" spans="4:4">
      <c r="D256" t="e">
        <f>_xlfn.XLOOKUP(A256,'ipo_21-25'!C:C,'ipo_21-25'!#REF!)</f>
        <v>#REF!</v>
      </c>
    </row>
    <row r="257" spans="4:4">
      <c r="D257" t="e">
        <f>_xlfn.XLOOKUP(A257,'ipo_21-25'!C:C,'ipo_21-25'!#REF!)</f>
        <v>#REF!</v>
      </c>
    </row>
    <row r="258" spans="4:4">
      <c r="D258" t="e">
        <f>_xlfn.XLOOKUP(A258,'ipo_21-25'!C:C,'ipo_21-25'!#REF!)</f>
        <v>#REF!</v>
      </c>
    </row>
    <row r="259" spans="4:4">
      <c r="D259" t="e">
        <f>_xlfn.XLOOKUP(A259,'ipo_21-25'!C:C,'ipo_21-25'!#REF!)</f>
        <v>#REF!</v>
      </c>
    </row>
    <row r="260" spans="4:4">
      <c r="D260" t="e">
        <f>_xlfn.XLOOKUP(A260,'ipo_21-25'!C:C,'ipo_21-25'!#REF!)</f>
        <v>#REF!</v>
      </c>
    </row>
    <row r="261" spans="4:4">
      <c r="D261" t="e">
        <f>_xlfn.XLOOKUP(A261,'ipo_21-25'!C:C,'ipo_21-25'!#REF!)</f>
        <v>#REF!</v>
      </c>
    </row>
    <row r="262" spans="4:4">
      <c r="D262" t="e">
        <f>_xlfn.XLOOKUP(A262,'ipo_21-25'!C:C,'ipo_21-25'!#REF!)</f>
        <v>#REF!</v>
      </c>
    </row>
    <row r="263" spans="4:4">
      <c r="D263" t="e">
        <f>_xlfn.XLOOKUP(A263,'ipo_21-25'!C:C,'ipo_21-25'!#REF!)</f>
        <v>#REF!</v>
      </c>
    </row>
    <row r="264" spans="4:4">
      <c r="D264" t="e">
        <f>_xlfn.XLOOKUP(A264,'ipo_21-25'!C:C,'ipo_21-25'!#REF!)</f>
        <v>#REF!</v>
      </c>
    </row>
    <row r="265" spans="4:4">
      <c r="D265" t="e">
        <f>_xlfn.XLOOKUP(A265,'ipo_21-25'!C:C,'ipo_21-25'!#REF!)</f>
        <v>#REF!</v>
      </c>
    </row>
    <row r="266" spans="4:4">
      <c r="D266" t="e">
        <f>_xlfn.XLOOKUP(A266,'ipo_21-25'!C:C,'ipo_21-25'!#REF!)</f>
        <v>#REF!</v>
      </c>
    </row>
    <row r="267" spans="4:4">
      <c r="D267" t="e">
        <f>_xlfn.XLOOKUP(A267,'ipo_21-25'!C:C,'ipo_21-25'!#REF!)</f>
        <v>#REF!</v>
      </c>
    </row>
    <row r="268" spans="4:4">
      <c r="D268" t="e">
        <f>_xlfn.XLOOKUP(A268,'ipo_21-25'!C:C,'ipo_21-25'!#REF!)</f>
        <v>#REF!</v>
      </c>
    </row>
    <row r="269" spans="4:4">
      <c r="D269" t="e">
        <f>_xlfn.XLOOKUP(A269,'ipo_21-25'!C:C,'ipo_21-25'!#REF!)</f>
        <v>#REF!</v>
      </c>
    </row>
    <row r="270" spans="4:4">
      <c r="D270" t="e">
        <f>_xlfn.XLOOKUP(A270,'ipo_21-25'!C:C,'ipo_21-25'!#REF!)</f>
        <v>#REF!</v>
      </c>
    </row>
    <row r="271" spans="4:4">
      <c r="D271" t="e">
        <f>_xlfn.XLOOKUP(A271,'ipo_21-25'!C:C,'ipo_21-25'!#REF!)</f>
        <v>#REF!</v>
      </c>
    </row>
    <row r="272" spans="4:4">
      <c r="D272" t="e">
        <f>_xlfn.XLOOKUP(A272,'ipo_21-25'!C:C,'ipo_21-25'!#REF!)</f>
        <v>#REF!</v>
      </c>
    </row>
    <row r="273" spans="4:4">
      <c r="D273" t="e">
        <f>_xlfn.XLOOKUP(A273,'ipo_21-25'!C:C,'ipo_21-25'!#REF!)</f>
        <v>#REF!</v>
      </c>
    </row>
    <row r="274" spans="4:4">
      <c r="D274" t="e">
        <f>_xlfn.XLOOKUP(A274,'ipo_21-25'!C:C,'ipo_21-25'!#REF!)</f>
        <v>#REF!</v>
      </c>
    </row>
    <row r="275" spans="4:4">
      <c r="D275" t="e">
        <f>_xlfn.XLOOKUP(A275,'ipo_21-25'!C:C,'ipo_21-25'!#REF!)</f>
        <v>#REF!</v>
      </c>
    </row>
    <row r="276" spans="4:4">
      <c r="D276" t="e">
        <f>_xlfn.XLOOKUP(A276,'ipo_21-25'!C:C,'ipo_21-25'!#REF!)</f>
        <v>#REF!</v>
      </c>
    </row>
    <row r="277" spans="4:4">
      <c r="D277" t="e">
        <f>_xlfn.XLOOKUP(A277,'ipo_21-25'!C:C,'ipo_21-25'!#REF!)</f>
        <v>#REF!</v>
      </c>
    </row>
    <row r="278" spans="4:4">
      <c r="D278" t="e">
        <f>_xlfn.XLOOKUP(A278,'ipo_21-25'!C:C,'ipo_21-25'!#REF!)</f>
        <v>#REF!</v>
      </c>
    </row>
    <row r="279" spans="4:4">
      <c r="D279" t="e">
        <f>_xlfn.XLOOKUP(A279,'ipo_21-25'!C:C,'ipo_21-25'!#REF!)</f>
        <v>#REF!</v>
      </c>
    </row>
    <row r="280" spans="4:4">
      <c r="D280" t="e">
        <f>_xlfn.XLOOKUP(A280,'ipo_21-25'!C:C,'ipo_21-25'!#REF!)</f>
        <v>#REF!</v>
      </c>
    </row>
    <row r="281" spans="4:4">
      <c r="D281" t="e">
        <f>_xlfn.XLOOKUP(A281,'ipo_21-25'!C:C,'ipo_21-25'!#REF!)</f>
        <v>#REF!</v>
      </c>
    </row>
    <row r="282" spans="4:4">
      <c r="D282" t="e">
        <f>_xlfn.XLOOKUP(A282,'ipo_21-25'!C:C,'ipo_21-25'!#REF!)</f>
        <v>#REF!</v>
      </c>
    </row>
    <row r="283" spans="4:4">
      <c r="D283" t="e">
        <f>_xlfn.XLOOKUP(A283,'ipo_21-25'!C:C,'ipo_21-25'!#REF!)</f>
        <v>#REF!</v>
      </c>
    </row>
    <row r="284" spans="4:4">
      <c r="D284" t="e">
        <f>_xlfn.XLOOKUP(A284,'ipo_21-25'!C:C,'ipo_21-25'!#REF!)</f>
        <v>#REF!</v>
      </c>
    </row>
    <row r="285" spans="4:4">
      <c r="D285" t="e">
        <f>_xlfn.XLOOKUP(A285,'ipo_21-25'!C:C,'ipo_21-25'!#REF!)</f>
        <v>#REF!</v>
      </c>
    </row>
    <row r="286" spans="4:4">
      <c r="D286" t="e">
        <f>_xlfn.XLOOKUP(A286,'ipo_21-25'!C:C,'ipo_21-25'!#REF!)</f>
        <v>#REF!</v>
      </c>
    </row>
    <row r="287" spans="4:4">
      <c r="D287" t="e">
        <f>_xlfn.XLOOKUP(A287,'ipo_21-25'!C:C,'ipo_21-25'!#REF!)</f>
        <v>#REF!</v>
      </c>
    </row>
    <row r="288" spans="4:4">
      <c r="D288" t="e">
        <f>_xlfn.XLOOKUP(A288,'ipo_21-25'!C:C,'ipo_21-25'!#REF!)</f>
        <v>#REF!</v>
      </c>
    </row>
    <row r="289" spans="4:4">
      <c r="D289" t="e">
        <f>_xlfn.XLOOKUP(A289,'ipo_21-25'!C:C,'ipo_21-25'!#REF!)</f>
        <v>#REF!</v>
      </c>
    </row>
    <row r="290" spans="4:4">
      <c r="D290" t="e">
        <f>_xlfn.XLOOKUP(A290,'ipo_21-25'!C:C,'ipo_21-25'!#REF!)</f>
        <v>#REF!</v>
      </c>
    </row>
    <row r="291" spans="4:4">
      <c r="D291" t="e">
        <f>_xlfn.XLOOKUP(A291,'ipo_21-25'!C:C,'ipo_21-25'!#REF!)</f>
        <v>#REF!</v>
      </c>
    </row>
    <row r="292" spans="4:4">
      <c r="D292" t="e">
        <f>_xlfn.XLOOKUP(A292,'ipo_21-25'!C:C,'ipo_21-25'!#REF!)</f>
        <v>#REF!</v>
      </c>
    </row>
    <row r="293" spans="4:4">
      <c r="D293" t="e">
        <f>_xlfn.XLOOKUP(A293,'ipo_21-25'!C:C,'ipo_21-25'!#REF!)</f>
        <v>#REF!</v>
      </c>
    </row>
    <row r="294" spans="4:4">
      <c r="D294" t="e">
        <f>_xlfn.XLOOKUP(A294,'ipo_21-25'!C:C,'ipo_21-25'!#REF!)</f>
        <v>#REF!</v>
      </c>
    </row>
    <row r="295" spans="4:4">
      <c r="D295" t="e">
        <f>_xlfn.XLOOKUP(A295,'ipo_21-25'!C:C,'ipo_21-25'!#REF!)</f>
        <v>#REF!</v>
      </c>
    </row>
    <row r="296" spans="4:4">
      <c r="D296" t="e">
        <f>_xlfn.XLOOKUP(A296,'ipo_21-25'!C:C,'ipo_21-25'!#REF!)</f>
        <v>#REF!</v>
      </c>
    </row>
    <row r="297" spans="4:4">
      <c r="D297" t="e">
        <f>_xlfn.XLOOKUP(A297,'ipo_21-25'!C:C,'ipo_21-25'!#REF!)</f>
        <v>#REF!</v>
      </c>
    </row>
    <row r="298" spans="4:4">
      <c r="D298" t="e">
        <f>_xlfn.XLOOKUP(A298,'ipo_21-25'!C:C,'ipo_21-25'!#REF!)</f>
        <v>#REF!</v>
      </c>
    </row>
    <row r="299" spans="4:4">
      <c r="D299" t="e">
        <f>_xlfn.XLOOKUP(A299,'ipo_21-25'!C:C,'ipo_21-25'!#REF!)</f>
        <v>#REF!</v>
      </c>
    </row>
    <row r="300" spans="4:4">
      <c r="D300" t="e">
        <f>_xlfn.XLOOKUP(A300,'ipo_21-25'!C:C,'ipo_21-25'!#REF!)</f>
        <v>#REF!</v>
      </c>
    </row>
    <row r="301" spans="4:4">
      <c r="D301" t="e">
        <f>_xlfn.XLOOKUP(A301,'ipo_21-25'!C:C,'ipo_21-25'!#REF!)</f>
        <v>#REF!</v>
      </c>
    </row>
    <row r="302" spans="4:4">
      <c r="D302" t="e">
        <f>_xlfn.XLOOKUP(A302,'ipo_21-25'!C:C,'ipo_21-25'!#REF!)</f>
        <v>#REF!</v>
      </c>
    </row>
    <row r="303" spans="4:4">
      <c r="D303" t="e">
        <f>_xlfn.XLOOKUP(A303,'ipo_21-25'!C:C,'ipo_21-25'!#REF!)</f>
        <v>#REF!</v>
      </c>
    </row>
    <row r="304" spans="4:4">
      <c r="D304" t="e">
        <f>_xlfn.XLOOKUP(A304,'ipo_21-25'!C:C,'ipo_21-25'!#REF!)</f>
        <v>#REF!</v>
      </c>
    </row>
    <row r="305" spans="4:4">
      <c r="D305" t="e">
        <f>_xlfn.XLOOKUP(A305,'ipo_21-25'!C:C,'ipo_21-25'!#REF!)</f>
        <v>#REF!</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B024-E8D6-4C42-A25A-87F5BF9BDBDE}">
  <dimension ref="A3:K14"/>
  <sheetViews>
    <sheetView topLeftCell="A5" zoomScale="52" workbookViewId="0">
      <selection activeCell="D37" sqref="D37"/>
    </sheetView>
  </sheetViews>
  <sheetFormatPr defaultRowHeight="14.5"/>
  <cols>
    <col min="1" max="1" width="18.453125" bestFit="1" customWidth="1"/>
    <col min="2" max="2" width="10.08984375" bestFit="1" customWidth="1"/>
    <col min="3" max="3" width="19.36328125" bestFit="1" customWidth="1"/>
    <col min="4" max="5" width="19.08984375" bestFit="1" customWidth="1"/>
    <col min="6" max="6" width="36.26953125" bestFit="1" customWidth="1"/>
    <col min="7" max="302" width="19.08984375" bestFit="1" customWidth="1"/>
    <col min="303" max="303" width="10.36328125" bestFit="1" customWidth="1"/>
  </cols>
  <sheetData>
    <row r="3" spans="1:11" ht="37">
      <c r="A3" s="6" t="s">
        <v>22685</v>
      </c>
      <c r="B3" t="s">
        <v>23062</v>
      </c>
      <c r="C3" t="s">
        <v>23060</v>
      </c>
      <c r="F3" s="9" t="s">
        <v>23061</v>
      </c>
      <c r="G3" s="8">
        <f>_xlfn.XLOOKUP(A14,A14,GETPIVOTDATA("Count of IPO NAME",$A$3))</f>
        <v>10</v>
      </c>
    </row>
    <row r="4" spans="1:11">
      <c r="A4" s="2" t="s">
        <v>37</v>
      </c>
      <c r="B4" s="28">
        <v>1</v>
      </c>
      <c r="C4" s="28">
        <v>1</v>
      </c>
    </row>
    <row r="5" spans="1:11">
      <c r="A5" s="2" t="s">
        <v>22465</v>
      </c>
      <c r="B5" s="28">
        <v>2.38</v>
      </c>
      <c r="C5" s="28">
        <v>1</v>
      </c>
      <c r="I5">
        <f>COUNT(A4:A37)</f>
        <v>0</v>
      </c>
    </row>
    <row r="6" spans="1:11" ht="31">
      <c r="A6" s="2" t="s">
        <v>22</v>
      </c>
      <c r="B6" s="28">
        <v>3.53</v>
      </c>
      <c r="C6" s="28">
        <v>1</v>
      </c>
      <c r="K6" s="7"/>
    </row>
    <row r="7" spans="1:11">
      <c r="A7" s="2" t="s">
        <v>22503</v>
      </c>
      <c r="B7" s="28">
        <v>6.08</v>
      </c>
      <c r="C7" s="28">
        <v>1</v>
      </c>
    </row>
    <row r="8" spans="1:11">
      <c r="A8" s="2" t="s">
        <v>22475</v>
      </c>
      <c r="B8" s="28">
        <v>9.44</v>
      </c>
      <c r="C8" s="28">
        <v>1</v>
      </c>
    </row>
    <row r="9" spans="1:11">
      <c r="A9" s="2" t="s">
        <v>22639</v>
      </c>
      <c r="B9" s="28">
        <v>11.1</v>
      </c>
      <c r="C9" s="28">
        <v>1</v>
      </c>
    </row>
    <row r="10" spans="1:11">
      <c r="A10" s="2" t="s">
        <v>64</v>
      </c>
      <c r="B10" s="28">
        <v>18.5</v>
      </c>
      <c r="C10" s="28">
        <v>1</v>
      </c>
    </row>
    <row r="11" spans="1:11">
      <c r="A11" s="2" t="s">
        <v>22661</v>
      </c>
      <c r="B11" s="28">
        <v>22.29</v>
      </c>
      <c r="C11" s="28">
        <v>1</v>
      </c>
    </row>
    <row r="12" spans="1:11">
      <c r="A12" s="2" t="s">
        <v>22495</v>
      </c>
      <c r="B12" s="28">
        <v>39.65</v>
      </c>
      <c r="C12" s="28">
        <v>1</v>
      </c>
    </row>
    <row r="13" spans="1:11">
      <c r="A13" s="2" t="s">
        <v>22566</v>
      </c>
      <c r="B13" s="28">
        <v>56.25</v>
      </c>
      <c r="C13" s="28">
        <v>1</v>
      </c>
    </row>
    <row r="14" spans="1:11">
      <c r="A14" s="2" t="s">
        <v>22686</v>
      </c>
      <c r="B14" s="28">
        <v>170.22</v>
      </c>
      <c r="C14" s="28">
        <v>10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8E3D-F8C8-4F4E-89C7-2BD304A89D4F}">
  <dimension ref="A1:AB304"/>
  <sheetViews>
    <sheetView topLeftCell="E1" zoomScale="69" zoomScaleNormal="130" workbookViewId="0">
      <selection activeCell="O98" sqref="O98"/>
    </sheetView>
  </sheetViews>
  <sheetFormatPr defaultColWidth="11.1796875" defaultRowHeight="14.5"/>
  <cols>
    <col min="1" max="1" width="10.36328125" bestFit="1" customWidth="1"/>
    <col min="2" max="2" width="6.81640625" bestFit="1" customWidth="1"/>
    <col min="3" max="3" width="18.81640625" bestFit="1" customWidth="1"/>
    <col min="4" max="4" width="16.7265625" bestFit="1" customWidth="1"/>
    <col min="5" max="5" width="18.81640625" bestFit="1" customWidth="1"/>
    <col min="6" max="6" width="14.1796875" bestFit="1" customWidth="1"/>
    <col min="7" max="7" width="18.7265625" bestFit="1" customWidth="1"/>
    <col min="8" max="8" width="17.453125" style="2" bestFit="1" customWidth="1"/>
    <col min="9" max="9" width="11.54296875" style="2" hidden="1" customWidth="1"/>
    <col min="10" max="10" width="16.81640625" style="2" hidden="1" customWidth="1"/>
    <col min="11" max="11" width="21.6328125" style="2" hidden="1" customWidth="1"/>
    <col min="12" max="13" width="17.08984375" style="2" hidden="1" customWidth="1"/>
    <col min="14" max="14" width="10.54296875" bestFit="1" customWidth="1"/>
    <col min="15" max="17" width="7.08984375" bestFit="1" customWidth="1"/>
    <col min="18" max="18" width="7.1796875" bestFit="1" customWidth="1"/>
    <col min="19" max="19" width="13" bestFit="1" customWidth="1"/>
    <col min="20" max="20" width="15.54296875" bestFit="1" customWidth="1"/>
    <col min="21" max="21" width="10.7265625" bestFit="1" customWidth="1"/>
    <col min="22" max="22" width="16.7265625" bestFit="1" customWidth="1"/>
    <col min="23" max="23" width="14" bestFit="1" customWidth="1"/>
    <col min="24" max="24" width="11.7265625" bestFit="1" customWidth="1"/>
    <col min="25" max="25" width="11.90625" bestFit="1" customWidth="1"/>
    <col min="26" max="26" width="9.54296875" bestFit="1" customWidth="1"/>
    <col min="27" max="27" width="12.453125" bestFit="1" customWidth="1"/>
    <col min="28" max="28" width="17.54296875" bestFit="1" customWidth="1"/>
  </cols>
  <sheetData>
    <row r="1" spans="1:28" ht="18.5" customHeight="1">
      <c r="A1" t="s">
        <v>0</v>
      </c>
      <c r="B1" t="s">
        <v>22688</v>
      </c>
      <c r="C1" t="s">
        <v>22803</v>
      </c>
      <c r="D1" t="s">
        <v>22684</v>
      </c>
      <c r="E1" t="s">
        <v>22683</v>
      </c>
      <c r="F1" t="s">
        <v>22682</v>
      </c>
      <c r="G1" t="s">
        <v>22681</v>
      </c>
      <c r="H1" s="2" t="s">
        <v>1</v>
      </c>
      <c r="I1" s="2" t="s">
        <v>29759</v>
      </c>
      <c r="J1" s="2" t="s">
        <v>29770</v>
      </c>
      <c r="K1" s="2" t="s">
        <v>29698</v>
      </c>
      <c r="L1" s="2" t="s">
        <v>29798</v>
      </c>
      <c r="M1" s="2" t="s">
        <v>29799</v>
      </c>
      <c r="N1" t="s">
        <v>22801</v>
      </c>
      <c r="O1" t="s">
        <v>2</v>
      </c>
      <c r="P1" t="s">
        <v>3</v>
      </c>
      <c r="Q1" t="s">
        <v>4</v>
      </c>
      <c r="R1" t="s">
        <v>5</v>
      </c>
      <c r="S1" t="s">
        <v>23063</v>
      </c>
      <c r="T1" t="s">
        <v>6</v>
      </c>
      <c r="U1" t="s">
        <v>7</v>
      </c>
      <c r="V1" t="s">
        <v>8</v>
      </c>
      <c r="W1" t="s">
        <v>22802</v>
      </c>
      <c r="X1" t="s">
        <v>9</v>
      </c>
      <c r="Y1" t="s">
        <v>10</v>
      </c>
      <c r="Z1" t="s">
        <v>23065</v>
      </c>
      <c r="AA1" t="s">
        <v>29816</v>
      </c>
      <c r="AB1" t="s">
        <v>11</v>
      </c>
    </row>
    <row r="2" spans="1:28" hidden="1">
      <c r="A2" s="1">
        <v>45889</v>
      </c>
      <c r="B2" s="1" t="str">
        <f>TEXT(A2,"yyyy")</f>
        <v>2025</v>
      </c>
      <c r="C2" t="s">
        <v>29701</v>
      </c>
      <c r="D2" t="s">
        <v>23059</v>
      </c>
      <c r="E2" t="s">
        <v>23059</v>
      </c>
      <c r="F2" t="str">
        <f>_xlfn.XLOOKUP(E2,MARKET_PRICE__2[Column2],MARKET_PRICE__2[Column3],"Not found")</f>
        <v>Not found</v>
      </c>
      <c r="G2" t="str">
        <f>_xlfn.XLOOKUP(D2,MARKET_PRICE__2[Column12],MARKET_PRICE__2[Column3],"Not found")</f>
        <v>Not found</v>
      </c>
      <c r="H2" s="2">
        <v>306</v>
      </c>
      <c r="I2" s="2" t="str" cm="1">
        <f t="array" ref="I2">_xlfn.IFS(
H2&lt;50,"0-50",
H2&lt;100,"50-100",
H2&lt;150,"100-150",
H2&lt;200,"150-200",
H2&lt;250,"200-250",
H2&lt;300,"250-300",
H2&lt;350,"300-350",
H2&lt;400,"350-400",
H2&lt;450,"400-450",
H2&lt;=500,"450-500",
TRUE,"Above 500"
)</f>
        <v>300-350</v>
      </c>
      <c r="K2" s="2">
        <f>H2/10</f>
        <v>30.6</v>
      </c>
      <c r="N2" t="str" cm="1">
        <f t="array" ref="N2">_xlfn.IFS(H2&lt;500,"0-500",H2&lt;1000,"500-1000",H2&lt;1500,"1000-1500",H2&lt;2000,"1500-2000",H2&lt;2500,"2000-2500",H2&lt;3000,"2500-3000",H2&lt;3500,"3000-3500",H2&lt;4000,"3500-4000",H2&lt;4500,"4000-4500",H2&lt;=5000,"4500-5000",TRUE,"Hbove 5000")</f>
        <v>0-500</v>
      </c>
      <c r="O2">
        <v>190.97</v>
      </c>
      <c r="P2">
        <v>356.73</v>
      </c>
      <c r="Q2">
        <v>57.75</v>
      </c>
      <c r="R2">
        <v>159.88</v>
      </c>
      <c r="S2" t="str" cm="1">
        <f t="array" ref="S2">_xlfn.IFS(
R2&lt;0,"&lt; 0",
R2&lt;5,"0 to 5",
R2&lt;10,"5 to 10",
R2&lt;15,"10 to 15",
R2&lt;20,"15 to 20",
R2&lt;25,"20 to 25",
R2&lt;50,"25 to 50",
R2&lt;75,"50 to 75",
R2&lt;100,"75 to 100",
R2&lt;125,"100 to 125",
R2&lt;150,"125 to 150",
R2&lt;175,"150 to 175",
R2&lt;200,"175 to 200",
TRUE,"&gt; 200"
)</f>
        <v>150 to 175</v>
      </c>
      <c r="T2">
        <v>102</v>
      </c>
      <c r="U2">
        <v>141.80000000000001</v>
      </c>
      <c r="V2">
        <v>39.020000000000003</v>
      </c>
      <c r="W2" t="str" cm="1">
        <f t="array" ref="W2">_xlfn.IFS(
V2&lt;-15,"&lt; -15%",
V2&lt;-10,"-15% to -10%",
V2&lt;-5,"-10% to -5%",
V2&lt;0,"-5% to 0%",
V2&lt;10,"0% to 10%",
V2&lt;20,"10% to 20%",
V2&lt;30,"20% to 30%",
V2&lt;40,"30% to 40%",
V2&lt;50,"40% to 50%",
V2&lt;60,"50% to 60%",
V2&lt;70,"60% to 70%",
V2&lt;80,"70% to 80%",
V2&lt;90,"80% to 90%",
V2&lt;100,"90% to 100%",
TRUE,"&gt; 100%"
)</f>
        <v>30% to 40%</v>
      </c>
      <c r="X2">
        <v>124.15</v>
      </c>
      <c r="Y2">
        <v>124.08</v>
      </c>
      <c r="Z2" t="str">
        <f>IF(V2&gt;0, "&gt;0", IF(V2&lt;0, "&lt;0", "=0"))</f>
        <v>&gt;0</v>
      </c>
      <c r="AA2" t="str" cm="1">
        <f t="array" ref="AA2">_xlfn.IFS(
AND(O2&gt;=0,O2&lt;5),"0-5",
AND(O2&gt;=5,O2&lt;15),"5-15",
AND(O2&gt;=15,O2&lt;30),"15-30",
AND(O2&gt;=30,O2&lt;60),"30-60",
AND(O2&gt;=60,O2&lt;90),"60-90",
AND(O2&gt;=90,O2&lt;120),"90-120",
AND(O2&gt;=120,O2&lt;160),"120-160",
AND(O2&gt;=160,O2&lt;200),"160-200",
AND(O2&gt;=200,O2&lt;250),"200-250",
AND(O2&gt;=250,O2&lt;300),"250-300",
O2&gt;=300,"&gt;300",
TRUE,"Below 0"
)</f>
        <v>160-200</v>
      </c>
      <c r="AB2">
        <v>21.72</v>
      </c>
    </row>
    <row r="3" spans="1:28" hidden="1">
      <c r="A3" s="1">
        <v>45888</v>
      </c>
      <c r="B3" s="1" t="str">
        <f>TEXT(A3,"yyyy")</f>
        <v>2025</v>
      </c>
      <c r="C3" t="s">
        <v>22450</v>
      </c>
      <c r="D3" t="str">
        <f t="shared" ref="D3:D66" si="0">IFERROR(LEFT(C3,FIND(" ",C3)-1),C3)</f>
        <v>Bluestone</v>
      </c>
      <c r="E3" t="str">
        <f t="shared" ref="E3:E66" si="1">TRIM(SUBSTITUTE(SUBSTITUTE(C3,"Ltd",""),"Lt",""))</f>
        <v>Bluestone Jeweller</v>
      </c>
      <c r="F3" t="str">
        <f>_xlfn.XLOOKUP(E3,MARKET_PRICE__2[Column2],MARKET_PRICE__2[Column3],"Not found")</f>
        <v>Not found</v>
      </c>
      <c r="G3" t="str">
        <f>_xlfn.XLOOKUP(D3,MARKET_PRICE__2[Column12],MARKET_PRICE__2[Column3],"Not found")</f>
        <v>758.00</v>
      </c>
      <c r="H3" s="2">
        <v>1540.65</v>
      </c>
      <c r="K3" s="2">
        <f t="shared" ref="K3:K66" si="2">H3/10</f>
        <v>154.065</v>
      </c>
      <c r="M3" s="2" t="str" cm="1">
        <f t="array" ref="M3">_xlfn.IFS(
AND(H3&gt;=1000,H3&lt;1050),"1000-1050",
AND(H3&gt;=1050,H3&lt;1100),"1050-1100",
AND(H3&gt;=1100,H3&lt;1150),"1100-1150",
AND(H3&gt;=1150,H3&lt;1200),"1150-1200",
AND(H3&gt;=1200,H3&lt;1250),"1200-1250",
AND(H3&gt;=1250,H3&lt;1300),"1250-1300",
AND(H3&gt;=1300,H3&lt;1350),"1300-1350",
AND(H3&gt;=1350,H3&lt;1400),"1350-1400",
AND(H3&gt;=1400,H3&lt;1450),"1400-1450",
AND(H3&gt;=1450,H3&lt;1500),"1450-1500",
AND(H3&gt;=1500,H3&lt;1550),"1500-1550",
AND(H3&gt;=1550,H3&lt;1600),"1550-1600",
AND(H3&gt;=1600,H3&lt;1650),"1600-1650",
AND(H3&gt;=1650,H3&lt;1700),"1650-1700",
AND(H3&gt;=1700,H3&lt;1750),"1700-1750",
AND(H3&gt;=1750,H3&lt;1800),"1750-1800",
AND(H3&gt;=1800,H3&lt;1850),"1800-1850",
AND(H3&gt;=1850,H3&lt;1900),"1850-1900",
AND(H3&gt;=1900,H3&lt;1950),"1900-1950",
AND(H3&gt;=1950,H3&lt;=2000),"1950-2000",
H3&lt;1000,"Below 1000",
TRUE,"Above 2000"
)</f>
        <v>1500-1550</v>
      </c>
      <c r="N3" t="str" cm="1">
        <f t="array" ref="N3">_xlfn.IFS(H3&lt;500,"0-500",H3&lt;1000,"500-1000",H3&lt;1500,"1000-1500",H3&lt;2000,"1500-2000",H3&lt;2500,"2000-2500",H3&lt;3000,"2500-3000",H3&lt;3500,"3000-3500",H3&lt;4000,"3500-4000",H3&lt;4500,"4000-4500",H3&lt;=5000,"4500-5000",TRUE,"Hbove 5000")</f>
        <v>1500-2000</v>
      </c>
      <c r="O3">
        <v>4.28</v>
      </c>
      <c r="P3">
        <v>0.55000000000000004</v>
      </c>
      <c r="Q3">
        <v>1.35</v>
      </c>
      <c r="R3">
        <v>2.7</v>
      </c>
      <c r="S3" t="str" cm="1">
        <f t="array" ref="S3">_xlfn.IFS(
R3&lt;0,"&lt; 0",
R3&lt;5,"0 to 5",
R3&lt;10,"5 to 10",
R3&lt;15,"10 to 15",
R3&lt;20,"15 to 20",
R3&lt;25,"20 to 25",
R3&lt;50,"25 to 50",
R3&lt;75,"50 to 75",
R3&lt;100,"75 to 100",
R3&lt;125,"100 to 125",
R3&lt;150,"125 to 150",
R3&lt;175,"150 to 175",
R3&lt;200,"175 to 200",
TRUE,"&gt; 200"
)</f>
        <v>0 to 5</v>
      </c>
      <c r="T3">
        <v>517</v>
      </c>
      <c r="U3">
        <v>508.8</v>
      </c>
      <c r="V3">
        <v>-1.59</v>
      </c>
      <c r="W3" t="str" cm="1">
        <f t="array" ref="W3">_xlfn.IFS(
V3&lt;-15,"&lt; -15%",
V3&lt;-10,"-15% to -10%",
V3&lt;-5,"-10% to -5%",
V3&lt;0,"-5% to 0%",
V3&lt;10,"0% to 10%",
V3&lt;20,"10% to 20%",
V3&lt;30,"20% to 30%",
V3&lt;40,"30% to 40%",
V3&lt;50,"40% to 50%",
V3&lt;60,"50% to 60%",
V3&lt;70,"60% to 70%",
V3&lt;80,"70% to 80%",
V3&lt;90,"80% to 90%",
V3&lt;100,"90% to 100%",
TRUE,"&gt; 100%"
)</f>
        <v>-5% to 0%</v>
      </c>
      <c r="X3">
        <v>545.54999999999995</v>
      </c>
      <c r="Y3">
        <v>546.35</v>
      </c>
      <c r="Z3" t="str">
        <f t="shared" ref="Z3:Z66" si="3">IF(V3&gt;0, "&gt;0", IF(V3&lt;0, "&lt;0", "=0"))</f>
        <v>&lt;0</v>
      </c>
      <c r="AA3" t="str" cm="1">
        <f t="array" ref="AA3">_xlfn.IFS(
AND(O3&gt;=0,O3&lt;5),"0-5",
AND(O3&gt;=5,O3&lt;15),"5-15",
AND(O3&gt;=15,O3&lt;30),"15-30",
AND(O3&gt;=30,O3&lt;60),"30-60",
AND(O3&gt;=60,O3&lt;90),"60-90",
AND(O3&gt;=90,O3&lt;120),"90-120",
AND(O3&gt;=120,O3&lt;160),"120-160",
AND(O3&gt;=160,O3&lt;200),"160-200",
AND(O3&gt;=200,O3&lt;250),"200-250",
AND(O3&gt;=250,O3&lt;300),"250-300",
O3&gt;=300,"&gt;300",
TRUE,"Below 0"
)</f>
        <v>0-5</v>
      </c>
      <c r="AB3">
        <v>5.52</v>
      </c>
    </row>
    <row r="4" spans="1:28" hidden="1">
      <c r="A4" s="1">
        <v>45883</v>
      </c>
      <c r="B4" s="1" t="str">
        <f t="shared" ref="B4:B67" si="4">TEXT(A4,"yyyy")</f>
        <v>2025</v>
      </c>
      <c r="C4" t="s">
        <v>12</v>
      </c>
      <c r="D4" t="str">
        <f t="shared" si="0"/>
        <v>JSW</v>
      </c>
      <c r="E4" t="str">
        <f t="shared" si="1"/>
        <v>JSW Cement</v>
      </c>
      <c r="F4" t="str">
        <f>_xlfn.XLOOKUP(E4,MARKET_PRICE__2[Column2],MARKET_PRICE__2[Column3],"Not found")</f>
        <v>137.85</v>
      </c>
      <c r="G4" t="str">
        <f>_xlfn.XLOOKUP(D4,MARKET_PRICE__2[Column12],MARKET_PRICE__2[Column3],"Not found")</f>
        <v>307.00</v>
      </c>
      <c r="H4" s="2">
        <v>3600</v>
      </c>
      <c r="K4" s="2">
        <f t="shared" si="2"/>
        <v>360</v>
      </c>
      <c r="N4" t="str" cm="1">
        <f t="array" ref="N4">_xlfn.IFS(H4&lt;500,"0-500",H4&lt;1000,"500-1000",H4&lt;1500,"1000-1500",H4&lt;2000,"1500-2000",H4&lt;2500,"2000-2500",H4&lt;3000,"2500-3000",H4&lt;3500,"3000-3500",H4&lt;4000,"3500-4000",H4&lt;4500,"4000-4500",H4&lt;=5000,"4500-5000",TRUE,"Hbove 5000")</f>
        <v>3500-4000</v>
      </c>
      <c r="O4">
        <v>15.8</v>
      </c>
      <c r="P4">
        <v>10.97</v>
      </c>
      <c r="Q4">
        <v>1.81</v>
      </c>
      <c r="R4">
        <v>7.77</v>
      </c>
      <c r="S4" t="str" cm="1">
        <f t="array" ref="S4">_xlfn.IFS(
R4&lt;0,"&lt; 0",
R4&lt;5,"0 to 5",
R4&lt;10,"5 to 10",
R4&lt;15,"10 to 15",
R4&lt;20,"15 to 20",
R4&lt;25,"20 to 25",
R4&lt;50,"25 to 50",
R4&lt;75,"50 to 75",
R4&lt;100,"75 to 100",
R4&lt;125,"100 to 125",
R4&lt;150,"125 to 150",
R4&lt;175,"150 to 175",
R4&lt;200,"175 to 200",
TRUE,"&gt; 200"
)</f>
        <v>5 to 10</v>
      </c>
      <c r="T4">
        <v>147</v>
      </c>
      <c r="U4">
        <v>153</v>
      </c>
      <c r="V4">
        <v>4.08</v>
      </c>
      <c r="W4" t="str" cm="1">
        <f t="array" ref="W4">_xlfn.IFS(
V4&lt;-15,"&lt; -15%",
V4&lt;-10,"-15% to -10%",
V4&lt;-5,"-10% to -5%",
V4&lt;0,"-5% to 0%",
V4&lt;10,"0% to 10%",
V4&lt;20,"10% to 20%",
V4&lt;30,"20% to 30%",
V4&lt;40,"30% to 40%",
V4&lt;50,"40% to 50%",
V4&lt;60,"50% to 60%",
V4&lt;70,"60% to 70%",
V4&lt;80,"70% to 80%",
V4&lt;90,"80% to 90%",
V4&lt;100,"90% to 100%",
TRUE,"&gt; 100%"
)</f>
        <v>0% to 10%</v>
      </c>
      <c r="X4">
        <v>153.15</v>
      </c>
      <c r="Y4">
        <v>153.12</v>
      </c>
      <c r="Z4" t="str">
        <f t="shared" si="3"/>
        <v>&gt;0</v>
      </c>
      <c r="AA4" t="str" cm="1">
        <f t="array" ref="AA4">_xlfn.IFS(
AND(O4&gt;=0,O4&lt;5),"0-5",
AND(O4&gt;=5,O4&lt;15),"5-15",
AND(O4&gt;=15,O4&lt;30),"15-30",
AND(O4&gt;=30,O4&lt;60),"30-60",
AND(O4&gt;=60,O4&lt;90),"60-90",
AND(O4&gt;=90,O4&lt;120),"90-120",
AND(O4&gt;=120,O4&lt;160),"120-160",
AND(O4&gt;=160,O4&lt;200),"160-200",
AND(O4&gt;=200,O4&lt;250),"200-250",
AND(O4&gt;=250,O4&lt;300),"250-300",
O4&gt;=300,"&gt;300",
TRUE,"Below 0"
)</f>
        <v>15-30</v>
      </c>
      <c r="AB4">
        <v>4.18</v>
      </c>
    </row>
    <row r="5" spans="1:28" hidden="1">
      <c r="A5" s="1">
        <v>45883</v>
      </c>
      <c r="B5" s="1" t="str">
        <f t="shared" si="4"/>
        <v>2025</v>
      </c>
      <c r="C5" t="s">
        <v>22451</v>
      </c>
      <c r="D5" t="str">
        <f t="shared" si="0"/>
        <v>All</v>
      </c>
      <c r="E5" t="str">
        <f t="shared" si="1"/>
        <v>All Time Plastics</v>
      </c>
      <c r="F5" t="str">
        <f>_xlfn.XLOOKUP(E5,MARKET_PRICE__2[Column2],MARKET_PRICE__2[Column3],"Not found")</f>
        <v>Not found</v>
      </c>
      <c r="G5" t="str">
        <f>_xlfn.XLOOKUP(D5,MARKET_PRICE__2[Column12],MARKET_PRICE__2[Column3],"Not found")</f>
        <v>259.55</v>
      </c>
      <c r="H5" s="2">
        <v>400.6</v>
      </c>
      <c r="I5" s="2" t="str" cm="1">
        <f t="array" ref="I5">_xlfn.IFS(
H5&lt;50,"0-50",
H5&lt;100,"50-100",
H5&lt;150,"100-150",
H5&lt;200,"150-200",
H5&lt;250,"200-250",
H5&lt;300,"250-300",
H5&lt;350,"300-350",
H5&lt;400,"350-400",
H5&lt;450,"400-450",
H5&lt;=500,"450-500",
TRUE,"Above 500"
)</f>
        <v>400-450</v>
      </c>
      <c r="K5" s="2">
        <f t="shared" si="2"/>
        <v>40.06</v>
      </c>
      <c r="N5" t="str" cm="1">
        <f t="array" ref="N5">_xlfn.IFS(H5&lt;500,"0-500",H5&lt;1000,"500-1000",H5&lt;1500,"1000-1500",H5&lt;2000,"1500-2000",H5&lt;2500,"2000-2500",H5&lt;3000,"2500-3000",H5&lt;3500,"3000-3500",H5&lt;4000,"3500-4000",H5&lt;4500,"4000-4500",H5&lt;=5000,"4500-5000",TRUE,"Hbove 5000")</f>
        <v>0-500</v>
      </c>
      <c r="O5">
        <v>10.15</v>
      </c>
      <c r="P5">
        <v>13.47</v>
      </c>
      <c r="Q5">
        <v>5.14</v>
      </c>
      <c r="R5">
        <v>8.34</v>
      </c>
      <c r="S5" t="str" cm="1">
        <f t="array" ref="S5">_xlfn.IFS(
R5&lt;0,"&lt; 0",
R5&lt;5,"0 to 5",
R5&lt;10,"5 to 10",
R5&lt;15,"10 to 15",
R5&lt;20,"15 to 20",
R5&lt;25,"20 to 25",
R5&lt;50,"25 to 50",
R5&lt;75,"50 to 75",
R5&lt;100,"75 to 100",
R5&lt;125,"100 to 125",
R5&lt;150,"125 to 150",
R5&lt;175,"150 to 175",
R5&lt;200,"175 to 200",
TRUE,"&gt; 200"
)</f>
        <v>5 to 10</v>
      </c>
      <c r="T5">
        <v>275</v>
      </c>
      <c r="U5">
        <v>314.3</v>
      </c>
      <c r="V5">
        <v>14.29</v>
      </c>
      <c r="W5" t="str" cm="1">
        <f t="array" ref="W5">_xlfn.IFS(
V5&lt;-15,"&lt; -15%",
V5&lt;-10,"-15% to -10%",
V5&lt;-5,"-10% to -5%",
V5&lt;0,"-5% to 0%",
V5&lt;10,"0% to 10%",
V5&lt;20,"10% to 20%",
V5&lt;30,"20% to 30%",
V5&lt;40,"30% to 40%",
V5&lt;50,"40% to 50%",
V5&lt;60,"50% to 60%",
V5&lt;70,"60% to 70%",
V5&lt;80,"70% to 80%",
V5&lt;90,"80% to 90%",
V5&lt;100,"90% to 100%",
TRUE,"&gt; 100%"
)</f>
        <v>10% to 20%</v>
      </c>
      <c r="X5">
        <v>315.45</v>
      </c>
      <c r="Y5">
        <v>315.25</v>
      </c>
      <c r="Z5" t="str">
        <f t="shared" si="3"/>
        <v>&gt;0</v>
      </c>
      <c r="AA5" t="str" cm="1">
        <f t="array" ref="AA5">_xlfn.IFS(
AND(O5&gt;=0,O5&lt;5),"0-5",
AND(O5&gt;=5,O5&lt;15),"5-15",
AND(O5&gt;=15,O5&lt;30),"15-30",
AND(O5&gt;=30,O5&lt;60),"30-60",
AND(O5&gt;=60,O5&lt;90),"60-90",
AND(O5&gt;=90,O5&lt;120),"90-120",
AND(O5&gt;=120,O5&lt;160),"120-160",
AND(O5&gt;=160,O5&lt;200),"160-200",
AND(O5&gt;=200,O5&lt;250),"200-250",
AND(O5&gt;=250,O5&lt;300),"250-300",
O5&gt;=300,"&gt;300",
TRUE,"Below 0"
)</f>
        <v>5-15</v>
      </c>
      <c r="AB5">
        <v>14.71</v>
      </c>
    </row>
    <row r="6" spans="1:28" hidden="1">
      <c r="A6" s="1">
        <v>45881</v>
      </c>
      <c r="B6" s="1" t="str">
        <f t="shared" si="4"/>
        <v>2025</v>
      </c>
      <c r="C6" t="s">
        <v>22452</v>
      </c>
      <c r="D6" t="str">
        <f t="shared" si="0"/>
        <v>Highway</v>
      </c>
      <c r="E6" t="str">
        <f t="shared" si="1"/>
        <v>Highway Infrastruc</v>
      </c>
      <c r="F6" t="str">
        <f>_xlfn.XLOOKUP(E6,MARKET_PRICE__2[Column2],MARKET_PRICE__2[Column3],"Not found")</f>
        <v>Not found</v>
      </c>
      <c r="G6" t="str">
        <f>_xlfn.XLOOKUP(D6,MARKET_PRICE__2[Column12],MARKET_PRICE__2[Column3],"Not found")</f>
        <v>80.01</v>
      </c>
      <c r="H6" s="2">
        <v>130</v>
      </c>
      <c r="I6" s="2" t="str" cm="1">
        <f t="array" ref="I6">_xlfn.IFS(
H6&lt;50,"0-50",
H6&lt;100,"50-100",
H6&lt;150,"100-150",
H6&lt;200,"150-200",
H6&lt;250,"200-250",
H6&lt;300,"250-300",
H6&lt;350,"300-350",
H6&lt;400,"350-400",
H6&lt;450,"400-450",
H6&lt;=500,"450-500",
TRUE,"Above 500"
)</f>
        <v>100-150</v>
      </c>
      <c r="K6" s="2">
        <f t="shared" si="2"/>
        <v>13</v>
      </c>
      <c r="N6" t="str" cm="1">
        <f t="array" ref="N6">_xlfn.IFS(H6&lt;500,"0-500",H6&lt;1000,"500-1000",H6&lt;1500,"1000-1500",H6&lt;2000,"1500-2000",H6&lt;2500,"2000-2500",H6&lt;3000,"2500-3000",H6&lt;3500,"3000-3500",H6&lt;4000,"3500-4000",H6&lt;4500,"4000-4500",H6&lt;=5000,"4500-5000",TRUE,"Hbove 5000")</f>
        <v>0-500</v>
      </c>
      <c r="O6">
        <v>420.57</v>
      </c>
      <c r="P6">
        <v>447.32</v>
      </c>
      <c r="Q6">
        <v>155.58000000000001</v>
      </c>
      <c r="R6">
        <v>300.61</v>
      </c>
      <c r="S6" t="str" cm="1">
        <f t="array" ref="S6">_xlfn.IFS(
R6&lt;0,"&lt; 0",
R6&lt;5,"0 to 5",
R6&lt;10,"5 to 10",
R6&lt;15,"10 to 15",
R6&lt;20,"15 to 20",
R6&lt;25,"20 to 25",
R6&lt;50,"25 to 50",
R6&lt;75,"50 to 75",
R6&lt;100,"75 to 100",
R6&lt;125,"100 to 125",
R6&lt;150,"125 to 150",
R6&lt;175,"150 to 175",
R6&lt;200,"175 to 200",
TRUE,"&gt; 200"
)</f>
        <v>&gt; 200</v>
      </c>
      <c r="T6">
        <v>70</v>
      </c>
      <c r="U6">
        <v>117</v>
      </c>
      <c r="V6">
        <v>67.14</v>
      </c>
      <c r="W6" t="str" cm="1">
        <f t="array" ref="W6">_xlfn.IFS(
V6&lt;-15,"&lt; -15%",
V6&lt;-10,"-15% to -10%",
V6&lt;-5,"-10% to -5%",
V6&lt;0,"-5% to 0%",
V6&lt;10,"0% to 10%",
V6&lt;20,"10% to 20%",
V6&lt;30,"20% to 30%",
V6&lt;40,"30% to 40%",
V6&lt;50,"40% to 50%",
V6&lt;60,"50% to 60%",
V6&lt;70,"60% to 70%",
V6&lt;80,"70% to 80%",
V6&lt;90,"80% to 90%",
V6&lt;100,"90% to 100%",
TRUE,"&gt; 100%"
)</f>
        <v>60% to 70%</v>
      </c>
      <c r="X6">
        <v>99.2</v>
      </c>
      <c r="Y6">
        <v>99.15</v>
      </c>
      <c r="Z6" t="str">
        <f t="shared" si="3"/>
        <v>&gt;0</v>
      </c>
      <c r="AA6" t="str" cm="1">
        <f t="array" ref="AA6">_xlfn.IFS(
AND(O6&gt;=0,O6&lt;5),"0-5",
AND(O6&gt;=5,O6&lt;15),"5-15",
AND(O6&gt;=15,O6&lt;30),"15-30",
AND(O6&gt;=30,O6&lt;60),"30-60",
AND(O6&gt;=60,O6&lt;90),"60-90",
AND(O6&gt;=90,O6&lt;120),"90-120",
AND(O6&gt;=120,O6&lt;160),"120-160",
AND(O6&gt;=160,O6&lt;200),"160-200",
AND(O6&gt;=200,O6&lt;250),"200-250",
AND(O6&gt;=250,O6&lt;300),"250-300",
O6&gt;=300,"&gt;300",
TRUE,"Below 0"
)</f>
        <v>&gt;300</v>
      </c>
      <c r="AB6">
        <v>41.71</v>
      </c>
    </row>
    <row r="7" spans="1:28" hidden="1">
      <c r="A7" s="1">
        <v>45887</v>
      </c>
      <c r="B7" s="1" t="str">
        <f t="shared" si="4"/>
        <v>2025</v>
      </c>
      <c r="C7" t="s">
        <v>22453</v>
      </c>
      <c r="D7" t="str">
        <f t="shared" si="0"/>
        <v>Knowledge</v>
      </c>
      <c r="E7" t="str">
        <f t="shared" si="1"/>
        <v>Knowledge Realty T</v>
      </c>
      <c r="F7" t="str">
        <f>_xlfn.XLOOKUP(E7,MARKET_PRICE__2[Column2],MARKET_PRICE__2[Column3],"Not found")</f>
        <v>Not found</v>
      </c>
      <c r="G7" t="str">
        <f>_xlfn.XLOOKUP(D7,MARKET_PRICE__2[Column12],MARKET_PRICE__2[Column3],"Not found")</f>
        <v>2340.00</v>
      </c>
      <c r="H7" s="2">
        <v>4800</v>
      </c>
      <c r="K7" s="2">
        <f t="shared" si="2"/>
        <v>480</v>
      </c>
      <c r="N7" t="str" cm="1">
        <f t="array" ref="N7">_xlfn.IFS(H7&lt;500,"0-500",H7&lt;1000,"500-1000",H7&lt;1500,"1000-1500",H7&lt;2000,"1500-2000",H7&lt;2500,"2000-2500",H7&lt;3000,"2500-3000",H7&lt;3500,"3000-3500",H7&lt;4000,"3500-4000",H7&lt;4500,"4000-4500",H7&lt;=5000,"4500-5000",TRUE,"Hbove 5000")</f>
        <v>4500-5000</v>
      </c>
      <c r="O7">
        <v>6.75</v>
      </c>
      <c r="P7">
        <v>15.51</v>
      </c>
      <c r="Q7">
        <v>0</v>
      </c>
      <c r="R7">
        <v>10.73</v>
      </c>
      <c r="S7" t="str" cm="1">
        <f t="array" ref="S7">_xlfn.IFS(
R7&lt;0,"&lt; 0",
R7&lt;5,"0 to 5",
R7&lt;10,"5 to 10",
R7&lt;15,"10 to 15",
R7&lt;20,"15 to 20",
R7&lt;25,"20 to 25",
R7&lt;50,"25 to 50",
R7&lt;75,"50 to 75",
R7&lt;100,"75 to 100",
R7&lt;125,"100 to 125",
R7&lt;150,"125 to 150",
R7&lt;175,"150 to 175",
R7&lt;200,"175 to 200",
TRUE,"&gt; 200"
)</f>
        <v>10 to 15</v>
      </c>
      <c r="T7">
        <v>100</v>
      </c>
      <c r="U7">
        <v>104</v>
      </c>
      <c r="V7">
        <v>4</v>
      </c>
      <c r="W7" t="str" cm="1">
        <f t="array" ref="W7">_xlfn.IFS(
V7&lt;-15,"&lt; -15%",
V7&lt;-10,"-15% to -10%",
V7&lt;-5,"-10% to -5%",
V7&lt;0,"-5% to 0%",
V7&lt;10,"0% to 10%",
V7&lt;20,"10% to 20%",
V7&lt;30,"20% to 30%",
V7&lt;40,"30% to 40%",
V7&lt;50,"40% to 50%",
V7&lt;60,"50% to 60%",
V7&lt;70,"60% to 70%",
V7&lt;80,"70% to 80%",
V7&lt;90,"80% to 90%",
V7&lt;100,"90% to 100%",
TRUE,"&gt; 100%"
)</f>
        <v>0% to 10%</v>
      </c>
      <c r="X7">
        <v>107.09</v>
      </c>
      <c r="Y7">
        <v>107.06</v>
      </c>
      <c r="Z7" t="str">
        <f t="shared" si="3"/>
        <v>&gt;0</v>
      </c>
      <c r="AA7" t="str" cm="1">
        <f t="array" ref="AA7">_xlfn.IFS(
AND(O7&gt;=0,O7&lt;5),"0-5",
AND(O7&gt;=5,O7&lt;15),"5-15",
AND(O7&gt;=15,O7&lt;30),"15-30",
AND(O7&gt;=30,O7&lt;60),"30-60",
AND(O7&gt;=60,O7&lt;90),"60-90",
AND(O7&gt;=90,O7&lt;120),"90-120",
AND(O7&gt;=120,O7&lt;160),"120-160",
AND(O7&gt;=160,O7&lt;200),"160-200",
AND(O7&gt;=200,O7&lt;250),"200-250",
AND(O7&gt;=250,O7&lt;300),"250-300",
O7&gt;=300,"&gt;300",
TRUE,"Below 0"
)</f>
        <v>5-15</v>
      </c>
      <c r="AB7">
        <v>7.09</v>
      </c>
    </row>
    <row r="8" spans="1:28">
      <c r="A8" s="1">
        <v>45875</v>
      </c>
      <c r="B8" s="1" t="str">
        <f t="shared" si="4"/>
        <v>2025</v>
      </c>
      <c r="C8" t="s">
        <v>22454</v>
      </c>
      <c r="D8" t="str">
        <f t="shared" si="0"/>
        <v>M</v>
      </c>
      <c r="E8" t="str">
        <f t="shared" si="1"/>
        <v>M &amp; B Engineering</v>
      </c>
      <c r="F8" t="str">
        <f>_xlfn.XLOOKUP(E8,MARKET_PRICE__2[Column2],MARKET_PRICE__2[Column3],"Not found")</f>
        <v>Not found</v>
      </c>
      <c r="G8" t="str">
        <f>_xlfn.XLOOKUP(D8,MARKET_PRICE__2[Column12],MARKET_PRICE__2[Column3],"Not found")</f>
        <v>64.70</v>
      </c>
      <c r="H8" s="2">
        <v>650</v>
      </c>
      <c r="J8" s="2" t="str" cm="1">
        <f t="array" ref="J8">_xlfn.IFS(
AND(H8&gt;=500,H8&lt;550),"500-550",
AND(H8&gt;=550,H8&lt;600),"550-600",
AND(H8&gt;=600,H8&lt;650),"600-650",
AND(H8&gt;=650,H8&lt;700),"650-700",
AND(H8&gt;=700,H8&lt;750),"700-750",
AND(H8&gt;=750,H8&lt;800),"750-800",
AND(H8&gt;=800,H8&lt;850),"800-850",
AND(H8&gt;=850,H8&lt;900),"850-900",
AND(H8&gt;=900,H8&lt;950),"900-950",
AND(H8&gt;=950,H8&lt;=1000),"950-1000",
H8&lt;500,"Below 500",
TRUE,"Above 1000"
)</f>
        <v>650-700</v>
      </c>
      <c r="K8" s="2" t="str" cm="1">
        <f t="array" ref="K8">_xlfn.IFS(
AND(I8&gt;=500,I8&lt;550),"500-550",
AND(I8&gt;=550,I8&lt;600),"550-600",
AND(I8&gt;=600,I8&lt;650),"600-650",
AND(I8&gt;=650,I8&lt;700),"650-700",
AND(I8&gt;=700,I8&lt;750),"700-750",
AND(I8&gt;=750,I8&lt;800),"750-800",
AND(I8&gt;=800,I8&lt;850),"800-850",
AND(I8&gt;=850,I8&lt;900),"850-900",
AND(I8&gt;=900,I8&lt;950),"900-950",
AND(I8&gt;=950,I8&lt;=1000),"950-1000",
I8&lt;500,"Below 500",
TRUE,"Above 1000"
)</f>
        <v>Below 500</v>
      </c>
      <c r="N8" t="str" cm="1">
        <f t="array" ref="N8">_xlfn.IFS(H8&lt;500,"0-500",H8&lt;1000,"500-1000",H8&lt;1500,"1000-1500",H8&lt;2000,"1500-2000",H8&lt;2500,"2000-2500",H8&lt;3000,"2500-3000",H8&lt;3500,"3000-3500",H8&lt;4000,"3500-4000",H8&lt;4500,"4000-4500",H8&lt;=5000,"4500-5000",TRUE,"Hbove 5000")</f>
        <v>500-1000</v>
      </c>
      <c r="O8">
        <v>36.72</v>
      </c>
      <c r="P8">
        <v>38.24</v>
      </c>
      <c r="Q8">
        <v>32.549999999999997</v>
      </c>
      <c r="R8">
        <v>36.200000000000003</v>
      </c>
      <c r="S8" t="str" cm="1">
        <f t="array" ref="S8">_xlfn.IFS(
R8&lt;0,"&lt; 0",
R8&lt;5,"0 to 5",
R8&lt;10,"5 to 10",
R8&lt;15,"10 to 15",
R8&lt;20,"15 to 20",
R8&lt;25,"20 to 25",
R8&lt;50,"25 to 50",
R8&lt;75,"50 to 75",
R8&lt;100,"75 to 100",
R8&lt;125,"100 to 125",
R8&lt;150,"125 to 150",
R8&lt;175,"150 to 175",
R8&lt;200,"175 to 200",
TRUE,"&gt; 200"
)</f>
        <v>25 to 50</v>
      </c>
      <c r="T8">
        <v>385</v>
      </c>
      <c r="U8">
        <v>386</v>
      </c>
      <c r="V8">
        <v>0.26</v>
      </c>
      <c r="W8" t="str" cm="1">
        <f t="array" ref="W8">_xlfn.IFS(
V8&lt;-15,"&lt; -15%",
V8&lt;-10,"-15% to -10%",
V8&lt;-5,"-10% to -5%",
V8&lt;0,"-5% to 0%",
V8&lt;10,"0% to 10%",
V8&lt;20,"10% to 20%",
V8&lt;30,"20% to 30%",
V8&lt;40,"30% to 40%",
V8&lt;50,"40% to 50%",
V8&lt;60,"50% to 60%",
V8&lt;70,"60% to 70%",
V8&lt;80,"70% to 80%",
V8&lt;90,"80% to 90%",
V8&lt;100,"90% to 100%",
TRUE,"&gt; 100%"
)</f>
        <v>0% to 10%</v>
      </c>
      <c r="X8">
        <v>465.7</v>
      </c>
      <c r="Y8">
        <v>465.2</v>
      </c>
      <c r="Z8" t="str">
        <f t="shared" si="3"/>
        <v>&gt;0</v>
      </c>
      <c r="AA8" t="str" cm="1">
        <f t="array" ref="AA8">_xlfn.IFS(
AND(O8&gt;=0,O8&lt;5),"0-5",
AND(O8&gt;=5,O8&lt;15),"5-15",
AND(O8&gt;=15,O8&lt;30),"15-30",
AND(O8&gt;=30,O8&lt;60),"30-60",
AND(O8&gt;=60,O8&lt;90),"60-90",
AND(O8&gt;=90,O8&lt;120),"90-120",
AND(O8&gt;=120,O8&lt;160),"120-160",
AND(O8&gt;=160,O8&lt;200),"160-200",
AND(O8&gt;=200,O8&lt;250),"200-250",
AND(O8&gt;=250,O8&lt;300),"250-300",
O8&gt;=300,"&gt;300",
TRUE,"Below 0"
)</f>
        <v>30-60</v>
      </c>
      <c r="AB8">
        <v>20.96</v>
      </c>
    </row>
    <row r="9" spans="1:28">
      <c r="A9" s="1">
        <v>45875</v>
      </c>
      <c r="B9" s="1" t="str">
        <f t="shared" si="4"/>
        <v>2025</v>
      </c>
      <c r="C9" t="s">
        <v>22455</v>
      </c>
      <c r="D9" t="str">
        <f t="shared" si="0"/>
        <v>Sri</v>
      </c>
      <c r="E9" t="str">
        <f t="shared" si="1"/>
        <v>Sri Lotus Develope</v>
      </c>
      <c r="F9" t="str">
        <f>_xlfn.XLOOKUP(E9,MARKET_PRICE__2[Column2],MARKET_PRICE__2[Column3],"Not found")</f>
        <v>Not found</v>
      </c>
      <c r="G9" t="str">
        <f>_xlfn.XLOOKUP(D9,MARKET_PRICE__2[Column12],MARKET_PRICE__2[Column3],"Not found")</f>
        <v>863.90</v>
      </c>
      <c r="H9" s="2">
        <v>792</v>
      </c>
      <c r="J9" s="2" t="str" cm="1">
        <f t="array" ref="J9">_xlfn.IFS(
AND(H9&gt;=500,H9&lt;550),"500-550",
AND(H9&gt;=550,H9&lt;600),"550-600",
AND(H9&gt;=600,H9&lt;650),"600-650",
AND(H9&gt;=650,H9&lt;700),"650-700",
AND(H9&gt;=700,H9&lt;750),"700-750",
AND(H9&gt;=750,H9&lt;800),"750-800",
AND(H9&gt;=800,H9&lt;850),"800-850",
AND(H9&gt;=850,H9&lt;900),"850-900",
AND(H9&gt;=900,H9&lt;950),"900-950",
AND(H9&gt;=950,H9&lt;=1000),"950-1000",
H9&lt;500,"Below 500",
TRUE,"Above 1000"
)</f>
        <v>750-800</v>
      </c>
      <c r="K9" s="2">
        <f t="shared" si="2"/>
        <v>79.2</v>
      </c>
      <c r="N9" t="str" cm="1">
        <f t="array" ref="N9">_xlfn.IFS(H9&lt;500,"0-500",H9&lt;1000,"500-1000",H9&lt;1500,"1000-1500",H9&lt;2000,"1500-2000",H9&lt;2500,"2000-2500",H9&lt;3000,"2500-3000",H9&lt;3500,"3000-3500",H9&lt;4000,"3500-4000",H9&lt;4500,"4000-4500",H9&lt;=5000,"4500-5000",TRUE,"Hbove 5000")</f>
        <v>500-1000</v>
      </c>
      <c r="O9">
        <v>163.9</v>
      </c>
      <c r="P9">
        <v>57.71</v>
      </c>
      <c r="Q9">
        <v>20.28</v>
      </c>
      <c r="R9">
        <v>69.14</v>
      </c>
      <c r="S9" t="str" cm="1">
        <f t="array" ref="S9">_xlfn.IFS(
R9&lt;0,"&lt; 0",
R9&lt;5,"0 to 5",
R9&lt;10,"5 to 10",
R9&lt;15,"10 to 15",
R9&lt;20,"15 to 20",
R9&lt;25,"20 to 25",
R9&lt;50,"25 to 50",
R9&lt;75,"50 to 75",
R9&lt;100,"75 to 100",
R9&lt;125,"100 to 125",
R9&lt;150,"125 to 150",
R9&lt;175,"150 to 175",
R9&lt;200,"175 to 200",
TRUE,"&gt; 200"
)</f>
        <v>50 to 75</v>
      </c>
      <c r="T9">
        <v>150</v>
      </c>
      <c r="U9">
        <v>179.1</v>
      </c>
      <c r="V9">
        <v>19.399999999999999</v>
      </c>
      <c r="W9" t="str" cm="1">
        <f t="array" ref="W9">_xlfn.IFS(
V9&lt;-15,"&lt; -15%",
V9&lt;-10,"-15% to -10%",
V9&lt;-5,"-10% to -5%",
V9&lt;0,"-5% to 0%",
V9&lt;10,"0% to 10%",
V9&lt;20,"10% to 20%",
V9&lt;30,"20% to 30%",
V9&lt;40,"30% to 40%",
V9&lt;50,"40% to 50%",
V9&lt;60,"50% to 60%",
V9&lt;70,"60% to 70%",
V9&lt;80,"70% to 80%",
V9&lt;90,"80% to 90%",
V9&lt;100,"90% to 100%",
TRUE,"&gt; 100%"
)</f>
        <v>10% to 20%</v>
      </c>
      <c r="X9">
        <v>192.2</v>
      </c>
      <c r="Y9">
        <v>191.81</v>
      </c>
      <c r="Z9" t="str">
        <f t="shared" si="3"/>
        <v>&gt;0</v>
      </c>
      <c r="AA9" t="str" cm="1">
        <f t="array" ref="AA9">_xlfn.IFS(
AND(O9&gt;=0,O9&lt;5),"0-5",
AND(O9&gt;=5,O9&lt;15),"5-15",
AND(O9&gt;=15,O9&lt;30),"15-30",
AND(O9&gt;=30,O9&lt;60),"30-60",
AND(O9&gt;=60,O9&lt;90),"60-90",
AND(O9&gt;=90,O9&lt;120),"90-120",
AND(O9&gt;=120,O9&lt;160),"120-160",
AND(O9&gt;=160,O9&lt;200),"160-200",
AND(O9&gt;=200,O9&lt;250),"200-250",
AND(O9&gt;=250,O9&lt;300),"250-300",
O9&gt;=300,"&gt;300",
TRUE,"Below 0"
)</f>
        <v>160-200</v>
      </c>
      <c r="AB9">
        <v>28.13</v>
      </c>
    </row>
    <row r="10" spans="1:28" hidden="1">
      <c r="A10" s="1">
        <v>45875</v>
      </c>
      <c r="B10" s="1" t="str">
        <f t="shared" si="4"/>
        <v>2025</v>
      </c>
      <c r="C10" t="s">
        <v>22456</v>
      </c>
      <c r="D10" t="str">
        <f t="shared" si="0"/>
        <v>National</v>
      </c>
      <c r="E10" t="str">
        <f t="shared" si="1"/>
        <v>National Securitie</v>
      </c>
      <c r="F10" t="str">
        <f>_xlfn.XLOOKUP(E10,MARKET_PRICE__2[Column2],MARKET_PRICE__2[Column3],"Not found")</f>
        <v>Not found</v>
      </c>
      <c r="G10" t="str">
        <f>_xlfn.XLOOKUP(D10,MARKET_PRICE__2[Column12],MARKET_PRICE__2[Column3],"Not found")</f>
        <v>244.00</v>
      </c>
      <c r="H10" s="2">
        <v>4011.6</v>
      </c>
      <c r="K10" s="2">
        <f t="shared" si="2"/>
        <v>401.15999999999997</v>
      </c>
      <c r="N10" t="str" cm="1">
        <f t="array" ref="N10">_xlfn.IFS(H10&lt;500,"0-500",H10&lt;1000,"500-1000",H10&lt;1500,"1000-1500",H10&lt;2000,"1500-2000",H10&lt;2500,"2000-2500",H10&lt;3000,"2500-3000",H10&lt;3500,"3000-3500",H10&lt;4000,"3500-4000",H10&lt;4500,"4000-4500",H10&lt;=5000,"4500-5000",TRUE,"Hbove 5000")</f>
        <v>4000-4500</v>
      </c>
      <c r="O10">
        <v>103.97</v>
      </c>
      <c r="P10">
        <v>34.979999999999997</v>
      </c>
      <c r="Q10">
        <v>7.73</v>
      </c>
      <c r="R10">
        <v>41.01</v>
      </c>
      <c r="S10" t="str" cm="1">
        <f t="array" ref="S10">_xlfn.IFS(
R10&lt;0,"&lt; 0",
R10&lt;5,"0 to 5",
R10&lt;10,"5 to 10",
R10&lt;15,"10 to 15",
R10&lt;20,"15 to 20",
R10&lt;25,"20 to 25",
R10&lt;50,"25 to 50",
R10&lt;75,"50 to 75",
R10&lt;100,"75 to 100",
R10&lt;125,"100 to 125",
R10&lt;150,"125 to 150",
R10&lt;175,"150 to 175",
R10&lt;200,"175 to 200",
TRUE,"&gt; 200"
)</f>
        <v>25 to 50</v>
      </c>
      <c r="T10">
        <v>800</v>
      </c>
      <c r="U10">
        <v>880</v>
      </c>
      <c r="V10">
        <v>10</v>
      </c>
      <c r="W10" t="str" cm="1">
        <f t="array" ref="W10">_xlfn.IFS(
V10&lt;-15,"&lt; -15%",
V10&lt;-10,"-15% to -10%",
V10&lt;-5,"-10% to -5%",
V10&lt;0,"-5% to 0%",
V10&lt;10,"0% to 10%",
V10&lt;20,"10% to 20%",
V10&lt;30,"20% to 30%",
V10&lt;40,"30% to 40%",
V10&lt;50,"40% to 50%",
V10&lt;60,"50% to 60%",
V10&lt;70,"60% to 70%",
V10&lt;80,"70% to 80%",
V10&lt;90,"80% to 90%",
V10&lt;100,"90% to 100%",
TRUE,"&gt; 100%"
)</f>
        <v>10% to 20%</v>
      </c>
      <c r="X10">
        <v>1275.4000000000001</v>
      </c>
      <c r="Z10" t="str">
        <f t="shared" si="3"/>
        <v>&gt;0</v>
      </c>
      <c r="AA10" t="str" cm="1">
        <f t="array" ref="AA10">_xlfn.IFS(
AND(O10&gt;=0,O10&lt;5),"0-5",
AND(O10&gt;=5,O10&lt;15),"5-15",
AND(O10&gt;=15,O10&lt;30),"15-30",
AND(O10&gt;=30,O10&lt;60),"30-60",
AND(O10&gt;=60,O10&lt;90),"60-90",
AND(O10&gt;=90,O10&lt;120),"90-120",
AND(O10&gt;=120,O10&lt;160),"120-160",
AND(O10&gt;=160,O10&lt;200),"160-200",
AND(O10&gt;=200,O10&lt;250),"200-250",
AND(O10&gt;=250,O10&lt;300),"250-300",
O10&gt;=300,"&gt;300",
TRUE,"Below 0"
)</f>
        <v>90-120</v>
      </c>
      <c r="AB10">
        <v>59.43</v>
      </c>
    </row>
    <row r="11" spans="1:28" ht="18.5" hidden="1" customHeight="1">
      <c r="A11" s="1">
        <v>45874</v>
      </c>
      <c r="B11" s="1" t="str">
        <f t="shared" si="4"/>
        <v>2025</v>
      </c>
      <c r="C11" t="s">
        <v>22457</v>
      </c>
      <c r="D11" t="str">
        <f t="shared" si="0"/>
        <v>Aditya</v>
      </c>
      <c r="E11" t="str">
        <f t="shared" si="1"/>
        <v>Aditya Infotech</v>
      </c>
      <c r="F11" t="str">
        <f>_xlfn.XLOOKUP(E11,MARKET_PRICE__2[Column2],MARKET_PRICE__2[Column3],"Not found")</f>
        <v>1354.50</v>
      </c>
      <c r="G11" t="str">
        <f>_xlfn.XLOOKUP(D11,MARKET_PRICE__2[Column12],MARKET_PRICE__2[Column3],"Not found")</f>
        <v>804.45</v>
      </c>
      <c r="H11" s="2">
        <v>1300</v>
      </c>
      <c r="K11" s="2">
        <f t="shared" si="2"/>
        <v>130</v>
      </c>
      <c r="L11" s="14"/>
      <c r="M11" s="14"/>
      <c r="N11" t="str" cm="1">
        <f t="array" ref="N11">_xlfn.IFS(H11&lt;500,"0-500",H11&lt;1000,"500-1000",H11&lt;1500,"1000-1500",H11&lt;2000,"1500-2000",H11&lt;2500,"2000-2500",H11&lt;3000,"2500-3000",H11&lt;3500,"3000-3500",H11&lt;4000,"3500-4000",H11&lt;4500,"4000-4500",H11&lt;=5000,"4500-5000",TRUE,"Hbove 5000")</f>
        <v>1000-1500</v>
      </c>
      <c r="O11">
        <v>133.21</v>
      </c>
      <c r="P11">
        <v>72</v>
      </c>
      <c r="Q11">
        <v>50.87</v>
      </c>
      <c r="R11">
        <v>100.69</v>
      </c>
      <c r="S11" t="str" cm="1">
        <f t="array" ref="S11">_xlfn.IFS(
R11&lt;0,"&lt; 0",
R11&lt;5,"0 to 5",
R11&lt;10,"5 to 10",
R11&lt;15,"10 to 15",
R11&lt;20,"15 to 20",
R11&lt;25,"20 to 25",
R11&lt;50,"25 to 50",
R11&lt;75,"50 to 75",
R11&lt;100,"75 to 100",
R11&lt;125,"100 to 125",
R11&lt;150,"125 to 150",
R11&lt;175,"150 to 175",
R11&lt;200,"175 to 200",
TRUE,"&gt; 200"
)</f>
        <v>100 to 125</v>
      </c>
      <c r="T11">
        <v>675</v>
      </c>
      <c r="U11">
        <v>1018</v>
      </c>
      <c r="V11">
        <v>50.81</v>
      </c>
      <c r="W11" t="str" cm="1">
        <f t="array" ref="W11">_xlfn.IFS(
V11&lt;-15,"&lt; -15%",
V11&lt;-10,"-15% to -10%",
V11&lt;-5,"-10% to -5%",
V11&lt;0,"-5% to 0%",
V11&lt;10,"0% to 10%",
V11&lt;20,"10% to 20%",
V11&lt;30,"20% to 30%",
V11&lt;40,"30% to 40%",
V11&lt;50,"40% to 50%",
V11&lt;60,"50% to 60%",
V11&lt;70,"60% to 70%",
V11&lt;80,"70% to 80%",
V11&lt;90,"80% to 90%",
V11&lt;100,"90% to 100%",
TRUE,"&gt; 100%"
)</f>
        <v>50% to 60%</v>
      </c>
      <c r="X11">
        <v>1361.1</v>
      </c>
      <c r="Y11">
        <v>1360.45</v>
      </c>
      <c r="Z11" t="str">
        <f t="shared" si="3"/>
        <v>&gt;0</v>
      </c>
      <c r="AA11" t="str" cm="1">
        <f t="array" ref="AA11">_xlfn.IFS(
AND(O11&gt;=0,O11&lt;5),"0-5",
AND(O11&gt;=5,O11&lt;15),"5-15",
AND(O11&gt;=15,O11&lt;30),"15-30",
AND(O11&gt;=30,O11&lt;60),"30-60",
AND(O11&gt;=60,O11&lt;90),"60-90",
AND(O11&gt;=90,O11&lt;120),"90-120",
AND(O11&gt;=120,O11&lt;160),"120-160",
AND(O11&gt;=160,O11&lt;200),"160-200",
AND(O11&gt;=200,O11&lt;250),"200-250",
AND(O11&gt;=250,O11&lt;300),"250-300",
O11&gt;=300,"&gt;300",
TRUE,"Below 0"
)</f>
        <v>120-160</v>
      </c>
      <c r="AB11">
        <v>101.64</v>
      </c>
    </row>
    <row r="12" spans="1:28" hidden="1">
      <c r="A12" s="1">
        <v>45874</v>
      </c>
      <c r="B12" s="1" t="str">
        <f t="shared" si="4"/>
        <v>2025</v>
      </c>
      <c r="C12" t="s">
        <v>22458</v>
      </c>
      <c r="D12" t="str">
        <f t="shared" si="0"/>
        <v>Laxmi</v>
      </c>
      <c r="E12" t="str">
        <f t="shared" si="1"/>
        <v>Laxmi India Financ</v>
      </c>
      <c r="F12" t="str">
        <f>_xlfn.XLOOKUP(E12,MARKET_PRICE__2[Column2],MARKET_PRICE__2[Column3],"Not found")</f>
        <v>Not found</v>
      </c>
      <c r="G12" t="str">
        <f>_xlfn.XLOOKUP(D12,MARKET_PRICE__2[Column12],MARKET_PRICE__2[Column3],"Not found")</f>
        <v>320.00</v>
      </c>
      <c r="H12" s="2">
        <v>254.26</v>
      </c>
      <c r="I12" s="2" t="str" cm="1">
        <f t="array" ref="I12">_xlfn.IFS(
H12&lt;50,"0-50",
H12&lt;100,"50-100",
H12&lt;150,"100-150",
H12&lt;200,"150-200",
H12&lt;250,"200-250",
H12&lt;300,"250-300",
H12&lt;350,"300-350",
H12&lt;400,"350-400",
H12&lt;450,"400-450",
H12&lt;=500,"450-500",
TRUE,"Above 500"
)</f>
        <v>250-300</v>
      </c>
      <c r="K12" s="2">
        <f t="shared" si="2"/>
        <v>25.425999999999998</v>
      </c>
      <c r="N12" t="str" cm="1">
        <f t="array" ref="N12">_xlfn.IFS(H12&lt;500,"0-500",H12&lt;1000,"500-1000",H12&lt;1500,"1000-1500",H12&lt;2000,"1500-2000",H12&lt;2500,"2000-2500",H12&lt;3000,"2500-3000",H12&lt;3500,"3000-3500",H12&lt;4000,"3500-4000",H12&lt;4500,"4000-4500",H12&lt;=5000,"4500-5000",TRUE,"Hbove 5000")</f>
        <v>0-500</v>
      </c>
      <c r="O12">
        <v>1.3</v>
      </c>
      <c r="P12">
        <v>1.84</v>
      </c>
      <c r="Q12">
        <v>2.2200000000000002</v>
      </c>
      <c r="R12">
        <v>1.87</v>
      </c>
      <c r="S12" t="str" cm="1">
        <f t="array" ref="S12">_xlfn.IFS(
R12&lt;0,"&lt; 0",
R12&lt;5,"0 to 5",
R12&lt;10,"5 to 10",
R12&lt;15,"10 to 15",
R12&lt;20,"15 to 20",
R12&lt;25,"20 to 25",
R12&lt;50,"25 to 50",
R12&lt;75,"50 to 75",
R12&lt;100,"75 to 100",
R12&lt;125,"100 to 125",
R12&lt;150,"125 to 150",
R12&lt;175,"150 to 175",
R12&lt;200,"175 to 200",
TRUE,"&gt; 200"
)</f>
        <v>0 to 5</v>
      </c>
      <c r="T12">
        <v>158</v>
      </c>
      <c r="U12">
        <v>136</v>
      </c>
      <c r="V12">
        <v>-13.92</v>
      </c>
      <c r="W12" t="str" cm="1">
        <f t="array" ref="W12">_xlfn.IFS(
V12&lt;-15,"&lt; -15%",
V12&lt;-10,"-15% to -10%",
V12&lt;-5,"-10% to -5%",
V12&lt;0,"-5% to 0%",
V12&lt;10,"0% to 10%",
V12&lt;20,"10% to 20%",
V12&lt;30,"20% to 30%",
V12&lt;40,"30% to 40%",
V12&lt;50,"40% to 50%",
V12&lt;60,"50% to 60%",
V12&lt;70,"60% to 70%",
V12&lt;80,"70% to 80%",
V12&lt;90,"80% to 90%",
V12&lt;100,"90% to 100%",
TRUE,"&gt; 100%"
)</f>
        <v>-15% to -10%</v>
      </c>
      <c r="X12">
        <v>140.75</v>
      </c>
      <c r="Y12">
        <v>141.13</v>
      </c>
      <c r="Z12" t="str">
        <f t="shared" si="3"/>
        <v>&lt;0</v>
      </c>
      <c r="AA12" t="str" cm="1">
        <f t="array" ref="AA12">_xlfn.IFS(
AND(O12&gt;=0,O12&lt;5),"0-5",
AND(O12&gt;=5,O12&lt;15),"5-15",
AND(O12&gt;=15,O12&lt;30),"15-30",
AND(O12&gt;=30,O12&lt;60),"30-60",
AND(O12&gt;=60,O12&lt;90),"60-90",
AND(O12&gt;=90,O12&lt;120),"90-120",
AND(O12&gt;=120,O12&lt;160),"120-160",
AND(O12&gt;=160,O12&lt;200),"160-200",
AND(O12&gt;=200,O12&lt;250),"200-250",
AND(O12&gt;=250,O12&lt;300),"250-300",
O12&gt;=300,"&gt;300",
TRUE,"Below 0"
)</f>
        <v>0-5</v>
      </c>
      <c r="AB12">
        <v>-10.92</v>
      </c>
    </row>
    <row r="13" spans="1:28" hidden="1">
      <c r="A13" s="1">
        <v>45870</v>
      </c>
      <c r="B13" s="1" t="str">
        <f t="shared" si="4"/>
        <v>2025</v>
      </c>
      <c r="C13" t="s">
        <v>22459</v>
      </c>
      <c r="D13" t="str">
        <f t="shared" si="0"/>
        <v>Shanti</v>
      </c>
      <c r="E13" t="str">
        <f t="shared" si="1"/>
        <v>Shanti Gold Intern</v>
      </c>
      <c r="F13" t="str">
        <f>_xlfn.XLOOKUP(E13,MARKET_PRICE__2[Column2],MARKET_PRICE__2[Column3],"Not found")</f>
        <v>Not found</v>
      </c>
      <c r="G13" t="str">
        <f>_xlfn.XLOOKUP(D13,MARKET_PRICE__2[Column12],MARKET_PRICE__2[Column3],"Not found")</f>
        <v>210.00</v>
      </c>
      <c r="H13" s="2">
        <v>360.11</v>
      </c>
      <c r="I13" s="2" t="str" cm="1">
        <f t="array" ref="I13">_xlfn.IFS(
H13&lt;50,"0-50",
H13&lt;100,"50-100",
H13&lt;150,"100-150",
H13&lt;200,"150-200",
H13&lt;250,"200-250",
H13&lt;300,"250-300",
H13&lt;350,"300-350",
H13&lt;400,"350-400",
H13&lt;450,"400-450",
H13&lt;=500,"450-500",
TRUE,"Above 500"
)</f>
        <v>350-400</v>
      </c>
      <c r="K13" s="2">
        <f t="shared" si="2"/>
        <v>36.011000000000003</v>
      </c>
      <c r="N13" t="str" cm="1">
        <f t="array" ref="N13">_xlfn.IFS(H13&lt;500,"0-500",H13&lt;1000,"500-1000",H13&lt;1500,"1000-1500",H13&lt;2000,"1500-2000",H13&lt;2500,"2000-2500",H13&lt;3000,"2500-3000",H13&lt;3500,"3000-3500",H13&lt;4000,"3500-4000",H13&lt;4500,"4000-4500",H13&lt;=5000,"4500-5000",TRUE,"Hbove 5000")</f>
        <v>0-500</v>
      </c>
      <c r="O13">
        <v>117.33</v>
      </c>
      <c r="P13">
        <v>151.47999999999999</v>
      </c>
      <c r="Q13">
        <v>30.37</v>
      </c>
      <c r="R13">
        <v>81.17</v>
      </c>
      <c r="S13" t="str" cm="1">
        <f t="array" ref="S13">_xlfn.IFS(
R13&lt;0,"&lt; 0",
R13&lt;5,"0 to 5",
R13&lt;10,"5 to 10",
R13&lt;15,"10 to 15",
R13&lt;20,"15 to 20",
R13&lt;25,"20 to 25",
R13&lt;50,"25 to 50",
R13&lt;75,"50 to 75",
R13&lt;100,"75 to 100",
R13&lt;125,"100 to 125",
R13&lt;150,"125 to 150",
R13&lt;175,"150 to 175",
R13&lt;200,"175 to 200",
TRUE,"&gt; 200"
)</f>
        <v>75 to 100</v>
      </c>
      <c r="T13">
        <v>199</v>
      </c>
      <c r="U13">
        <v>229.1</v>
      </c>
      <c r="V13">
        <v>15.13</v>
      </c>
      <c r="W13" t="str" cm="1">
        <f t="array" ref="W13">_xlfn.IFS(
V13&lt;-15,"&lt; -15%",
V13&lt;-10,"-15% to -10%",
V13&lt;-5,"-10% to -5%",
V13&lt;0,"-5% to 0%",
V13&lt;10,"0% to 10%",
V13&lt;20,"10% to 20%",
V13&lt;30,"20% to 30%",
V13&lt;40,"30% to 40%",
V13&lt;50,"40% to 50%",
V13&lt;60,"50% to 60%",
V13&lt;70,"60% to 70%",
V13&lt;80,"70% to 80%",
V13&lt;90,"80% to 90%",
V13&lt;100,"90% to 100%",
TRUE,"&gt; 100%"
)</f>
        <v>10% to 20%</v>
      </c>
      <c r="X13">
        <v>246.25</v>
      </c>
      <c r="Y13">
        <v>246.22</v>
      </c>
      <c r="Z13" t="str">
        <f t="shared" si="3"/>
        <v>&gt;0</v>
      </c>
      <c r="AA13" t="str" cm="1">
        <f t="array" ref="AA13">_xlfn.IFS(
AND(O13&gt;=0,O13&lt;5),"0-5",
AND(O13&gt;=5,O13&lt;15),"5-15",
AND(O13&gt;=15,O13&lt;30),"15-30",
AND(O13&gt;=30,O13&lt;60),"30-60",
AND(O13&gt;=60,O13&lt;90),"60-90",
AND(O13&gt;=90,O13&lt;120),"90-120",
AND(O13&gt;=120,O13&lt;160),"120-160",
AND(O13&gt;=160,O13&lt;200),"160-200",
AND(O13&gt;=200,O13&lt;250),"200-250",
AND(O13&gt;=250,O13&lt;300),"250-300",
O13&gt;=300,"&gt;300",
TRUE,"Below 0"
)</f>
        <v>90-120</v>
      </c>
      <c r="AB13">
        <v>23.74</v>
      </c>
    </row>
    <row r="14" spans="1:28">
      <c r="A14" s="1">
        <v>45869</v>
      </c>
      <c r="B14" s="1" t="str">
        <f t="shared" si="4"/>
        <v>2025</v>
      </c>
      <c r="C14" t="s">
        <v>22460</v>
      </c>
      <c r="D14" t="str">
        <f t="shared" si="0"/>
        <v>Brigade</v>
      </c>
      <c r="E14" t="str">
        <f t="shared" si="1"/>
        <v>Brigade Hotel Vent</v>
      </c>
      <c r="F14" t="str">
        <f>_xlfn.XLOOKUP(E14,MARKET_PRICE__2[Column2],MARKET_PRICE__2[Column3],"Not found")</f>
        <v>Not found</v>
      </c>
      <c r="G14" t="str">
        <f>_xlfn.XLOOKUP(D14,MARKET_PRICE__2[Column12],MARKET_PRICE__2[Column3],"Not found")</f>
        <v>81.05</v>
      </c>
      <c r="H14" s="2">
        <v>759.6</v>
      </c>
      <c r="J14" s="2" t="str" cm="1">
        <f t="array" ref="J14">_xlfn.IFS(
AND(H14&gt;=500,H14&lt;550),"500-550",
AND(H14&gt;=550,H14&lt;600),"550-600",
AND(H14&gt;=600,H14&lt;650),"600-650",
AND(H14&gt;=650,H14&lt;700),"650-700",
AND(H14&gt;=700,H14&lt;750),"700-750",
AND(H14&gt;=750,H14&lt;800),"750-800",
AND(H14&gt;=800,H14&lt;850),"800-850",
AND(H14&gt;=850,H14&lt;900),"850-900",
AND(H14&gt;=900,H14&lt;950),"900-950",
AND(H14&gt;=950,H14&lt;=1000),"950-1000",
H14&lt;500,"Below 500",
TRUE,"Above 1000"
)</f>
        <v>750-800</v>
      </c>
      <c r="K14" s="2">
        <f t="shared" si="2"/>
        <v>75.960000000000008</v>
      </c>
      <c r="N14" t="str" cm="1">
        <f t="array" ref="N14">_xlfn.IFS(H14&lt;500,"0-500",H14&lt;1000,"500-1000",H14&lt;1500,"1000-1500",H14&lt;2000,"1500-2000",H14&lt;2500,"2000-2500",H14&lt;3000,"2500-3000",H14&lt;3500,"3000-3500",H14&lt;4000,"3500-4000",H14&lt;4500,"4000-4500",H14&lt;=5000,"4500-5000",TRUE,"Hbove 5000")</f>
        <v>500-1000</v>
      </c>
      <c r="O14">
        <v>5.42</v>
      </c>
      <c r="P14">
        <v>1.92</v>
      </c>
      <c r="Q14">
        <v>6.4</v>
      </c>
      <c r="R14">
        <v>4.4800000000000004</v>
      </c>
      <c r="S14" t="str" cm="1">
        <f t="array" ref="S14">_xlfn.IFS(
R14&lt;0,"&lt; 0",
R14&lt;5,"0 to 5",
R14&lt;10,"5 to 10",
R14&lt;15,"10 to 15",
R14&lt;20,"15 to 20",
R14&lt;25,"20 to 25",
R14&lt;50,"25 to 50",
R14&lt;75,"50 to 75",
R14&lt;100,"75 to 100",
R14&lt;125,"100 to 125",
R14&lt;150,"125 to 150",
R14&lt;175,"150 to 175",
R14&lt;200,"175 to 200",
TRUE,"&gt; 200"
)</f>
        <v>0 to 5</v>
      </c>
      <c r="T14">
        <v>90</v>
      </c>
      <c r="U14">
        <v>82</v>
      </c>
      <c r="V14">
        <v>-8.89</v>
      </c>
      <c r="W14" t="str" cm="1">
        <f t="array" ref="W14">_xlfn.IFS(
V14&lt;-15,"&lt; -15%",
V14&lt;-10,"-15% to -10%",
V14&lt;-5,"-10% to -5%",
V14&lt;0,"-5% to 0%",
V14&lt;10,"0% to 10%",
V14&lt;20,"10% to 20%",
V14&lt;30,"20% to 30%",
V14&lt;40,"30% to 40%",
V14&lt;50,"40% to 50%",
V14&lt;60,"50% to 60%",
V14&lt;70,"60% to 70%",
V14&lt;80,"70% to 80%",
V14&lt;90,"80% to 90%",
V14&lt;100,"90% to 100%",
TRUE,"&gt; 100%"
)</f>
        <v>-10% to -5%</v>
      </c>
      <c r="X14">
        <v>86.34</v>
      </c>
      <c r="Y14">
        <v>86.35</v>
      </c>
      <c r="Z14" t="str">
        <f t="shared" si="3"/>
        <v>&lt;0</v>
      </c>
      <c r="AA14" t="str" cm="1">
        <f t="array" ref="AA14">_xlfn.IFS(
AND(O14&gt;=0,O14&lt;5),"0-5",
AND(O14&gt;=5,O14&lt;15),"5-15",
AND(O14&gt;=15,O14&lt;30),"15-30",
AND(O14&gt;=30,O14&lt;60),"30-60",
AND(O14&gt;=60,O14&lt;90),"60-90",
AND(O14&gt;=90,O14&lt;120),"90-120",
AND(O14&gt;=120,O14&lt;160),"120-160",
AND(O14&gt;=160,O14&lt;200),"160-200",
AND(O14&gt;=200,O14&lt;250),"200-250",
AND(O14&gt;=250,O14&lt;300),"250-300",
O14&gt;=300,"&gt;300",
TRUE,"Below 0"
)</f>
        <v>5-15</v>
      </c>
      <c r="AB14">
        <v>-4.07</v>
      </c>
    </row>
    <row r="15" spans="1:28" hidden="1">
      <c r="A15" s="1">
        <v>45868</v>
      </c>
      <c r="B15" s="1" t="str">
        <f t="shared" si="4"/>
        <v>2025</v>
      </c>
      <c r="C15" t="s">
        <v>22461</v>
      </c>
      <c r="D15" t="str">
        <f t="shared" si="0"/>
        <v>GNG</v>
      </c>
      <c r="E15" t="str">
        <f t="shared" si="1"/>
        <v>GNG Electronics</v>
      </c>
      <c r="F15" t="str">
        <f>_xlfn.XLOOKUP(E15,MARKET_PRICE__2[Column2],MARKET_PRICE__2[Column3],"Not found")</f>
        <v>344.00</v>
      </c>
      <c r="G15" t="str">
        <f>_xlfn.XLOOKUP(D15,MARKET_PRICE__2[Column12],MARKET_PRICE__2[Column3],"Not found")</f>
        <v>344.00</v>
      </c>
      <c r="H15" s="2">
        <v>460.44</v>
      </c>
      <c r="I15" s="2" t="str" cm="1">
        <f t="array" ref="I15">_xlfn.IFS(
H15&lt;50,"0-50",
H15&lt;100,"50-100",
H15&lt;150,"100-150",
H15&lt;200,"150-200",
H15&lt;250,"200-250",
H15&lt;300,"250-300",
H15&lt;350,"300-350",
H15&lt;400,"350-400",
H15&lt;450,"400-450",
H15&lt;=500,"450-500",
TRUE,"Above 500"
)</f>
        <v>450-500</v>
      </c>
      <c r="K15" s="2">
        <f t="shared" si="2"/>
        <v>46.043999999999997</v>
      </c>
      <c r="N15" t="str" cm="1">
        <f t="array" ref="N15">_xlfn.IFS(H15&lt;500,"0-500",H15&lt;1000,"500-1000",H15&lt;1500,"1000-1500",H15&lt;2000,"1500-2000",H15&lt;2500,"2000-2500",H15&lt;3000,"2500-3000",H15&lt;3500,"3000-3500",H15&lt;4000,"3500-4000",H15&lt;4500,"4000-4500",H15&lt;=5000,"4500-5000",TRUE,"Hbove 5000")</f>
        <v>0-500</v>
      </c>
      <c r="O15">
        <v>266.20999999999998</v>
      </c>
      <c r="P15">
        <v>227.67</v>
      </c>
      <c r="Q15">
        <v>46.84</v>
      </c>
      <c r="R15">
        <v>147.93</v>
      </c>
      <c r="S15" t="str" cm="1">
        <f t="array" ref="S15">_xlfn.IFS(
R15&lt;0,"&lt; 0",
R15&lt;5,"0 to 5",
R15&lt;10,"5 to 10",
R15&lt;15,"10 to 15",
R15&lt;20,"15 to 20",
R15&lt;25,"20 to 25",
R15&lt;50,"25 to 50",
R15&lt;75,"50 to 75",
R15&lt;100,"75 to 100",
R15&lt;125,"100 to 125",
R15&lt;150,"125 to 150",
R15&lt;175,"150 to 175",
R15&lt;200,"175 to 200",
TRUE,"&gt; 200"
)</f>
        <v>125 to 150</v>
      </c>
      <c r="T15">
        <v>237</v>
      </c>
      <c r="U15">
        <v>350</v>
      </c>
      <c r="V15">
        <v>47.68</v>
      </c>
      <c r="W15" t="str" cm="1">
        <f t="array" ref="W15">_xlfn.IFS(
V15&lt;-15,"&lt; -15%",
V15&lt;-10,"-15% to -10%",
V15&lt;-5,"-10% to -5%",
V15&lt;0,"-5% to 0%",
V15&lt;10,"0% to 10%",
V15&lt;20,"10% to 20%",
V15&lt;30,"20% to 30%",
V15&lt;40,"30% to 40%",
V15&lt;50,"40% to 50%",
V15&lt;60,"50% to 60%",
V15&lt;70,"60% to 70%",
V15&lt;80,"70% to 80%",
V15&lt;90,"80% to 90%",
V15&lt;100,"90% to 100%",
TRUE,"&gt; 100%"
)</f>
        <v>40% to 50%</v>
      </c>
      <c r="X15">
        <v>345.3</v>
      </c>
      <c r="Y15">
        <v>344.85</v>
      </c>
      <c r="Z15" t="str">
        <f t="shared" si="3"/>
        <v>&gt;0</v>
      </c>
      <c r="AA15" t="str" cm="1">
        <f t="array" ref="AA15">_xlfn.IFS(
AND(O15&gt;=0,O15&lt;5),"0-5",
AND(O15&gt;=5,O15&lt;15),"5-15",
AND(O15&gt;=15,O15&lt;30),"15-30",
AND(O15&gt;=30,O15&lt;60),"30-60",
AND(O15&gt;=60,O15&lt;90),"60-90",
AND(O15&gt;=90,O15&lt;120),"90-120",
AND(O15&gt;=120,O15&lt;160),"120-160",
AND(O15&gt;=160,O15&lt;200),"160-200",
AND(O15&gt;=200,O15&lt;250),"200-250",
AND(O15&gt;=250,O15&lt;300),"250-300",
O15&gt;=300,"&gt;300",
TRUE,"Below 0"
)</f>
        <v>250-300</v>
      </c>
      <c r="AB15">
        <v>45.7</v>
      </c>
    </row>
    <row r="16" spans="1:28">
      <c r="A16" s="1">
        <v>45868</v>
      </c>
      <c r="B16" s="1" t="str">
        <f t="shared" si="4"/>
        <v>2025</v>
      </c>
      <c r="C16" t="s">
        <v>22462</v>
      </c>
      <c r="D16" t="str">
        <f t="shared" si="0"/>
        <v>Indiqube</v>
      </c>
      <c r="E16" t="str">
        <f t="shared" si="1"/>
        <v>Indiqube Spaces</v>
      </c>
      <c r="F16" t="str">
        <f>_xlfn.XLOOKUP(E16,MARKET_PRICE__2[Column2],MARKET_PRICE__2[Column3],"Not found")</f>
        <v>225.25</v>
      </c>
      <c r="G16" t="str">
        <f>_xlfn.XLOOKUP(D16,MARKET_PRICE__2[Column12],MARKET_PRICE__2[Column3],"Not found")</f>
        <v>225.25</v>
      </c>
      <c r="H16" s="2">
        <v>700</v>
      </c>
      <c r="J16" s="2" t="str" cm="1">
        <f t="array" ref="J16">_xlfn.IFS(
AND(H16&gt;=500,H16&lt;550),"500-550",
AND(H16&gt;=550,H16&lt;600),"550-600",
AND(H16&gt;=600,H16&lt;650),"600-650",
AND(H16&gt;=650,H16&lt;700),"650-700",
AND(H16&gt;=700,H16&lt;750),"700-750",
AND(H16&gt;=750,H16&lt;800),"750-800",
AND(H16&gt;=800,H16&lt;850),"800-850",
AND(H16&gt;=850,H16&lt;900),"850-900",
AND(H16&gt;=900,H16&lt;950),"900-950",
AND(H16&gt;=950,H16&lt;=1000),"950-1000",
H16&lt;500,"Below 500",
TRUE,"Above 1000"
)</f>
        <v>700-750</v>
      </c>
      <c r="K16" s="2">
        <f t="shared" si="2"/>
        <v>70</v>
      </c>
      <c r="N16" t="str" cm="1">
        <f t="array" ref="N16">_xlfn.IFS(H16&lt;500,"0-500",H16&lt;1000,"500-1000",H16&lt;1500,"1000-1500",H16&lt;2000,"1500-2000",H16&lt;2500,"2000-2500",H16&lt;3000,"2500-3000",H16&lt;3500,"3000-3500",H16&lt;4000,"3500-4000",H16&lt;4500,"4000-4500",H16&lt;=5000,"4500-5000",TRUE,"Hbove 5000")</f>
        <v>500-1000</v>
      </c>
      <c r="O16">
        <v>14.35</v>
      </c>
      <c r="P16">
        <v>8.27</v>
      </c>
      <c r="Q16">
        <v>12.9</v>
      </c>
      <c r="R16">
        <v>12.41</v>
      </c>
      <c r="S16" t="str" cm="1">
        <f t="array" ref="S16">_xlfn.IFS(
R16&lt;0,"&lt; 0",
R16&lt;5,"0 to 5",
R16&lt;10,"5 to 10",
R16&lt;15,"10 to 15",
R16&lt;20,"15 to 20",
R16&lt;25,"20 to 25",
R16&lt;50,"25 to 50",
R16&lt;75,"50 to 75",
R16&lt;100,"75 to 100",
R16&lt;125,"100 to 125",
R16&lt;150,"125 to 150",
R16&lt;175,"150 to 175",
R16&lt;200,"175 to 200",
TRUE,"&gt; 200"
)</f>
        <v>10 to 15</v>
      </c>
      <c r="T16">
        <v>237</v>
      </c>
      <c r="U16">
        <v>218.7</v>
      </c>
      <c r="V16">
        <v>-7.72</v>
      </c>
      <c r="W16" t="str" cm="1">
        <f t="array" ref="W16">_xlfn.IFS(
V16&lt;-15,"&lt; -15%",
V16&lt;-10,"-15% to -10%",
V16&lt;-5,"-10% to -5%",
V16&lt;0,"-5% to 0%",
V16&lt;10,"0% to 10%",
V16&lt;20,"10% to 20%",
V16&lt;30,"20% to 30%",
V16&lt;40,"30% to 40%",
V16&lt;50,"40% to 50%",
V16&lt;60,"50% to 60%",
V16&lt;70,"60% to 70%",
V16&lt;80,"70% to 80%",
V16&lt;90,"80% to 90%",
V16&lt;100,"90% to 100%",
TRUE,"&gt; 100%"
)</f>
        <v>-10% to -5%</v>
      </c>
      <c r="X16">
        <v>227.15</v>
      </c>
      <c r="Y16">
        <v>227.23</v>
      </c>
      <c r="Z16" t="str">
        <f t="shared" si="3"/>
        <v>&lt;0</v>
      </c>
      <c r="AA16" t="str" cm="1">
        <f t="array" ref="AA16">_xlfn.IFS(
AND(O16&gt;=0,O16&lt;5),"0-5",
AND(O16&gt;=5,O16&lt;15),"5-15",
AND(O16&gt;=15,O16&lt;30),"15-30",
AND(O16&gt;=30,O16&lt;60),"30-60",
AND(O16&gt;=60,O16&lt;90),"60-90",
AND(O16&gt;=90,O16&lt;120),"90-120",
AND(O16&gt;=120,O16&lt;160),"120-160",
AND(O16&gt;=160,O16&lt;200),"160-200",
AND(O16&gt;=200,O16&lt;250),"200-250",
AND(O16&gt;=250,O16&lt;300),"250-300",
O16&gt;=300,"&gt;300",
TRUE,"Below 0"
)</f>
        <v>5-15</v>
      </c>
      <c r="AB16">
        <v>-4.16</v>
      </c>
    </row>
    <row r="17" spans="1:28" hidden="1">
      <c r="A17" s="1">
        <v>45859</v>
      </c>
      <c r="B17" s="1" t="str">
        <f t="shared" si="4"/>
        <v>2025</v>
      </c>
      <c r="C17" t="s">
        <v>22463</v>
      </c>
      <c r="D17" t="str">
        <f t="shared" si="0"/>
        <v>Anthem</v>
      </c>
      <c r="E17" t="str">
        <f t="shared" si="1"/>
        <v>Anthem Biosciences</v>
      </c>
      <c r="F17" t="str">
        <f>_xlfn.XLOOKUP(E17,MARKET_PRICE__2[Column2],MARKET_PRICE__2[Column3],"Not found")</f>
        <v>Not found</v>
      </c>
      <c r="G17" t="str">
        <f>_xlfn.XLOOKUP(D17,MARKET_PRICE__2[Column12],MARKET_PRICE__2[Column3],"Not found")</f>
        <v>773.80</v>
      </c>
      <c r="H17" s="2">
        <v>3395</v>
      </c>
      <c r="K17" s="2">
        <f t="shared" si="2"/>
        <v>339.5</v>
      </c>
      <c r="N17" t="str" cm="1">
        <f t="array" ref="N17">_xlfn.IFS(H17&lt;500,"0-500",H17&lt;1000,"500-1000",H17&lt;1500,"1000-1500",H17&lt;2000,"1500-2000",H17&lt;2500,"2000-2500",H17&lt;3000,"2500-3000",H17&lt;3500,"3000-3500",H17&lt;4000,"3500-4000",H17&lt;4500,"4000-4500",H17&lt;=5000,"4500-5000",TRUE,"Hbove 5000")</f>
        <v>3000-3500</v>
      </c>
      <c r="O17">
        <v>182.65</v>
      </c>
      <c r="P17">
        <v>42.36</v>
      </c>
      <c r="Q17">
        <v>5.64</v>
      </c>
      <c r="R17">
        <v>63.86</v>
      </c>
      <c r="S17" t="str" cm="1">
        <f t="array" ref="S17">_xlfn.IFS(
R17&lt;0,"&lt; 0",
R17&lt;5,"0 to 5",
R17&lt;10,"5 to 10",
R17&lt;15,"10 to 15",
R17&lt;20,"15 to 20",
R17&lt;25,"20 to 25",
R17&lt;50,"25 to 50",
R17&lt;75,"50 to 75",
R17&lt;100,"75 to 100",
R17&lt;125,"100 to 125",
R17&lt;150,"125 to 150",
R17&lt;175,"150 to 175",
R17&lt;200,"175 to 200",
TRUE,"&gt; 200"
)</f>
        <v>50 to 75</v>
      </c>
      <c r="T17">
        <v>570</v>
      </c>
      <c r="U17">
        <v>723.1</v>
      </c>
      <c r="V17">
        <v>26.86</v>
      </c>
      <c r="W17" t="str" cm="1">
        <f t="array" ref="W17">_xlfn.IFS(
V17&lt;-15,"&lt; -15%",
V17&lt;-10,"-15% to -10%",
V17&lt;-5,"-10% to -5%",
V17&lt;0,"-5% to 0%",
V17&lt;10,"0% to 10%",
V17&lt;20,"10% to 20%",
V17&lt;30,"20% to 30%",
V17&lt;40,"30% to 40%",
V17&lt;50,"40% to 50%",
V17&lt;60,"50% to 60%",
V17&lt;70,"60% to 70%",
V17&lt;80,"70% to 80%",
V17&lt;90,"80% to 90%",
V17&lt;100,"90% to 100%",
TRUE,"&gt; 100%"
)</f>
        <v>20% to 30%</v>
      </c>
      <c r="X17">
        <v>822.7</v>
      </c>
      <c r="Y17">
        <v>822.9</v>
      </c>
      <c r="Z17" t="str">
        <f t="shared" si="3"/>
        <v>&gt;0</v>
      </c>
      <c r="AA17" t="str" cm="1">
        <f t="array" ref="AA17">_xlfn.IFS(
AND(O17&gt;=0,O17&lt;5),"0-5",
AND(O17&gt;=5,O17&lt;15),"5-15",
AND(O17&gt;=15,O17&lt;30),"15-30",
AND(O17&gt;=30,O17&lt;60),"30-60",
AND(O17&gt;=60,O17&lt;90),"60-90",
AND(O17&gt;=90,O17&lt;120),"90-120",
AND(O17&gt;=120,O17&lt;160),"120-160",
AND(O17&gt;=160,O17&lt;200),"160-200",
AND(O17&gt;=200,O17&lt;250),"200-250",
AND(O17&gt;=250,O17&lt;300),"250-300",
O17&gt;=300,"&gt;300",
TRUE,"Below 0"
)</f>
        <v>160-200</v>
      </c>
      <c r="AB17">
        <v>44.33</v>
      </c>
    </row>
    <row r="18" spans="1:28">
      <c r="A18" s="1">
        <v>45855</v>
      </c>
      <c r="B18" s="1" t="str">
        <f t="shared" si="4"/>
        <v>2025</v>
      </c>
      <c r="C18" t="s">
        <v>22464</v>
      </c>
      <c r="D18" t="str">
        <f t="shared" si="0"/>
        <v>Smartworks</v>
      </c>
      <c r="E18" t="str">
        <f t="shared" si="1"/>
        <v>Smartworks Coworki</v>
      </c>
      <c r="F18" t="str">
        <f>_xlfn.XLOOKUP(E18,MARKET_PRICE__2[Column2],MARKET_PRICE__2[Column3],"Not found")</f>
        <v>Not found</v>
      </c>
      <c r="G18" t="str">
        <f>_xlfn.XLOOKUP(D18,MARKET_PRICE__2[Column12],MARKET_PRICE__2[Column3],"Not found")</f>
        <v>603.60</v>
      </c>
      <c r="H18" s="2">
        <v>582.55999999999995</v>
      </c>
      <c r="J18" s="2" t="str" cm="1">
        <f t="array" ref="J18">_xlfn.IFS(
AND(H18&gt;=500,H18&lt;550),"500-550",
AND(H18&gt;=550,H18&lt;600),"550-600",
AND(H18&gt;=600,H18&lt;650),"600-650",
AND(H18&gt;=650,H18&lt;700),"650-700",
AND(H18&gt;=700,H18&lt;750),"700-750",
AND(H18&gt;=750,H18&lt;800),"750-800",
AND(H18&gt;=800,H18&lt;850),"800-850",
AND(H18&gt;=850,H18&lt;900),"850-900",
AND(H18&gt;=900,H18&lt;950),"900-950",
AND(H18&gt;=950,H18&lt;=1000),"950-1000",
H18&lt;500,"Below 500",
TRUE,"Above 1000"
)</f>
        <v>550-600</v>
      </c>
      <c r="K18" s="2">
        <f t="shared" si="2"/>
        <v>58.255999999999993</v>
      </c>
      <c r="N18" t="str" cm="1">
        <f t="array" ref="N18">_xlfn.IFS(H18&lt;500,"0-500",H18&lt;1000,"500-1000",H18&lt;1500,"1000-1500",H18&lt;2000,"1500-2000",H18&lt;2500,"2000-2500",H18&lt;3000,"2500-3000",H18&lt;3500,"3000-3500",H18&lt;4000,"3500-4000",H18&lt;4500,"4000-4500",H18&lt;=5000,"4500-5000",TRUE,"Hbove 5000")</f>
        <v>500-1000</v>
      </c>
      <c r="O18">
        <v>24.41</v>
      </c>
      <c r="P18">
        <v>22.78</v>
      </c>
      <c r="Q18">
        <v>3.53</v>
      </c>
      <c r="R18">
        <v>13.45</v>
      </c>
      <c r="S18" t="str" cm="1">
        <f t="array" ref="S18">_xlfn.IFS(
R18&lt;0,"&lt; 0",
R18&lt;5,"0 to 5",
R18&lt;10,"5 to 10",
R18&lt;15,"10 to 15",
R18&lt;20,"15 to 20",
R18&lt;25,"20 to 25",
R18&lt;50,"25 to 50",
R18&lt;75,"50 to 75",
R18&lt;100,"75 to 100",
R18&lt;125,"100 to 125",
R18&lt;150,"125 to 150",
R18&lt;175,"150 to 175",
R18&lt;200,"175 to 200",
TRUE,"&gt; 200"
)</f>
        <v>10 to 15</v>
      </c>
      <c r="T18">
        <v>407</v>
      </c>
      <c r="U18">
        <v>436.1</v>
      </c>
      <c r="V18">
        <v>7.15</v>
      </c>
      <c r="W18" t="str" cm="1">
        <f t="array" ref="W18">_xlfn.IFS(
V18&lt;-15,"&lt; -15%",
V18&lt;-10,"-15% to -10%",
V18&lt;-5,"-10% to -5%",
V18&lt;0,"-5% to 0%",
V18&lt;10,"0% to 10%",
V18&lt;20,"10% to 20%",
V18&lt;30,"20% to 30%",
V18&lt;40,"30% to 40%",
V18&lt;50,"40% to 50%",
V18&lt;60,"50% to 60%",
V18&lt;70,"60% to 70%",
V18&lt;80,"70% to 80%",
V18&lt;90,"80% to 90%",
V18&lt;100,"90% to 100%",
TRUE,"&gt; 100%"
)</f>
        <v>0% to 10%</v>
      </c>
      <c r="X18">
        <v>489.85</v>
      </c>
      <c r="Y18">
        <v>491.1</v>
      </c>
      <c r="Z18" t="str">
        <f t="shared" si="3"/>
        <v>&gt;0</v>
      </c>
      <c r="AA18" t="str" cm="1">
        <f t="array" ref="AA18">_xlfn.IFS(
AND(O18&gt;=0,O18&lt;5),"0-5",
AND(O18&gt;=5,O18&lt;15),"5-15",
AND(O18&gt;=15,O18&lt;30),"15-30",
AND(O18&gt;=30,O18&lt;60),"30-60",
AND(O18&gt;=60,O18&lt;90),"60-90",
AND(O18&gt;=90,O18&lt;120),"90-120",
AND(O18&gt;=120,O18&lt;160),"120-160",
AND(O18&gt;=160,O18&lt;200),"160-200",
AND(O18&gt;=200,O18&lt;250),"200-250",
AND(O18&gt;=250,O18&lt;300),"250-300",
O18&gt;=300,"&gt;300",
TRUE,"Below 0"
)</f>
        <v>15-30</v>
      </c>
      <c r="AB18">
        <v>20.36</v>
      </c>
    </row>
    <row r="19" spans="1:28" hidden="1">
      <c r="A19" s="1">
        <v>45852</v>
      </c>
      <c r="B19" s="1" t="str">
        <f t="shared" si="4"/>
        <v>2025</v>
      </c>
      <c r="C19" t="s">
        <v>22465</v>
      </c>
      <c r="D19" t="str">
        <f t="shared" si="0"/>
        <v>Travel</v>
      </c>
      <c r="E19" t="str">
        <f t="shared" si="1"/>
        <v>Travel Food Servic</v>
      </c>
      <c r="F19" t="str">
        <f>_xlfn.XLOOKUP(E19,MARKET_PRICE__2[Column2],MARKET_PRICE__2[Column3],"Not found")</f>
        <v>Not found</v>
      </c>
      <c r="G19" t="str">
        <f>_xlfn.XLOOKUP(D19,MARKET_PRICE__2[Column12],MARKET_PRICE__2[Column3],"Not found")</f>
        <v>1346.35</v>
      </c>
      <c r="H19" s="2">
        <v>2000</v>
      </c>
      <c r="K19" s="2">
        <f t="shared" si="2"/>
        <v>200</v>
      </c>
      <c r="N19" t="str" cm="1">
        <f t="array" ref="N19">_xlfn.IFS(H19&lt;500,"0-500",H19&lt;1000,"500-1000",H19&lt;1500,"1000-1500",H19&lt;2000,"1500-2000",H19&lt;2500,"2000-2500",H19&lt;3000,"2500-3000",H19&lt;3500,"3000-3500",H19&lt;4000,"3500-4000",H19&lt;4500,"4000-4500",H19&lt;=5000,"4500-5000",TRUE,"Hbove 5000")</f>
        <v>2000-2500</v>
      </c>
      <c r="O19">
        <v>7.7</v>
      </c>
      <c r="P19">
        <v>1.58</v>
      </c>
      <c r="Q19">
        <v>0.69</v>
      </c>
      <c r="R19">
        <v>2.88</v>
      </c>
      <c r="S19" t="str" cm="1">
        <f t="array" ref="S19">_xlfn.IFS(
R19&lt;0,"&lt; 0",
R19&lt;5,"0 to 5",
R19&lt;10,"5 to 10",
R19&lt;15,"10 to 15",
R19&lt;20,"15 to 20",
R19&lt;25,"20 to 25",
R19&lt;50,"25 to 50",
R19&lt;75,"50 to 75",
R19&lt;100,"75 to 100",
R19&lt;125,"100 to 125",
R19&lt;150,"125 to 150",
R19&lt;175,"150 to 175",
R19&lt;200,"175 to 200",
TRUE,"&gt; 200"
)</f>
        <v>0 to 5</v>
      </c>
      <c r="T19">
        <v>1100</v>
      </c>
      <c r="U19">
        <v>1126.2</v>
      </c>
      <c r="V19">
        <v>2.38</v>
      </c>
      <c r="W19" t="str" cm="1">
        <f t="array" ref="W19">_xlfn.IFS(
V19&lt;-15,"&lt; -15%",
V19&lt;-10,"-15% to -10%",
V19&lt;-5,"-10% to -5%",
V19&lt;0,"-5% to 0%",
V19&lt;10,"0% to 10%",
V19&lt;20,"10% to 20%",
V19&lt;30,"20% to 30%",
V19&lt;40,"30% to 40%",
V19&lt;50,"40% to 50%",
V19&lt;60,"50% to 60%",
V19&lt;70,"60% to 70%",
V19&lt;80,"70% to 80%",
V19&lt;90,"80% to 90%",
V19&lt;100,"90% to 100%",
TRUE,"&gt; 100%"
)</f>
        <v>0% to 10%</v>
      </c>
      <c r="X19">
        <v>1219.4000000000001</v>
      </c>
      <c r="Y19">
        <v>1220.5999999999999</v>
      </c>
      <c r="Z19" t="str">
        <f t="shared" si="3"/>
        <v>&gt;0</v>
      </c>
      <c r="AA19" t="str" cm="1">
        <f t="array" ref="AA19">_xlfn.IFS(
AND(O19&gt;=0,O19&lt;5),"0-5",
AND(O19&gt;=5,O19&lt;15),"5-15",
AND(O19&gt;=15,O19&lt;30),"15-30",
AND(O19&gt;=30,O19&lt;60),"30-60",
AND(O19&gt;=60,O19&lt;90),"60-90",
AND(O19&gt;=90,O19&lt;120),"90-120",
AND(O19&gt;=120,O19&lt;160),"120-160",
AND(O19&gt;=160,O19&lt;200),"160-200",
AND(O19&gt;=200,O19&lt;250),"200-250",
AND(O19&gt;=250,O19&lt;300),"250-300",
O19&gt;=300,"&gt;300",
TRUE,"Below 0"
)</f>
        <v>5-15</v>
      </c>
      <c r="AB19">
        <v>10.85</v>
      </c>
    </row>
    <row r="20" spans="1:28">
      <c r="A20" s="1">
        <v>45847</v>
      </c>
      <c r="B20" s="1" t="str">
        <f t="shared" si="4"/>
        <v>2025</v>
      </c>
      <c r="C20" t="s">
        <v>13</v>
      </c>
      <c r="D20" t="str">
        <f t="shared" si="0"/>
        <v>Crizac</v>
      </c>
      <c r="E20" t="str">
        <f t="shared" si="1"/>
        <v>Crizac</v>
      </c>
      <c r="F20" t="str">
        <f>_xlfn.XLOOKUP(E20,MARKET_PRICE__2[Column2],MARKET_PRICE__2[Column3],"Not found")</f>
        <v>281.00</v>
      </c>
      <c r="G20" t="str">
        <f>_xlfn.XLOOKUP(D20,MARKET_PRICE__2[Column12],MARKET_PRICE__2[Column3],"Not found")</f>
        <v>281.00</v>
      </c>
      <c r="H20" s="2">
        <v>860</v>
      </c>
      <c r="J20" s="2" t="str" cm="1">
        <f t="array" ref="J20">_xlfn.IFS(
AND(H20&gt;=500,H20&lt;550),"500-550",
AND(H20&gt;=550,H20&lt;600),"550-600",
AND(H20&gt;=600,H20&lt;650),"600-650",
AND(H20&gt;=650,H20&lt;700),"650-700",
AND(H20&gt;=700,H20&lt;750),"700-750",
AND(H20&gt;=750,H20&lt;800),"750-800",
AND(H20&gt;=800,H20&lt;850),"800-850",
AND(H20&gt;=850,H20&lt;900),"850-900",
AND(H20&gt;=900,H20&lt;950),"900-950",
AND(H20&gt;=950,H20&lt;=1000),"950-1000",
H20&lt;500,"Below 500",
TRUE,"Above 1000"
)</f>
        <v>850-900</v>
      </c>
      <c r="K20" s="2">
        <f t="shared" si="2"/>
        <v>86</v>
      </c>
      <c r="N20" t="str" cm="1">
        <f t="array" ref="N20">_xlfn.IFS(H20&lt;500,"0-500",H20&lt;1000,"500-1000",H20&lt;1500,"1000-1500",H20&lt;2000,"1500-2000",H20&lt;2500,"2000-2500",H20&lt;3000,"2500-3000",H20&lt;3500,"3000-3500",H20&lt;4000,"3500-4000",H20&lt;4500,"4000-4500",H20&lt;=5000,"4500-5000",TRUE,"Hbove 5000")</f>
        <v>500-1000</v>
      </c>
      <c r="O20">
        <v>134.35</v>
      </c>
      <c r="P20">
        <v>76.150000000000006</v>
      </c>
      <c r="Q20">
        <v>10.24</v>
      </c>
      <c r="R20">
        <v>59.82</v>
      </c>
      <c r="S20" t="str" cm="1">
        <f t="array" ref="S20">_xlfn.IFS(
R20&lt;0,"&lt; 0",
R20&lt;5,"0 to 5",
R20&lt;10,"5 to 10",
R20&lt;15,"10 to 15",
R20&lt;20,"15 to 20",
R20&lt;25,"20 to 25",
R20&lt;50,"25 to 50",
R20&lt;75,"50 to 75",
R20&lt;100,"75 to 100",
R20&lt;125,"100 to 125",
R20&lt;150,"125 to 150",
R20&lt;175,"150 to 175",
R20&lt;200,"175 to 200",
TRUE,"&gt; 200"
)</f>
        <v>50 to 75</v>
      </c>
      <c r="T20">
        <v>245</v>
      </c>
      <c r="U20">
        <v>280</v>
      </c>
      <c r="V20">
        <v>14.29</v>
      </c>
      <c r="W20" t="str" cm="1">
        <f t="array" ref="W20">_xlfn.IFS(
V20&lt;-15,"&lt; -15%",
V20&lt;-10,"-15% to -10%",
V20&lt;-5,"-10% to -5%",
V20&lt;0,"-5% to 0%",
V20&lt;10,"0% to 10%",
V20&lt;20,"10% to 20%",
V20&lt;30,"20% to 30%",
V20&lt;40,"30% to 40%",
V20&lt;50,"40% to 50%",
V20&lt;60,"50% to 60%",
V20&lt;70,"60% to 70%",
V20&lt;80,"70% to 80%",
V20&lt;90,"80% to 90%",
V20&lt;100,"90% to 100%",
TRUE,"&gt; 100%"
)</f>
        <v>10% to 20%</v>
      </c>
      <c r="X20">
        <v>351.7</v>
      </c>
      <c r="Y20">
        <v>351.6</v>
      </c>
      <c r="Z20" t="str">
        <f t="shared" si="3"/>
        <v>&gt;0</v>
      </c>
      <c r="AA20" t="str" cm="1">
        <f t="array" ref="AA20">_xlfn.IFS(
AND(O20&gt;=0,O20&lt;5),"0-5",
AND(O20&gt;=5,O20&lt;15),"5-15",
AND(O20&gt;=15,O20&lt;30),"15-30",
AND(O20&gt;=30,O20&lt;60),"30-60",
AND(O20&gt;=60,O20&lt;90),"60-90",
AND(O20&gt;=90,O20&lt;120),"90-120",
AND(O20&gt;=120,O20&lt;160),"120-160",
AND(O20&gt;=160,O20&lt;200),"160-200",
AND(O20&gt;=200,O20&lt;250),"200-250",
AND(O20&gt;=250,O20&lt;300),"250-300",
O20&gt;=300,"&gt;300",
TRUE,"Below 0"
)</f>
        <v>120-160</v>
      </c>
      <c r="AB20">
        <v>43.55</v>
      </c>
    </row>
    <row r="21" spans="1:28" hidden="1">
      <c r="A21" s="1">
        <v>45841</v>
      </c>
      <c r="B21" s="1" t="str">
        <f t="shared" si="4"/>
        <v>2025</v>
      </c>
      <c r="C21" t="s">
        <v>22466</v>
      </c>
      <c r="D21" t="str">
        <f t="shared" si="0"/>
        <v>Indogulf</v>
      </c>
      <c r="E21" t="str">
        <f t="shared" si="1"/>
        <v>Indogulf Cropscien</v>
      </c>
      <c r="F21" t="str">
        <f>_xlfn.XLOOKUP(E21,MARKET_PRICE__2[Column2],MARKET_PRICE__2[Column3],"Not found")</f>
        <v>Not found</v>
      </c>
      <c r="G21" t="str">
        <f>_xlfn.XLOOKUP(D21,MARKET_PRICE__2[Column12],MARKET_PRICE__2[Column3],"Not found")</f>
        <v>103.10</v>
      </c>
      <c r="H21" s="2">
        <v>200</v>
      </c>
      <c r="I21" s="2" t="str" cm="1">
        <f t="array" ref="I21">_xlfn.IFS(
H21&lt;50,"0-50",
H21&lt;100,"50-100",
H21&lt;150,"100-150",
H21&lt;200,"150-200",
H21&lt;250,"200-250",
H21&lt;300,"250-300",
H21&lt;350,"300-350",
H21&lt;400,"350-400",
H21&lt;450,"400-450",
H21&lt;=500,"450-500",
TRUE,"Above 500"
)</f>
        <v>200-250</v>
      </c>
      <c r="K21" s="2">
        <f t="shared" si="2"/>
        <v>20</v>
      </c>
      <c r="N21" t="str" cm="1">
        <f t="array" ref="N21">_xlfn.IFS(H21&lt;500,"0-500",H21&lt;1000,"500-1000",H21&lt;1500,"1000-1500",H21&lt;2000,"1500-2000",H21&lt;2500,"2000-2500",H21&lt;3000,"2500-3000",H21&lt;3500,"3000-3500",H21&lt;4000,"3500-4000",H21&lt;4500,"4000-4500",H21&lt;=5000,"4500-5000",TRUE,"Hbove 5000")</f>
        <v>0-500</v>
      </c>
      <c r="O21">
        <v>33.26</v>
      </c>
      <c r="P21">
        <v>48.39</v>
      </c>
      <c r="Q21">
        <v>14.78</v>
      </c>
      <c r="R21">
        <v>25.98</v>
      </c>
      <c r="S21" t="str" cm="1">
        <f t="array" ref="S21">_xlfn.IFS(
R21&lt;0,"&lt; 0",
R21&lt;5,"0 to 5",
R21&lt;10,"5 to 10",
R21&lt;15,"10 to 15",
R21&lt;20,"15 to 20",
R21&lt;25,"20 to 25",
R21&lt;50,"25 to 50",
R21&lt;75,"50 to 75",
R21&lt;100,"75 to 100",
R21&lt;125,"100 to 125",
R21&lt;150,"125 to 150",
R21&lt;175,"150 to 175",
R21&lt;200,"175 to 200",
TRUE,"&gt; 200"
)</f>
        <v>25 to 50</v>
      </c>
      <c r="T21">
        <v>111</v>
      </c>
      <c r="U21">
        <v>111</v>
      </c>
      <c r="V21">
        <v>0</v>
      </c>
      <c r="W21" t="str" cm="1">
        <f t="array" ref="W21">_xlfn.IFS(
V21&lt;-15,"&lt; -15%",
V21&lt;-10,"-15% to -10%",
V21&lt;-5,"-10% to -5%",
V21&lt;0,"-5% to 0%",
V21&lt;10,"0% to 10%",
V21&lt;20,"10% to 20%",
V21&lt;30,"20% to 30%",
V21&lt;40,"30% to 40%",
V21&lt;50,"40% to 50%",
V21&lt;60,"50% to 60%",
V21&lt;70,"60% to 70%",
V21&lt;80,"70% to 80%",
V21&lt;90,"80% to 90%",
V21&lt;100,"90% to 100%",
TRUE,"&gt; 100%"
)</f>
        <v>0% to 10%</v>
      </c>
      <c r="X21">
        <v>115</v>
      </c>
      <c r="Y21">
        <v>115.03</v>
      </c>
      <c r="Z21" t="str">
        <f t="shared" si="3"/>
        <v>=0</v>
      </c>
      <c r="AA21" t="str" cm="1">
        <f t="array" ref="AA21">_xlfn.IFS(
AND(O21&gt;=0,O21&lt;5),"0-5",
AND(O21&gt;=5,O21&lt;15),"5-15",
AND(O21&gt;=15,O21&lt;30),"15-30",
AND(O21&gt;=30,O21&lt;60),"30-60",
AND(O21&gt;=60,O21&lt;90),"60-90",
AND(O21&gt;=90,O21&lt;120),"90-120",
AND(O21&gt;=120,O21&lt;160),"120-160",
AND(O21&gt;=160,O21&lt;200),"160-200",
AND(O21&gt;=200,O21&lt;250),"200-250",
AND(O21&gt;=250,O21&lt;300),"250-300",
O21&gt;=300,"&gt;300",
TRUE,"Below 0"
)</f>
        <v>30-60</v>
      </c>
      <c r="AB21">
        <v>3.6</v>
      </c>
    </row>
    <row r="22" spans="1:28" hidden="1">
      <c r="A22" s="1">
        <v>45840</v>
      </c>
      <c r="B22" s="1" t="str">
        <f t="shared" si="4"/>
        <v>2025</v>
      </c>
      <c r="C22" t="s">
        <v>22467</v>
      </c>
      <c r="D22" t="str">
        <f t="shared" si="0"/>
        <v>HDB</v>
      </c>
      <c r="E22" t="str">
        <f t="shared" si="1"/>
        <v>HDB Financial Serv</v>
      </c>
      <c r="F22" t="str">
        <f>_xlfn.XLOOKUP(E22,MARKET_PRICE__2[Column2],MARKET_PRICE__2[Column3],"Not found")</f>
        <v>Not found</v>
      </c>
      <c r="G22" t="str">
        <f>_xlfn.XLOOKUP(D22,MARKET_PRICE__2[Column12],MARKET_PRICE__2[Column3],"Not found")</f>
        <v>733.05</v>
      </c>
      <c r="H22" s="2">
        <v>12500</v>
      </c>
      <c r="K22" s="2">
        <f t="shared" si="2"/>
        <v>1250</v>
      </c>
      <c r="N22" t="str" cm="1">
        <f t="array" ref="N22">_xlfn.IFS(H22&lt;500,"0-500",H22&lt;1000,"500-1000",H22&lt;1500,"1000-1500",H22&lt;2000,"1500-2000",H22&lt;2500,"2000-2500",H22&lt;3000,"2500-3000",H22&lt;3500,"3000-3500",H22&lt;4000,"3500-4000",H22&lt;4500,"4000-4500",H22&lt;=5000,"4500-5000",TRUE,"Hbove 5000")</f>
        <v>Hbove 5000</v>
      </c>
      <c r="O22">
        <v>55.47</v>
      </c>
      <c r="P22">
        <v>9.99</v>
      </c>
      <c r="Q22">
        <v>1.41</v>
      </c>
      <c r="R22">
        <v>16.690000000000001</v>
      </c>
      <c r="S22" t="str" cm="1">
        <f t="array" ref="S22">_xlfn.IFS(
R22&lt;0,"&lt; 0",
R22&lt;5,"0 to 5",
R22&lt;10,"5 to 10",
R22&lt;15,"10 to 15",
R22&lt;20,"15 to 20",
R22&lt;25,"20 to 25",
R22&lt;50,"25 to 50",
R22&lt;75,"50 to 75",
R22&lt;100,"75 to 100",
R22&lt;125,"100 to 125",
R22&lt;150,"125 to 150",
R22&lt;175,"150 to 175",
R22&lt;200,"175 to 200",
TRUE,"&gt; 200"
)</f>
        <v>15 to 20</v>
      </c>
      <c r="T22">
        <v>740</v>
      </c>
      <c r="U22">
        <v>835</v>
      </c>
      <c r="V22">
        <v>12.84</v>
      </c>
      <c r="W22" t="str" cm="1">
        <f t="array" ref="W22">_xlfn.IFS(
V22&lt;-15,"&lt; -15%",
V22&lt;-10,"-15% to -10%",
V22&lt;-5,"-10% to -5%",
V22&lt;0,"-5% to 0%",
V22&lt;10,"0% to 10%",
V22&lt;20,"10% to 20%",
V22&lt;30,"20% to 30%",
V22&lt;40,"30% to 40%",
V22&lt;50,"40% to 50%",
V22&lt;60,"50% to 60%",
V22&lt;70,"60% to 70%",
V22&lt;80,"70% to 80%",
V22&lt;90,"80% to 90%",
V22&lt;100,"90% to 100%",
TRUE,"&gt; 100%"
)</f>
        <v>10% to 20%</v>
      </c>
      <c r="X22">
        <v>795.3</v>
      </c>
      <c r="Y22">
        <v>795.3</v>
      </c>
      <c r="Z22" t="str">
        <f t="shared" si="3"/>
        <v>&gt;0</v>
      </c>
      <c r="AA22" t="str" cm="1">
        <f t="array" ref="AA22">_xlfn.IFS(
AND(O22&gt;=0,O22&lt;5),"0-5",
AND(O22&gt;=5,O22&lt;15),"5-15",
AND(O22&gt;=15,O22&lt;30),"15-30",
AND(O22&gt;=30,O22&lt;60),"30-60",
AND(O22&gt;=60,O22&lt;90),"60-90",
AND(O22&gt;=90,O22&lt;120),"90-120",
AND(O22&gt;=120,O22&lt;160),"120-160",
AND(O22&gt;=160,O22&lt;200),"160-200",
AND(O22&gt;=200,O22&lt;250),"200-250",
AND(O22&gt;=250,O22&lt;300),"250-300",
O22&gt;=300,"&gt;300",
TRUE,"Below 0"
)</f>
        <v>30-60</v>
      </c>
      <c r="AB22">
        <v>7.47</v>
      </c>
    </row>
    <row r="23" spans="1:28">
      <c r="A23" s="1">
        <v>45840</v>
      </c>
      <c r="B23" s="1" t="str">
        <f t="shared" si="4"/>
        <v>2025</v>
      </c>
      <c r="C23" t="s">
        <v>22468</v>
      </c>
      <c r="D23" t="str">
        <f t="shared" si="0"/>
        <v>Sambhv</v>
      </c>
      <c r="E23" t="str">
        <f t="shared" si="1"/>
        <v>Sambhv Steel Tubes</v>
      </c>
      <c r="F23" t="str">
        <f>_xlfn.XLOOKUP(E23,MARKET_PRICE__2[Column2],MARKET_PRICE__2[Column3],"Not found")</f>
        <v>Not found</v>
      </c>
      <c r="G23" t="str">
        <f>_xlfn.XLOOKUP(D23,MARKET_PRICE__2[Column12],MARKET_PRICE__2[Column3],"Not found")</f>
        <v>115.35</v>
      </c>
      <c r="H23" s="2">
        <v>540</v>
      </c>
      <c r="J23" s="2" t="str" cm="1">
        <f t="array" ref="J23">_xlfn.IFS(
AND(H23&gt;=500,H23&lt;550),"500-550",
AND(H23&gt;=550,H23&lt;600),"550-600",
AND(H23&gt;=600,H23&lt;650),"600-650",
AND(H23&gt;=650,H23&lt;700),"650-700",
AND(H23&gt;=700,H23&lt;750),"700-750",
AND(H23&gt;=750,H23&lt;800),"750-800",
AND(H23&gt;=800,H23&lt;850),"800-850",
AND(H23&gt;=850,H23&lt;900),"850-900",
AND(H23&gt;=900,H23&lt;950),"900-950",
AND(H23&gt;=950,H23&lt;=1000),"950-1000",
H23&lt;500,"Below 500",
TRUE,"Above 1000"
)</f>
        <v>500-550</v>
      </c>
      <c r="K23" s="2">
        <f t="shared" si="2"/>
        <v>54</v>
      </c>
      <c r="N23" t="str" cm="1">
        <f t="array" ref="N23">_xlfn.IFS(H23&lt;500,"0-500",H23&lt;1000,"500-1000",H23&lt;1500,"1000-1500",H23&lt;2000,"1500-2000",H23&lt;2500,"2000-2500",H23&lt;3000,"2500-3000",H23&lt;3500,"3000-3500",H23&lt;4000,"3500-4000",H23&lt;4500,"4000-4500",H23&lt;=5000,"4500-5000",TRUE,"Hbove 5000")</f>
        <v>500-1000</v>
      </c>
      <c r="O23">
        <v>62.32</v>
      </c>
      <c r="P23">
        <v>31.82</v>
      </c>
      <c r="Q23">
        <v>7.99</v>
      </c>
      <c r="R23">
        <v>28.46</v>
      </c>
      <c r="S23" t="str" cm="1">
        <f t="array" ref="S23">_xlfn.IFS(
R23&lt;0,"&lt; 0",
R23&lt;5,"0 to 5",
R23&lt;10,"5 to 10",
R23&lt;15,"10 to 15",
R23&lt;20,"15 to 20",
R23&lt;25,"20 to 25",
R23&lt;50,"25 to 50",
R23&lt;75,"50 to 75",
R23&lt;100,"75 to 100",
R23&lt;125,"100 to 125",
R23&lt;150,"125 to 150",
R23&lt;175,"150 to 175",
R23&lt;200,"175 to 200",
TRUE,"&gt; 200"
)</f>
        <v>25 to 50</v>
      </c>
      <c r="T23">
        <v>82</v>
      </c>
      <c r="U23">
        <v>110.1</v>
      </c>
      <c r="V23">
        <v>34.270000000000003</v>
      </c>
      <c r="W23" t="str" cm="1">
        <f t="array" ref="W23">_xlfn.IFS(
V23&lt;-15,"&lt; -15%",
V23&lt;-10,"-15% to -10%",
V23&lt;-5,"-10% to -5%",
V23&lt;0,"-5% to 0%",
V23&lt;10,"0% to 10%",
V23&lt;20,"10% to 20%",
V23&lt;30,"20% to 30%",
V23&lt;40,"30% to 40%",
V23&lt;50,"40% to 50%",
V23&lt;60,"50% to 60%",
V23&lt;70,"60% to 70%",
V23&lt;80,"70% to 80%",
V23&lt;90,"80% to 90%",
V23&lt;100,"90% to 100%",
TRUE,"&gt; 100%"
)</f>
        <v>30% to 40%</v>
      </c>
      <c r="X23">
        <v>129.65</v>
      </c>
      <c r="Y23">
        <v>129.56</v>
      </c>
      <c r="Z23" t="str">
        <f t="shared" si="3"/>
        <v>&gt;0</v>
      </c>
      <c r="AA23" t="str" cm="1">
        <f t="array" ref="AA23">_xlfn.IFS(
AND(O23&gt;=0,O23&lt;5),"0-5",
AND(O23&gt;=5,O23&lt;15),"5-15",
AND(O23&gt;=15,O23&lt;30),"15-30",
AND(O23&gt;=30,O23&lt;60),"30-60",
AND(O23&gt;=60,O23&lt;90),"60-90",
AND(O23&gt;=90,O23&lt;120),"90-120",
AND(O23&gt;=120,O23&lt;160),"120-160",
AND(O23&gt;=160,O23&lt;200),"160-200",
AND(O23&gt;=200,O23&lt;250),"200-250",
AND(O23&gt;=250,O23&lt;300),"250-300",
O23&gt;=300,"&gt;300",
TRUE,"Below 0"
)</f>
        <v>60-90</v>
      </c>
      <c r="AB23">
        <v>58.11</v>
      </c>
    </row>
    <row r="24" spans="1:28" hidden="1">
      <c r="A24" s="1">
        <v>45839</v>
      </c>
      <c r="B24" s="1" t="str">
        <f t="shared" si="4"/>
        <v>2025</v>
      </c>
      <c r="C24" t="s">
        <v>22469</v>
      </c>
      <c r="D24" t="str">
        <f t="shared" si="0"/>
        <v>Globe</v>
      </c>
      <c r="E24" t="str">
        <f t="shared" si="1"/>
        <v>Globe Civil Projec</v>
      </c>
      <c r="F24" t="str">
        <f>_xlfn.XLOOKUP(E24,MARKET_PRICE__2[Column2],MARKET_PRICE__2[Column3],"Not found")</f>
        <v>Not found</v>
      </c>
      <c r="G24" t="str">
        <f>_xlfn.XLOOKUP(D24,MARKET_PRICE__2[Column12],MARKET_PRICE__2[Column3],"Not found")</f>
        <v>25.30</v>
      </c>
      <c r="H24" s="2">
        <v>119</v>
      </c>
      <c r="I24" s="2" t="str" cm="1">
        <f t="array" ref="I24">_xlfn.IFS(
H24&lt;50,"0-50",
H24&lt;100,"50-100",
H24&lt;150,"100-150",
H24&lt;200,"150-200",
H24&lt;250,"200-250",
H24&lt;300,"250-300",
H24&lt;350,"300-350",
H24&lt;400,"350-400",
H24&lt;450,"400-450",
H24&lt;=500,"450-500",
TRUE,"Above 500"
)</f>
        <v>100-150</v>
      </c>
      <c r="K24" s="2">
        <f t="shared" si="2"/>
        <v>11.9</v>
      </c>
      <c r="N24" t="str" cm="1">
        <f t="array" ref="N24">_xlfn.IFS(H24&lt;500,"0-500",H24&lt;1000,"500-1000",H24&lt;1500,"1000-1500",H24&lt;2000,"1500-2000",H24&lt;2500,"2000-2500",H24&lt;3000,"2500-3000",H24&lt;3500,"3000-3500",H24&lt;4000,"3500-4000",H24&lt;4500,"4000-4500",H24&lt;=5000,"4500-5000",TRUE,"Hbove 5000")</f>
        <v>0-500</v>
      </c>
      <c r="O24">
        <v>99.76</v>
      </c>
      <c r="P24">
        <v>143.15</v>
      </c>
      <c r="Q24">
        <v>53.72</v>
      </c>
      <c r="R24">
        <v>86.04</v>
      </c>
      <c r="S24" t="str" cm="1">
        <f t="array" ref="S24">_xlfn.IFS(
R24&lt;0,"&lt; 0",
R24&lt;5,"0 to 5",
R24&lt;10,"5 to 10",
R24&lt;15,"10 to 15",
R24&lt;20,"15 to 20",
R24&lt;25,"20 to 25",
R24&lt;50,"25 to 50",
R24&lt;75,"50 to 75",
R24&lt;100,"75 to 100",
R24&lt;125,"100 to 125",
R24&lt;150,"125 to 150",
R24&lt;175,"150 to 175",
R24&lt;200,"175 to 200",
TRUE,"&gt; 200"
)</f>
        <v>75 to 100</v>
      </c>
      <c r="T24">
        <v>71</v>
      </c>
      <c r="U24">
        <v>91.1</v>
      </c>
      <c r="V24">
        <v>28.31</v>
      </c>
      <c r="W24" t="str" cm="1">
        <f t="array" ref="W24">_xlfn.IFS(
V24&lt;-15,"&lt; -15%",
V24&lt;-10,"-15% to -10%",
V24&lt;-5,"-10% to -5%",
V24&lt;0,"-5% to 0%",
V24&lt;10,"0% to 10%",
V24&lt;20,"10% to 20%",
V24&lt;30,"20% to 30%",
V24&lt;40,"30% to 40%",
V24&lt;50,"40% to 50%",
V24&lt;60,"50% to 60%",
V24&lt;70,"60% to 70%",
V24&lt;80,"70% to 80%",
V24&lt;90,"80% to 90%",
V24&lt;100,"90% to 100%",
TRUE,"&gt; 100%"
)</f>
        <v>20% to 30%</v>
      </c>
      <c r="X24">
        <v>80.14</v>
      </c>
      <c r="Y24">
        <v>80.19</v>
      </c>
      <c r="Z24" t="str">
        <f t="shared" si="3"/>
        <v>&gt;0</v>
      </c>
      <c r="AA24" t="str" cm="1">
        <f t="array" ref="AA24">_xlfn.IFS(
AND(O24&gt;=0,O24&lt;5),"0-5",
AND(O24&gt;=5,O24&lt;15),"5-15",
AND(O24&gt;=15,O24&lt;30),"15-30",
AND(O24&gt;=30,O24&lt;60),"30-60",
AND(O24&gt;=60,O24&lt;90),"60-90",
AND(O24&gt;=90,O24&lt;120),"90-120",
AND(O24&gt;=120,O24&lt;160),"120-160",
AND(O24&gt;=160,O24&lt;200),"160-200",
AND(O24&gt;=200,O24&lt;250),"200-250",
AND(O24&gt;=250,O24&lt;300),"250-300",
O24&gt;=300,"&gt;300",
TRUE,"Below 0"
)</f>
        <v>90-120</v>
      </c>
      <c r="AB24">
        <v>12.87</v>
      </c>
    </row>
    <row r="25" spans="1:28" hidden="1">
      <c r="A25" s="1">
        <v>45839</v>
      </c>
      <c r="B25" s="1" t="str">
        <f t="shared" si="4"/>
        <v>2025</v>
      </c>
      <c r="C25" t="s">
        <v>14</v>
      </c>
      <c r="D25" t="str">
        <f t="shared" si="0"/>
        <v>Kalpataru</v>
      </c>
      <c r="E25" t="str">
        <f t="shared" si="1"/>
        <v>Kalpataru</v>
      </c>
      <c r="F25" t="str">
        <f>_xlfn.XLOOKUP(E25,MARKET_PRICE__2[Column2],MARKET_PRICE__2[Column3],"Not found")</f>
        <v>Not found</v>
      </c>
      <c r="G25" t="str">
        <f>_xlfn.XLOOKUP(D25,MARKET_PRICE__2[Column12],MARKET_PRICE__2[Column3],"Not found")</f>
        <v>1251.60</v>
      </c>
      <c r="H25" s="2">
        <v>1590</v>
      </c>
      <c r="K25" s="2">
        <f t="shared" si="2"/>
        <v>159</v>
      </c>
      <c r="M25" s="2" t="str" cm="1">
        <f t="array" ref="M25">_xlfn.IFS(
AND(H25&gt;=1000,H25&lt;1050),"1000-1050",
AND(H25&gt;=1050,H25&lt;1100),"1050-1100",
AND(H25&gt;=1100,H25&lt;1150),"1100-1150",
AND(H25&gt;=1150,H25&lt;1200),"1150-1200",
AND(H25&gt;=1200,H25&lt;1250),"1200-1250",
AND(H25&gt;=1250,H25&lt;1300),"1250-1300",
AND(H25&gt;=1300,H25&lt;1350),"1300-1350",
AND(H25&gt;=1350,H25&lt;1400),"1350-1400",
AND(H25&gt;=1400,H25&lt;1450),"1400-1450",
AND(H25&gt;=1450,H25&lt;1500),"1450-1500",
AND(H25&gt;=1500,H25&lt;1550),"1500-1550",
AND(H25&gt;=1550,H25&lt;1600),"1550-1600",
AND(H25&gt;=1600,H25&lt;1650),"1600-1650",
AND(H25&gt;=1650,H25&lt;1700),"1650-1700",
AND(H25&gt;=1700,H25&lt;1750),"1700-1750",
AND(H25&gt;=1750,H25&lt;1800),"1750-1800",
AND(H25&gt;=1800,H25&lt;1850),"1800-1850",
AND(H25&gt;=1850,H25&lt;1900),"1850-1900",
AND(H25&gt;=1900,H25&lt;1950),"1900-1950",
AND(H25&gt;=1950,H25&lt;=2000),"1950-2000",
H25&lt;1000,"Below 1000",
TRUE,"Above 2000"
)</f>
        <v>1550-1600</v>
      </c>
      <c r="N25" t="str" cm="1">
        <f t="array" ref="N25">_xlfn.IFS(H25&lt;500,"0-500",H25&lt;1000,"500-1000",H25&lt;1500,"1000-1500",H25&lt;2000,"1500-2000",H25&lt;2500,"2000-2500",H25&lt;3000,"2500-3000",H25&lt;3500,"3000-3500",H25&lt;4000,"3500-4000",H25&lt;4500,"4000-4500",H25&lt;=5000,"4500-5000",TRUE,"Hbove 5000")</f>
        <v>1500-2000</v>
      </c>
      <c r="O25">
        <v>3.12</v>
      </c>
      <c r="P25">
        <v>1.31</v>
      </c>
      <c r="Q25">
        <v>1.29</v>
      </c>
      <c r="R25">
        <v>2.2599999999999998</v>
      </c>
      <c r="S25" t="str" cm="1">
        <f t="array" ref="S25">_xlfn.IFS(
R25&lt;0,"&lt; 0",
R25&lt;5,"0 to 5",
R25&lt;10,"5 to 10",
R25&lt;15,"10 to 15",
R25&lt;20,"15 to 20",
R25&lt;25,"20 to 25",
R25&lt;50,"25 to 50",
R25&lt;75,"50 to 75",
R25&lt;100,"75 to 100",
R25&lt;125,"100 to 125",
R25&lt;150,"125 to 150",
R25&lt;175,"150 to 175",
R25&lt;200,"175 to 200",
TRUE,"&gt; 200"
)</f>
        <v>0 to 5</v>
      </c>
      <c r="T25">
        <v>414</v>
      </c>
      <c r="U25">
        <v>414.1</v>
      </c>
      <c r="V25">
        <v>0.02</v>
      </c>
      <c r="W25" t="str" cm="1">
        <f t="array" ref="W25">_xlfn.IFS(
V25&lt;-15,"&lt; -15%",
V25&lt;-10,"-15% to -10%",
V25&lt;-5,"-10% to -5%",
V25&lt;0,"-5% to 0%",
V25&lt;10,"0% to 10%",
V25&lt;20,"10% to 20%",
V25&lt;30,"20% to 30%",
V25&lt;40,"30% to 40%",
V25&lt;50,"40% to 50%",
V25&lt;60,"50% to 60%",
V25&lt;70,"60% to 70%",
V25&lt;80,"70% to 80%",
V25&lt;90,"80% to 90%",
V25&lt;100,"90% to 100%",
TRUE,"&gt; 100%"
)</f>
        <v>0% to 10%</v>
      </c>
      <c r="X25">
        <v>386.3</v>
      </c>
      <c r="Y25">
        <v>386.2</v>
      </c>
      <c r="Z25" t="str">
        <f t="shared" si="3"/>
        <v>&gt;0</v>
      </c>
      <c r="AA25" t="str" cm="1">
        <f t="array" ref="AA25">_xlfn.IFS(
AND(O25&gt;=0,O25&lt;5),"0-5",
AND(O25&gt;=5,O25&lt;15),"5-15",
AND(O25&gt;=15,O25&lt;30),"15-30",
AND(O25&gt;=30,O25&lt;60),"30-60",
AND(O25&gt;=60,O25&lt;90),"60-90",
AND(O25&gt;=90,O25&lt;120),"90-120",
AND(O25&gt;=120,O25&lt;160),"120-160",
AND(O25&gt;=160,O25&lt;200),"160-200",
AND(O25&gt;=200,O25&lt;250),"200-250",
AND(O25&gt;=250,O25&lt;300),"250-300",
O25&gt;=300,"&gt;300",
TRUE,"Below 0"
)</f>
        <v>0-5</v>
      </c>
      <c r="AB25">
        <v>-6.69</v>
      </c>
    </row>
    <row r="26" spans="1:28">
      <c r="A26" s="1">
        <v>45839</v>
      </c>
      <c r="B26" s="1" t="str">
        <f t="shared" si="4"/>
        <v>2025</v>
      </c>
      <c r="C26" t="s">
        <v>22470</v>
      </c>
      <c r="D26" t="str">
        <f t="shared" si="0"/>
        <v>Ellenbarrie</v>
      </c>
      <c r="E26" t="str">
        <f t="shared" si="1"/>
        <v>Ellenbarrie Indust</v>
      </c>
      <c r="F26" t="str">
        <f>_xlfn.XLOOKUP(E26,MARKET_PRICE__2[Column2],MARKET_PRICE__2[Column3],"Not found")</f>
        <v>Not found</v>
      </c>
      <c r="G26" t="str">
        <f>_xlfn.XLOOKUP(D26,MARKET_PRICE__2[Column12],MARKET_PRICE__2[Column3],"Not found")</f>
        <v>Not found</v>
      </c>
      <c r="H26" s="2">
        <v>852.53</v>
      </c>
      <c r="J26" s="2" t="str" cm="1">
        <f t="array" ref="J26">_xlfn.IFS(
AND(H26&gt;=500,H26&lt;550),"500-550",
AND(H26&gt;=550,H26&lt;600),"550-600",
AND(H26&gt;=600,H26&lt;650),"600-650",
AND(H26&gt;=650,H26&lt;700),"650-700",
AND(H26&gt;=700,H26&lt;750),"700-750",
AND(H26&gt;=750,H26&lt;800),"750-800",
AND(H26&gt;=800,H26&lt;850),"800-850",
AND(H26&gt;=850,H26&lt;900),"850-900",
AND(H26&gt;=900,H26&lt;950),"900-950",
AND(H26&gt;=950,H26&lt;=1000),"950-1000",
H26&lt;500,"Below 500",
TRUE,"Above 1000"
)</f>
        <v>850-900</v>
      </c>
      <c r="K26" s="2">
        <f t="shared" si="2"/>
        <v>85.253</v>
      </c>
      <c r="N26" t="str" cm="1">
        <f t="array" ref="N26">_xlfn.IFS(H26&lt;500,"0-500",H26&lt;1000,"500-1000",H26&lt;1500,"1000-1500",H26&lt;2000,"1500-2000",H26&lt;2500,"2000-2500",H26&lt;3000,"2500-3000",H26&lt;3500,"3000-3500",H26&lt;4000,"3500-4000",H26&lt;4500,"4000-4500",H26&lt;=5000,"4500-5000",TRUE,"Hbove 5000")</f>
        <v>500-1000</v>
      </c>
      <c r="O26">
        <v>64.23</v>
      </c>
      <c r="P26">
        <v>15.21</v>
      </c>
      <c r="Q26">
        <v>2.14</v>
      </c>
      <c r="R26">
        <v>22.19</v>
      </c>
      <c r="S26" t="str" cm="1">
        <f t="array" ref="S26">_xlfn.IFS(
R26&lt;0,"&lt; 0",
R26&lt;5,"0 to 5",
R26&lt;10,"5 to 10",
R26&lt;15,"10 to 15",
R26&lt;20,"15 to 20",
R26&lt;25,"20 to 25",
R26&lt;50,"25 to 50",
R26&lt;75,"50 to 75",
R26&lt;100,"75 to 100",
R26&lt;125,"100 to 125",
R26&lt;150,"125 to 150",
R26&lt;175,"150 to 175",
R26&lt;200,"175 to 200",
TRUE,"&gt; 200"
)</f>
        <v>20 to 25</v>
      </c>
      <c r="T26">
        <v>400</v>
      </c>
      <c r="U26">
        <v>492</v>
      </c>
      <c r="V26">
        <v>23</v>
      </c>
      <c r="W26" t="str" cm="1">
        <f t="array" ref="W26">_xlfn.IFS(
V26&lt;-15,"&lt; -15%",
V26&lt;-10,"-15% to -10%",
V26&lt;-5,"-10% to -5%",
V26&lt;0,"-5% to 0%",
V26&lt;10,"0% to 10%",
V26&lt;20,"10% to 20%",
V26&lt;30,"20% to 30%",
V26&lt;40,"30% to 40%",
V26&lt;50,"40% to 50%",
V26&lt;60,"50% to 60%",
V26&lt;70,"60% to 70%",
V26&lt;80,"70% to 80%",
V26&lt;90,"80% to 90%",
V26&lt;100,"90% to 100%",
TRUE,"&gt; 100%"
)</f>
        <v>20% to 30%</v>
      </c>
      <c r="X26">
        <v>527.29999999999995</v>
      </c>
      <c r="Y26">
        <v>527.4</v>
      </c>
      <c r="Z26" t="str">
        <f t="shared" si="3"/>
        <v>&gt;0</v>
      </c>
      <c r="AA26" t="str" cm="1">
        <f t="array" ref="AA26">_xlfn.IFS(
AND(O26&gt;=0,O26&lt;5),"0-5",
AND(O26&gt;=5,O26&lt;15),"5-15",
AND(O26&gt;=15,O26&lt;30),"15-30",
AND(O26&gt;=30,O26&lt;60),"30-60",
AND(O26&gt;=60,O26&lt;90),"60-90",
AND(O26&gt;=90,O26&lt;120),"90-120",
AND(O26&gt;=120,O26&lt;160),"120-160",
AND(O26&gt;=160,O26&lt;200),"160-200",
AND(O26&gt;=200,O26&lt;250),"200-250",
AND(O26&gt;=250,O26&lt;300),"250-300",
O26&gt;=300,"&gt;300",
TRUE,"Below 0"
)</f>
        <v>60-90</v>
      </c>
      <c r="AB26">
        <v>31.83</v>
      </c>
    </row>
    <row r="27" spans="1:28" hidden="1">
      <c r="A27" s="1">
        <v>45833</v>
      </c>
      <c r="B27" s="1" t="str">
        <f t="shared" si="4"/>
        <v>2025</v>
      </c>
      <c r="C27" t="s">
        <v>22471</v>
      </c>
      <c r="D27" t="str">
        <f t="shared" si="0"/>
        <v>Arisinfra</v>
      </c>
      <c r="E27" t="str">
        <f t="shared" si="1"/>
        <v>Arisinfra Solution</v>
      </c>
      <c r="F27" t="str">
        <f>_xlfn.XLOOKUP(E27,MARKET_PRICE__2[Column2],MARKET_PRICE__2[Column3],"Not found")</f>
        <v>Not found</v>
      </c>
      <c r="G27" t="str">
        <f>_xlfn.XLOOKUP(D27,MARKET_PRICE__2[Column12],MARKET_PRICE__2[Column3],"Not found")</f>
        <v>158.50</v>
      </c>
      <c r="H27" s="2">
        <v>499.6</v>
      </c>
      <c r="I27" s="2" t="str" cm="1">
        <f t="array" ref="I27">_xlfn.IFS(
H27&lt;50,"0-50",
H27&lt;100,"50-100",
H27&lt;150,"100-150",
H27&lt;200,"150-200",
H27&lt;250,"200-250",
H27&lt;300,"250-300",
H27&lt;350,"300-350",
H27&lt;400,"350-400",
H27&lt;450,"400-450",
H27&lt;=500,"450-500",
TRUE,"Above 500"
)</f>
        <v>450-500</v>
      </c>
      <c r="K27" s="2">
        <f t="shared" si="2"/>
        <v>49.96</v>
      </c>
      <c r="N27" t="str" cm="1">
        <f t="array" ref="N27">_xlfn.IFS(H27&lt;500,"0-500",H27&lt;1000,"500-1000",H27&lt;1500,"1000-1500",H27&lt;2000,"1500-2000",H27&lt;2500,"2000-2500",H27&lt;3000,"2500-3000",H27&lt;3500,"3000-3500",H27&lt;4000,"3500-4000",H27&lt;4500,"4000-4500",H27&lt;=5000,"4500-5000",TRUE,"Hbove 5000")</f>
        <v>0-500</v>
      </c>
      <c r="O27">
        <v>1.42</v>
      </c>
      <c r="P27">
        <v>3.14</v>
      </c>
      <c r="Q27">
        <v>5.59</v>
      </c>
      <c r="R27">
        <v>2.65</v>
      </c>
      <c r="S27" t="str" cm="1">
        <f t="array" ref="S27">_xlfn.IFS(
R27&lt;0,"&lt; 0",
R27&lt;5,"0 to 5",
R27&lt;10,"5 to 10",
R27&lt;15,"10 to 15",
R27&lt;20,"15 to 20",
R27&lt;25,"20 to 25",
R27&lt;50,"25 to 50",
R27&lt;75,"50 to 75",
R27&lt;100,"75 to 100",
R27&lt;125,"100 to 125",
R27&lt;150,"125 to 150",
R27&lt;175,"150 to 175",
R27&lt;200,"175 to 200",
TRUE,"&gt; 200"
)</f>
        <v>0 to 5</v>
      </c>
      <c r="T27">
        <v>222</v>
      </c>
      <c r="U27">
        <v>209.1</v>
      </c>
      <c r="V27">
        <v>-5.81</v>
      </c>
      <c r="W27" t="str" cm="1">
        <f t="array" ref="W27">_xlfn.IFS(
V27&lt;-15,"&lt; -15%",
V27&lt;-10,"-15% to -10%",
V27&lt;-5,"-10% to -5%",
V27&lt;0,"-5% to 0%",
V27&lt;10,"0% to 10%",
V27&lt;20,"10% to 20%",
V27&lt;30,"20% to 30%",
V27&lt;40,"30% to 40%",
V27&lt;50,"40% to 50%",
V27&lt;60,"50% to 60%",
V27&lt;70,"60% to 70%",
V27&lt;80,"70% to 80%",
V27&lt;90,"80% to 90%",
V27&lt;100,"90% to 100%",
TRUE,"&gt; 100%"
)</f>
        <v>-10% to -5%</v>
      </c>
      <c r="X27">
        <v>144.4</v>
      </c>
      <c r="Y27">
        <v>143.91</v>
      </c>
      <c r="Z27" t="str">
        <f t="shared" si="3"/>
        <v>&lt;0</v>
      </c>
      <c r="AA27" t="str" cm="1">
        <f t="array" ref="AA27">_xlfn.IFS(
AND(O27&gt;=0,O27&lt;5),"0-5",
AND(O27&gt;=5,O27&lt;15),"5-15",
AND(O27&gt;=15,O27&lt;30),"15-30",
AND(O27&gt;=30,O27&lt;60),"30-60",
AND(O27&gt;=60,O27&lt;90),"60-90",
AND(O27&gt;=90,O27&lt;120),"90-120",
AND(O27&gt;=120,O27&lt;160),"120-160",
AND(O27&gt;=160,O27&lt;200),"160-200",
AND(O27&gt;=200,O27&lt;250),"200-250",
AND(O27&gt;=250,O27&lt;300),"250-300",
O27&gt;=300,"&gt;300",
TRUE,"Below 0"
)</f>
        <v>0-5</v>
      </c>
      <c r="AB27">
        <v>-34.950000000000003</v>
      </c>
    </row>
    <row r="28" spans="1:28" ht="18.5" hidden="1" customHeight="1">
      <c r="A28" s="1">
        <v>45828</v>
      </c>
      <c r="B28" s="1" t="str">
        <f t="shared" si="4"/>
        <v>2025</v>
      </c>
      <c r="C28" t="s">
        <v>15</v>
      </c>
      <c r="D28" t="str">
        <f t="shared" si="0"/>
        <v>Oswal</v>
      </c>
      <c r="E28" t="str">
        <f t="shared" si="1"/>
        <v>Oswal Pumps</v>
      </c>
      <c r="F28" t="str">
        <f>_xlfn.XLOOKUP(E28,MARKET_PRICE__2[Column2],MARKET_PRICE__2[Column3],"Not found")</f>
        <v>729.00</v>
      </c>
      <c r="G28" t="str">
        <f>_xlfn.XLOOKUP(D28,MARKET_PRICE__2[Column12],MARKET_PRICE__2[Column3],"Not found")</f>
        <v>729.00</v>
      </c>
      <c r="H28" s="2">
        <v>1387.34</v>
      </c>
      <c r="K28" s="2">
        <f t="shared" si="2"/>
        <v>138.73399999999998</v>
      </c>
      <c r="L28" s="14" t="str" cm="1">
        <f t="array" ref="L28">_xlfn.IFS(
AND(H28&gt;=1000,H28&lt;1050),"1000-1050",
AND(H28&gt;=1050,H28&lt;1100),"1050-1100",
AND(H28&gt;=1100,H28&lt;1150),"1100-1150",
AND(H28&gt;=1150,H28&lt;1200),"1150-1200",
AND(H28&gt;=1200,H28&lt;1250),"1200-1250",
AND(H28&gt;=1250,H28&lt;1300),"1250-1300",
AND(H28&gt;=1300,H28&lt;1350),"1300-1350",
AND(H28&gt;=1350,H28&lt;1400),"1350-1400",
AND(H28&gt;=1400,H28&lt;1450),"1400-1450",
AND(H28&gt;=1450,H28&lt;=1500),"1450-1500",
H28&lt;1000,"Below 1000",
TRUE,"Above 1500"
)</f>
        <v>1350-1400</v>
      </c>
      <c r="M28" s="14"/>
      <c r="N28" t="str" cm="1">
        <f t="array" ref="N28">_xlfn.IFS(H28&lt;500,"0-500",H28&lt;1000,"500-1000",H28&lt;1500,"1000-1500",H28&lt;2000,"1500-2000",H28&lt;2500,"2000-2500",H28&lt;3000,"2500-3000",H28&lt;3500,"3000-3500",H28&lt;4000,"3500-4000",H28&lt;4500,"4000-4500",H28&lt;=5000,"4500-5000",TRUE,"Hbove 5000")</f>
        <v>1000-1500</v>
      </c>
      <c r="O28">
        <v>88.08</v>
      </c>
      <c r="P28">
        <v>36.700000000000003</v>
      </c>
      <c r="Q28">
        <v>3.6</v>
      </c>
      <c r="R28">
        <v>34.42</v>
      </c>
      <c r="S28" t="str" cm="1">
        <f t="array" ref="S28">_xlfn.IFS(
R28&lt;0,"&lt; 0",
R28&lt;5,"0 to 5",
R28&lt;10,"5 to 10",
R28&lt;15,"10 to 15",
R28&lt;20,"15 to 20",
R28&lt;25,"20 to 25",
R28&lt;50,"25 to 50",
R28&lt;75,"50 to 75",
R28&lt;100,"75 to 100",
R28&lt;125,"100 to 125",
R28&lt;150,"125 to 150",
R28&lt;175,"150 to 175",
R28&lt;200,"175 to 200",
TRUE,"&gt; 200"
)</f>
        <v>25 to 50</v>
      </c>
      <c r="T28">
        <v>614</v>
      </c>
      <c r="U28">
        <v>632</v>
      </c>
      <c r="V28">
        <v>2.93</v>
      </c>
      <c r="W28" t="str" cm="1">
        <f t="array" ref="W28">_xlfn.IFS(
V28&lt;-15,"&lt; -15%",
V28&lt;-10,"-15% to -10%",
V28&lt;-5,"-10% to -5%",
V28&lt;0,"-5% to 0%",
V28&lt;10,"0% to 10%",
V28&lt;20,"10% to 20%",
V28&lt;30,"20% to 30%",
V28&lt;40,"30% to 40%",
V28&lt;50,"40% to 50%",
V28&lt;60,"50% to 60%",
V28&lt;70,"60% to 70%",
V28&lt;80,"70% to 80%",
V28&lt;90,"80% to 90%",
V28&lt;100,"90% to 100%",
TRUE,"&gt; 100%"
)</f>
        <v>0% to 10%</v>
      </c>
      <c r="X28">
        <v>873.8</v>
      </c>
      <c r="Y28">
        <v>873.8</v>
      </c>
      <c r="Z28" t="str">
        <f t="shared" si="3"/>
        <v>&gt;0</v>
      </c>
      <c r="AA28" t="str" cm="1">
        <f t="array" ref="AA28">_xlfn.IFS(
AND(O28&gt;=0,O28&lt;5),"0-5",
AND(O28&gt;=5,O28&lt;15),"5-15",
AND(O28&gt;=15,O28&lt;30),"15-30",
AND(O28&gt;=30,O28&lt;60),"30-60",
AND(O28&gt;=60,O28&lt;90),"60-90",
AND(O28&gt;=90,O28&lt;120),"90-120",
AND(O28&gt;=120,O28&lt;160),"120-160",
AND(O28&gt;=160,O28&lt;200),"160-200",
AND(O28&gt;=200,O28&lt;250),"200-250",
AND(O28&gt;=250,O28&lt;300),"250-300",
O28&gt;=300,"&gt;300",
TRUE,"Below 0"
)</f>
        <v>60-90</v>
      </c>
      <c r="AB28">
        <v>42.31</v>
      </c>
    </row>
    <row r="29" spans="1:28" hidden="1">
      <c r="A29" s="1">
        <v>45812</v>
      </c>
      <c r="B29" s="1" t="str">
        <f t="shared" si="4"/>
        <v>2025</v>
      </c>
      <c r="C29" t="s">
        <v>16</v>
      </c>
      <c r="D29" t="str">
        <f t="shared" si="0"/>
        <v>Scoda</v>
      </c>
      <c r="E29" t="str">
        <f t="shared" si="1"/>
        <v>Scoda Tubes</v>
      </c>
      <c r="F29" t="str">
        <f>_xlfn.XLOOKUP(E29,MARKET_PRICE__2[Column2],MARKET_PRICE__2[Column3],"Not found")</f>
        <v>172.00</v>
      </c>
      <c r="G29" t="str">
        <f>_xlfn.XLOOKUP(D29,MARKET_PRICE__2[Column12],MARKET_PRICE__2[Column3],"Not found")</f>
        <v>172.00</v>
      </c>
      <c r="H29" s="2">
        <v>220</v>
      </c>
      <c r="I29" s="2" t="str" cm="1">
        <f t="array" ref="I29">_xlfn.IFS(
H29&lt;50,"0-50",
H29&lt;100,"50-100",
H29&lt;150,"100-150",
H29&lt;200,"150-200",
H29&lt;250,"200-250",
H29&lt;300,"250-300",
H29&lt;350,"300-350",
H29&lt;400,"350-400",
H29&lt;450,"400-450",
H29&lt;=500,"450-500",
TRUE,"Above 500"
)</f>
        <v>200-250</v>
      </c>
      <c r="K29" s="2">
        <f t="shared" si="2"/>
        <v>22</v>
      </c>
      <c r="N29" t="str" cm="1">
        <f t="array" ref="N29">_xlfn.IFS(H29&lt;500,"0-500",H29&lt;1000,"500-1000",H29&lt;1500,"1000-1500",H29&lt;2000,"1500-2000",H29&lt;2500,"2000-2500",H29&lt;3000,"2500-3000",H29&lt;3500,"3000-3500",H29&lt;4000,"3500-4000",H29&lt;4500,"4000-4500",H29&lt;=5000,"4500-5000",TRUE,"Hbove 5000")</f>
        <v>0-500</v>
      </c>
      <c r="O29">
        <v>69.510000000000005</v>
      </c>
      <c r="P29">
        <v>113.03</v>
      </c>
      <c r="Q29">
        <v>19.399999999999999</v>
      </c>
      <c r="R29">
        <v>53.78</v>
      </c>
      <c r="S29" t="str" cm="1">
        <f t="array" ref="S29">_xlfn.IFS(
R29&lt;0,"&lt; 0",
R29&lt;5,"0 to 5",
R29&lt;10,"5 to 10",
R29&lt;15,"10 to 15",
R29&lt;20,"15 to 20",
R29&lt;25,"20 to 25",
R29&lt;50,"25 to 50",
R29&lt;75,"50 to 75",
R29&lt;100,"75 to 100",
R29&lt;125,"100 to 125",
R29&lt;150,"125 to 150",
R29&lt;175,"150 to 175",
R29&lt;200,"175 to 200",
TRUE,"&gt; 200"
)</f>
        <v>50 to 75</v>
      </c>
      <c r="T29">
        <v>140</v>
      </c>
      <c r="U29">
        <v>140</v>
      </c>
      <c r="V29">
        <v>0</v>
      </c>
      <c r="W29" t="str" cm="1">
        <f t="array" ref="W29">_xlfn.IFS(
V29&lt;-15,"&lt; -15%",
V29&lt;-10,"-15% to -10%",
V29&lt;-5,"-10% to -5%",
V29&lt;0,"-5% to 0%",
V29&lt;10,"0% to 10%",
V29&lt;20,"10% to 20%",
V29&lt;30,"20% to 30%",
V29&lt;40,"30% to 40%",
V29&lt;50,"40% to 50%",
V29&lt;60,"50% to 60%",
V29&lt;70,"60% to 70%",
V29&lt;80,"70% to 80%",
V29&lt;90,"80% to 90%",
V29&lt;100,"90% to 100%",
TRUE,"&gt; 100%"
)</f>
        <v>0% to 10%</v>
      </c>
      <c r="X29">
        <v>171.65</v>
      </c>
      <c r="Y29">
        <v>171.11</v>
      </c>
      <c r="Z29" t="str">
        <f t="shared" si="3"/>
        <v>=0</v>
      </c>
      <c r="AA29" t="str" cm="1">
        <f t="array" ref="AA29">_xlfn.IFS(
AND(O29&gt;=0,O29&lt;5),"0-5",
AND(O29&gt;=5,O29&lt;15),"5-15",
AND(O29&gt;=15,O29&lt;30),"15-30",
AND(O29&gt;=30,O29&lt;60),"30-60",
AND(O29&gt;=60,O29&lt;90),"60-90",
AND(O29&gt;=90,O29&lt;120),"90-120",
AND(O29&gt;=120,O29&lt;160),"120-160",
AND(O29&gt;=160,O29&lt;200),"160-200",
AND(O29&gt;=200,O29&lt;250),"200-250",
AND(O29&gt;=250,O29&lt;300),"250-300",
O29&gt;=300,"&gt;300",
TRUE,"Below 0"
)</f>
        <v>60-90</v>
      </c>
      <c r="AB29">
        <v>22.61</v>
      </c>
    </row>
    <row r="30" spans="1:28" hidden="1">
      <c r="A30" s="1">
        <v>45811</v>
      </c>
      <c r="B30" s="1" t="str">
        <f t="shared" si="4"/>
        <v>2025</v>
      </c>
      <c r="C30" t="s">
        <v>22472</v>
      </c>
      <c r="D30" t="str">
        <f t="shared" si="0"/>
        <v>Prostarm</v>
      </c>
      <c r="E30" t="str">
        <f t="shared" si="1"/>
        <v>Prostarm Info Syst</v>
      </c>
      <c r="F30" t="str">
        <f>_xlfn.XLOOKUP(E30,MARKET_PRICE__2[Column2],MARKET_PRICE__2[Column3],"Not found")</f>
        <v>Not found</v>
      </c>
      <c r="G30" t="str">
        <f>_xlfn.XLOOKUP(D30,MARKET_PRICE__2[Column12],MARKET_PRICE__2[Column3],"Not found")</f>
        <v>193.85</v>
      </c>
      <c r="H30" s="2">
        <v>168</v>
      </c>
      <c r="I30" s="2" t="str" cm="1">
        <f t="array" ref="I30">_xlfn.IFS(
H30&lt;50,"0-50",
H30&lt;100,"50-100",
H30&lt;150,"100-150",
H30&lt;200,"150-200",
H30&lt;250,"200-250",
H30&lt;300,"250-300",
H30&lt;350,"300-350",
H30&lt;400,"350-400",
H30&lt;450,"400-450",
H30&lt;=500,"450-500",
TRUE,"Above 500"
)</f>
        <v>150-200</v>
      </c>
      <c r="K30" s="2">
        <f t="shared" si="2"/>
        <v>16.8</v>
      </c>
      <c r="N30" t="str" cm="1">
        <f t="array" ref="N30">_xlfn.IFS(H30&lt;500,"0-500",H30&lt;1000,"500-1000",H30&lt;1500,"1000-1500",H30&lt;2000,"1500-2000",H30&lt;2500,"2000-2500",H30&lt;3000,"2500-3000",H30&lt;3500,"3000-3500",H30&lt;4000,"3500-4000",H30&lt;4500,"4000-4500",H30&lt;=5000,"4500-5000",TRUE,"Hbove 5000")</f>
        <v>0-500</v>
      </c>
      <c r="O30">
        <v>104.49</v>
      </c>
      <c r="P30">
        <v>222.14</v>
      </c>
      <c r="Q30">
        <v>39.49</v>
      </c>
      <c r="R30">
        <v>97.2</v>
      </c>
      <c r="S30" t="str" cm="1">
        <f t="array" ref="S30">_xlfn.IFS(
R30&lt;0,"&lt; 0",
R30&lt;5,"0 to 5",
R30&lt;10,"5 to 10",
R30&lt;15,"10 to 15",
R30&lt;20,"15 to 20",
R30&lt;25,"20 to 25",
R30&lt;50,"25 to 50",
R30&lt;75,"50 to 75",
R30&lt;100,"75 to 100",
R30&lt;125,"100 to 125",
R30&lt;150,"125 to 150",
R30&lt;175,"150 to 175",
R30&lt;200,"175 to 200",
TRUE,"&gt; 200"
)</f>
        <v>75 to 100</v>
      </c>
      <c r="T30">
        <v>105</v>
      </c>
      <c r="U30">
        <v>125</v>
      </c>
      <c r="V30">
        <v>19.05</v>
      </c>
      <c r="W30" t="str" cm="1">
        <f t="array" ref="W30">_xlfn.IFS(
V30&lt;-15,"&lt; -15%",
V30&lt;-10,"-15% to -10%",
V30&lt;-5,"-10% to -5%",
V30&lt;0,"-5% to 0%",
V30&lt;10,"0% to 10%",
V30&lt;20,"10% to 20%",
V30&lt;30,"20% to 30%",
V30&lt;40,"30% to 40%",
V30&lt;50,"40% to 50%",
V30&lt;60,"50% to 60%",
V30&lt;70,"60% to 70%",
V30&lt;80,"70% to 80%",
V30&lt;90,"80% to 90%",
V30&lt;100,"90% to 100%",
TRUE,"&gt; 100%"
)</f>
        <v>10% to 20%</v>
      </c>
      <c r="X30">
        <v>203.45</v>
      </c>
      <c r="Y30">
        <v>203.26</v>
      </c>
      <c r="Z30" t="str">
        <f t="shared" si="3"/>
        <v>&gt;0</v>
      </c>
      <c r="AA30" t="str" cm="1">
        <f t="array" ref="AA30">_xlfn.IFS(
AND(O30&gt;=0,O30&lt;5),"0-5",
AND(O30&gt;=5,O30&lt;15),"5-15",
AND(O30&gt;=15,O30&lt;30),"15-30",
AND(O30&gt;=30,O30&lt;60),"30-60",
AND(O30&gt;=60,O30&lt;90),"60-90",
AND(O30&gt;=90,O30&lt;120),"90-120",
AND(O30&gt;=120,O30&lt;160),"120-160",
AND(O30&gt;=160,O30&lt;200),"160-200",
AND(O30&gt;=200,O30&lt;250),"200-250",
AND(O30&gt;=250,O30&lt;300),"250-300",
O30&gt;=300,"&gt;300",
TRUE,"Below 0"
)</f>
        <v>90-120</v>
      </c>
      <c r="AB30">
        <v>93.76</v>
      </c>
    </row>
    <row r="31" spans="1:28" hidden="1">
      <c r="A31" s="1">
        <v>45810</v>
      </c>
      <c r="B31" s="1" t="str">
        <f t="shared" si="4"/>
        <v>2025</v>
      </c>
      <c r="C31" t="s">
        <v>22473</v>
      </c>
      <c r="D31" t="str">
        <f t="shared" si="0"/>
        <v>Aegis</v>
      </c>
      <c r="E31" t="str">
        <f t="shared" si="1"/>
        <v>Aegis Vopak Termin</v>
      </c>
      <c r="F31" t="str">
        <f>_xlfn.XLOOKUP(E31,MARKET_PRICE__2[Column2],MARKET_PRICE__2[Column3],"Not found")</f>
        <v>Not found</v>
      </c>
      <c r="G31" t="str">
        <f>_xlfn.XLOOKUP(D31,MARKET_PRICE__2[Column12],MARKET_PRICE__2[Column3],"Not found")</f>
        <v>804.90</v>
      </c>
      <c r="H31" s="2">
        <v>2800</v>
      </c>
      <c r="K31" s="2">
        <f t="shared" si="2"/>
        <v>280</v>
      </c>
      <c r="N31" t="str" cm="1">
        <f t="array" ref="N31">_xlfn.IFS(H31&lt;500,"0-500",H31&lt;1000,"500-1000",H31&lt;1500,"1000-1500",H31&lt;2000,"1500-2000",H31&lt;2500,"2000-2500",H31&lt;3000,"2500-3000",H31&lt;3500,"3000-3500",H31&lt;4000,"3500-4000",H31&lt;4500,"4000-4500",H31&lt;=5000,"4500-5000",TRUE,"Hbove 5000")</f>
        <v>2500-3000</v>
      </c>
      <c r="O31">
        <v>3.3</v>
      </c>
      <c r="P31">
        <v>0.56000000000000005</v>
      </c>
      <c r="Q31">
        <v>0.77</v>
      </c>
      <c r="R31">
        <v>2.09</v>
      </c>
      <c r="S31" t="str" cm="1">
        <f t="array" ref="S31">_xlfn.IFS(
R31&lt;0,"&lt; 0",
R31&lt;5,"0 to 5",
R31&lt;10,"5 to 10",
R31&lt;15,"10 to 15",
R31&lt;20,"15 to 20",
R31&lt;25,"20 to 25",
R31&lt;50,"25 to 50",
R31&lt;75,"50 to 75",
R31&lt;100,"75 to 100",
R31&lt;125,"100 to 125",
R31&lt;150,"125 to 150",
R31&lt;175,"150 to 175",
R31&lt;200,"175 to 200",
TRUE,"&gt; 200"
)</f>
        <v>0 to 5</v>
      </c>
      <c r="T31">
        <v>235</v>
      </c>
      <c r="U31">
        <v>220</v>
      </c>
      <c r="V31">
        <v>-6.38</v>
      </c>
      <c r="W31" t="str" cm="1">
        <f t="array" ref="W31">_xlfn.IFS(
V31&lt;-15,"&lt; -15%",
V31&lt;-10,"-15% to -10%",
V31&lt;-5,"-10% to -5%",
V31&lt;0,"-5% to 0%",
V31&lt;10,"0% to 10%",
V31&lt;20,"10% to 20%",
V31&lt;30,"20% to 30%",
V31&lt;40,"30% to 40%",
V31&lt;50,"40% to 50%",
V31&lt;60,"50% to 60%",
V31&lt;70,"60% to 70%",
V31&lt;80,"70% to 80%",
V31&lt;90,"80% to 90%",
V31&lt;100,"90% to 100%",
TRUE,"&gt; 100%"
)</f>
        <v>-10% to -5%</v>
      </c>
      <c r="X31">
        <v>252.85</v>
      </c>
      <c r="Y31">
        <v>253.58</v>
      </c>
      <c r="Z31" t="str">
        <f t="shared" si="3"/>
        <v>&lt;0</v>
      </c>
      <c r="AA31" t="str" cm="1">
        <f t="array" ref="AA31">_xlfn.IFS(
AND(O31&gt;=0,O31&lt;5),"0-5",
AND(O31&gt;=5,O31&lt;15),"5-15",
AND(O31&gt;=15,O31&lt;30),"15-30",
AND(O31&gt;=30,O31&lt;60),"30-60",
AND(O31&gt;=60,O31&lt;90),"60-90",
AND(O31&gt;=90,O31&lt;120),"90-120",
AND(O31&gt;=120,O31&lt;160),"120-160",
AND(O31&gt;=160,O31&lt;200),"160-200",
AND(O31&gt;=200,O31&lt;250),"200-250",
AND(O31&gt;=250,O31&lt;300),"250-300",
O31&gt;=300,"&gt;300",
TRUE,"Below 0"
)</f>
        <v>0-5</v>
      </c>
      <c r="AB31">
        <v>7.6</v>
      </c>
    </row>
    <row r="32" spans="1:28" hidden="1">
      <c r="A32" s="1">
        <v>45810</v>
      </c>
      <c r="B32" s="1" t="str">
        <f t="shared" si="4"/>
        <v>2025</v>
      </c>
      <c r="C32" t="s">
        <v>22474</v>
      </c>
      <c r="D32" t="str">
        <f t="shared" si="0"/>
        <v>Schloss</v>
      </c>
      <c r="E32" t="str">
        <f t="shared" si="1"/>
        <v>Schloss Bangalore</v>
      </c>
      <c r="F32" t="str">
        <f>_xlfn.XLOOKUP(E32,MARKET_PRICE__2[Column2],MARKET_PRICE__2[Column3],"Not found")</f>
        <v>Not found</v>
      </c>
      <c r="G32" t="str">
        <f>_xlfn.XLOOKUP(D32,MARKET_PRICE__2[Column12],MARKET_PRICE__2[Column3],"Not found")</f>
        <v>447.70</v>
      </c>
      <c r="H32" s="2">
        <v>3500</v>
      </c>
      <c r="K32" s="2">
        <f t="shared" si="2"/>
        <v>350</v>
      </c>
      <c r="N32" t="str" cm="1">
        <f t="array" ref="N32">_xlfn.IFS(H32&lt;500,"0-500",H32&lt;1000,"500-1000",H32&lt;1500,"1000-1500",H32&lt;2000,"1500-2000",H32&lt;2500,"2000-2500",H32&lt;3000,"2500-3000",H32&lt;3500,"3000-3500",H32&lt;4000,"3500-4000",H32&lt;4500,"4000-4500",H32&lt;=5000,"4500-5000",TRUE,"Hbove 5000")</f>
        <v>3500-4000</v>
      </c>
      <c r="O32">
        <v>7.46</v>
      </c>
      <c r="P32">
        <v>1.02</v>
      </c>
      <c r="Q32">
        <v>0.83</v>
      </c>
      <c r="R32">
        <v>4.5</v>
      </c>
      <c r="S32" t="str" cm="1">
        <f t="array" ref="S32">_xlfn.IFS(
R32&lt;0,"&lt; 0",
R32&lt;5,"0 to 5",
R32&lt;10,"5 to 10",
R32&lt;15,"10 to 15",
R32&lt;20,"15 to 20",
R32&lt;25,"20 to 25",
R32&lt;50,"25 to 50",
R32&lt;75,"50 to 75",
R32&lt;100,"75 to 100",
R32&lt;125,"100 to 125",
R32&lt;150,"125 to 150",
R32&lt;175,"150 to 175",
R32&lt;200,"175 to 200",
TRUE,"&gt; 200"
)</f>
        <v>0 to 5</v>
      </c>
      <c r="T32">
        <v>435</v>
      </c>
      <c r="U32">
        <v>406.5</v>
      </c>
      <c r="V32">
        <v>-6.55</v>
      </c>
      <c r="W32" t="str" cm="1">
        <f t="array" ref="W32">_xlfn.IFS(
V32&lt;-15,"&lt; -15%",
V32&lt;-10,"-15% to -10%",
V32&lt;-5,"-10% to -5%",
V32&lt;0,"-5% to 0%",
V32&lt;10,"0% to 10%",
V32&lt;20,"10% to 20%",
V32&lt;30,"20% to 30%",
V32&lt;40,"30% to 40%",
V32&lt;50,"40% to 50%",
V32&lt;60,"50% to 60%",
V32&lt;70,"60% to 70%",
V32&lt;80,"70% to 80%",
V32&lt;90,"80% to 90%",
V32&lt;100,"90% to 100%",
TRUE,"&gt; 100%"
)</f>
        <v>-10% to -5%</v>
      </c>
      <c r="X32">
        <v>420.3</v>
      </c>
      <c r="Y32">
        <v>420.65</v>
      </c>
      <c r="Z32" t="str">
        <f t="shared" si="3"/>
        <v>&lt;0</v>
      </c>
      <c r="AA32" t="str" cm="1">
        <f t="array" ref="AA32">_xlfn.IFS(
AND(O32&gt;=0,O32&lt;5),"0-5",
AND(O32&gt;=5,O32&lt;15),"5-15",
AND(O32&gt;=15,O32&lt;30),"15-30",
AND(O32&gt;=30,O32&lt;60),"30-60",
AND(O32&gt;=60,O32&lt;90),"60-90",
AND(O32&gt;=90,O32&lt;120),"90-120",
AND(O32&gt;=120,O32&lt;160),"120-160",
AND(O32&gt;=160,O32&lt;200),"160-200",
AND(O32&gt;=200,O32&lt;250),"200-250",
AND(O32&gt;=250,O32&lt;300),"250-300",
O32&gt;=300,"&gt;300",
TRUE,"Below 0"
)</f>
        <v>5-15</v>
      </c>
      <c r="AB32">
        <v>-3.38</v>
      </c>
    </row>
    <row r="33" spans="1:28" hidden="1">
      <c r="A33" s="1">
        <v>45805</v>
      </c>
      <c r="B33" s="1" t="str">
        <f t="shared" si="4"/>
        <v>2025</v>
      </c>
      <c r="C33" t="s">
        <v>22475</v>
      </c>
      <c r="D33" t="str">
        <f t="shared" si="0"/>
        <v>Belrise</v>
      </c>
      <c r="E33" t="str">
        <f t="shared" si="1"/>
        <v>Belrise Industries</v>
      </c>
      <c r="F33" t="str">
        <f>_xlfn.XLOOKUP(E33,MARKET_PRICE__2[Column2],MARKET_PRICE__2[Column3],"Not found")</f>
        <v>Not found</v>
      </c>
      <c r="G33" t="str">
        <f>_xlfn.XLOOKUP(D33,MARKET_PRICE__2[Column12],MARKET_PRICE__2[Column3],"Not found")</f>
        <v>157.45</v>
      </c>
      <c r="H33" s="2">
        <v>2150</v>
      </c>
      <c r="K33" s="2">
        <f t="shared" si="2"/>
        <v>215</v>
      </c>
      <c r="N33" t="str" cm="1">
        <f t="array" ref="N33">_xlfn.IFS(H33&lt;500,"0-500",H33&lt;1000,"500-1000",H33&lt;1500,"1000-1500",H33&lt;2000,"1500-2000",H33&lt;2500,"2000-2500",H33&lt;3000,"2500-3000",H33&lt;3500,"3000-3500",H33&lt;4000,"3500-4000",H33&lt;4500,"4000-4500",H33&lt;=5000,"4500-5000",TRUE,"Hbove 5000")</f>
        <v>2000-2500</v>
      </c>
      <c r="O33">
        <v>108.35</v>
      </c>
      <c r="P33">
        <v>38.33</v>
      </c>
      <c r="Q33">
        <v>4.2699999999999996</v>
      </c>
      <c r="R33">
        <v>41.3</v>
      </c>
      <c r="S33" t="str" cm="1">
        <f t="array" ref="S33">_xlfn.IFS(
R33&lt;0,"&lt; 0",
R33&lt;5,"0 to 5",
R33&lt;10,"5 to 10",
R33&lt;15,"10 to 15",
R33&lt;20,"15 to 20",
R33&lt;25,"20 to 25",
R33&lt;50,"25 to 50",
R33&lt;75,"50 to 75",
R33&lt;100,"75 to 100",
R33&lt;125,"100 to 125",
R33&lt;150,"125 to 150",
R33&lt;175,"150 to 175",
R33&lt;200,"175 to 200",
TRUE,"&gt; 200"
)</f>
        <v>25 to 50</v>
      </c>
      <c r="T33">
        <v>90</v>
      </c>
      <c r="U33">
        <v>98.5</v>
      </c>
      <c r="V33">
        <v>9.44</v>
      </c>
      <c r="W33" t="str" cm="1">
        <f t="array" ref="W33">_xlfn.IFS(
V33&lt;-15,"&lt; -15%",
V33&lt;-10,"-15% to -10%",
V33&lt;-5,"-10% to -5%",
V33&lt;0,"-5% to 0%",
V33&lt;10,"0% to 10%",
V33&lt;20,"10% to 20%",
V33&lt;30,"20% to 30%",
V33&lt;40,"30% to 40%",
V33&lt;50,"40% to 50%",
V33&lt;60,"50% to 60%",
V33&lt;70,"60% to 70%",
V33&lt;80,"70% to 80%",
V33&lt;90,"80% to 90%",
V33&lt;100,"90% to 100%",
TRUE,"&gt; 100%"
)</f>
        <v>0% to 10%</v>
      </c>
      <c r="X33">
        <v>146.65</v>
      </c>
      <c r="Y33">
        <v>146.58000000000001</v>
      </c>
      <c r="Z33" t="str">
        <f t="shared" si="3"/>
        <v>&gt;0</v>
      </c>
      <c r="AA33" t="str" cm="1">
        <f t="array" ref="AA33">_xlfn.IFS(
AND(O33&gt;=0,O33&lt;5),"0-5",
AND(O33&gt;=5,O33&lt;15),"5-15",
AND(O33&gt;=15,O33&lt;30),"15-30",
AND(O33&gt;=30,O33&lt;60),"30-60",
AND(O33&gt;=60,O33&lt;90),"60-90",
AND(O33&gt;=90,O33&lt;120),"90-120",
AND(O33&gt;=120,O33&lt;160),"120-160",
AND(O33&gt;=160,O33&lt;200),"160-200",
AND(O33&gt;=200,O33&lt;250),"200-250",
AND(O33&gt;=250,O33&lt;300),"250-300",
O33&gt;=300,"&gt;300",
TRUE,"Below 0"
)</f>
        <v>90-120</v>
      </c>
      <c r="AB33">
        <v>62.94</v>
      </c>
    </row>
    <row r="34" spans="1:28" hidden="1">
      <c r="A34" s="1">
        <v>45804</v>
      </c>
      <c r="B34" s="1" t="str">
        <f t="shared" si="4"/>
        <v>2025</v>
      </c>
      <c r="C34" t="s">
        <v>17</v>
      </c>
      <c r="D34" t="str">
        <f t="shared" si="0"/>
        <v>Borana</v>
      </c>
      <c r="E34" t="str">
        <f t="shared" si="1"/>
        <v>Borana Weaves</v>
      </c>
      <c r="F34" t="str">
        <f>_xlfn.XLOOKUP(E34,MARKET_PRICE__2[Column2],MARKET_PRICE__2[Column3],"Not found")</f>
        <v>226.40</v>
      </c>
      <c r="G34" t="str">
        <f>_xlfn.XLOOKUP(D34,MARKET_PRICE__2[Column12],MARKET_PRICE__2[Column3],"Not found")</f>
        <v>226.40</v>
      </c>
      <c r="H34" s="2">
        <v>144.88999999999999</v>
      </c>
      <c r="I34" s="2" t="str" cm="1">
        <f t="array" ref="I34">_xlfn.IFS(
H34&lt;50,"0-50",
H34&lt;100,"50-100",
H34&lt;150,"100-150",
H34&lt;200,"150-200",
H34&lt;250,"200-250",
H34&lt;300,"250-300",
H34&lt;350,"300-350",
H34&lt;400,"350-400",
H34&lt;450,"400-450",
H34&lt;=500,"450-500",
TRUE,"Above 500"
)</f>
        <v>100-150</v>
      </c>
      <c r="K34" s="2">
        <f t="shared" si="2"/>
        <v>14.488999999999999</v>
      </c>
      <c r="N34" t="str" cm="1">
        <f t="array" ref="N34">_xlfn.IFS(H34&lt;500,"0-500",H34&lt;1000,"500-1000",H34&lt;1500,"1000-1500",H34&lt;2000,"1500-2000",H34&lt;2500,"2000-2500",H34&lt;3000,"2500-3000",H34&lt;3500,"3000-3500",H34&lt;4000,"3500-4000",H34&lt;4500,"4000-4500",H34&lt;=5000,"4500-5000",TRUE,"Hbove 5000")</f>
        <v>0-500</v>
      </c>
      <c r="O34">
        <v>87.21</v>
      </c>
      <c r="P34">
        <v>237.42</v>
      </c>
      <c r="Q34">
        <v>200.53</v>
      </c>
      <c r="R34">
        <v>148.78</v>
      </c>
      <c r="S34" t="str" cm="1">
        <f t="array" ref="S34">_xlfn.IFS(
R34&lt;0,"&lt; 0",
R34&lt;5,"0 to 5",
R34&lt;10,"5 to 10",
R34&lt;15,"10 to 15",
R34&lt;20,"15 to 20",
R34&lt;25,"20 to 25",
R34&lt;50,"25 to 50",
R34&lt;75,"50 to 75",
R34&lt;100,"75 to 100",
R34&lt;125,"100 to 125",
R34&lt;150,"125 to 150",
R34&lt;175,"150 to 175",
R34&lt;200,"175 to 200",
TRUE,"&gt; 200"
)</f>
        <v>125 to 150</v>
      </c>
      <c r="T34">
        <v>216</v>
      </c>
      <c r="U34">
        <v>243</v>
      </c>
      <c r="V34">
        <v>12.5</v>
      </c>
      <c r="W34" t="str" cm="1">
        <f t="array" ref="W34">_xlfn.IFS(
V34&lt;-15,"&lt; -15%",
V34&lt;-10,"-15% to -10%",
V34&lt;-5,"-10% to -5%",
V34&lt;0,"-5% to 0%",
V34&lt;10,"0% to 10%",
V34&lt;20,"10% to 20%",
V34&lt;30,"20% to 30%",
V34&lt;40,"30% to 40%",
V34&lt;50,"40% to 50%",
V34&lt;60,"50% to 60%",
V34&lt;70,"60% to 70%",
V34&lt;80,"70% to 80%",
V34&lt;90,"80% to 90%",
V34&lt;100,"90% to 100%",
TRUE,"&gt; 100%"
)</f>
        <v>10% to 20%</v>
      </c>
      <c r="X34">
        <v>216.75</v>
      </c>
      <c r="Y34">
        <v>216.8</v>
      </c>
      <c r="Z34" t="str">
        <f t="shared" si="3"/>
        <v>&gt;0</v>
      </c>
      <c r="AA34" t="str" cm="1">
        <f t="array" ref="AA34">_xlfn.IFS(
AND(O34&gt;=0,O34&lt;5),"0-5",
AND(O34&gt;=5,O34&lt;15),"5-15",
AND(O34&gt;=15,O34&lt;30),"15-30",
AND(O34&gt;=30,O34&lt;60),"30-60",
AND(O34&gt;=60,O34&lt;90),"60-90",
AND(O34&gt;=90,O34&lt;120),"90-120",
AND(O34&gt;=120,O34&lt;160),"120-160",
AND(O34&gt;=160,O34&lt;200),"160-200",
AND(O34&gt;=200,O34&lt;250),"200-250",
AND(O34&gt;=250,O34&lt;300),"250-300",
O34&gt;=300,"&gt;300",
TRUE,"Below 0"
)</f>
        <v>60-90</v>
      </c>
      <c r="AB34">
        <v>0.35</v>
      </c>
    </row>
    <row r="35" spans="1:28" hidden="1">
      <c r="A35" s="1">
        <v>45783</v>
      </c>
      <c r="B35" s="1" t="str">
        <f t="shared" si="4"/>
        <v>2025</v>
      </c>
      <c r="C35" t="s">
        <v>18</v>
      </c>
      <c r="D35" t="str">
        <f t="shared" si="0"/>
        <v>Ather</v>
      </c>
      <c r="E35" t="str">
        <f t="shared" si="1"/>
        <v>Ather Energy</v>
      </c>
      <c r="F35" t="str">
        <f>_xlfn.XLOOKUP(E35,MARKET_PRICE__2[Column2],MARKET_PRICE__2[Column3],"Not found")</f>
        <v>623.95</v>
      </c>
      <c r="G35" t="str">
        <f>_xlfn.XLOOKUP(D35,MARKET_PRICE__2[Column12],MARKET_PRICE__2[Column3],"Not found")</f>
        <v>623.95</v>
      </c>
      <c r="H35" s="2">
        <v>2980.8</v>
      </c>
      <c r="K35" s="2">
        <f t="shared" si="2"/>
        <v>298.08000000000004</v>
      </c>
      <c r="N35" t="str" cm="1">
        <f t="array" ref="N35">_xlfn.IFS(H35&lt;500,"0-500",H35&lt;1000,"500-1000",H35&lt;1500,"1000-1500",H35&lt;2000,"1500-2000",H35&lt;2500,"2000-2500",H35&lt;3000,"2500-3000",H35&lt;3500,"3000-3500",H35&lt;4000,"3500-4000",H35&lt;4500,"4000-4500",H35&lt;=5000,"4500-5000",TRUE,"Hbove 5000")</f>
        <v>2500-3000</v>
      </c>
      <c r="O35">
        <v>1.7</v>
      </c>
      <c r="P35">
        <v>0.66</v>
      </c>
      <c r="Q35">
        <v>1.78</v>
      </c>
      <c r="R35">
        <v>1.43</v>
      </c>
      <c r="S35" t="str" cm="1">
        <f t="array" ref="S35">_xlfn.IFS(
R35&lt;0,"&lt; 0",
R35&lt;5,"0 to 5",
R35&lt;10,"5 to 10",
R35&lt;15,"10 to 15",
R35&lt;20,"15 to 20",
R35&lt;25,"20 to 25",
R35&lt;50,"25 to 50",
R35&lt;75,"50 to 75",
R35&lt;100,"75 to 100",
R35&lt;125,"100 to 125",
R35&lt;150,"125 to 150",
R35&lt;175,"150 to 175",
R35&lt;200,"175 to 200",
TRUE,"&gt; 200"
)</f>
        <v>0 to 5</v>
      </c>
      <c r="T35">
        <v>321</v>
      </c>
      <c r="U35">
        <v>326.05</v>
      </c>
      <c r="V35">
        <v>1.57</v>
      </c>
      <c r="W35" t="str" cm="1">
        <f t="array" ref="W35">_xlfn.IFS(
V35&lt;-15,"&lt; -15%",
V35&lt;-10,"-15% to -10%",
V35&lt;-5,"-10% to -5%",
V35&lt;0,"-5% to 0%",
V35&lt;10,"0% to 10%",
V35&lt;20,"10% to 20%",
V35&lt;30,"20% to 30%",
V35&lt;40,"30% to 40%",
V35&lt;50,"40% to 50%",
V35&lt;60,"50% to 60%",
V35&lt;70,"60% to 70%",
V35&lt;80,"70% to 80%",
V35&lt;90,"80% to 90%",
V35&lt;100,"90% to 100%",
TRUE,"&gt; 100%"
)</f>
        <v>0% to 10%</v>
      </c>
      <c r="X35">
        <v>416.8</v>
      </c>
      <c r="Y35">
        <v>417.25</v>
      </c>
      <c r="Z35" t="str">
        <f t="shared" si="3"/>
        <v>&gt;0</v>
      </c>
      <c r="AA35" t="str" cm="1">
        <f t="array" ref="AA35">_xlfn.IFS(
AND(O35&gt;=0,O35&lt;5),"0-5",
AND(O35&gt;=5,O35&lt;15),"5-15",
AND(O35&gt;=15,O35&lt;30),"15-30",
AND(O35&gt;=30,O35&lt;60),"30-60",
AND(O35&gt;=60,O35&lt;90),"60-90",
AND(O35&gt;=90,O35&lt;120),"90-120",
AND(O35&gt;=120,O35&lt;160),"120-160",
AND(O35&gt;=160,O35&lt;200),"160-200",
AND(O35&gt;=200,O35&lt;250),"200-250",
AND(O35&gt;=250,O35&lt;300),"250-300",
O35&gt;=300,"&gt;300",
TRUE,"Below 0"
)</f>
        <v>0-5</v>
      </c>
      <c r="AB35">
        <v>29.84</v>
      </c>
    </row>
    <row r="36" spans="1:28">
      <c r="A36" s="1">
        <v>45712</v>
      </c>
      <c r="B36" s="1" t="str">
        <f t="shared" si="4"/>
        <v>2025</v>
      </c>
      <c r="C36" t="s">
        <v>22476</v>
      </c>
      <c r="D36" t="str">
        <f t="shared" si="0"/>
        <v>Quality</v>
      </c>
      <c r="E36" t="str">
        <f t="shared" si="1"/>
        <v>Quality Power Elec</v>
      </c>
      <c r="F36" t="str">
        <f>_xlfn.XLOOKUP(E36,MARKET_PRICE__2[Column2],MARKET_PRICE__2[Column3],"Not found")</f>
        <v>Not found</v>
      </c>
      <c r="G36" t="str">
        <f>_xlfn.XLOOKUP(D36,MARKET_PRICE__2[Column12],MARKET_PRICE__2[Column3],"Not found")</f>
        <v>1009.25</v>
      </c>
      <c r="H36" s="2">
        <v>858.7</v>
      </c>
      <c r="J36" s="2" t="str" cm="1">
        <f t="array" ref="J36">_xlfn.IFS(
AND(H36&gt;=500,H36&lt;550),"500-550",
AND(H36&gt;=550,H36&lt;600),"550-600",
AND(H36&gt;=600,H36&lt;650),"600-650",
AND(H36&gt;=650,H36&lt;700),"650-700",
AND(H36&gt;=700,H36&lt;750),"700-750",
AND(H36&gt;=750,H36&lt;800),"750-800",
AND(H36&gt;=800,H36&lt;850),"800-850",
AND(H36&gt;=850,H36&lt;900),"850-900",
AND(H36&gt;=900,H36&lt;950),"900-950",
AND(H36&gt;=950,H36&lt;=1000),"950-1000",
H36&lt;500,"Below 500",
TRUE,"Above 1000"
)</f>
        <v>850-900</v>
      </c>
      <c r="K36" s="2">
        <f t="shared" si="2"/>
        <v>85.87</v>
      </c>
      <c r="N36" t="str" cm="1">
        <f t="array" ref="N36">_xlfn.IFS(H36&lt;500,"0-500",H36&lt;1000,"500-1000",H36&lt;1500,"1000-1500",H36&lt;2000,"1500-2000",H36&lt;2500,"2000-2500",H36&lt;3000,"2500-3000",H36&lt;3500,"3000-3500",H36&lt;4000,"3500-4000",H36&lt;4500,"4000-4500",H36&lt;=5000,"4500-5000",TRUE,"Hbove 5000")</f>
        <v>500-1000</v>
      </c>
      <c r="O36">
        <v>1.03</v>
      </c>
      <c r="P36">
        <v>1.45</v>
      </c>
      <c r="Q36">
        <v>1.83</v>
      </c>
      <c r="R36">
        <v>1.29</v>
      </c>
      <c r="S36" t="str" cm="1">
        <f t="array" ref="S36">_xlfn.IFS(
R36&lt;0,"&lt; 0",
R36&lt;5,"0 to 5",
R36&lt;10,"5 to 10",
R36&lt;15,"10 to 15",
R36&lt;20,"15 to 20",
R36&lt;25,"20 to 25",
R36&lt;50,"25 to 50",
R36&lt;75,"50 to 75",
R36&lt;100,"75 to 100",
R36&lt;125,"100 to 125",
R36&lt;150,"125 to 150",
R36&lt;175,"150 to 175",
R36&lt;200,"175 to 200",
TRUE,"&gt; 200"
)</f>
        <v>0 to 5</v>
      </c>
      <c r="T36">
        <v>425</v>
      </c>
      <c r="U36">
        <v>432.05</v>
      </c>
      <c r="V36">
        <v>1.66</v>
      </c>
      <c r="W36" t="str" cm="1">
        <f t="array" ref="W36">_xlfn.IFS(
V36&lt;-15,"&lt; -15%",
V36&lt;-10,"-15% to -10%",
V36&lt;-5,"-10% to -5%",
V36&lt;0,"-5% to 0%",
V36&lt;10,"0% to 10%",
V36&lt;20,"10% to 20%",
V36&lt;30,"20% to 30%",
V36&lt;40,"30% to 40%",
V36&lt;50,"40% to 50%",
V36&lt;60,"50% to 60%",
V36&lt;70,"60% to 70%",
V36&lt;80,"70% to 80%",
V36&lt;90,"80% to 90%",
V36&lt;100,"90% to 100%",
TRUE,"&gt; 100%"
)</f>
        <v>0% to 10%</v>
      </c>
      <c r="X36">
        <v>788.2</v>
      </c>
      <c r="Y36">
        <v>788.7</v>
      </c>
      <c r="Z36" t="str">
        <f t="shared" si="3"/>
        <v>&gt;0</v>
      </c>
      <c r="AA36" t="str" cm="1">
        <f t="array" ref="AA36">_xlfn.IFS(
AND(O36&gt;=0,O36&lt;5),"0-5",
AND(O36&gt;=5,O36&lt;15),"5-15",
AND(O36&gt;=15,O36&lt;30),"15-30",
AND(O36&gt;=30,O36&lt;60),"30-60",
AND(O36&gt;=60,O36&lt;90),"60-90",
AND(O36&gt;=90,O36&lt;120),"90-120",
AND(O36&gt;=120,O36&lt;160),"120-160",
AND(O36&gt;=160,O36&lt;200),"160-200",
AND(O36&gt;=200,O36&lt;250),"200-250",
AND(O36&gt;=250,O36&lt;300),"250-300",
O36&gt;=300,"&gt;300",
TRUE,"Below 0"
)</f>
        <v>0-5</v>
      </c>
      <c r="AB36">
        <v>85.46</v>
      </c>
    </row>
    <row r="37" spans="1:28" hidden="1">
      <c r="A37" s="1">
        <v>45707</v>
      </c>
      <c r="B37" s="1" t="str">
        <f t="shared" si="4"/>
        <v>2025</v>
      </c>
      <c r="C37" t="s">
        <v>22477</v>
      </c>
      <c r="D37" t="str">
        <f t="shared" si="0"/>
        <v>Hexaware</v>
      </c>
      <c r="E37" t="str">
        <f t="shared" si="1"/>
        <v>Hexaware Technolog</v>
      </c>
      <c r="F37" t="str">
        <f>_xlfn.XLOOKUP(E37,MARKET_PRICE__2[Column2],MARKET_PRICE__2[Column3],"Not found")</f>
        <v>Not found</v>
      </c>
      <c r="G37" t="str">
        <f>_xlfn.XLOOKUP(D37,MARKET_PRICE__2[Column12],MARKET_PRICE__2[Column3],"Not found")</f>
        <v>717.60</v>
      </c>
      <c r="H37" s="2">
        <v>8750</v>
      </c>
      <c r="K37" s="2">
        <f t="shared" si="2"/>
        <v>875</v>
      </c>
      <c r="N37" t="str" cm="1">
        <f t="array" ref="N37">_xlfn.IFS(H37&lt;500,"0-500",H37&lt;1000,"500-1000",H37&lt;1500,"1000-1500",H37&lt;2000,"1500-2000",H37&lt;2500,"2000-2500",H37&lt;3000,"2500-3000",H37&lt;3500,"3000-3500",H37&lt;4000,"3500-4000",H37&lt;4500,"4000-4500",H37&lt;=5000,"4500-5000",TRUE,"Hbove 5000")</f>
        <v>Hbove 5000</v>
      </c>
      <c r="O37">
        <v>9.09</v>
      </c>
      <c r="P37">
        <v>0.2</v>
      </c>
      <c r="Q37">
        <v>0.11</v>
      </c>
      <c r="R37">
        <v>2.66</v>
      </c>
      <c r="S37" t="str" cm="1">
        <f t="array" ref="S37">_xlfn.IFS(
R37&lt;0,"&lt; 0",
R37&lt;5,"0 to 5",
R37&lt;10,"5 to 10",
R37&lt;15,"10 to 15",
R37&lt;20,"15 to 20",
R37&lt;25,"20 to 25",
R37&lt;50,"25 to 50",
R37&lt;75,"50 to 75",
R37&lt;100,"75 to 100",
R37&lt;125,"100 to 125",
R37&lt;150,"125 to 150",
R37&lt;175,"150 to 175",
R37&lt;200,"175 to 200",
TRUE,"&gt; 200"
)</f>
        <v>0 to 5</v>
      </c>
      <c r="T37">
        <v>708</v>
      </c>
      <c r="U37">
        <v>731</v>
      </c>
      <c r="V37">
        <v>3.25</v>
      </c>
      <c r="W37" t="str" cm="1">
        <f t="array" ref="W37">_xlfn.IFS(
V37&lt;-15,"&lt; -15%",
V37&lt;-10,"-15% to -10%",
V37&lt;-5,"-10% to -5%",
V37&lt;0,"-5% to 0%",
V37&lt;10,"0% to 10%",
V37&lt;20,"10% to 20%",
V37&lt;30,"20% to 30%",
V37&lt;40,"30% to 40%",
V37&lt;50,"40% to 50%",
V37&lt;60,"50% to 60%",
V37&lt;70,"60% to 70%",
V37&lt;80,"70% to 80%",
V37&lt;90,"80% to 90%",
V37&lt;100,"90% to 100%",
TRUE,"&gt; 100%"
)</f>
        <v>0% to 10%</v>
      </c>
      <c r="X37">
        <v>799.95</v>
      </c>
      <c r="Y37">
        <v>799.4</v>
      </c>
      <c r="Z37" t="str">
        <f t="shared" si="3"/>
        <v>&gt;0</v>
      </c>
      <c r="AA37" t="str" cm="1">
        <f t="array" ref="AA37">_xlfn.IFS(
AND(O37&gt;=0,O37&lt;5),"0-5",
AND(O37&gt;=5,O37&lt;15),"5-15",
AND(O37&gt;=15,O37&lt;30),"15-30",
AND(O37&gt;=30,O37&lt;60),"30-60",
AND(O37&gt;=60,O37&lt;90),"60-90",
AND(O37&gt;=90,O37&lt;120),"90-120",
AND(O37&gt;=120,O37&lt;160),"120-160",
AND(O37&gt;=160,O37&lt;200),"160-200",
AND(O37&gt;=200,O37&lt;250),"200-250",
AND(O37&gt;=250,O37&lt;300),"250-300",
O37&gt;=300,"&gt;300",
TRUE,"Below 0"
)</f>
        <v>5-15</v>
      </c>
      <c r="AB37">
        <v>12.99</v>
      </c>
    </row>
    <row r="38" spans="1:28" hidden="1">
      <c r="A38" s="1">
        <v>45705</v>
      </c>
      <c r="B38" s="1" t="str">
        <f t="shared" si="4"/>
        <v>2025</v>
      </c>
      <c r="C38" t="s">
        <v>22478</v>
      </c>
      <c r="D38" t="str">
        <f t="shared" si="0"/>
        <v>Ajax</v>
      </c>
      <c r="E38" t="str">
        <f t="shared" si="1"/>
        <v>Ajax Engineering L</v>
      </c>
      <c r="F38" t="str">
        <f>_xlfn.XLOOKUP(E38,MARKET_PRICE__2[Column2],MARKET_PRICE__2[Column3],"Not found")</f>
        <v>Not found</v>
      </c>
      <c r="G38" t="str">
        <f>_xlfn.XLOOKUP(D38,MARKET_PRICE__2[Column12],MARKET_PRICE__2[Column3],"Not found")</f>
        <v>630.00</v>
      </c>
      <c r="H38" s="2">
        <v>1268.8800000000001</v>
      </c>
      <c r="K38" s="2">
        <f t="shared" si="2"/>
        <v>126.88800000000001</v>
      </c>
      <c r="L38" s="14" t="str" cm="1">
        <f t="array" ref="L38">_xlfn.IFS(
AND(H38&gt;=1000,H38&lt;1050),"1000-1050",
AND(H38&gt;=1050,H38&lt;1100),"1050-1100",
AND(H38&gt;=1100,H38&lt;1150),"1100-1150",
AND(H38&gt;=1150,H38&lt;1200),"1150-1200",
AND(H38&gt;=1200,H38&lt;1250),"1200-1250",
AND(H38&gt;=1250,H38&lt;1300),"1250-1300",
AND(H38&gt;=1300,H38&lt;1350),"1300-1350",
AND(H38&gt;=1350,H38&lt;1400),"1350-1400",
AND(H38&gt;=1400,H38&lt;1450),"1400-1450",
AND(H38&gt;=1450,H38&lt;=1500),"1450-1500",
H38&lt;1000,"Below 1000",
TRUE,"Above 1500"
)</f>
        <v>1250-1300</v>
      </c>
      <c r="M38" s="14"/>
      <c r="N38" t="str" cm="1">
        <f t="array" ref="N38">_xlfn.IFS(H38&lt;500,"0-500",H38&lt;1000,"500-1000",H38&lt;1500,"1000-1500",H38&lt;2000,"1500-2000",H38&lt;2500,"2000-2500",H38&lt;3000,"2500-3000",H38&lt;3500,"3000-3500",H38&lt;4000,"3500-4000",H38&lt;4500,"4000-4500",H38&lt;=5000,"4500-5000",TRUE,"Hbove 5000")</f>
        <v>1000-1500</v>
      </c>
      <c r="O38">
        <v>14.41</v>
      </c>
      <c r="P38">
        <v>6.46</v>
      </c>
      <c r="Q38">
        <v>1.92</v>
      </c>
      <c r="R38">
        <v>6.44</v>
      </c>
      <c r="S38" t="str" cm="1">
        <f t="array" ref="S38">_xlfn.IFS(
R38&lt;0,"&lt; 0",
R38&lt;5,"0 to 5",
R38&lt;10,"5 to 10",
R38&lt;15,"10 to 15",
R38&lt;20,"15 to 20",
R38&lt;25,"20 to 25",
R38&lt;50,"25 to 50",
R38&lt;75,"50 to 75",
R38&lt;100,"75 to 100",
R38&lt;125,"100 to 125",
R38&lt;150,"125 to 150",
R38&lt;175,"150 to 175",
R38&lt;200,"175 to 200",
TRUE,"&gt; 200"
)</f>
        <v>5 to 10</v>
      </c>
      <c r="T38">
        <v>629</v>
      </c>
      <c r="U38">
        <v>593</v>
      </c>
      <c r="V38">
        <v>-5.72</v>
      </c>
      <c r="W38" t="str" cm="1">
        <f t="array" ref="W38">_xlfn.IFS(
V38&lt;-15,"&lt; -15%",
V38&lt;-10,"-15% to -10%",
V38&lt;-5,"-10% to -5%",
V38&lt;0,"-5% to 0%",
V38&lt;10,"0% to 10%",
V38&lt;20,"10% to 20%",
V38&lt;30,"20% to 30%",
V38&lt;40,"30% to 40%",
V38&lt;50,"40% to 50%",
V38&lt;60,"50% to 60%",
V38&lt;70,"60% to 70%",
V38&lt;80,"70% to 80%",
V38&lt;90,"80% to 90%",
V38&lt;100,"90% to 100%",
TRUE,"&gt; 100%"
)</f>
        <v>-10% to -5%</v>
      </c>
      <c r="X38">
        <v>680.1</v>
      </c>
      <c r="Y38">
        <v>679.85</v>
      </c>
      <c r="Z38" t="str">
        <f t="shared" si="3"/>
        <v>&lt;0</v>
      </c>
      <c r="AA38" t="str" cm="1">
        <f t="array" ref="AA38">_xlfn.IFS(
AND(O38&gt;=0,O38&lt;5),"0-5",
AND(O38&gt;=5,O38&lt;15),"5-15",
AND(O38&gt;=15,O38&lt;30),"15-30",
AND(O38&gt;=30,O38&lt;60),"30-60",
AND(O38&gt;=60,O38&lt;90),"60-90",
AND(O38&gt;=90,O38&lt;120),"90-120",
AND(O38&gt;=120,O38&lt;160),"120-160",
AND(O38&gt;=160,O38&lt;200),"160-200",
AND(O38&gt;=200,O38&lt;250),"200-250",
AND(O38&gt;=250,O38&lt;300),"250-300",
O38&gt;=300,"&gt;300",
TRUE,"Below 0"
)</f>
        <v>5-15</v>
      </c>
      <c r="AB38">
        <v>8.1199999999999992</v>
      </c>
    </row>
    <row r="39" spans="1:28" hidden="1">
      <c r="A39" s="1">
        <v>45692</v>
      </c>
      <c r="B39" s="1" t="str">
        <f t="shared" si="4"/>
        <v>2025</v>
      </c>
      <c r="C39" t="s">
        <v>22479</v>
      </c>
      <c r="D39" t="str">
        <f t="shared" si="0"/>
        <v>Dr</v>
      </c>
      <c r="E39" t="str">
        <f t="shared" si="1"/>
        <v>Dr Agarwal's Healt</v>
      </c>
      <c r="F39" t="str">
        <f>_xlfn.XLOOKUP(E39,MARKET_PRICE__2[Column2],MARKET_PRICE__2[Column3],"Not found")</f>
        <v>Not found</v>
      </c>
      <c r="G39" t="str">
        <f>_xlfn.XLOOKUP(D39,MARKET_PRICE__2[Column12],MARKET_PRICE__2[Column3],"Not found")</f>
        <v>3086.15</v>
      </c>
      <c r="H39" s="2">
        <v>3027.26</v>
      </c>
      <c r="K39" s="2">
        <f t="shared" si="2"/>
        <v>302.726</v>
      </c>
      <c r="N39" t="str" cm="1">
        <f t="array" ref="N39">_xlfn.IFS(H39&lt;500,"0-500",H39&lt;1000,"500-1000",H39&lt;1500,"1000-1500",H39&lt;2000,"1500-2000",H39&lt;2500,"2000-2500",H39&lt;3000,"2500-3000",H39&lt;3500,"3000-3500",H39&lt;4000,"3500-4000",H39&lt;4500,"4000-4500",H39&lt;=5000,"4500-5000",TRUE,"Hbove 5000")</f>
        <v>3000-3500</v>
      </c>
      <c r="O39">
        <v>4.6399999999999997</v>
      </c>
      <c r="P39">
        <v>0.4</v>
      </c>
      <c r="Q39">
        <v>0.41</v>
      </c>
      <c r="R39">
        <v>1.55</v>
      </c>
      <c r="S39" t="str" cm="1">
        <f t="array" ref="S39">_xlfn.IFS(
R39&lt;0,"&lt; 0",
R39&lt;5,"0 to 5",
R39&lt;10,"5 to 10",
R39&lt;15,"10 to 15",
R39&lt;20,"15 to 20",
R39&lt;25,"20 to 25",
R39&lt;50,"25 to 50",
R39&lt;75,"50 to 75",
R39&lt;100,"75 to 100",
R39&lt;125,"100 to 125",
R39&lt;150,"125 to 150",
R39&lt;175,"150 to 175",
R39&lt;200,"175 to 200",
TRUE,"&gt; 200"
)</f>
        <v>0 to 5</v>
      </c>
      <c r="T39">
        <v>402</v>
      </c>
      <c r="U39">
        <v>396.9</v>
      </c>
      <c r="V39">
        <v>-1.27</v>
      </c>
      <c r="W39" t="str" cm="1">
        <f t="array" ref="W39">_xlfn.IFS(
V39&lt;-15,"&lt; -15%",
V39&lt;-10,"-15% to -10%",
V39&lt;-5,"-10% to -5%",
V39&lt;0,"-5% to 0%",
V39&lt;10,"0% to 10%",
V39&lt;20,"10% to 20%",
V39&lt;30,"20% to 30%",
V39&lt;40,"30% to 40%",
V39&lt;50,"40% to 50%",
V39&lt;60,"50% to 60%",
V39&lt;70,"60% to 70%",
V39&lt;80,"70% to 80%",
V39&lt;90,"80% to 90%",
V39&lt;100,"90% to 100%",
TRUE,"&gt; 100%"
)</f>
        <v>-5% to 0%</v>
      </c>
      <c r="X39">
        <v>455.5</v>
      </c>
      <c r="Y39">
        <v>455.65</v>
      </c>
      <c r="Z39" t="str">
        <f t="shared" si="3"/>
        <v>&lt;0</v>
      </c>
      <c r="AA39" t="str" cm="1">
        <f t="array" ref="AA39">_xlfn.IFS(
AND(O39&gt;=0,O39&lt;5),"0-5",
AND(O39&gt;=5,O39&lt;15),"5-15",
AND(O39&gt;=15,O39&lt;30),"15-30",
AND(O39&gt;=30,O39&lt;60),"30-60",
AND(O39&gt;=60,O39&lt;90),"60-90",
AND(O39&gt;=90,O39&lt;120),"90-120",
AND(O39&gt;=120,O39&lt;160),"120-160",
AND(O39&gt;=160,O39&lt;200),"160-200",
AND(O39&gt;=200,O39&lt;250),"200-250",
AND(O39&gt;=250,O39&lt;300),"250-300",
O39&gt;=300,"&gt;300",
TRUE,"Below 0"
)</f>
        <v>0-5</v>
      </c>
      <c r="AB39">
        <v>13.31</v>
      </c>
    </row>
    <row r="40" spans="1:28" hidden="1">
      <c r="A40" s="1">
        <v>45686</v>
      </c>
      <c r="B40" s="1" t="str">
        <f t="shared" si="4"/>
        <v>2025</v>
      </c>
      <c r="C40" t="s">
        <v>22480</v>
      </c>
      <c r="D40" t="str">
        <f t="shared" si="0"/>
        <v>Denta</v>
      </c>
      <c r="E40" t="str">
        <f t="shared" si="1"/>
        <v>Denta Water &amp; Infr</v>
      </c>
      <c r="F40" t="str">
        <f>_xlfn.XLOOKUP(E40,MARKET_PRICE__2[Column2],MARKET_PRICE__2[Column3],"Not found")</f>
        <v>Not found</v>
      </c>
      <c r="G40" t="str">
        <f>_xlfn.XLOOKUP(D40,MARKET_PRICE__2[Column12],MARKET_PRICE__2[Column3],"Not found")</f>
        <v>434.75</v>
      </c>
      <c r="H40" s="2">
        <v>220.5</v>
      </c>
      <c r="I40" s="2" t="str" cm="1">
        <f t="array" ref="I40">_xlfn.IFS(
H40&lt;50,"0-50",
H40&lt;100,"50-100",
H40&lt;150,"100-150",
H40&lt;200,"150-200",
H40&lt;250,"200-250",
H40&lt;300,"250-300",
H40&lt;350,"300-350",
H40&lt;400,"350-400",
H40&lt;450,"400-450",
H40&lt;=500,"450-500",
TRUE,"Above 500"
)</f>
        <v>200-250</v>
      </c>
      <c r="K40" s="2">
        <f t="shared" si="2"/>
        <v>22.05</v>
      </c>
      <c r="N40" t="str" cm="1">
        <f t="array" ref="N40">_xlfn.IFS(H40&lt;500,"0-500",H40&lt;1000,"500-1000",H40&lt;1500,"1000-1500",H40&lt;2000,"1500-2000",H40&lt;2500,"2000-2500",H40&lt;3000,"2500-3000",H40&lt;3500,"3000-3500",H40&lt;4000,"3500-4000",H40&lt;4500,"4000-4500",H40&lt;=5000,"4500-5000",TRUE,"Hbove 5000")</f>
        <v>0-500</v>
      </c>
      <c r="O40">
        <v>236.94</v>
      </c>
      <c r="P40">
        <v>507.27</v>
      </c>
      <c r="Q40">
        <v>90.56</v>
      </c>
      <c r="R40">
        <v>221.68</v>
      </c>
      <c r="S40" t="str" cm="1">
        <f t="array" ref="S40">_xlfn.IFS(
R40&lt;0,"&lt; 0",
R40&lt;5,"0 to 5",
R40&lt;10,"5 to 10",
R40&lt;15,"10 to 15",
R40&lt;20,"15 to 20",
R40&lt;25,"20 to 25",
R40&lt;50,"25 to 50",
R40&lt;75,"50 to 75",
R40&lt;100,"75 to 100",
R40&lt;125,"100 to 125",
R40&lt;150,"125 to 150",
R40&lt;175,"150 to 175",
R40&lt;200,"175 to 200",
TRUE,"&gt; 200"
)</f>
        <v>&gt; 200</v>
      </c>
      <c r="T40">
        <v>294</v>
      </c>
      <c r="U40">
        <v>330</v>
      </c>
      <c r="V40">
        <v>12.24</v>
      </c>
      <c r="W40" t="str" cm="1">
        <f t="array" ref="W40">_xlfn.IFS(
V40&lt;-15,"&lt; -15%",
V40&lt;-10,"-15% to -10%",
V40&lt;-5,"-10% to -5%",
V40&lt;0,"-5% to 0%",
V40&lt;10,"0% to 10%",
V40&lt;20,"10% to 20%",
V40&lt;30,"20% to 30%",
V40&lt;40,"30% to 40%",
V40&lt;50,"40% to 50%",
V40&lt;60,"50% to 60%",
V40&lt;70,"60% to 70%",
V40&lt;80,"70% to 80%",
V40&lt;90,"80% to 90%",
V40&lt;100,"90% to 100%",
TRUE,"&gt; 100%"
)</f>
        <v>10% to 20%</v>
      </c>
      <c r="X40">
        <v>423.8</v>
      </c>
      <c r="Y40">
        <v>423.4</v>
      </c>
      <c r="Z40" t="str">
        <f t="shared" si="3"/>
        <v>&gt;0</v>
      </c>
      <c r="AA40" t="str" cm="1">
        <f t="array" ref="AA40">_xlfn.IFS(
AND(O40&gt;=0,O40&lt;5),"0-5",
AND(O40&gt;=5,O40&lt;15),"5-15",
AND(O40&gt;=15,O40&lt;30),"15-30",
AND(O40&gt;=30,O40&lt;60),"30-60",
AND(O40&gt;=60,O40&lt;90),"60-90",
AND(O40&gt;=90,O40&lt;120),"90-120",
AND(O40&gt;=120,O40&lt;160),"120-160",
AND(O40&gt;=160,O40&lt;200),"160-200",
AND(O40&gt;=200,O40&lt;250),"200-250",
AND(O40&gt;=250,O40&lt;300),"250-300",
O40&gt;=300,"&gt;300",
TRUE,"Below 0"
)</f>
        <v>200-250</v>
      </c>
      <c r="AB40">
        <v>44.15</v>
      </c>
    </row>
    <row r="41" spans="1:28" hidden="1">
      <c r="A41" s="1">
        <v>45680</v>
      </c>
      <c r="B41" s="1" t="str">
        <f t="shared" si="4"/>
        <v>2025</v>
      </c>
      <c r="C41" t="s">
        <v>22481</v>
      </c>
      <c r="D41" t="str">
        <f t="shared" si="0"/>
        <v>Stallion</v>
      </c>
      <c r="E41" t="str">
        <f t="shared" si="1"/>
        <v>Stallion India Flu</v>
      </c>
      <c r="F41" t="str">
        <f>_xlfn.XLOOKUP(E41,MARKET_PRICE__2[Column2],MARKET_PRICE__2[Column3],"Not found")</f>
        <v>Not found</v>
      </c>
      <c r="G41" t="str">
        <f>_xlfn.XLOOKUP(D41,MARKET_PRICE__2[Column12],MARKET_PRICE__2[Column3],"Not found")</f>
        <v>330.10</v>
      </c>
      <c r="H41" s="2">
        <v>199.45</v>
      </c>
      <c r="I41" s="2" t="str" cm="1">
        <f t="array" ref="I41">_xlfn.IFS(
H41&lt;50,"0-50",
H41&lt;100,"50-100",
H41&lt;150,"100-150",
H41&lt;200,"150-200",
H41&lt;250,"200-250",
H41&lt;300,"250-300",
H41&lt;350,"300-350",
H41&lt;400,"350-400",
H41&lt;450,"400-450",
H41&lt;=500,"450-500",
TRUE,"Above 500"
)</f>
        <v>150-200</v>
      </c>
      <c r="K41" s="2">
        <f t="shared" si="2"/>
        <v>19.945</v>
      </c>
      <c r="N41" t="str" cm="1">
        <f t="array" ref="N41">_xlfn.IFS(H41&lt;500,"0-500",H41&lt;1000,"500-1000",H41&lt;1500,"1000-1500",H41&lt;2000,"1500-2000",H41&lt;2500,"2000-2500",H41&lt;3000,"2500-3000",H41&lt;3500,"3000-3500",H41&lt;4000,"3500-4000",H41&lt;4500,"4000-4500",H41&lt;=5000,"4500-5000",TRUE,"Hbove 5000")</f>
        <v>0-500</v>
      </c>
      <c r="O41">
        <v>172.93</v>
      </c>
      <c r="P41">
        <v>422.42</v>
      </c>
      <c r="Q41">
        <v>96.89</v>
      </c>
      <c r="R41">
        <v>188.37</v>
      </c>
      <c r="S41" t="str" cm="1">
        <f t="array" ref="S41">_xlfn.IFS(
R41&lt;0,"&lt; 0",
R41&lt;5,"0 to 5",
R41&lt;10,"5 to 10",
R41&lt;15,"10 to 15",
R41&lt;20,"15 to 20",
R41&lt;25,"20 to 25",
R41&lt;50,"25 to 50",
R41&lt;75,"50 to 75",
R41&lt;100,"75 to 100",
R41&lt;125,"100 to 125",
R41&lt;150,"125 to 150",
R41&lt;175,"150 to 175",
R41&lt;200,"175 to 200",
TRUE,"&gt; 200"
)</f>
        <v>175 to 200</v>
      </c>
      <c r="T41">
        <v>90</v>
      </c>
      <c r="U41">
        <v>120</v>
      </c>
      <c r="V41">
        <v>33.33</v>
      </c>
      <c r="W41" t="str" cm="1">
        <f t="array" ref="W41">_xlfn.IFS(
V41&lt;-15,"&lt; -15%",
V41&lt;-10,"-15% to -10%",
V41&lt;-5,"-10% to -5%",
V41&lt;0,"-5% to 0%",
V41&lt;10,"0% to 10%",
V41&lt;20,"10% to 20%",
V41&lt;30,"20% to 30%",
V41&lt;40,"30% to 40%",
V41&lt;50,"40% to 50%",
V41&lt;60,"50% to 60%",
V41&lt;70,"60% to 70%",
V41&lt;80,"70% to 80%",
V41&lt;90,"80% to 90%",
V41&lt;100,"90% to 100%",
TRUE,"&gt; 100%"
)</f>
        <v>30% to 40%</v>
      </c>
      <c r="X41">
        <v>147.65</v>
      </c>
      <c r="Y41">
        <v>147.51</v>
      </c>
      <c r="Z41" t="str">
        <f t="shared" si="3"/>
        <v>&gt;0</v>
      </c>
      <c r="AA41" t="str" cm="1">
        <f t="array" ref="AA41">_xlfn.IFS(
AND(O41&gt;=0,O41&lt;5),"0-5",
AND(O41&gt;=5,O41&lt;15),"5-15",
AND(O41&gt;=15,O41&lt;30),"15-30",
AND(O41&gt;=30,O41&lt;60),"30-60",
AND(O41&gt;=60,O41&lt;90),"60-90",
AND(O41&gt;=90,O41&lt;120),"90-120",
AND(O41&gt;=120,O41&lt;160),"120-160",
AND(O41&gt;=160,O41&lt;200),"160-200",
AND(O41&gt;=200,O41&lt;250),"200-250",
AND(O41&gt;=250,O41&lt;300),"250-300",
O41&gt;=300,"&gt;300",
TRUE,"Below 0"
)</f>
        <v>160-200</v>
      </c>
      <c r="AB41">
        <v>64.06</v>
      </c>
    </row>
    <row r="42" spans="1:28">
      <c r="A42" s="1">
        <v>45677</v>
      </c>
      <c r="B42" s="1" t="str">
        <f t="shared" si="4"/>
        <v>2025</v>
      </c>
      <c r="C42" t="s">
        <v>19</v>
      </c>
      <c r="D42" t="str">
        <f t="shared" si="0"/>
        <v>Laxmi</v>
      </c>
      <c r="E42" t="str">
        <f t="shared" si="1"/>
        <v>Laxmi Dental</v>
      </c>
      <c r="F42" t="str">
        <f>_xlfn.XLOOKUP(E42,MARKET_PRICE__2[Column2],MARKET_PRICE__2[Column3],"Not found")</f>
        <v>320.00</v>
      </c>
      <c r="G42" t="str">
        <f>_xlfn.XLOOKUP(D42,MARKET_PRICE__2[Column12],MARKET_PRICE__2[Column3],"Not found")</f>
        <v>320.00</v>
      </c>
      <c r="H42" s="2">
        <v>698.06</v>
      </c>
      <c r="J42" s="2" t="str" cm="1">
        <f t="array" ref="J42">_xlfn.IFS(
AND(H42&gt;=500,H42&lt;550),"500-550",
AND(H42&gt;=550,H42&lt;600),"550-600",
AND(H42&gt;=600,H42&lt;650),"600-650",
AND(H42&gt;=650,H42&lt;700),"650-700",
AND(H42&gt;=700,H42&lt;750),"700-750",
AND(H42&gt;=750,H42&lt;800),"750-800",
AND(H42&gt;=800,H42&lt;850),"800-850",
AND(H42&gt;=850,H42&lt;900),"850-900",
AND(H42&gt;=900,H42&lt;950),"900-950",
AND(H42&gt;=950,H42&lt;=1000),"950-1000",
H42&lt;500,"Below 500",
TRUE,"Above 1000"
)</f>
        <v>650-700</v>
      </c>
      <c r="K42" s="2">
        <f t="shared" si="2"/>
        <v>69.805999999999997</v>
      </c>
      <c r="N42" t="str" cm="1">
        <f t="array" ref="N42">_xlfn.IFS(H42&lt;500,"0-500",H42&lt;1000,"500-1000",H42&lt;1500,"1000-1500",H42&lt;2000,"1500-2000",H42&lt;2500,"2000-2500",H42&lt;3000,"2500-3000",H42&lt;3500,"3000-3500",H42&lt;4000,"3500-4000",H42&lt;4500,"4000-4500",H42&lt;=5000,"4500-5000",TRUE,"Hbove 5000")</f>
        <v>500-1000</v>
      </c>
      <c r="O42">
        <v>110.38</v>
      </c>
      <c r="P42">
        <v>147.94999999999999</v>
      </c>
      <c r="Q42">
        <v>76.239999999999995</v>
      </c>
      <c r="R42">
        <v>114.42</v>
      </c>
      <c r="S42" t="str" cm="1">
        <f t="array" ref="S42">_xlfn.IFS(
R42&lt;0,"&lt; 0",
R42&lt;5,"0 to 5",
R42&lt;10,"5 to 10",
R42&lt;15,"10 to 15",
R42&lt;20,"15 to 20",
R42&lt;25,"20 to 25",
R42&lt;50,"25 to 50",
R42&lt;75,"50 to 75",
R42&lt;100,"75 to 100",
R42&lt;125,"100 to 125",
R42&lt;150,"125 to 150",
R42&lt;175,"150 to 175",
R42&lt;200,"175 to 200",
TRUE,"&gt; 200"
)</f>
        <v>100 to 125</v>
      </c>
      <c r="T42">
        <v>428</v>
      </c>
      <c r="U42">
        <v>528</v>
      </c>
      <c r="V42">
        <v>23.36</v>
      </c>
      <c r="W42" t="str" cm="1">
        <f t="array" ref="W42">_xlfn.IFS(
V42&lt;-15,"&lt; -15%",
V42&lt;-10,"-15% to -10%",
V42&lt;-5,"-10% to -5%",
V42&lt;0,"-5% to 0%",
V42&lt;10,"0% to 10%",
V42&lt;20,"10% to 20%",
V42&lt;30,"20% to 30%",
V42&lt;40,"30% to 40%",
V42&lt;50,"40% to 50%",
V42&lt;60,"50% to 60%",
V42&lt;70,"60% to 70%",
V42&lt;80,"70% to 80%",
V42&lt;90,"80% to 90%",
V42&lt;100,"90% to 100%",
TRUE,"&gt; 100%"
)</f>
        <v>20% to 30%</v>
      </c>
      <c r="X42">
        <v>349.95</v>
      </c>
      <c r="Y42">
        <v>349.85</v>
      </c>
      <c r="Z42" t="str">
        <f t="shared" si="3"/>
        <v>&gt;0</v>
      </c>
      <c r="AA42" t="str" cm="1">
        <f t="array" ref="AA42">_xlfn.IFS(
AND(O42&gt;=0,O42&lt;5),"0-5",
AND(O42&gt;=5,O42&lt;15),"5-15",
AND(O42&gt;=15,O42&lt;30),"15-30",
AND(O42&gt;=30,O42&lt;60),"30-60",
AND(O42&gt;=60,O42&lt;90),"60-90",
AND(O42&gt;=90,O42&lt;120),"90-120",
AND(O42&gt;=120,O42&lt;160),"120-160",
AND(O42&gt;=160,O42&lt;200),"160-200",
AND(O42&gt;=200,O42&lt;250),"200-250",
AND(O42&gt;=250,O42&lt;300),"250-300",
O42&gt;=300,"&gt;300",
TRUE,"Below 0"
)</f>
        <v>90-120</v>
      </c>
      <c r="AB42">
        <v>-18.239999999999998</v>
      </c>
    </row>
    <row r="43" spans="1:28" hidden="1">
      <c r="A43" s="1">
        <v>45674</v>
      </c>
      <c r="B43" s="1" t="str">
        <f t="shared" si="4"/>
        <v>2025</v>
      </c>
      <c r="C43" t="s">
        <v>22482</v>
      </c>
      <c r="D43" t="str">
        <f t="shared" si="0"/>
        <v>Capital</v>
      </c>
      <c r="E43" t="str">
        <f t="shared" si="1"/>
        <v>Capital Infra Trus</v>
      </c>
      <c r="F43" t="str">
        <f>_xlfn.XLOOKUP(E43,MARKET_PRICE__2[Column2],MARKET_PRICE__2[Column3],"Not found")</f>
        <v>Not found</v>
      </c>
      <c r="G43" t="str">
        <f>_xlfn.XLOOKUP(D43,MARKET_PRICE__2[Column12],MARKET_PRICE__2[Column3],"Not found")</f>
        <v>45.23</v>
      </c>
      <c r="H43" s="2">
        <v>1578</v>
      </c>
      <c r="K43" s="2">
        <f t="shared" si="2"/>
        <v>157.80000000000001</v>
      </c>
      <c r="M43" s="2" t="str" cm="1">
        <f t="array" ref="M43">_xlfn.IFS(
AND(H43&gt;=1000,H43&lt;1050),"1000-1050",
AND(H43&gt;=1050,H43&lt;1100),"1050-1100",
AND(H43&gt;=1100,H43&lt;1150),"1100-1150",
AND(H43&gt;=1150,H43&lt;1200),"1150-1200",
AND(H43&gt;=1200,H43&lt;1250),"1200-1250",
AND(H43&gt;=1250,H43&lt;1300),"1250-1300",
AND(H43&gt;=1300,H43&lt;1350),"1300-1350",
AND(H43&gt;=1350,H43&lt;1400),"1350-1400",
AND(H43&gt;=1400,H43&lt;1450),"1400-1450",
AND(H43&gt;=1450,H43&lt;1500),"1450-1500",
AND(H43&gt;=1500,H43&lt;1550),"1500-1550",
AND(H43&gt;=1550,H43&lt;1600),"1550-1600",
AND(H43&gt;=1600,H43&lt;1650),"1600-1650",
AND(H43&gt;=1650,H43&lt;1700),"1650-1700",
AND(H43&gt;=1700,H43&lt;1750),"1700-1750",
AND(H43&gt;=1750,H43&lt;1800),"1750-1800",
AND(H43&gt;=1800,H43&lt;1850),"1800-1850",
AND(H43&gt;=1850,H43&lt;1900),"1850-1900",
AND(H43&gt;=1900,H43&lt;1950),"1900-1950",
AND(H43&gt;=1950,H43&lt;=2000),"1950-2000",
H43&lt;1000,"Below 1000",
TRUE,"Above 2000"
)</f>
        <v>1550-1600</v>
      </c>
      <c r="N43" t="str" cm="1">
        <f t="array" ref="N43">_xlfn.IFS(H43&lt;500,"0-500",H43&lt;1000,"500-1000",H43&lt;1500,"1000-1500",H43&lt;2000,"1500-2000",H43&lt;2500,"2000-2500",H43&lt;3000,"2500-3000",H43&lt;3500,"3000-3500",H43&lt;4000,"3500-4000",H43&lt;4500,"4000-4500",H43&lt;=5000,"4500-5000",TRUE,"Hbove 5000")</f>
        <v>1500-2000</v>
      </c>
      <c r="O43">
        <v>0.57999999999999996</v>
      </c>
      <c r="P43">
        <v>4.24</v>
      </c>
      <c r="Q43">
        <v>0</v>
      </c>
      <c r="R43">
        <v>2.23</v>
      </c>
      <c r="S43" t="str" cm="1">
        <f t="array" ref="S43">_xlfn.IFS(
R43&lt;0,"&lt; 0",
R43&lt;5,"0 to 5",
R43&lt;10,"5 to 10",
R43&lt;15,"10 to 15",
R43&lt;20,"15 to 20",
R43&lt;25,"20 to 25",
R43&lt;50,"25 to 50",
R43&lt;75,"50 to 75",
R43&lt;100,"75 to 100",
R43&lt;125,"100 to 125",
R43&lt;150,"125 to 150",
R43&lt;175,"150 to 175",
R43&lt;200,"175 to 200",
TRUE,"&gt; 200"
)</f>
        <v>0 to 5</v>
      </c>
      <c r="T43">
        <v>99</v>
      </c>
      <c r="U43">
        <v>99</v>
      </c>
      <c r="V43">
        <v>0</v>
      </c>
      <c r="W43" t="str" cm="1">
        <f t="array" ref="W43">_xlfn.IFS(
V43&lt;-15,"&lt; -15%",
V43&lt;-10,"-15% to -10%",
V43&lt;-5,"-10% to -5%",
V43&lt;0,"-5% to 0%",
V43&lt;10,"0% to 10%",
V43&lt;20,"10% to 20%",
V43&lt;30,"20% to 30%",
V43&lt;40,"30% to 40%",
V43&lt;50,"40% to 50%",
V43&lt;60,"50% to 60%",
V43&lt;70,"60% to 70%",
V43&lt;80,"70% to 80%",
V43&lt;90,"80% to 90%",
V43&lt;100,"90% to 100%",
TRUE,"&gt; 100%"
)</f>
        <v>0% to 10%</v>
      </c>
      <c r="X43">
        <v>79.930000000000007</v>
      </c>
      <c r="Y43">
        <v>79.760000000000005</v>
      </c>
      <c r="Z43" t="str">
        <f t="shared" si="3"/>
        <v>=0</v>
      </c>
      <c r="AA43" t="str" cm="1">
        <f t="array" ref="AA43">_xlfn.IFS(
AND(O43&gt;=0,O43&lt;5),"0-5",
AND(O43&gt;=5,O43&lt;15),"5-15",
AND(O43&gt;=15,O43&lt;30),"15-30",
AND(O43&gt;=30,O43&lt;60),"30-60",
AND(O43&gt;=60,O43&lt;90),"60-90",
AND(O43&gt;=90,O43&lt;120),"90-120",
AND(O43&gt;=120,O43&lt;160),"120-160",
AND(O43&gt;=160,O43&lt;200),"160-200",
AND(O43&gt;=200,O43&lt;250),"200-250",
AND(O43&gt;=250,O43&lt;300),"250-300",
O43&gt;=300,"&gt;300",
TRUE,"Below 0"
)</f>
        <v>0-5</v>
      </c>
      <c r="AB43">
        <v>-19.260000000000002</v>
      </c>
    </row>
    <row r="44" spans="1:28" hidden="1">
      <c r="A44" s="1">
        <v>45671</v>
      </c>
      <c r="B44" s="1" t="str">
        <f t="shared" si="4"/>
        <v>2025</v>
      </c>
      <c r="C44" t="s">
        <v>22483</v>
      </c>
      <c r="D44" t="str">
        <f t="shared" si="0"/>
        <v>Quadrant</v>
      </c>
      <c r="E44" t="str">
        <f t="shared" si="1"/>
        <v>Quadrant Future Te</v>
      </c>
      <c r="F44" t="str">
        <f>_xlfn.XLOOKUP(E44,MARKET_PRICE__2[Column2],MARKET_PRICE__2[Column3],"Not found")</f>
        <v>Not found</v>
      </c>
      <c r="G44" t="str">
        <f>_xlfn.XLOOKUP(D44,MARKET_PRICE__2[Column12],MARKET_PRICE__2[Column3],"Not found")</f>
        <v>382.80</v>
      </c>
      <c r="H44" s="2">
        <v>290</v>
      </c>
      <c r="I44" s="2" t="str" cm="1">
        <f t="array" ref="I44">_xlfn.IFS(
H44&lt;50,"0-50",
H44&lt;100,"50-100",
H44&lt;150,"100-150",
H44&lt;200,"150-200",
H44&lt;250,"200-250",
H44&lt;300,"250-300",
H44&lt;350,"300-350",
H44&lt;400,"350-400",
H44&lt;450,"400-450",
H44&lt;=500,"450-500",
TRUE,"Above 500"
)</f>
        <v>250-300</v>
      </c>
      <c r="K44" s="2">
        <f t="shared" si="2"/>
        <v>29</v>
      </c>
      <c r="N44" t="str" cm="1">
        <f t="array" ref="N44">_xlfn.IFS(H44&lt;500,"0-500",H44&lt;1000,"500-1000",H44&lt;1500,"1000-1500",H44&lt;2000,"1500-2000",H44&lt;2500,"2000-2500",H44&lt;3000,"2500-3000",H44&lt;3500,"3000-3500",H44&lt;4000,"3500-4000",H44&lt;4500,"4000-4500",H44&lt;=5000,"4500-5000",TRUE,"Hbove 5000")</f>
        <v>0-500</v>
      </c>
      <c r="O44">
        <v>132.54</v>
      </c>
      <c r="P44">
        <v>254.71</v>
      </c>
      <c r="Q44">
        <v>246.94</v>
      </c>
      <c r="R44">
        <v>186.66</v>
      </c>
      <c r="S44" t="str" cm="1">
        <f t="array" ref="S44">_xlfn.IFS(
R44&lt;0,"&lt; 0",
R44&lt;5,"0 to 5",
R44&lt;10,"5 to 10",
R44&lt;15,"10 to 15",
R44&lt;20,"15 to 20",
R44&lt;25,"20 to 25",
R44&lt;50,"25 to 50",
R44&lt;75,"50 to 75",
R44&lt;100,"75 to 100",
R44&lt;125,"100 to 125",
R44&lt;150,"125 to 150",
R44&lt;175,"150 to 175",
R44&lt;200,"175 to 200",
TRUE,"&gt; 200"
)</f>
        <v>175 to 200</v>
      </c>
      <c r="T44">
        <v>290</v>
      </c>
      <c r="U44">
        <v>374</v>
      </c>
      <c r="V44">
        <v>28.97</v>
      </c>
      <c r="W44" t="str" cm="1">
        <f t="array" ref="W44">_xlfn.IFS(
V44&lt;-15,"&lt; -15%",
V44&lt;-10,"-15% to -10%",
V44&lt;-5,"-10% to -5%",
V44&lt;0,"-5% to 0%",
V44&lt;10,"0% to 10%",
V44&lt;20,"10% to 20%",
V44&lt;30,"20% to 30%",
V44&lt;40,"30% to 40%",
V44&lt;50,"40% to 50%",
V44&lt;60,"50% to 60%",
V44&lt;70,"60% to 70%",
V44&lt;80,"70% to 80%",
V44&lt;90,"80% to 90%",
V44&lt;100,"90% to 100%",
TRUE,"&gt; 100%"
)</f>
        <v>20% to 30%</v>
      </c>
      <c r="X44">
        <v>410.8</v>
      </c>
      <c r="Y44">
        <v>410.65</v>
      </c>
      <c r="Z44" t="str">
        <f t="shared" si="3"/>
        <v>&gt;0</v>
      </c>
      <c r="AA44" t="str" cm="1">
        <f t="array" ref="AA44">_xlfn.IFS(
AND(O44&gt;=0,O44&lt;5),"0-5",
AND(O44&gt;=5,O44&lt;15),"5-15",
AND(O44&gt;=15,O44&lt;30),"15-30",
AND(O44&gt;=30,O44&lt;60),"30-60",
AND(O44&gt;=60,O44&lt;90),"60-90",
AND(O44&gt;=90,O44&lt;120),"90-120",
AND(O44&gt;=120,O44&lt;160),"120-160",
AND(O44&gt;=160,O44&lt;200),"160-200",
AND(O44&gt;=200,O44&lt;250),"200-250",
AND(O44&gt;=250,O44&lt;300),"250-300",
O44&gt;=300,"&gt;300",
TRUE,"Below 0"
)</f>
        <v>120-160</v>
      </c>
      <c r="AB44">
        <v>41.66</v>
      </c>
    </row>
    <row r="45" spans="1:28" hidden="1">
      <c r="A45" s="1">
        <v>45670</v>
      </c>
      <c r="B45" s="1" t="str">
        <f t="shared" si="4"/>
        <v>2025</v>
      </c>
      <c r="C45" t="s">
        <v>22484</v>
      </c>
      <c r="D45" t="str">
        <f t="shared" si="0"/>
        <v>Standard</v>
      </c>
      <c r="E45" t="str">
        <f t="shared" si="1"/>
        <v>Standard Glass Lin</v>
      </c>
      <c r="F45" t="str">
        <f>_xlfn.XLOOKUP(E45,MARKET_PRICE__2[Column2],MARKET_PRICE__2[Column3],"Not found")</f>
        <v>Not found</v>
      </c>
      <c r="G45" t="str">
        <f>_xlfn.XLOOKUP(D45,MARKET_PRICE__2[Column12],MARKET_PRICE__2[Column3],"Not found")</f>
        <v>58.00</v>
      </c>
      <c r="H45" s="2">
        <v>410.05</v>
      </c>
      <c r="I45" s="2" t="str" cm="1">
        <f t="array" ref="I45">_xlfn.IFS(
H45&lt;50,"0-50",
H45&lt;100,"50-100",
H45&lt;150,"100-150",
H45&lt;200,"150-200",
H45&lt;250,"200-250",
H45&lt;300,"250-300",
H45&lt;350,"300-350",
H45&lt;400,"350-400",
H45&lt;450,"400-450",
H45&lt;=500,"450-500",
TRUE,"Above 500"
)</f>
        <v>400-450</v>
      </c>
      <c r="K45" s="2">
        <f t="shared" si="2"/>
        <v>41.005000000000003</v>
      </c>
      <c r="N45" t="str" cm="1">
        <f t="array" ref="N45">_xlfn.IFS(H45&lt;500,"0-500",H45&lt;1000,"500-1000",H45&lt;1500,"1000-1500",H45&lt;2000,"1500-2000",H45&lt;2500,"2000-2500",H45&lt;3000,"2500-3000",H45&lt;3500,"3000-3500",H45&lt;4000,"3500-4000",H45&lt;4500,"4000-4500",H45&lt;=5000,"4500-5000",TRUE,"Hbove 5000")</f>
        <v>0-500</v>
      </c>
      <c r="O45">
        <v>331.6</v>
      </c>
      <c r="P45">
        <v>268.5</v>
      </c>
      <c r="Q45">
        <v>64.989999999999995</v>
      </c>
      <c r="R45">
        <v>183.18</v>
      </c>
      <c r="S45" t="str" cm="1">
        <f t="array" ref="S45">_xlfn.IFS(
R45&lt;0,"&lt; 0",
R45&lt;5,"0 to 5",
R45&lt;10,"5 to 10",
R45&lt;15,"10 to 15",
R45&lt;20,"15 to 20",
R45&lt;25,"20 to 25",
R45&lt;50,"25 to 50",
R45&lt;75,"50 to 75",
R45&lt;100,"75 to 100",
R45&lt;125,"100 to 125",
R45&lt;150,"125 to 150",
R45&lt;175,"150 to 175",
R45&lt;200,"175 to 200",
TRUE,"&gt; 200"
)</f>
        <v>175 to 200</v>
      </c>
      <c r="T45">
        <v>140</v>
      </c>
      <c r="U45">
        <v>176</v>
      </c>
      <c r="V45">
        <v>25.71</v>
      </c>
      <c r="W45" t="str" cm="1">
        <f t="array" ref="W45">_xlfn.IFS(
V45&lt;-15,"&lt; -15%",
V45&lt;-10,"-15% to -10%",
V45&lt;-5,"-10% to -5%",
V45&lt;0,"-5% to 0%",
V45&lt;10,"0% to 10%",
V45&lt;20,"10% to 20%",
V45&lt;30,"20% to 30%",
V45&lt;40,"30% to 40%",
V45&lt;50,"40% to 50%",
V45&lt;60,"50% to 60%",
V45&lt;70,"60% to 70%",
V45&lt;80,"70% to 80%",
V45&lt;90,"80% to 90%",
V45&lt;100,"90% to 100%",
TRUE,"&gt; 100%"
)</f>
        <v>20% to 30%</v>
      </c>
      <c r="X45">
        <v>180.1</v>
      </c>
      <c r="Y45">
        <v>181.06</v>
      </c>
      <c r="Z45" t="str">
        <f t="shared" si="3"/>
        <v>&gt;0</v>
      </c>
      <c r="AA45" t="str" cm="1">
        <f t="array" ref="AA45">_xlfn.IFS(
AND(O45&gt;=0,O45&lt;5),"0-5",
AND(O45&gt;=5,O45&lt;15),"5-15",
AND(O45&gt;=15,O45&lt;30),"15-30",
AND(O45&gt;=30,O45&lt;60),"30-60",
AND(O45&gt;=60,O45&lt;90),"60-90",
AND(O45&gt;=90,O45&lt;120),"90-120",
AND(O45&gt;=120,O45&lt;160),"120-160",
AND(O45&gt;=160,O45&lt;200),"160-200",
AND(O45&gt;=200,O45&lt;250),"200-250",
AND(O45&gt;=250,O45&lt;300),"250-300",
O45&gt;=300,"&gt;300",
TRUE,"Below 0"
)</f>
        <v>&gt;300</v>
      </c>
      <c r="AB45">
        <v>28.64</v>
      </c>
    </row>
    <row r="46" spans="1:28" hidden="1">
      <c r="A46" s="1">
        <v>45664</v>
      </c>
      <c r="B46" s="1" t="str">
        <f t="shared" si="4"/>
        <v>2025</v>
      </c>
      <c r="C46" t="s">
        <v>22485</v>
      </c>
      <c r="D46" t="str">
        <f t="shared" si="0"/>
        <v>Indo</v>
      </c>
      <c r="E46" t="str">
        <f t="shared" si="1"/>
        <v>Indo Farm Equipmen</v>
      </c>
      <c r="F46" t="str">
        <f>_xlfn.XLOOKUP(E46,MARKET_PRICE__2[Column2],MARKET_PRICE__2[Column3],"Not found")</f>
        <v>Not found</v>
      </c>
      <c r="G46" t="str">
        <f>_xlfn.XLOOKUP(D46,MARKET_PRICE__2[Column12],MARKET_PRICE__2[Column3],"Not found")</f>
        <v>2.15</v>
      </c>
      <c r="H46" s="2">
        <v>260.14999999999998</v>
      </c>
      <c r="I46" s="2" t="str" cm="1">
        <f t="array" ref="I46">_xlfn.IFS(
H46&lt;50,"0-50",
H46&lt;100,"50-100",
H46&lt;150,"100-150",
H46&lt;200,"150-200",
H46&lt;250,"200-250",
H46&lt;300,"250-300",
H46&lt;350,"300-350",
H46&lt;400,"350-400",
H46&lt;450,"400-450",
H46&lt;=500,"450-500",
TRUE,"Above 500"
)</f>
        <v>250-300</v>
      </c>
      <c r="K46" s="2">
        <f t="shared" si="2"/>
        <v>26.014999999999997</v>
      </c>
      <c r="N46" t="str" cm="1">
        <f t="array" ref="N46">_xlfn.IFS(H46&lt;500,"0-500",H46&lt;1000,"500-1000",H46&lt;1500,"1000-1500",H46&lt;2000,"1500-2000",H46&lt;2500,"2000-2500",H46&lt;3000,"2500-3000",H46&lt;3500,"3000-3500",H46&lt;4000,"3500-4000",H46&lt;4500,"4000-4500",H46&lt;=5000,"4500-5000",TRUE,"Hbove 5000")</f>
        <v>0-500</v>
      </c>
      <c r="O46">
        <v>242.4</v>
      </c>
      <c r="P46">
        <v>503.83</v>
      </c>
      <c r="Q46">
        <v>104.92</v>
      </c>
      <c r="R46">
        <v>229.68</v>
      </c>
      <c r="S46" t="str" cm="1">
        <f t="array" ref="S46">_xlfn.IFS(
R46&lt;0,"&lt; 0",
R46&lt;5,"0 to 5",
R46&lt;10,"5 to 10",
R46&lt;15,"10 to 15",
R46&lt;20,"15 to 20",
R46&lt;25,"20 to 25",
R46&lt;50,"25 to 50",
R46&lt;75,"50 to 75",
R46&lt;100,"75 to 100",
R46&lt;125,"100 to 125",
R46&lt;150,"125 to 150",
R46&lt;175,"150 to 175",
R46&lt;200,"175 to 200",
TRUE,"&gt; 200"
)</f>
        <v>&gt; 200</v>
      </c>
      <c r="T46">
        <v>215</v>
      </c>
      <c r="U46">
        <v>258.39999999999998</v>
      </c>
      <c r="V46">
        <v>20.190000000000001</v>
      </c>
      <c r="W46" t="str" cm="1">
        <f t="array" ref="W46">_xlfn.IFS(
V46&lt;-15,"&lt; -15%",
V46&lt;-10,"-15% to -10%",
V46&lt;-5,"-10% to -5%",
V46&lt;0,"-5% to 0%",
V46&lt;10,"0% to 10%",
V46&lt;20,"10% to 20%",
V46&lt;30,"20% to 30%",
V46&lt;40,"30% to 40%",
V46&lt;50,"40% to 50%",
V46&lt;60,"50% to 60%",
V46&lt;70,"60% to 70%",
V46&lt;80,"70% to 80%",
V46&lt;90,"80% to 90%",
V46&lt;100,"90% to 100%",
TRUE,"&gt; 100%"
)</f>
        <v>20% to 30%</v>
      </c>
      <c r="X46">
        <v>225.6</v>
      </c>
      <c r="Y46">
        <v>225.73</v>
      </c>
      <c r="Z46" t="str">
        <f t="shared" si="3"/>
        <v>&gt;0</v>
      </c>
      <c r="AA46" t="str" cm="1">
        <f t="array" ref="AA46">_xlfn.IFS(
AND(O46&gt;=0,O46&lt;5),"0-5",
AND(O46&gt;=5,O46&lt;15),"5-15",
AND(O46&gt;=15,O46&lt;30),"15-30",
AND(O46&gt;=30,O46&lt;60),"30-60",
AND(O46&gt;=60,O46&lt;90),"60-90",
AND(O46&gt;=90,O46&lt;120),"90-120",
AND(O46&gt;=120,O46&lt;160),"120-160",
AND(O46&gt;=160,O46&lt;200),"160-200",
AND(O46&gt;=200,O46&lt;250),"200-250",
AND(O46&gt;=250,O46&lt;300),"250-300",
O46&gt;=300,"&gt;300",
TRUE,"Below 0"
)</f>
        <v>200-250</v>
      </c>
      <c r="AB46">
        <v>4.93</v>
      </c>
    </row>
    <row r="47" spans="1:28">
      <c r="A47" s="1">
        <v>45657</v>
      </c>
      <c r="B47" s="1" t="str">
        <f t="shared" si="4"/>
        <v>2024</v>
      </c>
      <c r="C47" t="s">
        <v>22486</v>
      </c>
      <c r="D47" t="str">
        <f t="shared" si="0"/>
        <v>Unimech</v>
      </c>
      <c r="E47" t="str">
        <f t="shared" si="1"/>
        <v>Unimech Aerospace</v>
      </c>
      <c r="F47" t="str">
        <f>_xlfn.XLOOKUP(E47,MARKET_PRICE__2[Column2],MARKET_PRICE__2[Column3],"Not found")</f>
        <v>Not found</v>
      </c>
      <c r="G47" t="str">
        <f>_xlfn.XLOOKUP(D47,MARKET_PRICE__2[Column12],MARKET_PRICE__2[Column3],"Not found")</f>
        <v>950.00</v>
      </c>
      <c r="H47" s="2">
        <v>500</v>
      </c>
      <c r="J47" s="2" t="str" cm="1">
        <f t="array" ref="J47">_xlfn.IFS(
AND(H47&gt;=500,H47&lt;550),"500-550",
AND(H47&gt;=550,H47&lt;600),"550-600",
AND(H47&gt;=600,H47&lt;650),"600-650",
AND(H47&gt;=650,H47&lt;700),"650-700",
AND(H47&gt;=700,H47&lt;750),"700-750",
AND(H47&gt;=750,H47&lt;800),"750-800",
AND(H47&gt;=800,H47&lt;850),"800-850",
AND(H47&gt;=850,H47&lt;900),"850-900",
AND(H47&gt;=900,H47&lt;950),"900-950",
AND(H47&gt;=950,H47&lt;=1000),"950-1000",
H47&lt;500,"Below 500",
TRUE,"Above 1000"
)</f>
        <v>500-550</v>
      </c>
      <c r="K47" s="2">
        <f t="shared" si="2"/>
        <v>50</v>
      </c>
      <c r="N47" t="str" cm="1">
        <f t="array" ref="N47">_xlfn.IFS(H47&lt;500,"0-500",H47&lt;1000,"500-1000",H47&lt;1500,"1000-1500",H47&lt;2000,"1500-2000",H47&lt;2500,"2000-2500",H47&lt;3000,"2500-3000",H47&lt;3500,"3000-3500",H47&lt;4000,"3500-4000",H47&lt;4500,"4000-4500",H47&lt;=5000,"4500-5000",TRUE,"Hbove 5000")</f>
        <v>500-1000</v>
      </c>
      <c r="O47">
        <v>317.63</v>
      </c>
      <c r="P47">
        <v>263.77999999999997</v>
      </c>
      <c r="Q47">
        <v>56.74</v>
      </c>
      <c r="R47">
        <v>175.31</v>
      </c>
      <c r="S47" t="str" cm="1">
        <f t="array" ref="S47">_xlfn.IFS(
R47&lt;0,"&lt; 0",
R47&lt;5,"0 to 5",
R47&lt;10,"5 to 10",
R47&lt;15,"10 to 15",
R47&lt;20,"15 to 20",
R47&lt;25,"20 to 25",
R47&lt;50,"25 to 50",
R47&lt;75,"50 to 75",
R47&lt;100,"75 to 100",
R47&lt;125,"100 to 125",
R47&lt;150,"125 to 150",
R47&lt;175,"150 to 175",
R47&lt;200,"175 to 200",
TRUE,"&gt; 200"
)</f>
        <v>175 to 200</v>
      </c>
      <c r="T47">
        <v>785</v>
      </c>
      <c r="U47">
        <v>1491</v>
      </c>
      <c r="V47">
        <v>89.94</v>
      </c>
      <c r="W47" t="str" cm="1">
        <f t="array" ref="W47">_xlfn.IFS(
V47&lt;-15,"&lt; -15%",
V47&lt;-10,"-15% to -10%",
V47&lt;-5,"-10% to -5%",
V47&lt;0,"-5% to 0%",
V47&lt;10,"0% to 10%",
V47&lt;20,"10% to 20%",
V47&lt;30,"20% to 30%",
V47&lt;40,"30% to 40%",
V47&lt;50,"40% to 50%",
V47&lt;60,"50% to 60%",
V47&lt;70,"60% to 70%",
V47&lt;80,"70% to 80%",
V47&lt;90,"80% to 90%",
V47&lt;100,"90% to 100%",
TRUE,"&gt; 100%"
)</f>
        <v>80% to 90%</v>
      </c>
      <c r="X47">
        <v>1085.05</v>
      </c>
      <c r="Y47">
        <v>1082.3</v>
      </c>
      <c r="Z47" t="str">
        <f t="shared" si="3"/>
        <v>&gt;0</v>
      </c>
      <c r="AA47" t="str" cm="1">
        <f t="array" ref="AA47">_xlfn.IFS(
AND(O47&gt;=0,O47&lt;5),"0-5",
AND(O47&gt;=5,O47&lt;15),"5-15",
AND(O47&gt;=15,O47&lt;30),"15-30",
AND(O47&gt;=30,O47&lt;60),"30-60",
AND(O47&gt;=60,O47&lt;90),"60-90",
AND(O47&gt;=90,O47&lt;120),"90-120",
AND(O47&gt;=120,O47&lt;160),"120-160",
AND(O47&gt;=160,O47&lt;200),"160-200",
AND(O47&gt;=200,O47&lt;250),"200-250",
AND(O47&gt;=250,O47&lt;300),"250-300",
O47&gt;=300,"&gt;300",
TRUE,"Below 0"
)</f>
        <v>&gt;300</v>
      </c>
      <c r="AB47">
        <v>38.22</v>
      </c>
    </row>
    <row r="48" spans="1:28" hidden="1">
      <c r="A48" s="1">
        <v>45656</v>
      </c>
      <c r="B48" s="1" t="str">
        <f t="shared" si="4"/>
        <v>2024</v>
      </c>
      <c r="C48" t="s">
        <v>22487</v>
      </c>
      <c r="D48" t="str">
        <f t="shared" si="0"/>
        <v>Ventive</v>
      </c>
      <c r="E48" t="str">
        <f t="shared" si="1"/>
        <v>Ventive Hospitalit</v>
      </c>
      <c r="F48" t="str">
        <f>_xlfn.XLOOKUP(E48,MARKET_PRICE__2[Column2],MARKET_PRICE__2[Column3],"Not found")</f>
        <v>Not found</v>
      </c>
      <c r="G48" t="str">
        <f>_xlfn.XLOOKUP(D48,MARKET_PRICE__2[Column12],MARKET_PRICE__2[Column3],"Not found")</f>
        <v>710.05</v>
      </c>
      <c r="H48" s="2">
        <v>1600</v>
      </c>
      <c r="K48" s="2">
        <f t="shared" si="2"/>
        <v>160</v>
      </c>
      <c r="M48" s="2" t="str" cm="1">
        <f t="array" ref="M48">_xlfn.IFS(
AND(H48&gt;=1000,H48&lt;1050),"1000-1050",
AND(H48&gt;=1050,H48&lt;1100),"1050-1100",
AND(H48&gt;=1100,H48&lt;1150),"1100-1150",
AND(H48&gt;=1150,H48&lt;1200),"1150-1200",
AND(H48&gt;=1200,H48&lt;1250),"1200-1250",
AND(H48&gt;=1250,H48&lt;1300),"1250-1300",
AND(H48&gt;=1300,H48&lt;1350),"1300-1350",
AND(H48&gt;=1350,H48&lt;1400),"1350-1400",
AND(H48&gt;=1400,H48&lt;1450),"1400-1450",
AND(H48&gt;=1450,H48&lt;1500),"1450-1500",
AND(H48&gt;=1500,H48&lt;1550),"1500-1550",
AND(H48&gt;=1550,H48&lt;1600),"1550-1600",
AND(H48&gt;=1600,H48&lt;1650),"1600-1650",
AND(H48&gt;=1650,H48&lt;1700),"1650-1700",
AND(H48&gt;=1700,H48&lt;1750),"1700-1750",
AND(H48&gt;=1750,H48&lt;1800),"1750-1800",
AND(H48&gt;=1800,H48&lt;1850),"1800-1850",
AND(H48&gt;=1850,H48&lt;1900),"1850-1900",
AND(H48&gt;=1900,H48&lt;1950),"1900-1950",
AND(H48&gt;=1950,H48&lt;=2000),"1950-2000",
H48&lt;1000,"Below 1000",
TRUE,"Above 2000"
)</f>
        <v>1600-1650</v>
      </c>
      <c r="N48" t="str" cm="1">
        <f t="array" ref="N48">_xlfn.IFS(H48&lt;500,"0-500",H48&lt;1000,"500-1000",H48&lt;1500,"1000-1500",H48&lt;2000,"1500-2000",H48&lt;2500,"2000-2500",H48&lt;3000,"2500-3000",H48&lt;3500,"3000-3500",H48&lt;4000,"3500-4000",H48&lt;4500,"4000-4500",H48&lt;=5000,"4500-5000",TRUE,"Hbove 5000")</f>
        <v>1500-2000</v>
      </c>
      <c r="O48">
        <v>9.08</v>
      </c>
      <c r="P48">
        <v>13.85</v>
      </c>
      <c r="Q48">
        <v>5.87</v>
      </c>
      <c r="R48">
        <v>9.8000000000000007</v>
      </c>
      <c r="S48" t="str" cm="1">
        <f t="array" ref="S48">_xlfn.IFS(
R48&lt;0,"&lt; 0",
R48&lt;5,"0 to 5",
R48&lt;10,"5 to 10",
R48&lt;15,"10 to 15",
R48&lt;20,"15 to 20",
R48&lt;25,"20 to 25",
R48&lt;50,"25 to 50",
R48&lt;75,"50 to 75",
R48&lt;100,"75 to 100",
R48&lt;125,"100 to 125",
R48&lt;150,"125 to 150",
R48&lt;175,"150 to 175",
R48&lt;200,"175 to 200",
TRUE,"&gt; 200"
)</f>
        <v>5 to 10</v>
      </c>
      <c r="T48">
        <v>643</v>
      </c>
      <c r="U48">
        <v>718.15</v>
      </c>
      <c r="V48">
        <v>11.69</v>
      </c>
      <c r="W48" t="str" cm="1">
        <f t="array" ref="W48">_xlfn.IFS(
V48&lt;-15,"&lt; -15%",
V48&lt;-10,"-15% to -10%",
V48&lt;-5,"-10% to -5%",
V48&lt;0,"-5% to 0%",
V48&lt;10,"0% to 10%",
V48&lt;20,"10% to 20%",
V48&lt;30,"20% to 30%",
V48&lt;40,"30% to 40%",
V48&lt;50,"40% to 50%",
V48&lt;60,"50% to 60%",
V48&lt;70,"60% to 70%",
V48&lt;80,"70% to 80%",
V48&lt;90,"80% to 90%",
V48&lt;100,"90% to 100%",
TRUE,"&gt; 100%"
)</f>
        <v>10% to 20%</v>
      </c>
      <c r="X48">
        <v>749.75</v>
      </c>
      <c r="Y48">
        <v>749.95</v>
      </c>
      <c r="Z48" t="str">
        <f t="shared" si="3"/>
        <v>&gt;0</v>
      </c>
      <c r="AA48" t="str" cm="1">
        <f t="array" ref="AA48">_xlfn.IFS(
AND(O48&gt;=0,O48&lt;5),"0-5",
AND(O48&gt;=5,O48&lt;15),"5-15",
AND(O48&gt;=15,O48&lt;30),"15-30",
AND(O48&gt;=30,O48&lt;60),"30-60",
AND(O48&gt;=60,O48&lt;90),"60-90",
AND(O48&gt;=90,O48&lt;120),"90-120",
AND(O48&gt;=120,O48&lt;160),"120-160",
AND(O48&gt;=160,O48&lt;200),"160-200",
AND(O48&gt;=200,O48&lt;250),"200-250",
AND(O48&gt;=250,O48&lt;300),"250-300",
O48&gt;=300,"&gt;300",
TRUE,"Below 0"
)</f>
        <v>5-15</v>
      </c>
      <c r="AB48">
        <v>16.600000000000001</v>
      </c>
    </row>
    <row r="49" spans="1:28" hidden="1">
      <c r="A49" s="1">
        <v>45656</v>
      </c>
      <c r="B49" s="1" t="str">
        <f t="shared" si="4"/>
        <v>2024</v>
      </c>
      <c r="C49" t="s">
        <v>20</v>
      </c>
      <c r="D49" t="str">
        <f t="shared" si="0"/>
        <v>Carraro</v>
      </c>
      <c r="E49" t="str">
        <f t="shared" si="1"/>
        <v>Carraro India</v>
      </c>
      <c r="F49" t="str">
        <f>_xlfn.XLOOKUP(E49,MARKET_PRICE__2[Column2],MARKET_PRICE__2[Column3],"Not found")</f>
        <v>459.85</v>
      </c>
      <c r="G49" t="str">
        <f>_xlfn.XLOOKUP(D49,MARKET_PRICE__2[Column12],MARKET_PRICE__2[Column3],"Not found")</f>
        <v>459.85</v>
      </c>
      <c r="H49" s="2">
        <v>1250</v>
      </c>
      <c r="K49" s="2">
        <f t="shared" si="2"/>
        <v>125</v>
      </c>
      <c r="L49" s="14" t="str" cm="1">
        <f t="array" ref="L49">_xlfn.IFS(
AND(H49&gt;=1000,H49&lt;1050),"1000-1050",
AND(H49&gt;=1050,H49&lt;1100),"1050-1100",
AND(H49&gt;=1100,H49&lt;1150),"1100-1150",
AND(H49&gt;=1150,H49&lt;1200),"1150-1200",
AND(H49&gt;=1200,H49&lt;1250),"1200-1250",
AND(H49&gt;=1250,H49&lt;1300),"1250-1300",
AND(H49&gt;=1300,H49&lt;1350),"1300-1350",
AND(H49&gt;=1350,H49&lt;1400),"1350-1400",
AND(H49&gt;=1400,H49&lt;1450),"1400-1450",
AND(H49&gt;=1450,H49&lt;=1500),"1450-1500",
H49&lt;1000,"Below 1000",
TRUE,"Above 1500"
)</f>
        <v>1250-1300</v>
      </c>
      <c r="M49" s="14"/>
      <c r="N49" t="str" cm="1">
        <f t="array" ref="N49">_xlfn.IFS(H49&lt;500,"0-500",H49&lt;1000,"500-1000",H49&lt;1500,"1000-1500",H49&lt;2000,"1500-2000",H49&lt;2500,"2000-2500",H49&lt;3000,"2500-3000",H49&lt;3500,"3000-3500",H49&lt;4000,"3500-4000",H49&lt;4500,"4000-4500",H49&lt;=5000,"4500-5000",TRUE,"Hbove 5000")</f>
        <v>1000-1500</v>
      </c>
      <c r="O49">
        <v>2.21</v>
      </c>
      <c r="P49">
        <v>0.6</v>
      </c>
      <c r="Q49">
        <v>0.71</v>
      </c>
      <c r="R49">
        <v>1.1200000000000001</v>
      </c>
      <c r="S49" t="str" cm="1">
        <f t="array" ref="S49">_xlfn.IFS(
R49&lt;0,"&lt; 0",
R49&lt;5,"0 to 5",
R49&lt;10,"5 to 10",
R49&lt;15,"10 to 15",
R49&lt;20,"15 to 20",
R49&lt;25,"20 to 25",
R49&lt;50,"25 to 50",
R49&lt;75,"50 to 75",
R49&lt;100,"75 to 100",
R49&lt;125,"100 to 125",
R49&lt;150,"125 to 150",
R49&lt;175,"150 to 175",
R49&lt;200,"175 to 200",
TRUE,"&gt; 200"
)</f>
        <v>0 to 5</v>
      </c>
      <c r="T49">
        <v>704</v>
      </c>
      <c r="U49">
        <v>660</v>
      </c>
      <c r="V49">
        <v>-6.25</v>
      </c>
      <c r="W49" t="str" cm="1">
        <f t="array" ref="W49">_xlfn.IFS(
V49&lt;-15,"&lt; -15%",
V49&lt;-10,"-15% to -10%",
V49&lt;-5,"-10% to -5%",
V49&lt;0,"-5% to 0%",
V49&lt;10,"0% to 10%",
V49&lt;20,"10% to 20%",
V49&lt;30,"20% to 30%",
V49&lt;40,"30% to 40%",
V49&lt;50,"40% to 50%",
V49&lt;60,"50% to 60%",
V49&lt;70,"60% to 70%",
V49&lt;80,"70% to 80%",
V49&lt;90,"80% to 90%",
V49&lt;100,"90% to 100%",
TRUE,"&gt; 100%"
)</f>
        <v>-10% to -5%</v>
      </c>
      <c r="X49">
        <v>426.4</v>
      </c>
      <c r="Y49">
        <v>426.4</v>
      </c>
      <c r="Z49" t="str">
        <f t="shared" si="3"/>
        <v>&lt;0</v>
      </c>
      <c r="AA49" t="str" cm="1">
        <f t="array" ref="AA49">_xlfn.IFS(
AND(O49&gt;=0,O49&lt;5),"0-5",
AND(O49&gt;=5,O49&lt;15),"5-15",
AND(O49&gt;=15,O49&lt;30),"15-30",
AND(O49&gt;=30,O49&lt;60),"30-60",
AND(O49&gt;=60,O49&lt;90),"60-90",
AND(O49&gt;=90,O49&lt;120),"90-120",
AND(O49&gt;=120,O49&lt;160),"120-160",
AND(O49&gt;=160,O49&lt;200),"160-200",
AND(O49&gt;=200,O49&lt;250),"200-250",
AND(O49&gt;=250,O49&lt;300),"250-300",
O49&gt;=300,"&gt;300",
TRUE,"Below 0"
)</f>
        <v>0-5</v>
      </c>
      <c r="AB49">
        <v>-39.43</v>
      </c>
    </row>
    <row r="50" spans="1:28">
      <c r="A50" s="1">
        <v>45656</v>
      </c>
      <c r="B50" s="1" t="str">
        <f t="shared" si="4"/>
        <v>2024</v>
      </c>
      <c r="C50" t="s">
        <v>22488</v>
      </c>
      <c r="D50" t="str">
        <f t="shared" si="0"/>
        <v>Senores</v>
      </c>
      <c r="E50" t="str">
        <f t="shared" si="1"/>
        <v>Senores Pharmaceut</v>
      </c>
      <c r="F50" t="str">
        <f>_xlfn.XLOOKUP(E50,MARKET_PRICE__2[Column2],MARKET_PRICE__2[Column3],"Not found")</f>
        <v>Not found</v>
      </c>
      <c r="G50" t="str">
        <f>_xlfn.XLOOKUP(D50,MARKET_PRICE__2[Column12],MARKET_PRICE__2[Column3],"Not found")</f>
        <v>719.85</v>
      </c>
      <c r="H50" s="2">
        <v>582.11</v>
      </c>
      <c r="J50" s="2" t="str" cm="1">
        <f t="array" ref="J50">_xlfn.IFS(
AND(H50&gt;=500,H50&lt;550),"500-550",
AND(H50&gt;=550,H50&lt;600),"550-600",
AND(H50&gt;=600,H50&lt;650),"600-650",
AND(H50&gt;=650,H50&lt;700),"650-700",
AND(H50&gt;=700,H50&lt;750),"700-750",
AND(H50&gt;=750,H50&lt;800),"750-800",
AND(H50&gt;=800,H50&lt;850),"800-850",
AND(H50&gt;=850,H50&lt;900),"850-900",
AND(H50&gt;=900,H50&lt;950),"900-950",
AND(H50&gt;=950,H50&lt;=1000),"950-1000",
H50&lt;500,"Below 500",
TRUE,"Above 1000"
)</f>
        <v>550-600</v>
      </c>
      <c r="K50" s="2">
        <f t="shared" si="2"/>
        <v>58.210999999999999</v>
      </c>
      <c r="N50" t="str" cm="1">
        <f t="array" ref="N50">_xlfn.IFS(H50&lt;500,"0-500",H50&lt;1000,"500-1000",H50&lt;1500,"1000-1500",H50&lt;2000,"1500-2000",H50&lt;2500,"2000-2500",H50&lt;3000,"2500-3000",H50&lt;3500,"3000-3500",H50&lt;4000,"3500-4000",H50&lt;4500,"4000-4500",H50&lt;=5000,"4500-5000",TRUE,"Hbove 5000")</f>
        <v>500-1000</v>
      </c>
      <c r="O50">
        <v>94.66</v>
      </c>
      <c r="P50">
        <v>96.11</v>
      </c>
      <c r="Q50">
        <v>89.23</v>
      </c>
      <c r="R50">
        <v>93.41</v>
      </c>
      <c r="S50" t="str" cm="1">
        <f t="array" ref="S50">_xlfn.IFS(
R50&lt;0,"&lt; 0",
R50&lt;5,"0 to 5",
R50&lt;10,"5 to 10",
R50&lt;15,"10 to 15",
R50&lt;20,"15 to 20",
R50&lt;25,"20 to 25",
R50&lt;50,"25 to 50",
R50&lt;75,"50 to 75",
R50&lt;100,"75 to 100",
R50&lt;125,"100 to 125",
R50&lt;150,"125 to 150",
R50&lt;175,"150 to 175",
R50&lt;200,"175 to 200",
TRUE,"&gt; 200"
)</f>
        <v>75 to 100</v>
      </c>
      <c r="T50">
        <v>391</v>
      </c>
      <c r="U50">
        <v>593.70000000000005</v>
      </c>
      <c r="V50">
        <v>51.84</v>
      </c>
      <c r="W50" t="str" cm="1">
        <f t="array" ref="W50">_xlfn.IFS(
V50&lt;-15,"&lt; -15%",
V50&lt;-10,"-15% to -10%",
V50&lt;-5,"-10% to -5%",
V50&lt;0,"-5% to 0%",
V50&lt;10,"0% to 10%",
V50&lt;20,"10% to 20%",
V50&lt;30,"20% to 30%",
V50&lt;40,"30% to 40%",
V50&lt;50,"40% to 50%",
V50&lt;60,"50% to 60%",
V50&lt;70,"60% to 70%",
V50&lt;80,"70% to 80%",
V50&lt;90,"80% to 90%",
V50&lt;100,"90% to 100%",
TRUE,"&gt; 100%"
)</f>
        <v>50% to 60%</v>
      </c>
      <c r="X50">
        <v>723.7</v>
      </c>
      <c r="Y50">
        <v>724.25</v>
      </c>
      <c r="Z50" t="str">
        <f t="shared" si="3"/>
        <v>&gt;0</v>
      </c>
      <c r="AA50" t="str" cm="1">
        <f t="array" ref="AA50">_xlfn.IFS(
AND(O50&gt;=0,O50&lt;5),"0-5",
AND(O50&gt;=5,O50&lt;15),"5-15",
AND(O50&gt;=15,O50&lt;30),"15-30",
AND(O50&gt;=30,O50&lt;60),"30-60",
AND(O50&gt;=60,O50&lt;90),"60-90",
AND(O50&gt;=90,O50&lt;120),"90-120",
AND(O50&gt;=120,O50&lt;160),"120-160",
AND(O50&gt;=160,O50&lt;200),"160-200",
AND(O50&gt;=200,O50&lt;250),"200-250",
AND(O50&gt;=250,O50&lt;300),"250-300",
O50&gt;=300,"&gt;300",
TRUE,"Below 0"
)</f>
        <v>90-120</v>
      </c>
      <c r="AB50">
        <v>85.09</v>
      </c>
    </row>
    <row r="51" spans="1:28">
      <c r="A51" s="1">
        <v>45653</v>
      </c>
      <c r="B51" s="1" t="str">
        <f t="shared" si="4"/>
        <v>2024</v>
      </c>
      <c r="C51" t="s">
        <v>22489</v>
      </c>
      <c r="D51" t="str">
        <f t="shared" si="0"/>
        <v>Transrail</v>
      </c>
      <c r="E51" t="str">
        <f t="shared" si="1"/>
        <v>Transrail Lighting</v>
      </c>
      <c r="F51" t="str">
        <f>_xlfn.XLOOKUP(E51,MARKET_PRICE__2[Column2],MARKET_PRICE__2[Column3],"Not found")</f>
        <v>Not found</v>
      </c>
      <c r="G51" t="str">
        <f>_xlfn.XLOOKUP(D51,MARKET_PRICE__2[Column12],MARKET_PRICE__2[Column3],"Not found")</f>
        <v>759.10</v>
      </c>
      <c r="H51" s="2">
        <v>838.91</v>
      </c>
      <c r="J51" s="2" t="str" cm="1">
        <f t="array" ref="J51">_xlfn.IFS(
AND(H51&gt;=500,H51&lt;550),"500-550",
AND(H51&gt;=550,H51&lt;600),"550-600",
AND(H51&gt;=600,H51&lt;650),"600-650",
AND(H51&gt;=650,H51&lt;700),"650-700",
AND(H51&gt;=700,H51&lt;750),"700-750",
AND(H51&gt;=750,H51&lt;800),"750-800",
AND(H51&gt;=800,H51&lt;850),"800-850",
AND(H51&gt;=850,H51&lt;900),"850-900",
AND(H51&gt;=900,H51&lt;950),"900-950",
AND(H51&gt;=950,H51&lt;=1000),"950-1000",
H51&lt;500,"Below 500",
TRUE,"Above 1000"
)</f>
        <v>800-850</v>
      </c>
      <c r="K51" s="2">
        <f t="shared" si="2"/>
        <v>83.890999999999991</v>
      </c>
      <c r="N51" t="str" cm="1">
        <f t="array" ref="N51">_xlfn.IFS(H51&lt;500,"0-500",H51&lt;1000,"500-1000",H51&lt;1500,"1000-1500",H51&lt;2000,"1500-2000",H51&lt;2500,"2000-2500",H51&lt;3000,"2500-3000",H51&lt;3500,"3000-3500",H51&lt;4000,"3500-4000",H51&lt;4500,"4000-4500",H51&lt;=5000,"4500-5000",TRUE,"Hbove 5000")</f>
        <v>500-1000</v>
      </c>
      <c r="O51">
        <v>201.06</v>
      </c>
      <c r="P51">
        <v>76.41</v>
      </c>
      <c r="Q51">
        <v>22.07</v>
      </c>
      <c r="R51">
        <v>80.8</v>
      </c>
      <c r="S51" t="str" cm="1">
        <f t="array" ref="S51">_xlfn.IFS(
R51&lt;0,"&lt; 0",
R51&lt;5,"0 to 5",
R51&lt;10,"5 to 10",
R51&lt;15,"10 to 15",
R51&lt;20,"15 to 20",
R51&lt;25,"20 to 25",
R51&lt;50,"25 to 50",
R51&lt;75,"50 to 75",
R51&lt;100,"75 to 100",
R51&lt;125,"100 to 125",
R51&lt;150,"125 to 150",
R51&lt;175,"150 to 175",
R51&lt;200,"175 to 200",
TRUE,"&gt; 200"
)</f>
        <v>75 to 100</v>
      </c>
      <c r="T51">
        <v>432</v>
      </c>
      <c r="U51">
        <v>585.15</v>
      </c>
      <c r="V51">
        <v>35.450000000000003</v>
      </c>
      <c r="W51" t="str" cm="1">
        <f t="array" ref="W51">_xlfn.IFS(
V51&lt;-15,"&lt; -15%",
V51&lt;-10,"-15% to -10%",
V51&lt;-5,"-10% to -5%",
V51&lt;0,"-5% to 0%",
V51&lt;10,"0% to 10%",
V51&lt;20,"10% to 20%",
V51&lt;30,"20% to 30%",
V51&lt;40,"30% to 40%",
V51&lt;50,"40% to 50%",
V51&lt;60,"50% to 60%",
V51&lt;70,"60% to 70%",
V51&lt;80,"70% to 80%",
V51&lt;90,"80% to 90%",
V51&lt;100,"90% to 100%",
TRUE,"&gt; 100%"
)</f>
        <v>30% to 40%</v>
      </c>
      <c r="X51">
        <v>779.9</v>
      </c>
      <c r="Y51">
        <v>779.75</v>
      </c>
      <c r="Z51" t="str">
        <f t="shared" si="3"/>
        <v>&gt;0</v>
      </c>
      <c r="AA51" t="str" cm="1">
        <f t="array" ref="AA51">_xlfn.IFS(
AND(O51&gt;=0,O51&lt;5),"0-5",
AND(O51&gt;=5,O51&lt;15),"5-15",
AND(O51&gt;=15,O51&lt;30),"15-30",
AND(O51&gt;=30,O51&lt;60),"30-60",
AND(O51&gt;=60,O51&lt;90),"60-90",
AND(O51&gt;=90,O51&lt;120),"90-120",
AND(O51&gt;=120,O51&lt;160),"120-160",
AND(O51&gt;=160,O51&lt;200),"160-200",
AND(O51&gt;=200,O51&lt;250),"200-250",
AND(O51&gt;=250,O51&lt;300),"250-300",
O51&gt;=300,"&gt;300",
TRUE,"Below 0"
)</f>
        <v>200-250</v>
      </c>
      <c r="AB51">
        <v>80.53</v>
      </c>
    </row>
    <row r="52" spans="1:28">
      <c r="A52" s="1">
        <v>45653</v>
      </c>
      <c r="B52" s="1" t="str">
        <f t="shared" si="4"/>
        <v>2024</v>
      </c>
      <c r="C52" t="s">
        <v>22490</v>
      </c>
      <c r="D52" t="str">
        <f t="shared" si="0"/>
        <v>Dam</v>
      </c>
      <c r="E52" t="str">
        <f t="shared" si="1"/>
        <v>Dam Capital Adviso</v>
      </c>
      <c r="F52" t="str">
        <f>_xlfn.XLOOKUP(E52,MARKET_PRICE__2[Column2],MARKET_PRICE__2[Column3],"Not found")</f>
        <v>Not found</v>
      </c>
      <c r="G52" t="str">
        <f>_xlfn.XLOOKUP(D52,MARKET_PRICE__2[Column12],MARKET_PRICE__2[Column3],"Not found")</f>
        <v>247.85</v>
      </c>
      <c r="H52" s="2">
        <v>840.25</v>
      </c>
      <c r="J52" s="2" t="str" cm="1">
        <f t="array" ref="J52">_xlfn.IFS(
AND(H52&gt;=500,H52&lt;550),"500-550",
AND(H52&gt;=550,H52&lt;600),"550-600",
AND(H52&gt;=600,H52&lt;650),"600-650",
AND(H52&gt;=650,H52&lt;700),"650-700",
AND(H52&gt;=700,H52&lt;750),"700-750",
AND(H52&gt;=750,H52&lt;800),"750-800",
AND(H52&gt;=800,H52&lt;850),"800-850",
AND(H52&gt;=850,H52&lt;900),"850-900",
AND(H52&gt;=900,H52&lt;950),"900-950",
AND(H52&gt;=950,H52&lt;=1000),"950-1000",
H52&lt;500,"Below 500",
TRUE,"Above 1000"
)</f>
        <v>800-850</v>
      </c>
      <c r="K52" s="2">
        <f t="shared" si="2"/>
        <v>84.025000000000006</v>
      </c>
      <c r="N52" t="str" cm="1">
        <f t="array" ref="N52">_xlfn.IFS(H52&lt;500,"0-500",H52&lt;1000,"500-1000",H52&lt;1500,"1000-1500",H52&lt;2000,"1500-2000",H52&lt;2500,"2000-2500",H52&lt;3000,"2500-3000",H52&lt;3500,"3000-3500",H52&lt;4000,"3500-4000",H52&lt;4500,"4000-4500",H52&lt;=5000,"4500-5000",TRUE,"Hbove 5000")</f>
        <v>500-1000</v>
      </c>
      <c r="O52">
        <v>166.33</v>
      </c>
      <c r="P52">
        <v>98.62</v>
      </c>
      <c r="Q52">
        <v>27.13</v>
      </c>
      <c r="R52">
        <v>82.08</v>
      </c>
      <c r="S52" t="str" cm="1">
        <f t="array" ref="S52">_xlfn.IFS(
R52&lt;0,"&lt; 0",
R52&lt;5,"0 to 5",
R52&lt;10,"5 to 10",
R52&lt;15,"10 to 15",
R52&lt;20,"15 to 20",
R52&lt;25,"20 to 25",
R52&lt;50,"25 to 50",
R52&lt;75,"50 to 75",
R52&lt;100,"75 to 100",
R52&lt;125,"100 to 125",
R52&lt;150,"125 to 150",
R52&lt;175,"150 to 175",
R52&lt;200,"175 to 200",
TRUE,"&gt; 200"
)</f>
        <v>75 to 100</v>
      </c>
      <c r="T52">
        <v>283</v>
      </c>
      <c r="U52">
        <v>392.9</v>
      </c>
      <c r="V52">
        <v>38.83</v>
      </c>
      <c r="W52" t="str" cm="1">
        <f t="array" ref="W52">_xlfn.IFS(
V52&lt;-15,"&lt; -15%",
V52&lt;-10,"-15% to -10%",
V52&lt;-5,"-10% to -5%",
V52&lt;0,"-5% to 0%",
V52&lt;10,"0% to 10%",
V52&lt;20,"10% to 20%",
V52&lt;30,"20% to 30%",
V52&lt;40,"30% to 40%",
V52&lt;50,"40% to 50%",
V52&lt;60,"50% to 60%",
V52&lt;70,"60% to 70%",
V52&lt;80,"70% to 80%",
V52&lt;90,"80% to 90%",
V52&lt;100,"90% to 100%",
TRUE,"&gt; 100%"
)</f>
        <v>30% to 40%</v>
      </c>
      <c r="X52">
        <v>223.8</v>
      </c>
      <c r="Y52">
        <v>224.08</v>
      </c>
      <c r="Z52" t="str">
        <f t="shared" si="3"/>
        <v>&gt;0</v>
      </c>
      <c r="AA52" t="str" cm="1">
        <f t="array" ref="AA52">_xlfn.IFS(
AND(O52&gt;=0,O52&lt;5),"0-5",
AND(O52&gt;=5,O52&lt;15),"5-15",
AND(O52&gt;=15,O52&lt;30),"15-30",
AND(O52&gt;=30,O52&lt;60),"30-60",
AND(O52&gt;=60,O52&lt;90),"60-90",
AND(O52&gt;=90,O52&lt;120),"90-120",
AND(O52&gt;=120,O52&lt;160),"120-160",
AND(O52&gt;=160,O52&lt;200),"160-200",
AND(O52&gt;=200,O52&lt;250),"200-250",
AND(O52&gt;=250,O52&lt;300),"250-300",
O52&gt;=300,"&gt;300",
TRUE,"Below 0"
)</f>
        <v>160-200</v>
      </c>
      <c r="AB52">
        <v>-20.92</v>
      </c>
    </row>
    <row r="53" spans="1:28" hidden="1">
      <c r="A53" s="1">
        <v>45653</v>
      </c>
      <c r="B53" s="1" t="str">
        <f t="shared" si="4"/>
        <v>2024</v>
      </c>
      <c r="C53" t="s">
        <v>22491</v>
      </c>
      <c r="D53" t="str">
        <f t="shared" si="0"/>
        <v>Mamata</v>
      </c>
      <c r="E53" t="str">
        <f t="shared" si="1"/>
        <v>Mamata Machinery L</v>
      </c>
      <c r="F53" t="str">
        <f>_xlfn.XLOOKUP(E53,MARKET_PRICE__2[Column2],MARKET_PRICE__2[Column3],"Not found")</f>
        <v>Not found</v>
      </c>
      <c r="G53" t="str">
        <f>_xlfn.XLOOKUP(D53,MARKET_PRICE__2[Column12],MARKET_PRICE__2[Column3],"Not found")</f>
        <v>447.85</v>
      </c>
      <c r="H53" s="2">
        <v>179.35</v>
      </c>
      <c r="I53" s="2" t="str" cm="1">
        <f t="array" ref="I53">_xlfn.IFS(
H53&lt;50,"0-50",
H53&lt;100,"50-100",
H53&lt;150,"100-150",
H53&lt;200,"150-200",
H53&lt;250,"200-250",
H53&lt;300,"250-300",
H53&lt;350,"300-350",
H53&lt;400,"350-400",
H53&lt;450,"400-450",
H53&lt;=500,"450-500",
TRUE,"Above 500"
)</f>
        <v>150-200</v>
      </c>
      <c r="K53" s="2">
        <f t="shared" si="2"/>
        <v>17.934999999999999</v>
      </c>
      <c r="N53" t="str" cm="1">
        <f t="array" ref="N53">_xlfn.IFS(H53&lt;500,"0-500",H53&lt;1000,"500-1000",H53&lt;1500,"1000-1500",H53&lt;2000,"1500-2000",H53&lt;2500,"2000-2500",H53&lt;3000,"2500-3000",H53&lt;3500,"3000-3500",H53&lt;4000,"3500-4000",H53&lt;4500,"4000-4500",H53&lt;=5000,"4500-5000",TRUE,"Hbove 5000")</f>
        <v>0-500</v>
      </c>
      <c r="O53">
        <v>235.88</v>
      </c>
      <c r="P53">
        <v>274.38</v>
      </c>
      <c r="Q53">
        <v>138.08000000000001</v>
      </c>
      <c r="R53">
        <v>194.95</v>
      </c>
      <c r="S53" t="str" cm="1">
        <f t="array" ref="S53">_xlfn.IFS(
R53&lt;0,"&lt; 0",
R53&lt;5,"0 to 5",
R53&lt;10,"5 to 10",
R53&lt;15,"10 to 15",
R53&lt;20,"15 to 20",
R53&lt;25,"20 to 25",
R53&lt;50,"25 to 50",
R53&lt;75,"50 to 75",
R53&lt;100,"75 to 100",
R53&lt;125,"100 to 125",
R53&lt;150,"125 to 150",
R53&lt;175,"150 to 175",
R53&lt;200,"175 to 200",
TRUE,"&gt; 200"
)</f>
        <v>175 to 200</v>
      </c>
      <c r="T53">
        <v>243</v>
      </c>
      <c r="U53">
        <v>600</v>
      </c>
      <c r="V53">
        <v>146.91</v>
      </c>
      <c r="W53" t="str" cm="1">
        <f t="array" ref="W53">_xlfn.IFS(
V53&lt;-15,"&lt; -15%",
V53&lt;-10,"-15% to -10%",
V53&lt;-5,"-10% to -5%",
V53&lt;0,"-5% to 0%",
V53&lt;10,"0% to 10%",
V53&lt;20,"10% to 20%",
V53&lt;30,"20% to 30%",
V53&lt;40,"30% to 40%",
V53&lt;50,"40% to 50%",
V53&lt;60,"50% to 60%",
V53&lt;70,"60% to 70%",
V53&lt;80,"70% to 80%",
V53&lt;90,"80% to 90%",
V53&lt;100,"90% to 100%",
TRUE,"&gt; 100%"
)</f>
        <v>&gt; 100%</v>
      </c>
      <c r="X53">
        <v>413.9</v>
      </c>
      <c r="Y53">
        <v>414.25</v>
      </c>
      <c r="Z53" t="str">
        <f t="shared" si="3"/>
        <v>&gt;0</v>
      </c>
      <c r="AA53" t="str" cm="1">
        <f t="array" ref="AA53">_xlfn.IFS(
AND(O53&gt;=0,O53&lt;5),"0-5",
AND(O53&gt;=5,O53&lt;15),"5-15",
AND(O53&gt;=15,O53&lt;30),"15-30",
AND(O53&gt;=30,O53&lt;60),"30-60",
AND(O53&gt;=60,O53&lt;90),"60-90",
AND(O53&gt;=90,O53&lt;120),"90-120",
AND(O53&gt;=120,O53&lt;160),"120-160",
AND(O53&gt;=160,O53&lt;200),"160-200",
AND(O53&gt;=200,O53&lt;250),"200-250",
AND(O53&gt;=250,O53&lt;300),"250-300",
O53&gt;=300,"&gt;300",
TRUE,"Below 0"
)</f>
        <v>200-250</v>
      </c>
      <c r="AB53">
        <v>70.33</v>
      </c>
    </row>
    <row r="54" spans="1:28">
      <c r="A54" s="1">
        <v>45653</v>
      </c>
      <c r="B54" s="1" t="str">
        <f t="shared" si="4"/>
        <v>2024</v>
      </c>
      <c r="C54" t="s">
        <v>22492</v>
      </c>
      <c r="D54" t="str">
        <f t="shared" si="0"/>
        <v>Sanathan</v>
      </c>
      <c r="E54" t="str">
        <f t="shared" si="1"/>
        <v>Sanathan Textiles</v>
      </c>
      <c r="F54" t="str">
        <f>_xlfn.XLOOKUP(E54,MARKET_PRICE__2[Column2],MARKET_PRICE__2[Column3],"Not found")</f>
        <v>Not found</v>
      </c>
      <c r="G54" t="str">
        <f>_xlfn.XLOOKUP(D54,MARKET_PRICE__2[Column12],MARKET_PRICE__2[Column3],"Not found")</f>
        <v>500.00</v>
      </c>
      <c r="H54" s="2">
        <v>550</v>
      </c>
      <c r="J54" s="2" t="str" cm="1">
        <f t="array" ref="J54">_xlfn.IFS(
AND(H54&gt;=500,H54&lt;550),"500-550",
AND(H54&gt;=550,H54&lt;600),"550-600",
AND(H54&gt;=600,H54&lt;650),"600-650",
AND(H54&gt;=650,H54&lt;700),"650-700",
AND(H54&gt;=700,H54&lt;750),"700-750",
AND(H54&gt;=750,H54&lt;800),"750-800",
AND(H54&gt;=800,H54&lt;850),"800-850",
AND(H54&gt;=850,H54&lt;900),"850-900",
AND(H54&gt;=900,H54&lt;950),"900-950",
AND(H54&gt;=950,H54&lt;=1000),"950-1000",
H54&lt;500,"Below 500",
TRUE,"Above 1000"
)</f>
        <v>550-600</v>
      </c>
      <c r="K54" s="2">
        <f t="shared" si="2"/>
        <v>55</v>
      </c>
      <c r="N54" t="str" cm="1">
        <f t="array" ref="N54">_xlfn.IFS(H54&lt;500,"0-500",H54&lt;1000,"500-1000",H54&lt;1500,"1000-1500",H54&lt;2000,"1500-2000",H54&lt;2500,"2000-2500",H54&lt;3000,"2500-3000",H54&lt;3500,"3000-3500",H54&lt;4000,"3500-4000",H54&lt;4500,"4000-4500",H54&lt;=5000,"4500-5000",TRUE,"Hbove 5000")</f>
        <v>500-1000</v>
      </c>
      <c r="O54">
        <v>75.62</v>
      </c>
      <c r="P54">
        <v>42.21</v>
      </c>
      <c r="Q54">
        <v>8.93</v>
      </c>
      <c r="R54">
        <v>35.119999999999997</v>
      </c>
      <c r="S54" t="str" cm="1">
        <f t="array" ref="S54">_xlfn.IFS(
R54&lt;0,"&lt; 0",
R54&lt;5,"0 to 5",
R54&lt;10,"5 to 10",
R54&lt;15,"10 to 15",
R54&lt;20,"15 to 20",
R54&lt;25,"20 to 25",
R54&lt;50,"25 to 50",
R54&lt;75,"50 to 75",
R54&lt;100,"75 to 100",
R54&lt;125,"100 to 125",
R54&lt;150,"125 to 150",
R54&lt;175,"150 to 175",
R54&lt;200,"175 to 200",
TRUE,"&gt; 200"
)</f>
        <v>25 to 50</v>
      </c>
      <c r="T54">
        <v>321</v>
      </c>
      <c r="U54">
        <v>419.1</v>
      </c>
      <c r="V54">
        <v>30.56</v>
      </c>
      <c r="W54" t="str" cm="1">
        <f t="array" ref="W54">_xlfn.IFS(
V54&lt;-15,"&lt; -15%",
V54&lt;-10,"-15% to -10%",
V54&lt;-5,"-10% to -5%",
V54&lt;0,"-5% to 0%",
V54&lt;10,"0% to 10%",
V54&lt;20,"10% to 20%",
V54&lt;30,"20% to 30%",
V54&lt;40,"30% to 40%",
V54&lt;50,"40% to 50%",
V54&lt;60,"50% to 60%",
V54&lt;70,"60% to 70%",
V54&lt;80,"70% to 80%",
V54&lt;90,"80% to 90%",
V54&lt;100,"90% to 100%",
TRUE,"&gt; 100%"
)</f>
        <v>30% to 40%</v>
      </c>
      <c r="X54">
        <v>508.95</v>
      </c>
      <c r="Y54">
        <v>507.8</v>
      </c>
      <c r="Z54" t="str">
        <f t="shared" si="3"/>
        <v>&gt;0</v>
      </c>
      <c r="AA54" t="str" cm="1">
        <f t="array" ref="AA54">_xlfn.IFS(
AND(O54&gt;=0,O54&lt;5),"0-5",
AND(O54&gt;=5,O54&lt;15),"5-15",
AND(O54&gt;=15,O54&lt;30),"15-30",
AND(O54&gt;=30,O54&lt;60),"30-60",
AND(O54&gt;=60,O54&lt;90),"60-90",
AND(O54&gt;=90,O54&lt;120),"90-120",
AND(O54&gt;=120,O54&lt;160),"120-160",
AND(O54&gt;=160,O54&lt;200),"160-200",
AND(O54&gt;=200,O54&lt;250),"200-250",
AND(O54&gt;=250,O54&lt;300),"250-300",
O54&gt;=300,"&gt;300",
TRUE,"Below 0"
)</f>
        <v>60-90</v>
      </c>
      <c r="AB54">
        <v>58.55</v>
      </c>
    </row>
    <row r="55" spans="1:28">
      <c r="A55" s="1">
        <v>45653</v>
      </c>
      <c r="B55" s="1" t="str">
        <f t="shared" si="4"/>
        <v>2024</v>
      </c>
      <c r="C55" t="s">
        <v>22493</v>
      </c>
      <c r="D55" t="str">
        <f t="shared" si="0"/>
        <v>Concord</v>
      </c>
      <c r="E55" t="str">
        <f t="shared" si="1"/>
        <v>Concord Enviro Sys</v>
      </c>
      <c r="F55" t="str">
        <f>_xlfn.XLOOKUP(E55,MARKET_PRICE__2[Column2],MARKET_PRICE__2[Column3],"Not found")</f>
        <v>Not found</v>
      </c>
      <c r="G55" t="str">
        <f>_xlfn.XLOOKUP(D55,MARKET_PRICE__2[Column12],MARKET_PRICE__2[Column3],"Not found")</f>
        <v>2682.30</v>
      </c>
      <c r="H55" s="2">
        <v>500.33</v>
      </c>
      <c r="J55" s="2" t="str" cm="1">
        <f t="array" ref="J55">_xlfn.IFS(
AND(H55&gt;=500,H55&lt;550),"500-550",
AND(H55&gt;=550,H55&lt;600),"550-600",
AND(H55&gt;=600,H55&lt;650),"600-650",
AND(H55&gt;=650,H55&lt;700),"650-700",
AND(H55&gt;=700,H55&lt;750),"700-750",
AND(H55&gt;=750,H55&lt;800),"750-800",
AND(H55&gt;=800,H55&lt;850),"800-850",
AND(H55&gt;=850,H55&lt;900),"850-900",
AND(H55&gt;=900,H55&lt;950),"900-950",
AND(H55&gt;=950,H55&lt;=1000),"950-1000",
H55&lt;500,"Below 500",
TRUE,"Above 1000"
)</f>
        <v>500-550</v>
      </c>
      <c r="K55" s="2">
        <f t="shared" si="2"/>
        <v>50.033000000000001</v>
      </c>
      <c r="N55" t="str" cm="1">
        <f t="array" ref="N55">_xlfn.IFS(H55&lt;500,"0-500",H55&lt;1000,"500-1000",H55&lt;1500,"1000-1500",H55&lt;2000,"1500-2000",H55&lt;2500,"2000-2500",H55&lt;3000,"2500-3000",H55&lt;3500,"3000-3500",H55&lt;4000,"3500-4000",H55&lt;4500,"4000-4500",H55&lt;=5000,"4500-5000",TRUE,"Hbove 5000")</f>
        <v>500-1000</v>
      </c>
      <c r="O55">
        <v>17.32</v>
      </c>
      <c r="P55">
        <v>14.2</v>
      </c>
      <c r="Q55">
        <v>5.56</v>
      </c>
      <c r="R55">
        <v>10.67</v>
      </c>
      <c r="S55" t="str" cm="1">
        <f t="array" ref="S55">_xlfn.IFS(
R55&lt;0,"&lt; 0",
R55&lt;5,"0 to 5",
R55&lt;10,"5 to 10",
R55&lt;15,"10 to 15",
R55&lt;20,"15 to 20",
R55&lt;25,"20 to 25",
R55&lt;50,"25 to 50",
R55&lt;75,"50 to 75",
R55&lt;100,"75 to 100",
R55&lt;125,"100 to 125",
R55&lt;150,"125 to 150",
R55&lt;175,"150 to 175",
R55&lt;200,"175 to 200",
TRUE,"&gt; 200"
)</f>
        <v>10 to 15</v>
      </c>
      <c r="T55">
        <v>701</v>
      </c>
      <c r="U55">
        <v>832</v>
      </c>
      <c r="V55">
        <v>18.690000000000001</v>
      </c>
      <c r="W55" t="str" cm="1">
        <f t="array" ref="W55">_xlfn.IFS(
V55&lt;-15,"&lt; -15%",
V55&lt;-10,"-15% to -10%",
V55&lt;-5,"-10% to -5%",
V55&lt;0,"-5% to 0%",
V55&lt;10,"0% to 10%",
V55&lt;20,"10% to 20%",
V55&lt;30,"20% to 30%",
V55&lt;40,"30% to 40%",
V55&lt;50,"40% to 50%",
V55&lt;60,"50% to 60%",
V55&lt;70,"60% to 70%",
V55&lt;80,"70% to 80%",
V55&lt;90,"80% to 90%",
V55&lt;100,"90% to 100%",
TRUE,"&gt; 100%"
)</f>
        <v>10% to 20%</v>
      </c>
      <c r="X55">
        <v>548.4</v>
      </c>
      <c r="Y55">
        <v>550.5</v>
      </c>
      <c r="Z55" t="str">
        <f t="shared" si="3"/>
        <v>&gt;0</v>
      </c>
      <c r="AA55" t="str" cm="1">
        <f t="array" ref="AA55">_xlfn.IFS(
AND(O55&gt;=0,O55&lt;5),"0-5",
AND(O55&gt;=5,O55&lt;15),"5-15",
AND(O55&gt;=15,O55&lt;30),"15-30",
AND(O55&gt;=30,O55&lt;60),"30-60",
AND(O55&gt;=60,O55&lt;90),"60-90",
AND(O55&gt;=90,O55&lt;120),"90-120",
AND(O55&gt;=120,O55&lt;160),"120-160",
AND(O55&gt;=160,O55&lt;200),"160-200",
AND(O55&gt;=200,O55&lt;250),"200-250",
AND(O55&gt;=250,O55&lt;300),"250-300",
O55&gt;=300,"&gt;300",
TRUE,"Below 0"
)</f>
        <v>15-30</v>
      </c>
      <c r="AB55">
        <v>-21.77</v>
      </c>
    </row>
    <row r="56" spans="1:28" hidden="1">
      <c r="A56" s="1">
        <v>45646</v>
      </c>
      <c r="B56" s="1" t="str">
        <f t="shared" si="4"/>
        <v>2024</v>
      </c>
      <c r="C56" t="s">
        <v>22494</v>
      </c>
      <c r="D56" t="str">
        <f t="shared" si="0"/>
        <v>International</v>
      </c>
      <c r="E56" t="str">
        <f t="shared" si="1"/>
        <v>International Gemm</v>
      </c>
      <c r="F56" t="str">
        <f>_xlfn.XLOOKUP(E56,MARKET_PRICE__2[Column2],MARKET_PRICE__2[Column3],"Not found")</f>
        <v>Not found</v>
      </c>
      <c r="G56" t="str">
        <f>_xlfn.XLOOKUP(D56,MARKET_PRICE__2[Column12],MARKET_PRICE__2[Column3],"Not found")</f>
        <v>345.05</v>
      </c>
      <c r="H56" s="2">
        <v>4225</v>
      </c>
      <c r="K56" s="2">
        <f t="shared" si="2"/>
        <v>422.5</v>
      </c>
      <c r="N56" t="str" cm="1">
        <f t="array" ref="N56">_xlfn.IFS(H56&lt;500,"0-500",H56&lt;1000,"500-1000",H56&lt;1500,"1000-1500",H56&lt;2000,"1500-2000",H56&lt;2500,"2000-2500",H56&lt;3000,"2500-3000",H56&lt;3500,"3000-3500",H56&lt;4000,"3500-4000",H56&lt;4500,"4000-4500",H56&lt;=5000,"4500-5000",TRUE,"Hbove 5000")</f>
        <v>4000-4500</v>
      </c>
      <c r="O56">
        <v>45.8</v>
      </c>
      <c r="P56">
        <v>24.84</v>
      </c>
      <c r="Q56">
        <v>11.21</v>
      </c>
      <c r="R56">
        <v>33.78</v>
      </c>
      <c r="S56" t="str" cm="1">
        <f t="array" ref="S56">_xlfn.IFS(
R56&lt;0,"&lt; 0",
R56&lt;5,"0 to 5",
R56&lt;10,"5 to 10",
R56&lt;15,"10 to 15",
R56&lt;20,"15 to 20",
R56&lt;25,"20 to 25",
R56&lt;50,"25 to 50",
R56&lt;75,"50 to 75",
R56&lt;100,"75 to 100",
R56&lt;125,"100 to 125",
R56&lt;150,"125 to 150",
R56&lt;175,"150 to 175",
R56&lt;200,"175 to 200",
TRUE,"&gt; 200"
)</f>
        <v>25 to 50</v>
      </c>
      <c r="T56">
        <v>417</v>
      </c>
      <c r="U56">
        <v>504.85</v>
      </c>
      <c r="V56">
        <v>21.07</v>
      </c>
      <c r="W56" t="str" cm="1">
        <f t="array" ref="W56">_xlfn.IFS(
V56&lt;-15,"&lt; -15%",
V56&lt;-10,"-15% to -10%",
V56&lt;-5,"-10% to -5%",
V56&lt;0,"-5% to 0%",
V56&lt;10,"0% to 10%",
V56&lt;20,"10% to 20%",
V56&lt;30,"20% to 30%",
V56&lt;40,"30% to 40%",
V56&lt;50,"40% to 50%",
V56&lt;60,"50% to 60%",
V56&lt;70,"60% to 70%",
V56&lt;80,"70% to 80%",
V56&lt;90,"80% to 90%",
V56&lt;100,"90% to 100%",
TRUE,"&gt; 100%"
)</f>
        <v>20% to 30%</v>
      </c>
      <c r="X56">
        <v>350.85</v>
      </c>
      <c r="Y56">
        <v>350.8</v>
      </c>
      <c r="Z56" t="str">
        <f t="shared" si="3"/>
        <v>&gt;0</v>
      </c>
      <c r="AA56" t="str" cm="1">
        <f t="array" ref="AA56">_xlfn.IFS(
AND(O56&gt;=0,O56&lt;5),"0-5",
AND(O56&gt;=5,O56&lt;15),"5-15",
AND(O56&gt;=15,O56&lt;30),"15-30",
AND(O56&gt;=30,O56&lt;60),"30-60",
AND(O56&gt;=60,O56&lt;90),"60-90",
AND(O56&gt;=90,O56&lt;120),"90-120",
AND(O56&gt;=120,O56&lt;160),"120-160",
AND(O56&gt;=160,O56&lt;200),"160-200",
AND(O56&gt;=200,O56&lt;250),"200-250",
AND(O56&gt;=250,O56&lt;300),"250-300",
O56&gt;=300,"&gt;300",
TRUE,"Below 0"
)</f>
        <v>30-60</v>
      </c>
      <c r="AB56">
        <v>-15.86</v>
      </c>
    </row>
    <row r="57" spans="1:28" hidden="1">
      <c r="A57" s="1">
        <v>45645</v>
      </c>
      <c r="B57" s="1" t="str">
        <f t="shared" si="4"/>
        <v>2024</v>
      </c>
      <c r="C57" t="s">
        <v>22495</v>
      </c>
      <c r="D57" t="str">
        <f t="shared" si="0"/>
        <v>Inventurus</v>
      </c>
      <c r="E57" t="str">
        <f t="shared" si="1"/>
        <v>Inventurus Knowled</v>
      </c>
      <c r="F57" t="str">
        <f>_xlfn.XLOOKUP(E57,MARKET_PRICE__2[Column2],MARKET_PRICE__2[Column3],"Not found")</f>
        <v>Not found</v>
      </c>
      <c r="G57" t="str">
        <f>_xlfn.XLOOKUP(D57,MARKET_PRICE__2[Column12],MARKET_PRICE__2[Column3],"Not found")</f>
        <v>1524.35</v>
      </c>
      <c r="H57" s="2">
        <v>2497.92</v>
      </c>
      <c r="K57" s="2">
        <f t="shared" si="2"/>
        <v>249.792</v>
      </c>
      <c r="N57" t="str" cm="1">
        <f t="array" ref="N57">_xlfn.IFS(H57&lt;500,"0-500",H57&lt;1000,"500-1000",H57&lt;1500,"1000-1500",H57&lt;2000,"1500-2000",H57&lt;2500,"2000-2500",H57&lt;3000,"2500-3000",H57&lt;3500,"3000-3500",H57&lt;4000,"3500-4000",H57&lt;4500,"4000-4500",H57&lt;=5000,"4500-5000",TRUE,"Hbove 5000")</f>
        <v>2000-2500</v>
      </c>
      <c r="O57">
        <v>80.64</v>
      </c>
      <c r="P57">
        <v>23.25</v>
      </c>
      <c r="Q57">
        <v>14.55</v>
      </c>
      <c r="R57">
        <v>52.68</v>
      </c>
      <c r="S57" t="str" cm="1">
        <f t="array" ref="S57">_xlfn.IFS(
R57&lt;0,"&lt; 0",
R57&lt;5,"0 to 5",
R57&lt;10,"5 to 10",
R57&lt;15,"10 to 15",
R57&lt;20,"15 to 20",
R57&lt;25,"20 to 25",
R57&lt;50,"25 to 50",
R57&lt;75,"50 to 75",
R57&lt;100,"75 to 100",
R57&lt;125,"100 to 125",
R57&lt;150,"125 to 150",
R57&lt;175,"150 to 175",
R57&lt;200,"175 to 200",
TRUE,"&gt; 200"
)</f>
        <v>50 to 75</v>
      </c>
      <c r="T57">
        <v>1329</v>
      </c>
      <c r="U57">
        <v>1856</v>
      </c>
      <c r="V57">
        <v>39.65</v>
      </c>
      <c r="W57" t="str" cm="1">
        <f t="array" ref="W57">_xlfn.IFS(
V57&lt;-15,"&lt; -15%",
V57&lt;-10,"-15% to -10%",
V57&lt;-5,"-10% to -5%",
V57&lt;0,"-5% to 0%",
V57&lt;10,"0% to 10%",
V57&lt;20,"10% to 20%",
V57&lt;30,"20% to 30%",
V57&lt;40,"30% to 40%",
V57&lt;50,"40% to 50%",
V57&lt;60,"50% to 60%",
V57&lt;70,"60% to 70%",
V57&lt;80,"70% to 80%",
V57&lt;90,"80% to 90%",
V57&lt;100,"90% to 100%",
TRUE,"&gt; 100%"
)</f>
        <v>30% to 40%</v>
      </c>
      <c r="X57">
        <v>1554.9</v>
      </c>
      <c r="Y57">
        <v>1554.6</v>
      </c>
      <c r="Z57" t="str">
        <f t="shared" si="3"/>
        <v>&gt;0</v>
      </c>
      <c r="AA57" t="str" cm="1">
        <f t="array" ref="AA57">_xlfn.IFS(
AND(O57&gt;=0,O57&lt;5),"0-5",
AND(O57&gt;=5,O57&lt;15),"5-15",
AND(O57&gt;=15,O57&lt;30),"15-30",
AND(O57&gt;=30,O57&lt;60),"30-60",
AND(O57&gt;=60,O57&lt;90),"60-90",
AND(O57&gt;=90,O57&lt;120),"90-120",
AND(O57&gt;=120,O57&lt;160),"120-160",
AND(O57&gt;=160,O57&lt;200),"160-200",
AND(O57&gt;=200,O57&lt;250),"200-250",
AND(O57&gt;=250,O57&lt;300),"250-300",
O57&gt;=300,"&gt;300",
TRUE,"Below 0"
)</f>
        <v>60-90</v>
      </c>
      <c r="AB57">
        <v>17</v>
      </c>
    </row>
    <row r="58" spans="1:28" hidden="1">
      <c r="A58" s="1">
        <v>45644</v>
      </c>
      <c r="B58" s="1" t="str">
        <f t="shared" si="4"/>
        <v>2024</v>
      </c>
      <c r="C58" t="s">
        <v>22496</v>
      </c>
      <c r="D58" t="str">
        <f t="shared" si="0"/>
        <v>Sai</v>
      </c>
      <c r="E58" t="str">
        <f t="shared" si="1"/>
        <v>Sai Life Sciences</v>
      </c>
      <c r="F58" t="str">
        <f>_xlfn.XLOOKUP(E58,MARKET_PRICE__2[Column2],MARKET_PRICE__2[Column3],"Not found")</f>
        <v>Not found</v>
      </c>
      <c r="G58" t="str">
        <f>_xlfn.XLOOKUP(D58,MARKET_PRICE__2[Column12],MARKET_PRICE__2[Column3],"Not found")</f>
        <v>32.80</v>
      </c>
      <c r="H58" s="2">
        <v>3042.62</v>
      </c>
      <c r="K58" s="2">
        <f t="shared" si="2"/>
        <v>304.262</v>
      </c>
      <c r="N58" t="str" cm="1">
        <f t="array" ref="N58">_xlfn.IFS(H58&lt;500,"0-500",H58&lt;1000,"500-1000",H58&lt;1500,"1000-1500",H58&lt;2000,"1500-2000",H58&lt;2500,"2000-2500",H58&lt;3000,"2500-3000",H58&lt;3500,"3000-3500",H58&lt;4000,"3500-4000",H58&lt;4500,"4000-4500",H58&lt;=5000,"4500-5000",TRUE,"Hbove 5000")</f>
        <v>3000-3500</v>
      </c>
      <c r="O58">
        <v>30.93</v>
      </c>
      <c r="P58">
        <v>4.92</v>
      </c>
      <c r="Q58">
        <v>1.37</v>
      </c>
      <c r="R58">
        <v>10.26</v>
      </c>
      <c r="S58" t="str" cm="1">
        <f t="array" ref="S58">_xlfn.IFS(
R58&lt;0,"&lt; 0",
R58&lt;5,"0 to 5",
R58&lt;10,"5 to 10",
R58&lt;15,"10 to 15",
R58&lt;20,"15 to 20",
R58&lt;25,"20 to 25",
R58&lt;50,"25 to 50",
R58&lt;75,"50 to 75",
R58&lt;100,"75 to 100",
R58&lt;125,"100 to 125",
R58&lt;150,"125 to 150",
R58&lt;175,"150 to 175",
R58&lt;200,"175 to 200",
TRUE,"&gt; 200"
)</f>
        <v>10 to 15</v>
      </c>
      <c r="T58">
        <v>549</v>
      </c>
      <c r="U58">
        <v>660</v>
      </c>
      <c r="V58">
        <v>20.22</v>
      </c>
      <c r="W58" t="str" cm="1">
        <f t="array" ref="W58">_xlfn.IFS(
V58&lt;-15,"&lt; -15%",
V58&lt;-10,"-15% to -10%",
V58&lt;-5,"-10% to -5%",
V58&lt;0,"-5% to 0%",
V58&lt;10,"0% to 10%",
V58&lt;20,"10% to 20%",
V58&lt;30,"20% to 30%",
V58&lt;40,"30% to 40%",
V58&lt;50,"40% to 50%",
V58&lt;60,"50% to 60%",
V58&lt;70,"60% to 70%",
V58&lt;80,"70% to 80%",
V58&lt;90,"80% to 90%",
V58&lt;100,"90% to 100%",
TRUE,"&gt; 100%"
)</f>
        <v>20% to 30%</v>
      </c>
      <c r="X58">
        <v>925.15</v>
      </c>
      <c r="Y58">
        <v>925.9</v>
      </c>
      <c r="Z58" t="str">
        <f t="shared" si="3"/>
        <v>&gt;0</v>
      </c>
      <c r="AA58" t="str" cm="1">
        <f t="array" ref="AA58">_xlfn.IFS(
AND(O58&gt;=0,O58&lt;5),"0-5",
AND(O58&gt;=5,O58&lt;15),"5-15",
AND(O58&gt;=15,O58&lt;30),"15-30",
AND(O58&gt;=30,O58&lt;60),"30-60",
AND(O58&gt;=60,O58&lt;90),"60-90",
AND(O58&gt;=90,O58&lt;120),"90-120",
AND(O58&gt;=120,O58&lt;160),"120-160",
AND(O58&gt;=160,O58&lt;200),"160-200",
AND(O58&gt;=200,O58&lt;250),"200-250",
AND(O58&gt;=250,O58&lt;300),"250-300",
O58&gt;=300,"&gt;300",
TRUE,"Below 0"
)</f>
        <v>30-60</v>
      </c>
      <c r="AB58">
        <v>68.52</v>
      </c>
    </row>
    <row r="59" spans="1:28" hidden="1">
      <c r="A59" s="1">
        <v>45644</v>
      </c>
      <c r="B59" s="1" t="str">
        <f t="shared" si="4"/>
        <v>2024</v>
      </c>
      <c r="C59" t="s">
        <v>22497</v>
      </c>
      <c r="D59" t="str">
        <f t="shared" si="0"/>
        <v>Vishal</v>
      </c>
      <c r="E59" t="str">
        <f t="shared" si="1"/>
        <v>Vishal Mega Mart L</v>
      </c>
      <c r="F59" t="str">
        <f>_xlfn.XLOOKUP(E59,MARKET_PRICE__2[Column2],MARKET_PRICE__2[Column3],"Not found")</f>
        <v>Not found</v>
      </c>
      <c r="G59" t="str">
        <f>_xlfn.XLOOKUP(D59,MARKET_PRICE__2[Column12],MARKET_PRICE__2[Column3],"Not found")</f>
        <v>148.05</v>
      </c>
      <c r="H59" s="2">
        <v>8000</v>
      </c>
      <c r="K59" s="2">
        <f t="shared" si="2"/>
        <v>800</v>
      </c>
      <c r="N59" t="str" cm="1">
        <f t="array" ref="N59">_xlfn.IFS(H59&lt;500,"0-500",H59&lt;1000,"500-1000",H59&lt;1500,"1000-1500",H59&lt;2000,"1500-2000",H59&lt;2500,"2000-2500",H59&lt;3000,"2500-3000",H59&lt;3500,"3000-3500",H59&lt;4000,"3500-4000",H59&lt;4500,"4000-4500",H59&lt;=5000,"4500-5000",TRUE,"Hbove 5000")</f>
        <v>Hbove 5000</v>
      </c>
      <c r="O59">
        <v>80.75</v>
      </c>
      <c r="P59">
        <v>14.25</v>
      </c>
      <c r="Q59">
        <v>2.31</v>
      </c>
      <c r="R59">
        <v>27.28</v>
      </c>
      <c r="S59" t="str" cm="1">
        <f t="array" ref="S59">_xlfn.IFS(
R59&lt;0,"&lt; 0",
R59&lt;5,"0 to 5",
R59&lt;10,"5 to 10",
R59&lt;15,"10 to 15",
R59&lt;20,"15 to 20",
R59&lt;25,"20 to 25",
R59&lt;50,"25 to 50",
R59&lt;75,"50 to 75",
R59&lt;100,"75 to 100",
R59&lt;125,"100 to 125",
R59&lt;150,"125 to 150",
R59&lt;175,"150 to 175",
R59&lt;200,"175 to 200",
TRUE,"&gt; 200"
)</f>
        <v>25 to 50</v>
      </c>
      <c r="T59">
        <v>78</v>
      </c>
      <c r="U59">
        <v>110</v>
      </c>
      <c r="V59">
        <v>41.03</v>
      </c>
      <c r="W59" t="str" cm="1">
        <f t="array" ref="W59">_xlfn.IFS(
V59&lt;-15,"&lt; -15%",
V59&lt;-10,"-15% to -10%",
V59&lt;-5,"-10% to -5%",
V59&lt;0,"-5% to 0%",
V59&lt;10,"0% to 10%",
V59&lt;20,"10% to 20%",
V59&lt;30,"20% to 30%",
V59&lt;40,"30% to 40%",
V59&lt;50,"40% to 50%",
V59&lt;60,"50% to 60%",
V59&lt;70,"60% to 70%",
V59&lt;80,"70% to 80%",
V59&lt;90,"80% to 90%",
V59&lt;100,"90% to 100%",
TRUE,"&gt; 100%"
)</f>
        <v>40% to 50%</v>
      </c>
      <c r="X59">
        <v>150.6</v>
      </c>
      <c r="Y59">
        <v>150.66999999999999</v>
      </c>
      <c r="Z59" t="str">
        <f t="shared" si="3"/>
        <v>&gt;0</v>
      </c>
      <c r="AA59" t="str" cm="1">
        <f t="array" ref="AA59">_xlfn.IFS(
AND(O59&gt;=0,O59&lt;5),"0-5",
AND(O59&gt;=5,O59&lt;15),"5-15",
AND(O59&gt;=15,O59&lt;30),"15-30",
AND(O59&gt;=30,O59&lt;60),"30-60",
AND(O59&gt;=60,O59&lt;90),"60-90",
AND(O59&gt;=90,O59&lt;120),"90-120",
AND(O59&gt;=120,O59&lt;160),"120-160",
AND(O59&gt;=160,O59&lt;200),"160-200",
AND(O59&gt;=200,O59&lt;250),"200-250",
AND(O59&gt;=250,O59&lt;300),"250-300",
O59&gt;=300,"&gt;300",
TRUE,"Below 0"
)</f>
        <v>60-90</v>
      </c>
      <c r="AB59">
        <v>93.08</v>
      </c>
    </row>
    <row r="60" spans="1:28">
      <c r="A60" s="1">
        <v>45644</v>
      </c>
      <c r="B60" s="1" t="str">
        <f t="shared" si="4"/>
        <v>2024</v>
      </c>
      <c r="C60" t="s">
        <v>22498</v>
      </c>
      <c r="D60" t="str">
        <f t="shared" si="0"/>
        <v>One</v>
      </c>
      <c r="E60" t="str">
        <f t="shared" si="1"/>
        <v>One Mobikwik Syste</v>
      </c>
      <c r="F60" t="str">
        <f>_xlfn.XLOOKUP(E60,MARKET_PRICE__2[Column2],MARKET_PRICE__2[Column3],"Not found")</f>
        <v>Not found</v>
      </c>
      <c r="G60" t="str">
        <f>_xlfn.XLOOKUP(D60,MARKET_PRICE__2[Column12],MARKET_PRICE__2[Column3],"Not found")</f>
        <v>277.30</v>
      </c>
      <c r="H60" s="2">
        <v>572</v>
      </c>
      <c r="J60" s="2" t="str" cm="1">
        <f t="array" ref="J60">_xlfn.IFS(
AND(H60&gt;=500,H60&lt;550),"500-550",
AND(H60&gt;=550,H60&lt;600),"550-600",
AND(H60&gt;=600,H60&lt;650),"600-650",
AND(H60&gt;=650,H60&lt;700),"650-700",
AND(H60&gt;=700,H60&lt;750),"700-750",
AND(H60&gt;=750,H60&lt;800),"750-800",
AND(H60&gt;=800,H60&lt;850),"800-850",
AND(H60&gt;=850,H60&lt;900),"850-900",
AND(H60&gt;=900,H60&lt;950),"900-950",
AND(H60&gt;=950,H60&lt;=1000),"950-1000",
H60&lt;500,"Below 500",
TRUE,"Above 1000"
)</f>
        <v>550-600</v>
      </c>
      <c r="K60" s="2">
        <f t="shared" si="2"/>
        <v>57.2</v>
      </c>
      <c r="N60" t="str" cm="1">
        <f t="array" ref="N60">_xlfn.IFS(H60&lt;500,"0-500",H60&lt;1000,"500-1000",H60&lt;1500,"1000-1500",H60&lt;2000,"1500-2000",H60&lt;2500,"2000-2500",H60&lt;3000,"2500-3000",H60&lt;3500,"3000-3500",H60&lt;4000,"3500-4000",H60&lt;4500,"4000-4500",H60&lt;=5000,"4500-5000",TRUE,"Hbove 5000")</f>
        <v>500-1000</v>
      </c>
      <c r="O60">
        <v>119.5</v>
      </c>
      <c r="P60">
        <v>108.95</v>
      </c>
      <c r="Q60">
        <v>134.66999999999999</v>
      </c>
      <c r="R60">
        <v>119.38</v>
      </c>
      <c r="S60" t="str" cm="1">
        <f t="array" ref="S60">_xlfn.IFS(
R60&lt;0,"&lt; 0",
R60&lt;5,"0 to 5",
R60&lt;10,"5 to 10",
R60&lt;15,"10 to 15",
R60&lt;20,"15 to 20",
R60&lt;25,"20 to 25",
R60&lt;50,"25 to 50",
R60&lt;75,"50 to 75",
R60&lt;100,"75 to 100",
R60&lt;125,"100 to 125",
R60&lt;150,"125 to 150",
R60&lt;175,"150 to 175",
R60&lt;200,"175 to 200",
TRUE,"&gt; 200"
)</f>
        <v>100 to 125</v>
      </c>
      <c r="T60">
        <v>279</v>
      </c>
      <c r="U60">
        <v>442.25</v>
      </c>
      <c r="V60">
        <v>58.51</v>
      </c>
      <c r="W60" t="str" cm="1">
        <f t="array" ref="W60">_xlfn.IFS(
V60&lt;-15,"&lt; -15%",
V60&lt;-10,"-15% to -10%",
V60&lt;-5,"-10% to -5%",
V60&lt;0,"-5% to 0%",
V60&lt;10,"0% to 10%",
V60&lt;20,"10% to 20%",
V60&lt;30,"20% to 30%",
V60&lt;40,"30% to 40%",
V60&lt;50,"40% to 50%",
V60&lt;60,"50% to 60%",
V60&lt;70,"60% to 70%",
V60&lt;80,"70% to 80%",
V60&lt;90,"80% to 90%",
V60&lt;100,"90% to 100%",
TRUE,"&gt; 100%"
)</f>
        <v>50% to 60%</v>
      </c>
      <c r="X60">
        <v>228.95</v>
      </c>
      <c r="Y60">
        <v>228.98</v>
      </c>
      <c r="Z60" t="str">
        <f t="shared" si="3"/>
        <v>&gt;0</v>
      </c>
      <c r="AA60" t="str" cm="1">
        <f t="array" ref="AA60">_xlfn.IFS(
AND(O60&gt;=0,O60&lt;5),"0-5",
AND(O60&gt;=5,O60&lt;15),"5-15",
AND(O60&gt;=15,O60&lt;30),"15-30",
AND(O60&gt;=30,O60&lt;60),"30-60",
AND(O60&gt;=60,O60&lt;90),"60-90",
AND(O60&gt;=90,O60&lt;120),"90-120",
AND(O60&gt;=120,O60&lt;160),"120-160",
AND(O60&gt;=160,O60&lt;200),"160-200",
AND(O60&gt;=200,O60&lt;250),"200-250",
AND(O60&gt;=250,O60&lt;300),"250-300",
O60&gt;=300,"&gt;300",
TRUE,"Below 0"
)</f>
        <v>90-120</v>
      </c>
      <c r="AB60">
        <v>-17.940000000000001</v>
      </c>
    </row>
    <row r="61" spans="1:28">
      <c r="A61" s="1">
        <v>45632</v>
      </c>
      <c r="B61" s="1" t="str">
        <f t="shared" si="4"/>
        <v>2024</v>
      </c>
      <c r="C61" t="s">
        <v>22499</v>
      </c>
      <c r="D61" t="str">
        <f t="shared" si="0"/>
        <v>Suraksha</v>
      </c>
      <c r="E61" t="str">
        <f t="shared" si="1"/>
        <v>Suraksha Diagnosti</v>
      </c>
      <c r="F61" t="str">
        <f>_xlfn.XLOOKUP(E61,MARKET_PRICE__2[Column2],MARKET_PRICE__2[Column3],"Not found")</f>
        <v>Not found</v>
      </c>
      <c r="G61" t="str">
        <f>_xlfn.XLOOKUP(D61,MARKET_PRICE__2[Column12],MARKET_PRICE__2[Column3],"Not found")</f>
        <v>292.70</v>
      </c>
      <c r="H61" s="2">
        <v>846.25</v>
      </c>
      <c r="J61" s="2" t="str" cm="1">
        <f t="array" ref="J61">_xlfn.IFS(
AND(H61&gt;=500,H61&lt;550),"500-550",
AND(H61&gt;=550,H61&lt;600),"550-600",
AND(H61&gt;=600,H61&lt;650),"600-650",
AND(H61&gt;=650,H61&lt;700),"650-700",
AND(H61&gt;=700,H61&lt;750),"700-750",
AND(H61&gt;=750,H61&lt;800),"750-800",
AND(H61&gt;=800,H61&lt;850),"800-850",
AND(H61&gt;=850,H61&lt;900),"850-900",
AND(H61&gt;=900,H61&lt;950),"900-950",
AND(H61&gt;=950,H61&lt;=1000),"950-1000",
H61&lt;500,"Below 500",
TRUE,"Above 1000"
)</f>
        <v>800-850</v>
      </c>
      <c r="K61" s="2">
        <f t="shared" si="2"/>
        <v>84.625</v>
      </c>
      <c r="N61" t="str" cm="1">
        <f t="array" ref="N61">_xlfn.IFS(H61&lt;500,"0-500",H61&lt;1000,"500-1000",H61&lt;1500,"1000-1500",H61&lt;2000,"1500-2000",H61&lt;2500,"2000-2500",H61&lt;3000,"2500-3000",H61&lt;3500,"3000-3500",H61&lt;4000,"3500-4000",H61&lt;4500,"4000-4500",H61&lt;=5000,"4500-5000",TRUE,"Hbove 5000")</f>
        <v>500-1000</v>
      </c>
      <c r="O61">
        <v>1.74</v>
      </c>
      <c r="P61">
        <v>1.41</v>
      </c>
      <c r="Q61">
        <v>0.95</v>
      </c>
      <c r="R61">
        <v>1.27</v>
      </c>
      <c r="S61" t="str" cm="1">
        <f t="array" ref="S61">_xlfn.IFS(
R61&lt;0,"&lt; 0",
R61&lt;5,"0 to 5",
R61&lt;10,"5 to 10",
R61&lt;15,"10 to 15",
R61&lt;20,"15 to 20",
R61&lt;25,"20 to 25",
R61&lt;50,"25 to 50",
R61&lt;75,"50 to 75",
R61&lt;100,"75 to 100",
R61&lt;125,"100 to 125",
R61&lt;150,"125 to 150",
R61&lt;175,"150 to 175",
R61&lt;200,"175 to 200",
TRUE,"&gt; 200"
)</f>
        <v>0 to 5</v>
      </c>
      <c r="T61">
        <v>441</v>
      </c>
      <c r="U61">
        <v>437</v>
      </c>
      <c r="V61">
        <v>-0.91</v>
      </c>
      <c r="W61" t="str" cm="1">
        <f t="array" ref="W61">_xlfn.IFS(
V61&lt;-15,"&lt; -15%",
V61&lt;-10,"-15% to -10%",
V61&lt;-5,"-10% to -5%",
V61&lt;0,"-5% to 0%",
V61&lt;10,"0% to 10%",
V61&lt;20,"10% to 20%",
V61&lt;30,"20% to 30%",
V61&lt;40,"30% to 40%",
V61&lt;50,"40% to 50%",
V61&lt;60,"50% to 60%",
V61&lt;70,"60% to 70%",
V61&lt;80,"70% to 80%",
V61&lt;90,"80% to 90%",
V61&lt;100,"90% to 100%",
TRUE,"&gt; 100%"
)</f>
        <v>-5% to 0%</v>
      </c>
      <c r="X61">
        <v>314.2</v>
      </c>
      <c r="Y61">
        <v>314.25</v>
      </c>
      <c r="Z61" t="str">
        <f t="shared" si="3"/>
        <v>&lt;0</v>
      </c>
      <c r="AA61" t="str" cm="1">
        <f t="array" ref="AA61">_xlfn.IFS(
AND(O61&gt;=0,O61&lt;5),"0-5",
AND(O61&gt;=5,O61&lt;15),"5-15",
AND(O61&gt;=15,O61&lt;30),"15-30",
AND(O61&gt;=30,O61&lt;60),"30-60",
AND(O61&gt;=60,O61&lt;90),"60-90",
AND(O61&gt;=90,O61&lt;120),"90-120",
AND(O61&gt;=120,O61&lt;160),"120-160",
AND(O61&gt;=160,O61&lt;200),"160-200",
AND(O61&gt;=200,O61&lt;250),"200-250",
AND(O61&gt;=250,O61&lt;300),"250-300",
O61&gt;=300,"&gt;300",
TRUE,"Below 0"
)</f>
        <v>0-5</v>
      </c>
      <c r="AB61">
        <v>-28.75</v>
      </c>
    </row>
    <row r="62" spans="1:28">
      <c r="A62" s="1">
        <v>45625</v>
      </c>
      <c r="B62" s="1" t="str">
        <f t="shared" si="4"/>
        <v>2024</v>
      </c>
      <c r="C62" t="s">
        <v>22500</v>
      </c>
      <c r="D62" t="str">
        <f t="shared" si="0"/>
        <v>Enviro</v>
      </c>
      <c r="E62" t="str">
        <f t="shared" si="1"/>
        <v>Enviro Infra Engin</v>
      </c>
      <c r="F62" t="str">
        <f>_xlfn.XLOOKUP(E62,MARKET_PRICE__2[Column2],MARKET_PRICE__2[Column3],"Not found")</f>
        <v>Not found</v>
      </c>
      <c r="G62" t="str">
        <f>_xlfn.XLOOKUP(D62,MARKET_PRICE__2[Column12],MARKET_PRICE__2[Column3],"Not found")</f>
        <v>243.15</v>
      </c>
      <c r="H62" s="2">
        <v>650.29999999999995</v>
      </c>
      <c r="J62" s="2" t="str" cm="1">
        <f t="array" ref="J62">_xlfn.IFS(
AND(H62&gt;=500,H62&lt;550),"500-550",
AND(H62&gt;=550,H62&lt;600),"550-600",
AND(H62&gt;=600,H62&lt;650),"600-650",
AND(H62&gt;=650,H62&lt;700),"650-700",
AND(H62&gt;=700,H62&lt;750),"700-750",
AND(H62&gt;=750,H62&lt;800),"750-800",
AND(H62&gt;=800,H62&lt;850),"800-850",
AND(H62&gt;=850,H62&lt;900),"850-900",
AND(H62&gt;=900,H62&lt;950),"900-950",
AND(H62&gt;=950,H62&lt;=1000),"950-1000",
H62&lt;500,"Below 500",
TRUE,"Above 1000"
)</f>
        <v>650-700</v>
      </c>
      <c r="K62" s="2">
        <f t="shared" si="2"/>
        <v>65.03</v>
      </c>
      <c r="N62" t="str" cm="1">
        <f t="array" ref="N62">_xlfn.IFS(H62&lt;500,"0-500",H62&lt;1000,"500-1000",H62&lt;1500,"1000-1500",H62&lt;2000,"1500-2000",H62&lt;2500,"2000-2500",H62&lt;3000,"2500-3000",H62&lt;3500,"3000-3500",H62&lt;4000,"3500-4000",H62&lt;4500,"4000-4500",H62&lt;=5000,"4500-5000",TRUE,"Hbove 5000")</f>
        <v>500-1000</v>
      </c>
      <c r="O62">
        <v>157.05000000000001</v>
      </c>
      <c r="P62">
        <v>153.80000000000001</v>
      </c>
      <c r="Q62">
        <v>24.48</v>
      </c>
      <c r="R62">
        <v>89.9</v>
      </c>
      <c r="S62" t="str" cm="1">
        <f t="array" ref="S62">_xlfn.IFS(
R62&lt;0,"&lt; 0",
R62&lt;5,"0 to 5",
R62&lt;10,"5 to 10",
R62&lt;15,"10 to 15",
R62&lt;20,"15 to 20",
R62&lt;25,"20 to 25",
R62&lt;50,"25 to 50",
R62&lt;75,"50 to 75",
R62&lt;100,"75 to 100",
R62&lt;125,"100 to 125",
R62&lt;150,"125 to 150",
R62&lt;175,"150 to 175",
R62&lt;200,"175 to 200",
TRUE,"&gt; 200"
)</f>
        <v>75 to 100</v>
      </c>
      <c r="T62">
        <v>148</v>
      </c>
      <c r="U62">
        <v>218</v>
      </c>
      <c r="V62">
        <v>47.3</v>
      </c>
      <c r="W62" t="str" cm="1">
        <f t="array" ref="W62">_xlfn.IFS(
V62&lt;-15,"&lt; -15%",
V62&lt;-10,"-15% to -10%",
V62&lt;-5,"-10% to -5%",
V62&lt;0,"-5% to 0%",
V62&lt;10,"0% to 10%",
V62&lt;20,"10% to 20%",
V62&lt;30,"20% to 30%",
V62&lt;40,"30% to 40%",
V62&lt;50,"40% to 50%",
V62&lt;60,"50% to 60%",
V62&lt;70,"60% to 70%",
V62&lt;80,"70% to 80%",
V62&lt;90,"80% to 90%",
V62&lt;100,"90% to 100%",
TRUE,"&gt; 100%"
)</f>
        <v>40% to 50%</v>
      </c>
      <c r="X62">
        <v>268.10000000000002</v>
      </c>
      <c r="Y62">
        <v>268.25</v>
      </c>
      <c r="Z62" t="str">
        <f t="shared" si="3"/>
        <v>&gt;0</v>
      </c>
      <c r="AA62" t="str" cm="1">
        <f t="array" ref="AA62">_xlfn.IFS(
AND(O62&gt;=0,O62&lt;5),"0-5",
AND(O62&gt;=5,O62&lt;15),"5-15",
AND(O62&gt;=15,O62&lt;30),"15-30",
AND(O62&gt;=30,O62&lt;60),"30-60",
AND(O62&gt;=60,O62&lt;90),"60-90",
AND(O62&gt;=90,O62&lt;120),"90-120",
AND(O62&gt;=120,O62&lt;160),"120-160",
AND(O62&gt;=160,O62&lt;200),"160-200",
AND(O62&gt;=200,O62&lt;250),"200-250",
AND(O62&gt;=250,O62&lt;300),"250-300",
O62&gt;=300,"&gt;300",
TRUE,"Below 0"
)</f>
        <v>120-160</v>
      </c>
      <c r="AB62">
        <v>81.150000000000006</v>
      </c>
    </row>
    <row r="63" spans="1:28" hidden="1">
      <c r="A63" s="1">
        <v>45623</v>
      </c>
      <c r="B63" s="1" t="str">
        <f t="shared" si="4"/>
        <v>2024</v>
      </c>
      <c r="C63" t="s">
        <v>22501</v>
      </c>
      <c r="D63" t="str">
        <f t="shared" si="0"/>
        <v>NTPC</v>
      </c>
      <c r="E63" t="str">
        <f t="shared" si="1"/>
        <v>NTPC Green Energy</v>
      </c>
      <c r="F63" t="str">
        <f>_xlfn.XLOOKUP(E63,MARKET_PRICE__2[Column2],MARKET_PRICE__2[Column3],"Not found")</f>
        <v>Not found</v>
      </c>
      <c r="G63" t="str">
        <f>_xlfn.XLOOKUP(D63,MARKET_PRICE__2[Column12],MARKET_PRICE__2[Column3],"Not found")</f>
        <v>335.55</v>
      </c>
      <c r="H63" s="2">
        <v>10000</v>
      </c>
      <c r="K63" s="2">
        <f t="shared" si="2"/>
        <v>1000</v>
      </c>
      <c r="N63" t="str" cm="1">
        <f t="array" ref="N63">_xlfn.IFS(H63&lt;500,"0-500",H63&lt;1000,"500-1000",H63&lt;1500,"1000-1500",H63&lt;2000,"1500-2000",H63&lt;2500,"2000-2500",H63&lt;3000,"2500-3000",H63&lt;3500,"3000-3500",H63&lt;4000,"3500-4000",H63&lt;4500,"4000-4500",H63&lt;=5000,"4500-5000",TRUE,"Hbove 5000")</f>
        <v>Hbove 5000</v>
      </c>
      <c r="O63">
        <v>3.32</v>
      </c>
      <c r="P63">
        <v>0.81</v>
      </c>
      <c r="Q63">
        <v>3.44</v>
      </c>
      <c r="R63">
        <v>2.42</v>
      </c>
      <c r="S63" t="str" cm="1">
        <f t="array" ref="S63">_xlfn.IFS(
R63&lt;0,"&lt; 0",
R63&lt;5,"0 to 5",
R63&lt;10,"5 to 10",
R63&lt;15,"10 to 15",
R63&lt;20,"15 to 20",
R63&lt;25,"20 to 25",
R63&lt;50,"25 to 50",
R63&lt;75,"50 to 75",
R63&lt;100,"75 to 100",
R63&lt;125,"100 to 125",
R63&lt;150,"125 to 150",
R63&lt;175,"150 to 175",
R63&lt;200,"175 to 200",
TRUE,"&gt; 200"
)</f>
        <v>0 to 5</v>
      </c>
      <c r="T63">
        <v>108</v>
      </c>
      <c r="U63">
        <v>111.6</v>
      </c>
      <c r="V63">
        <v>3.33</v>
      </c>
      <c r="W63" t="str" cm="1">
        <f t="array" ref="W63">_xlfn.IFS(
V63&lt;-15,"&lt; -15%",
V63&lt;-10,"-15% to -10%",
V63&lt;-5,"-10% to -5%",
V63&lt;0,"-5% to 0%",
V63&lt;10,"0% to 10%",
V63&lt;20,"10% to 20%",
V63&lt;30,"20% to 30%",
V63&lt;40,"30% to 40%",
V63&lt;50,"40% to 50%",
V63&lt;60,"50% to 60%",
V63&lt;70,"60% to 70%",
V63&lt;80,"70% to 80%",
V63&lt;90,"80% to 90%",
V63&lt;100,"90% to 100%",
TRUE,"&gt; 100%"
)</f>
        <v>0% to 10%</v>
      </c>
      <c r="X63">
        <v>103.4</v>
      </c>
      <c r="Y63">
        <v>103.31</v>
      </c>
      <c r="Z63" t="str">
        <f t="shared" si="3"/>
        <v>&gt;0</v>
      </c>
      <c r="AA63" t="str" cm="1">
        <f t="array" ref="AA63">_xlfn.IFS(
AND(O63&gt;=0,O63&lt;5),"0-5",
AND(O63&gt;=5,O63&lt;15),"5-15",
AND(O63&gt;=15,O63&lt;30),"15-30",
AND(O63&gt;=30,O63&lt;60),"30-60",
AND(O63&gt;=60,O63&lt;90),"60-90",
AND(O63&gt;=90,O63&lt;120),"90-120",
AND(O63&gt;=120,O63&lt;160),"120-160",
AND(O63&gt;=160,O63&lt;200),"160-200",
AND(O63&gt;=200,O63&lt;250),"200-250",
AND(O63&gt;=250,O63&lt;300),"250-300",
O63&gt;=300,"&gt;300",
TRUE,"Below 0"
)</f>
        <v>0-5</v>
      </c>
      <c r="AB63">
        <v>-4.26</v>
      </c>
    </row>
    <row r="64" spans="1:28" hidden="1">
      <c r="A64" s="1">
        <v>45618</v>
      </c>
      <c r="B64" s="1" t="str">
        <f t="shared" si="4"/>
        <v>2024</v>
      </c>
      <c r="C64" t="s">
        <v>22502</v>
      </c>
      <c r="D64" t="str">
        <f t="shared" si="0"/>
        <v>Zinka</v>
      </c>
      <c r="E64" t="str">
        <f t="shared" si="1"/>
        <v>Zinka Logistics So</v>
      </c>
      <c r="F64" t="str">
        <f>_xlfn.XLOOKUP(E64,MARKET_PRICE__2[Column2],MARKET_PRICE__2[Column3],"Not found")</f>
        <v>Not found</v>
      </c>
      <c r="G64" t="str">
        <f>_xlfn.XLOOKUP(D64,MARKET_PRICE__2[Column12],MARKET_PRICE__2[Column3],"Not found")</f>
        <v>Not found</v>
      </c>
      <c r="H64" s="2">
        <v>1114.72</v>
      </c>
      <c r="K64" s="2">
        <f t="shared" si="2"/>
        <v>111.47200000000001</v>
      </c>
      <c r="L64" s="14" t="str" cm="1">
        <f t="array" ref="L64">_xlfn.IFS(
AND(H64&gt;=1000,H64&lt;1050),"1000-1050",
AND(H64&gt;=1050,H64&lt;1100),"1050-1100",
AND(H64&gt;=1100,H64&lt;1150),"1100-1150",
AND(H64&gt;=1150,H64&lt;1200),"1150-1200",
AND(H64&gt;=1200,H64&lt;1250),"1200-1250",
AND(H64&gt;=1250,H64&lt;1300),"1250-1300",
AND(H64&gt;=1300,H64&lt;1350),"1300-1350",
AND(H64&gt;=1350,H64&lt;1400),"1350-1400",
AND(H64&gt;=1400,H64&lt;1450),"1400-1450",
AND(H64&gt;=1450,H64&lt;=1500),"1450-1500",
H64&lt;1000,"Below 1000",
TRUE,"Above 1500"
)</f>
        <v>1100-1150</v>
      </c>
      <c r="M64" s="14"/>
      <c r="N64" t="str" cm="1">
        <f t="array" ref="N64">_xlfn.IFS(H64&lt;500,"0-500",H64&lt;1000,"500-1000",H64&lt;1500,"1000-1500",H64&lt;2000,"1500-2000",H64&lt;2500,"2000-2500",H64&lt;3000,"2500-3000",H64&lt;3500,"3000-3500",H64&lt;4000,"3500-4000",H64&lt;4500,"4000-4500",H64&lt;=5000,"4500-5000",TRUE,"Hbove 5000")</f>
        <v>1000-1500</v>
      </c>
      <c r="O64">
        <v>2.76</v>
      </c>
      <c r="P64">
        <v>0.24</v>
      </c>
      <c r="Q64">
        <v>1.66</v>
      </c>
      <c r="R64">
        <v>1.86</v>
      </c>
      <c r="S64" t="str" cm="1">
        <f t="array" ref="S64">_xlfn.IFS(
R64&lt;0,"&lt; 0",
R64&lt;5,"0 to 5",
R64&lt;10,"5 to 10",
R64&lt;15,"10 to 15",
R64&lt;20,"15 to 20",
R64&lt;25,"20 to 25",
R64&lt;50,"25 to 50",
R64&lt;75,"50 to 75",
R64&lt;100,"75 to 100",
R64&lt;125,"100 to 125",
R64&lt;150,"125 to 150",
R64&lt;175,"150 to 175",
R64&lt;200,"175 to 200",
TRUE,"&gt; 200"
)</f>
        <v>0 to 5</v>
      </c>
      <c r="T64">
        <v>273</v>
      </c>
      <c r="U64">
        <v>279.05</v>
      </c>
      <c r="V64">
        <v>2.2200000000000002</v>
      </c>
      <c r="W64" t="str" cm="1">
        <f t="array" ref="W64">_xlfn.IFS(
V64&lt;-15,"&lt; -15%",
V64&lt;-10,"-15% to -10%",
V64&lt;-5,"-10% to -5%",
V64&lt;0,"-5% to 0%",
V64&lt;10,"0% to 10%",
V64&lt;20,"10% to 20%",
V64&lt;30,"20% to 30%",
V64&lt;40,"30% to 40%",
V64&lt;50,"40% to 50%",
V64&lt;60,"50% to 60%",
V64&lt;70,"60% to 70%",
V64&lt;80,"70% to 80%",
V64&lt;90,"80% to 90%",
V64&lt;100,"90% to 100%",
TRUE,"&gt; 100%"
)</f>
        <v>0% to 10%</v>
      </c>
      <c r="X64">
        <v>644</v>
      </c>
      <c r="Y64">
        <v>644.20000000000005</v>
      </c>
      <c r="Z64" t="str">
        <f t="shared" si="3"/>
        <v>&gt;0</v>
      </c>
      <c r="AA64" t="str" cm="1">
        <f t="array" ref="AA64">_xlfn.IFS(
AND(O64&gt;=0,O64&lt;5),"0-5",
AND(O64&gt;=5,O64&lt;15),"5-15",
AND(O64&gt;=15,O64&lt;30),"15-30",
AND(O64&gt;=30,O64&lt;60),"30-60",
AND(O64&gt;=60,O64&lt;90),"60-90",
AND(O64&gt;=90,O64&lt;120),"90-120",
AND(O64&gt;=120,O64&lt;160),"120-160",
AND(O64&gt;=160,O64&lt;200),"160-200",
AND(O64&gt;=200,O64&lt;250),"200-250",
AND(O64&gt;=250,O64&lt;300),"250-300",
O64&gt;=300,"&gt;300",
TRUE,"Below 0"
)</f>
        <v>0-5</v>
      </c>
      <c r="AB64">
        <v>135.9</v>
      </c>
    </row>
    <row r="65" spans="1:28" hidden="1">
      <c r="A65" s="1">
        <v>45610</v>
      </c>
      <c r="B65" s="1" t="str">
        <f t="shared" si="4"/>
        <v>2024</v>
      </c>
      <c r="C65" t="s">
        <v>22503</v>
      </c>
      <c r="D65" t="str">
        <f t="shared" si="0"/>
        <v>Niva</v>
      </c>
      <c r="E65" t="str">
        <f t="shared" si="1"/>
        <v>Niva Bupa Health I</v>
      </c>
      <c r="F65" t="str">
        <f>_xlfn.XLOOKUP(E65,MARKET_PRICE__2[Column2],MARKET_PRICE__2[Column3],"Not found")</f>
        <v>Not found</v>
      </c>
      <c r="G65" t="str">
        <f>_xlfn.XLOOKUP(D65,MARKET_PRICE__2[Column12],MARKET_PRICE__2[Column3],"Not found")</f>
        <v>80.00</v>
      </c>
      <c r="H65" s="2">
        <v>2200</v>
      </c>
      <c r="K65" s="2">
        <f t="shared" si="2"/>
        <v>220</v>
      </c>
      <c r="N65" t="str" cm="1">
        <f t="array" ref="N65">_xlfn.IFS(H65&lt;500,"0-500",H65&lt;1000,"500-1000",H65&lt;1500,"1000-1500",H65&lt;2000,"1500-2000",H65&lt;2500,"2000-2500",H65&lt;3000,"2500-3000",H65&lt;3500,"3000-3500",H65&lt;4000,"3500-4000",H65&lt;4500,"4000-4500",H65&lt;=5000,"4500-5000",TRUE,"Hbove 5000")</f>
        <v>2000-2500</v>
      </c>
      <c r="O65">
        <v>2.06</v>
      </c>
      <c r="P65">
        <v>0.68</v>
      </c>
      <c r="Q65">
        <v>2.73</v>
      </c>
      <c r="R65">
        <v>1.8</v>
      </c>
      <c r="S65" t="str" cm="1">
        <f t="array" ref="S65">_xlfn.IFS(
R65&lt;0,"&lt; 0",
R65&lt;5,"0 to 5",
R65&lt;10,"5 to 10",
R65&lt;15,"10 to 15",
R65&lt;20,"15 to 20",
R65&lt;25,"20 to 25",
R65&lt;50,"25 to 50",
R65&lt;75,"50 to 75",
R65&lt;100,"75 to 100",
R65&lt;125,"100 to 125",
R65&lt;150,"125 to 150",
R65&lt;175,"150 to 175",
R65&lt;200,"175 to 200",
TRUE,"&gt; 200"
)</f>
        <v>0 to 5</v>
      </c>
      <c r="T65">
        <v>74</v>
      </c>
      <c r="U65">
        <v>78.5</v>
      </c>
      <c r="V65">
        <v>6.08</v>
      </c>
      <c r="W65" t="str" cm="1">
        <f t="array" ref="W65">_xlfn.IFS(
V65&lt;-15,"&lt; -15%",
V65&lt;-10,"-15% to -10%",
V65&lt;-5,"-10% to -5%",
V65&lt;0,"-5% to 0%",
V65&lt;10,"0% to 10%",
V65&lt;20,"10% to 20%",
V65&lt;30,"20% to 30%",
V65&lt;40,"30% to 40%",
V65&lt;50,"40% to 50%",
V65&lt;60,"50% to 60%",
V65&lt;70,"60% to 70%",
V65&lt;80,"70% to 80%",
V65&lt;90,"80% to 90%",
V65&lt;100,"90% to 100%",
TRUE,"&gt; 100%"
)</f>
        <v>0% to 10%</v>
      </c>
      <c r="X65">
        <v>85.54</v>
      </c>
      <c r="Y65">
        <v>85.47</v>
      </c>
      <c r="Z65" t="str">
        <f t="shared" si="3"/>
        <v>&gt;0</v>
      </c>
      <c r="AA65" t="str" cm="1">
        <f t="array" ref="AA65">_xlfn.IFS(
AND(O65&gt;=0,O65&lt;5),"0-5",
AND(O65&gt;=5,O65&lt;15),"5-15",
AND(O65&gt;=15,O65&lt;30),"15-30",
AND(O65&gt;=30,O65&lt;60),"30-60",
AND(O65&gt;=60,O65&lt;90),"60-90",
AND(O65&gt;=90,O65&lt;120),"90-120",
AND(O65&gt;=120,O65&lt;160),"120-160",
AND(O65&gt;=160,O65&lt;200),"160-200",
AND(O65&gt;=200,O65&lt;250),"200-250",
AND(O65&gt;=250,O65&lt;300),"250-300",
O65&gt;=300,"&gt;300",
TRUE,"Below 0"
)</f>
        <v>0-5</v>
      </c>
      <c r="AB65">
        <v>15.59</v>
      </c>
    </row>
    <row r="66" spans="1:28" hidden="1">
      <c r="A66" s="1">
        <v>45609</v>
      </c>
      <c r="B66" s="1" t="str">
        <f t="shared" si="4"/>
        <v>2024</v>
      </c>
      <c r="C66" t="s">
        <v>21</v>
      </c>
      <c r="D66" t="str">
        <f t="shared" si="0"/>
        <v>Swiggy</v>
      </c>
      <c r="E66" t="str">
        <f t="shared" si="1"/>
        <v>Swiggy</v>
      </c>
      <c r="F66" t="str">
        <f>_xlfn.XLOOKUP(E66,MARKET_PRICE__2[Column2],MARKET_PRICE__2[Column3],"Not found")</f>
        <v>437.00</v>
      </c>
      <c r="G66" t="str">
        <f>_xlfn.XLOOKUP(D66,MARKET_PRICE__2[Column12],MARKET_PRICE__2[Column3],"Not found")</f>
        <v>437.00</v>
      </c>
      <c r="H66" s="2">
        <v>11327.4</v>
      </c>
      <c r="K66" s="2">
        <f t="shared" si="2"/>
        <v>1132.74</v>
      </c>
      <c r="N66" t="str" cm="1">
        <f t="array" ref="N66">_xlfn.IFS(H66&lt;500,"0-500",H66&lt;1000,"500-1000",H66&lt;1500,"1000-1500",H66&lt;2000,"1500-2000",H66&lt;2500,"2000-2500",H66&lt;3000,"2500-3000",H66&lt;3500,"3000-3500",H66&lt;4000,"3500-4000",H66&lt;4500,"4000-4500",H66&lt;=5000,"4500-5000",TRUE,"Hbove 5000")</f>
        <v>Hbove 5000</v>
      </c>
      <c r="O66">
        <v>6.02</v>
      </c>
      <c r="P66">
        <v>0.41</v>
      </c>
      <c r="Q66">
        <v>1.1399999999999999</v>
      </c>
      <c r="R66">
        <v>3.59</v>
      </c>
      <c r="S66" t="str" cm="1">
        <f t="array" ref="S66">_xlfn.IFS(
R66&lt;0,"&lt; 0",
R66&lt;5,"0 to 5",
R66&lt;10,"5 to 10",
R66&lt;15,"10 to 15",
R66&lt;20,"15 to 20",
R66&lt;25,"20 to 25",
R66&lt;50,"25 to 50",
R66&lt;75,"50 to 75",
R66&lt;100,"75 to 100",
R66&lt;125,"100 to 125",
R66&lt;150,"125 to 150",
R66&lt;175,"150 to 175",
R66&lt;200,"175 to 200",
TRUE,"&gt; 200"
)</f>
        <v>0 to 5</v>
      </c>
      <c r="T66">
        <v>390</v>
      </c>
      <c r="U66">
        <v>412</v>
      </c>
      <c r="V66">
        <v>5.64</v>
      </c>
      <c r="W66" t="str" cm="1">
        <f t="array" ref="W66">_xlfn.IFS(
V66&lt;-15,"&lt; -15%",
V66&lt;-10,"-15% to -10%",
V66&lt;-5,"-10% to -5%",
V66&lt;0,"-5% to 0%",
V66&lt;10,"0% to 10%",
V66&lt;20,"10% to 20%",
V66&lt;30,"20% to 30%",
V66&lt;40,"30% to 40%",
V66&lt;50,"40% to 50%",
V66&lt;60,"50% to 60%",
V66&lt;70,"60% to 70%",
V66&lt;80,"70% to 80%",
V66&lt;90,"80% to 90%",
V66&lt;100,"90% to 100%",
TRUE,"&gt; 100%"
)</f>
        <v>0% to 10%</v>
      </c>
      <c r="X66">
        <v>428.3</v>
      </c>
      <c r="Y66">
        <v>427.9</v>
      </c>
      <c r="Z66" t="str">
        <f t="shared" si="3"/>
        <v>&gt;0</v>
      </c>
      <c r="AA66" t="str" cm="1">
        <f t="array" ref="AA66">_xlfn.IFS(
AND(O66&gt;=0,O66&lt;5),"0-5",
AND(O66&gt;=5,O66&lt;15),"5-15",
AND(O66&gt;=15,O66&lt;30),"15-30",
AND(O66&gt;=30,O66&lt;60),"30-60",
AND(O66&gt;=60,O66&lt;90),"60-90",
AND(O66&gt;=90,O66&lt;120),"90-120",
AND(O66&gt;=120,O66&lt;160),"120-160",
AND(O66&gt;=160,O66&lt;200),"160-200",
AND(O66&gt;=200,O66&lt;250),"200-250",
AND(O66&gt;=250,O66&lt;300),"250-300",
O66&gt;=300,"&gt;300",
TRUE,"Below 0"
)</f>
        <v>5-15</v>
      </c>
      <c r="AB66">
        <v>9.82</v>
      </c>
    </row>
    <row r="67" spans="1:28" hidden="1">
      <c r="A67" s="1">
        <v>45609</v>
      </c>
      <c r="B67" s="1" t="str">
        <f t="shared" si="4"/>
        <v>2024</v>
      </c>
      <c r="C67" t="s">
        <v>22504</v>
      </c>
      <c r="D67" t="str">
        <f t="shared" ref="D67:D130" si="5">IFERROR(LEFT(C67,FIND(" ",C67)-1),C67)</f>
        <v>ACME</v>
      </c>
      <c r="E67" t="str">
        <f t="shared" ref="E67:E130" si="6">TRIM(SUBSTITUTE(SUBSTITUTE(C67,"Ltd",""),"Lt",""))</f>
        <v>ACME Solar Holding</v>
      </c>
      <c r="F67" t="str">
        <f>_xlfn.XLOOKUP(E67,MARKET_PRICE__2[Column2],MARKET_PRICE__2[Column3],"Not found")</f>
        <v>Not found</v>
      </c>
      <c r="G67" t="str">
        <f>_xlfn.XLOOKUP(D67,MARKET_PRICE__2[Column12],MARKET_PRICE__2[Column3],"Not found")</f>
        <v>281.00</v>
      </c>
      <c r="H67" s="2">
        <v>2900</v>
      </c>
      <c r="K67" s="2">
        <f t="shared" ref="K67:K130" si="7">H67/10</f>
        <v>290</v>
      </c>
      <c r="N67" t="str" cm="1">
        <f t="array" ref="N67">_xlfn.IFS(H67&lt;500,"0-500",H67&lt;1000,"500-1000",H67&lt;1500,"1000-1500",H67&lt;2000,"1500-2000",H67&lt;2500,"2000-2500",H67&lt;3000,"2500-3000",H67&lt;3500,"3000-3500",H67&lt;4000,"3500-4000",H67&lt;4500,"4000-4500",H67&lt;=5000,"4500-5000",TRUE,"Hbove 5000")</f>
        <v>2500-3000</v>
      </c>
      <c r="O67">
        <v>3.54</v>
      </c>
      <c r="P67">
        <v>0.97</v>
      </c>
      <c r="Q67">
        <v>3.1</v>
      </c>
      <c r="R67">
        <v>2.75</v>
      </c>
      <c r="S67" t="str" cm="1">
        <f t="array" ref="S67">_xlfn.IFS(
R67&lt;0,"&lt; 0",
R67&lt;5,"0 to 5",
R67&lt;10,"5 to 10",
R67&lt;15,"10 to 15",
R67&lt;20,"15 to 20",
R67&lt;25,"20 to 25",
R67&lt;50,"25 to 50",
R67&lt;75,"50 to 75",
R67&lt;100,"75 to 100",
R67&lt;125,"100 to 125",
R67&lt;150,"125 to 150",
R67&lt;175,"150 to 175",
R67&lt;200,"175 to 200",
TRUE,"&gt; 200"
)</f>
        <v>0 to 5</v>
      </c>
      <c r="T67">
        <v>289</v>
      </c>
      <c r="U67">
        <v>259</v>
      </c>
      <c r="V67">
        <v>-10.38</v>
      </c>
      <c r="W67" t="str" cm="1">
        <f t="array" ref="W67">_xlfn.IFS(
V67&lt;-15,"&lt; -15%",
V67&lt;-10,"-15% to -10%",
V67&lt;-5,"-10% to -5%",
V67&lt;0,"-5% to 0%",
V67&lt;10,"0% to 10%",
V67&lt;20,"10% to 20%",
V67&lt;30,"20% to 30%",
V67&lt;40,"30% to 40%",
V67&lt;50,"40% to 50%",
V67&lt;60,"50% to 60%",
V67&lt;70,"60% to 70%",
V67&lt;80,"70% to 80%",
V67&lt;90,"80% to 90%",
V67&lt;100,"90% to 100%",
TRUE,"&gt; 100%"
)</f>
        <v>-15% to -10%</v>
      </c>
      <c r="X67">
        <v>290.60000000000002</v>
      </c>
      <c r="Y67">
        <v>290.8</v>
      </c>
      <c r="Z67" t="str">
        <f t="shared" ref="Z67:Z130" si="8">IF(V67&gt;0, "&gt;0", IF(V67&lt;0, "&lt;0", "=0"))</f>
        <v>&lt;0</v>
      </c>
      <c r="AA67" t="str" cm="1">
        <f t="array" ref="AA67">_xlfn.IFS(
AND(O67&gt;=0,O67&lt;5),"0-5",
AND(O67&gt;=5,O67&lt;15),"5-15",
AND(O67&gt;=15,O67&lt;30),"15-30",
AND(O67&gt;=30,O67&lt;60),"30-60",
AND(O67&gt;=60,O67&lt;90),"60-90",
AND(O67&gt;=90,O67&lt;120),"90-120",
AND(O67&gt;=120,O67&lt;160),"120-160",
AND(O67&gt;=160,O67&lt;200),"160-200",
AND(O67&gt;=200,O67&lt;250),"200-250",
AND(O67&gt;=250,O67&lt;300),"250-300",
O67&gt;=300,"&gt;300",
TRUE,"Below 0"
)</f>
        <v>0-5</v>
      </c>
      <c r="AB67">
        <v>0.55000000000000004</v>
      </c>
    </row>
    <row r="68" spans="1:28" hidden="1">
      <c r="A68" s="1">
        <v>45608</v>
      </c>
      <c r="B68" s="1" t="str">
        <f t="shared" ref="B68:B131" si="9">TEXT(A68,"yyyy")</f>
        <v>2024</v>
      </c>
      <c r="C68" t="s">
        <v>22</v>
      </c>
      <c r="D68" t="str">
        <f t="shared" si="5"/>
        <v>Sagility</v>
      </c>
      <c r="E68" t="str">
        <f t="shared" si="6"/>
        <v>Sagility India</v>
      </c>
      <c r="F68" t="str">
        <f>_xlfn.XLOOKUP(E68,MARKET_PRICE__2[Column2],MARKET_PRICE__2[Column3],"Not found")</f>
        <v>Not found</v>
      </c>
      <c r="G68" t="str">
        <f>_xlfn.XLOOKUP(D68,MARKET_PRICE__2[Column12],MARKET_PRICE__2[Column3],"Not found")</f>
        <v>44.30</v>
      </c>
      <c r="H68" s="2">
        <v>2106.4</v>
      </c>
      <c r="K68" s="2">
        <f t="shared" si="7"/>
        <v>210.64000000000001</v>
      </c>
      <c r="N68" t="str" cm="1">
        <f t="array" ref="N68">_xlfn.IFS(H68&lt;500,"0-500",H68&lt;1000,"500-1000",H68&lt;1500,"1000-1500",H68&lt;2000,"1500-2000",H68&lt;2500,"2000-2500",H68&lt;3000,"2500-3000",H68&lt;3500,"3000-3500",H68&lt;4000,"3500-4000",H68&lt;4500,"4000-4500",H68&lt;=5000,"4500-5000",TRUE,"Hbove 5000")</f>
        <v>2000-2500</v>
      </c>
      <c r="O68">
        <v>3.52</v>
      </c>
      <c r="P68">
        <v>1.93</v>
      </c>
      <c r="Q68">
        <v>4.16</v>
      </c>
      <c r="R68">
        <v>3.2</v>
      </c>
      <c r="S68" t="str" cm="1">
        <f t="array" ref="S68">_xlfn.IFS(
R68&lt;0,"&lt; 0",
R68&lt;5,"0 to 5",
R68&lt;10,"5 to 10",
R68&lt;15,"10 to 15",
R68&lt;20,"15 to 20",
R68&lt;25,"20 to 25",
R68&lt;50,"25 to 50",
R68&lt;75,"50 to 75",
R68&lt;100,"75 to 100",
R68&lt;125,"100 to 125",
R68&lt;150,"125 to 150",
R68&lt;175,"150 to 175",
R68&lt;200,"175 to 200",
TRUE,"&gt; 200"
)</f>
        <v>0 to 5</v>
      </c>
      <c r="T68">
        <v>30</v>
      </c>
      <c r="U68">
        <v>31.06</v>
      </c>
      <c r="V68">
        <v>3.53</v>
      </c>
      <c r="W68" t="str" cm="1">
        <f t="array" ref="W68">_xlfn.IFS(
V68&lt;-15,"&lt; -15%",
V68&lt;-10,"-15% to -10%",
V68&lt;-5,"-10% to -5%",
V68&lt;0,"-5% to 0%",
V68&lt;10,"0% to 10%",
V68&lt;20,"10% to 20%",
V68&lt;30,"20% to 30%",
V68&lt;40,"30% to 40%",
V68&lt;50,"40% to 50%",
V68&lt;60,"50% to 60%",
V68&lt;70,"60% to 70%",
V68&lt;80,"70% to 80%",
V68&lt;90,"80% to 90%",
V68&lt;100,"90% to 100%",
TRUE,"&gt; 100%"
)</f>
        <v>0% to 10%</v>
      </c>
      <c r="X68">
        <v>46.07</v>
      </c>
      <c r="Y68">
        <v>46.06</v>
      </c>
      <c r="Z68" t="str">
        <f t="shared" si="8"/>
        <v>&gt;0</v>
      </c>
      <c r="AA68" t="str" cm="1">
        <f t="array" ref="AA68">_xlfn.IFS(
AND(O68&gt;=0,O68&lt;5),"0-5",
AND(O68&gt;=5,O68&lt;15),"5-15",
AND(O68&gt;=15,O68&lt;30),"15-30",
AND(O68&gt;=30,O68&lt;60),"30-60",
AND(O68&gt;=60,O68&lt;90),"60-90",
AND(O68&gt;=90,O68&lt;120),"90-120",
AND(O68&gt;=120,O68&lt;160),"120-160",
AND(O68&gt;=160,O68&lt;200),"160-200",
AND(O68&gt;=200,O68&lt;250),"200-250",
AND(O68&gt;=250,O68&lt;300),"250-300",
O68&gt;=300,"&gt;300",
TRUE,"Below 0"
)</f>
        <v>0-5</v>
      </c>
      <c r="AB68">
        <v>53.57</v>
      </c>
    </row>
    <row r="69" spans="1:28" hidden="1">
      <c r="A69" s="1">
        <v>45600</v>
      </c>
      <c r="B69" s="1" t="str">
        <f t="shared" si="9"/>
        <v>2024</v>
      </c>
      <c r="C69" t="s">
        <v>22505</v>
      </c>
      <c r="D69" t="str">
        <f t="shared" si="5"/>
        <v>Afcons</v>
      </c>
      <c r="E69" t="str">
        <f t="shared" si="6"/>
        <v>Afcons Infrastruct</v>
      </c>
      <c r="F69" t="str">
        <f>_xlfn.XLOOKUP(E69,MARKET_PRICE__2[Column2],MARKET_PRICE__2[Column3],"Not found")</f>
        <v>Not found</v>
      </c>
      <c r="G69" t="str">
        <f>_xlfn.XLOOKUP(D69,MARKET_PRICE__2[Column12],MARKET_PRICE__2[Column3],"Not found")</f>
        <v>465.90</v>
      </c>
      <c r="H69" s="2">
        <v>5430</v>
      </c>
      <c r="K69" s="2">
        <f t="shared" si="7"/>
        <v>543</v>
      </c>
      <c r="N69" t="str" cm="1">
        <f t="array" ref="N69">_xlfn.IFS(H69&lt;500,"0-500",H69&lt;1000,"500-1000",H69&lt;1500,"1000-1500",H69&lt;2000,"1500-2000",H69&lt;2500,"2000-2500",H69&lt;3000,"2500-3000",H69&lt;3500,"3000-3500",H69&lt;4000,"3500-4000",H69&lt;4500,"4000-4500",H69&lt;=5000,"4500-5000",TRUE,"Hbove 5000")</f>
        <v>Hbove 5000</v>
      </c>
      <c r="O69">
        <v>3.79</v>
      </c>
      <c r="P69">
        <v>5.05</v>
      </c>
      <c r="Q69">
        <v>0.94</v>
      </c>
      <c r="R69">
        <v>2.63</v>
      </c>
      <c r="S69" t="str" cm="1">
        <f t="array" ref="S69">_xlfn.IFS(
R69&lt;0,"&lt; 0",
R69&lt;5,"0 to 5",
R69&lt;10,"5 to 10",
R69&lt;15,"10 to 15",
R69&lt;20,"15 to 20",
R69&lt;25,"20 to 25",
R69&lt;50,"25 to 50",
R69&lt;75,"50 to 75",
R69&lt;100,"75 to 100",
R69&lt;125,"100 to 125",
R69&lt;150,"125 to 150",
R69&lt;175,"150 to 175",
R69&lt;200,"175 to 200",
TRUE,"&gt; 200"
)</f>
        <v>0 to 5</v>
      </c>
      <c r="T69">
        <v>463</v>
      </c>
      <c r="U69">
        <v>430.05</v>
      </c>
      <c r="V69">
        <v>-7.12</v>
      </c>
      <c r="W69" t="str" cm="1">
        <f t="array" ref="W69">_xlfn.IFS(
V69&lt;-15,"&lt; -15%",
V69&lt;-10,"-15% to -10%",
V69&lt;-5,"-10% to -5%",
V69&lt;0,"-5% to 0%",
V69&lt;10,"0% to 10%",
V69&lt;20,"10% to 20%",
V69&lt;30,"20% to 30%",
V69&lt;40,"30% to 40%",
V69&lt;50,"40% to 50%",
V69&lt;60,"50% to 60%",
V69&lt;70,"60% to 70%",
V69&lt;80,"70% to 80%",
V69&lt;90,"80% to 90%",
V69&lt;100,"90% to 100%",
TRUE,"&gt; 100%"
)</f>
        <v>-10% to -5%</v>
      </c>
      <c r="X69">
        <v>430.95</v>
      </c>
      <c r="Y69">
        <v>430.95</v>
      </c>
      <c r="Z69" t="str">
        <f t="shared" si="8"/>
        <v>&lt;0</v>
      </c>
      <c r="AA69" t="str" cm="1">
        <f t="array" ref="AA69">_xlfn.IFS(
AND(O69&gt;=0,O69&lt;5),"0-5",
AND(O69&gt;=5,O69&lt;15),"5-15",
AND(O69&gt;=15,O69&lt;30),"15-30",
AND(O69&gt;=30,O69&lt;60),"30-60",
AND(O69&gt;=60,O69&lt;90),"60-90",
AND(O69&gt;=90,O69&lt;120),"90-120",
AND(O69&gt;=120,O69&lt;160),"120-160",
AND(O69&gt;=160,O69&lt;200),"160-200",
AND(O69&gt;=200,O69&lt;250),"200-250",
AND(O69&gt;=250,O69&lt;300),"250-300",
O69&gt;=300,"&gt;300",
TRUE,"Below 0"
)</f>
        <v>0-5</v>
      </c>
      <c r="AB69">
        <v>-6.92</v>
      </c>
    </row>
    <row r="70" spans="1:28">
      <c r="A70" s="1">
        <v>45595</v>
      </c>
      <c r="B70" s="1" t="str">
        <f t="shared" si="9"/>
        <v>2024</v>
      </c>
      <c r="C70" t="s">
        <v>22506</v>
      </c>
      <c r="D70" t="str">
        <f t="shared" si="5"/>
        <v>Godavari</v>
      </c>
      <c r="E70" t="str">
        <f t="shared" si="6"/>
        <v>Godavari Biorefine</v>
      </c>
      <c r="F70" t="str">
        <f>_xlfn.XLOOKUP(E70,MARKET_PRICE__2[Column2],MARKET_PRICE__2[Column3],"Not found")</f>
        <v>Not found</v>
      </c>
      <c r="G70" t="str">
        <f>_xlfn.XLOOKUP(D70,MARKET_PRICE__2[Column12],MARKET_PRICE__2[Column3],"Not found")</f>
        <v>81.60</v>
      </c>
      <c r="H70" s="2">
        <v>554.75</v>
      </c>
      <c r="J70" s="2" t="str" cm="1">
        <f t="array" ref="J70">_xlfn.IFS(
AND(H70&gt;=500,H70&lt;550),"500-550",
AND(H70&gt;=550,H70&lt;600),"550-600",
AND(H70&gt;=600,H70&lt;650),"600-650",
AND(H70&gt;=650,H70&lt;700),"650-700",
AND(H70&gt;=700,H70&lt;750),"700-750",
AND(H70&gt;=750,H70&lt;800),"750-800",
AND(H70&gt;=800,H70&lt;850),"800-850",
AND(H70&gt;=850,H70&lt;900),"850-900",
AND(H70&gt;=900,H70&lt;950),"900-950",
AND(H70&gt;=950,H70&lt;=1000),"950-1000",
H70&lt;500,"Below 500",
TRUE,"Above 1000"
)</f>
        <v>550-600</v>
      </c>
      <c r="K70" s="2">
        <f t="shared" si="7"/>
        <v>55.475000000000001</v>
      </c>
      <c r="N70" t="str" cm="1">
        <f t="array" ref="N70">_xlfn.IFS(H70&lt;500,"0-500",H70&lt;1000,"500-1000",H70&lt;1500,"1000-1500",H70&lt;2000,"1500-2000",H70&lt;2500,"2000-2500",H70&lt;3000,"2500-3000",H70&lt;3500,"3000-3500",H70&lt;4000,"3500-4000",H70&lt;4500,"4000-4500",H70&lt;=5000,"4500-5000",TRUE,"Hbove 5000")</f>
        <v>500-1000</v>
      </c>
      <c r="O70">
        <v>2.76</v>
      </c>
      <c r="P70">
        <v>0.9</v>
      </c>
      <c r="Q70">
        <v>1.71</v>
      </c>
      <c r="R70">
        <v>1.83</v>
      </c>
      <c r="S70" t="str" cm="1">
        <f t="array" ref="S70">_xlfn.IFS(
R70&lt;0,"&lt; 0",
R70&lt;5,"0 to 5",
R70&lt;10,"5 to 10",
R70&lt;15,"10 to 15",
R70&lt;20,"15 to 20",
R70&lt;25,"20 to 25",
R70&lt;50,"25 to 50",
R70&lt;75,"50 to 75",
R70&lt;100,"75 to 100",
R70&lt;125,"100 to 125",
R70&lt;150,"125 to 150",
R70&lt;175,"150 to 175",
R70&lt;200,"175 to 200",
TRUE,"&gt; 200"
)</f>
        <v>0 to 5</v>
      </c>
      <c r="T70">
        <v>352</v>
      </c>
      <c r="U70">
        <v>310.55</v>
      </c>
      <c r="V70">
        <v>-11.78</v>
      </c>
      <c r="W70" t="str" cm="1">
        <f t="array" ref="W70">_xlfn.IFS(
V70&lt;-15,"&lt; -15%",
V70&lt;-10,"-15% to -10%",
V70&lt;-5,"-10% to -5%",
V70&lt;0,"-5% to 0%",
V70&lt;10,"0% to 10%",
V70&lt;20,"10% to 20%",
V70&lt;30,"20% to 30%",
V70&lt;40,"30% to 40%",
V70&lt;50,"40% to 50%",
V70&lt;60,"50% to 60%",
V70&lt;70,"60% to 70%",
V70&lt;80,"70% to 80%",
V70&lt;90,"80% to 90%",
V70&lt;100,"90% to 100%",
TRUE,"&gt; 100%"
)</f>
        <v>-15% to -10%</v>
      </c>
      <c r="X70">
        <v>261.45</v>
      </c>
      <c r="Y70">
        <v>261.89999999999998</v>
      </c>
      <c r="Z70" t="str">
        <f t="shared" si="8"/>
        <v>&lt;0</v>
      </c>
      <c r="AA70" t="str" cm="1">
        <f t="array" ref="AA70">_xlfn.IFS(
AND(O70&gt;=0,O70&lt;5),"0-5",
AND(O70&gt;=5,O70&lt;15),"5-15",
AND(O70&gt;=15,O70&lt;30),"15-30",
AND(O70&gt;=30,O70&lt;60),"30-60",
AND(O70&gt;=60,O70&lt;90),"60-90",
AND(O70&gt;=90,O70&lt;120),"90-120",
AND(O70&gt;=120,O70&lt;160),"120-160",
AND(O70&gt;=160,O70&lt;200),"160-200",
AND(O70&gt;=200,O70&lt;250),"200-250",
AND(O70&gt;=250,O70&lt;300),"250-300",
O70&gt;=300,"&gt;300",
TRUE,"Below 0"
)</f>
        <v>0-5</v>
      </c>
      <c r="AB70">
        <v>-25.72</v>
      </c>
    </row>
    <row r="71" spans="1:28" hidden="1">
      <c r="A71" s="1">
        <v>45593</v>
      </c>
      <c r="B71" s="1" t="str">
        <f t="shared" si="9"/>
        <v>2024</v>
      </c>
      <c r="C71" t="s">
        <v>22507</v>
      </c>
      <c r="D71" t="str">
        <f t="shared" si="5"/>
        <v>Deepak</v>
      </c>
      <c r="E71" t="str">
        <f t="shared" si="6"/>
        <v>Deepak Builders &amp;</v>
      </c>
      <c r="F71" t="str">
        <f>_xlfn.XLOOKUP(E71,MARKET_PRICE__2[Column2],MARKET_PRICE__2[Column3],"Not found")</f>
        <v>Not found</v>
      </c>
      <c r="G71" t="str">
        <f>_xlfn.XLOOKUP(D71,MARKET_PRICE__2[Column12],MARKET_PRICE__2[Column3],"Not found")</f>
        <v>129.50</v>
      </c>
      <c r="H71" s="2">
        <v>260.04000000000002</v>
      </c>
      <c r="I71" s="2" t="str" cm="1">
        <f t="array" ref="I71">_xlfn.IFS(
H71&lt;50,"0-50",
H71&lt;100,"50-100",
H71&lt;150,"100-150",
H71&lt;200,"150-200",
H71&lt;250,"200-250",
H71&lt;300,"250-300",
H71&lt;350,"300-350",
H71&lt;400,"350-400",
H71&lt;450,"400-450",
H71&lt;=500,"450-500",
TRUE,"Above 500"
)</f>
        <v>250-300</v>
      </c>
      <c r="K71" s="2">
        <f t="shared" si="7"/>
        <v>26.004000000000001</v>
      </c>
      <c r="N71" t="str" cm="1">
        <f t="array" ref="N71">_xlfn.IFS(H71&lt;500,"0-500",H71&lt;1000,"500-1000",H71&lt;1500,"1000-1500",H71&lt;2000,"1500-2000",H71&lt;2500,"2000-2500",H71&lt;3000,"2500-3000",H71&lt;3500,"3000-3500",H71&lt;4000,"3500-4000",H71&lt;4500,"4000-4500",H71&lt;=5000,"4500-5000",TRUE,"Hbove 5000")</f>
        <v>0-500</v>
      </c>
      <c r="O71">
        <v>13.91</v>
      </c>
      <c r="P71">
        <v>82.47</v>
      </c>
      <c r="Q71">
        <v>39.79</v>
      </c>
      <c r="R71">
        <v>41.54</v>
      </c>
      <c r="S71" t="str" cm="1">
        <f t="array" ref="S71">_xlfn.IFS(
R71&lt;0,"&lt; 0",
R71&lt;5,"0 to 5",
R71&lt;10,"5 to 10",
R71&lt;15,"10 to 15",
R71&lt;20,"15 to 20",
R71&lt;25,"20 to 25",
R71&lt;50,"25 to 50",
R71&lt;75,"50 to 75",
R71&lt;100,"75 to 100",
R71&lt;125,"100 to 125",
R71&lt;150,"125 to 150",
R71&lt;175,"150 to 175",
R71&lt;200,"175 to 200",
TRUE,"&gt; 200"
)</f>
        <v>25 to 50</v>
      </c>
      <c r="T71">
        <v>203</v>
      </c>
      <c r="U71">
        <v>198.5</v>
      </c>
      <c r="V71">
        <v>-2.2200000000000002</v>
      </c>
      <c r="W71" t="str" cm="1">
        <f t="array" ref="W71">_xlfn.IFS(
V71&lt;-15,"&lt; -15%",
V71&lt;-10,"-15% to -10%",
V71&lt;-5,"-10% to -5%",
V71&lt;0,"-5% to 0%",
V71&lt;10,"0% to 10%",
V71&lt;20,"10% to 20%",
V71&lt;30,"20% to 30%",
V71&lt;40,"30% to 40%",
V71&lt;50,"40% to 50%",
V71&lt;60,"50% to 60%",
V71&lt;70,"60% to 70%",
V71&lt;80,"70% to 80%",
V71&lt;90,"80% to 90%",
V71&lt;100,"90% to 100%",
TRUE,"&gt; 100%"
)</f>
        <v>-5% to 0%</v>
      </c>
      <c r="X71">
        <v>132.25</v>
      </c>
      <c r="Y71">
        <v>131.93</v>
      </c>
      <c r="Z71" t="str">
        <f t="shared" si="8"/>
        <v>&lt;0</v>
      </c>
      <c r="AA71" t="str" cm="1">
        <f t="array" ref="AA71">_xlfn.IFS(
AND(O71&gt;=0,O71&lt;5),"0-5",
AND(O71&gt;=5,O71&lt;15),"5-15",
AND(O71&gt;=15,O71&lt;30),"15-30",
AND(O71&gt;=30,O71&lt;60),"30-60",
AND(O71&gt;=60,O71&lt;90),"60-90",
AND(O71&gt;=90,O71&lt;120),"90-120",
AND(O71&gt;=120,O71&lt;160),"120-160",
AND(O71&gt;=160,O71&lt;200),"160-200",
AND(O71&gt;=200,O71&lt;250),"200-250",
AND(O71&gt;=250,O71&lt;300),"250-300",
O71&gt;=300,"&gt;300",
TRUE,"Below 0"
)</f>
        <v>5-15</v>
      </c>
      <c r="AB71">
        <v>-34.85</v>
      </c>
    </row>
    <row r="72" spans="1:28" hidden="1">
      <c r="A72" s="1">
        <v>45593</v>
      </c>
      <c r="B72" s="1" t="str">
        <f t="shared" si="9"/>
        <v>2024</v>
      </c>
      <c r="C72" t="s">
        <v>22508</v>
      </c>
      <c r="D72" t="str">
        <f t="shared" si="5"/>
        <v>Waaree</v>
      </c>
      <c r="E72" t="str">
        <f t="shared" si="6"/>
        <v>Waaree Energies</v>
      </c>
      <c r="F72" t="str">
        <f>_xlfn.XLOOKUP(E72,MARKET_PRICE__2[Column2],MARKET_PRICE__2[Column3],"Not found")</f>
        <v>3348.15</v>
      </c>
      <c r="G72" t="str">
        <f>_xlfn.XLOOKUP(D72,MARKET_PRICE__2[Column12],MARKET_PRICE__2[Column3],"Not found")</f>
        <v>1110.00</v>
      </c>
      <c r="H72" s="2">
        <v>4321.4399999999996</v>
      </c>
      <c r="K72" s="2">
        <f t="shared" si="7"/>
        <v>432.14399999999995</v>
      </c>
      <c r="N72" t="str" cm="1">
        <f t="array" ref="N72">_xlfn.IFS(H72&lt;500,"0-500",H72&lt;1000,"500-1000",H72&lt;1500,"1000-1500",H72&lt;2000,"1500-2000",H72&lt;2500,"2000-2500",H72&lt;3000,"2500-3000",H72&lt;3500,"3000-3500",H72&lt;4000,"3500-4000",H72&lt;4500,"4000-4500",H72&lt;=5000,"4500-5000",TRUE,"Hbove 5000")</f>
        <v>4000-4500</v>
      </c>
      <c r="O72">
        <v>208.63</v>
      </c>
      <c r="P72">
        <v>62.49</v>
      </c>
      <c r="Q72">
        <v>10.79</v>
      </c>
      <c r="R72">
        <v>76.34</v>
      </c>
      <c r="S72" t="str" cm="1">
        <f t="array" ref="S72">_xlfn.IFS(
R72&lt;0,"&lt; 0",
R72&lt;5,"0 to 5",
R72&lt;10,"5 to 10",
R72&lt;15,"10 to 15",
R72&lt;20,"15 to 20",
R72&lt;25,"20 to 25",
R72&lt;50,"25 to 50",
R72&lt;75,"50 to 75",
R72&lt;100,"75 to 100",
R72&lt;125,"100 to 125",
R72&lt;150,"125 to 150",
R72&lt;175,"150 to 175",
R72&lt;200,"175 to 200",
TRUE,"&gt; 200"
)</f>
        <v>75 to 100</v>
      </c>
      <c r="T72">
        <v>1503</v>
      </c>
      <c r="U72">
        <v>2550</v>
      </c>
      <c r="V72">
        <v>69.66</v>
      </c>
      <c r="W72" t="str" cm="1">
        <f t="array" ref="W72">_xlfn.IFS(
V72&lt;-15,"&lt; -15%",
V72&lt;-10,"-15% to -10%",
V72&lt;-5,"-10% to -5%",
V72&lt;0,"-5% to 0%",
V72&lt;10,"0% to 10%",
V72&lt;20,"10% to 20%",
V72&lt;30,"20% to 30%",
V72&lt;40,"30% to 40%",
V72&lt;50,"40% to 50%",
V72&lt;60,"50% to 60%",
V72&lt;70,"60% to 70%",
V72&lt;80,"70% to 80%",
V72&lt;90,"80% to 90%",
V72&lt;100,"90% to 100%",
TRUE,"&gt; 100%"
)</f>
        <v>60% to 70%</v>
      </c>
      <c r="X72">
        <v>3188.15</v>
      </c>
      <c r="Y72">
        <v>3188.6</v>
      </c>
      <c r="Z72" t="str">
        <f t="shared" si="8"/>
        <v>&gt;0</v>
      </c>
      <c r="AA72" t="str" cm="1">
        <f t="array" ref="AA72">_xlfn.IFS(
AND(O72&gt;=0,O72&lt;5),"0-5",
AND(O72&gt;=5,O72&lt;15),"5-15",
AND(O72&gt;=15,O72&lt;30),"15-30",
AND(O72&gt;=30,O72&lt;60),"30-60",
AND(O72&gt;=60,O72&lt;90),"60-90",
AND(O72&gt;=90,O72&lt;120),"90-120",
AND(O72&gt;=120,O72&lt;160),"120-160",
AND(O72&gt;=160,O72&lt;200),"160-200",
AND(O72&gt;=200,O72&lt;250),"200-250",
AND(O72&gt;=250,O72&lt;300),"250-300",
O72&gt;=300,"&gt;300",
TRUE,"Below 0"
)</f>
        <v>200-250</v>
      </c>
      <c r="AB72">
        <v>112.12</v>
      </c>
    </row>
    <row r="73" spans="1:28" hidden="1">
      <c r="A73" s="1">
        <v>45587</v>
      </c>
      <c r="B73" s="1" t="str">
        <f t="shared" si="9"/>
        <v>2024</v>
      </c>
      <c r="C73" t="s">
        <v>22509</v>
      </c>
      <c r="D73" t="str">
        <f t="shared" si="5"/>
        <v>Hyundai</v>
      </c>
      <c r="E73" t="str">
        <f t="shared" si="6"/>
        <v>Hyundai Motor Indi</v>
      </c>
      <c r="F73" t="str">
        <f>_xlfn.XLOOKUP(E73,MARKET_PRICE__2[Column2],MARKET_PRICE__2[Column3],"Not found")</f>
        <v>Not found</v>
      </c>
      <c r="G73" t="str">
        <f>_xlfn.XLOOKUP(D73,MARKET_PRICE__2[Column12],MARKET_PRICE__2[Column3],"Not found")</f>
        <v>2405.60</v>
      </c>
      <c r="H73" s="2">
        <v>27858.799999999999</v>
      </c>
      <c r="K73" s="2">
        <f t="shared" si="7"/>
        <v>2785.88</v>
      </c>
      <c r="N73" t="str" cm="1">
        <f t="array" ref="N73">_xlfn.IFS(H73&lt;500,"0-500",H73&lt;1000,"500-1000",H73&lt;1500,"1000-1500",H73&lt;2000,"1500-2000",H73&lt;2500,"2000-2500",H73&lt;3000,"2500-3000",H73&lt;3500,"3000-3500",H73&lt;4000,"3500-4000",H73&lt;4500,"4000-4500",H73&lt;=5000,"4500-5000",TRUE,"Hbove 5000")</f>
        <v>Hbove 5000</v>
      </c>
      <c r="O73">
        <v>6.97</v>
      </c>
      <c r="P73">
        <v>0.6</v>
      </c>
      <c r="Q73">
        <v>0.5</v>
      </c>
      <c r="R73">
        <v>2.37</v>
      </c>
      <c r="S73" t="str" cm="1">
        <f t="array" ref="S73">_xlfn.IFS(
R73&lt;0,"&lt; 0",
R73&lt;5,"0 to 5",
R73&lt;10,"5 to 10",
R73&lt;15,"10 to 15",
R73&lt;20,"15 to 20",
R73&lt;25,"20 to 25",
R73&lt;50,"25 to 50",
R73&lt;75,"50 to 75",
R73&lt;100,"75 to 100",
R73&lt;125,"100 to 125",
R73&lt;150,"125 to 150",
R73&lt;175,"150 to 175",
R73&lt;200,"175 to 200",
TRUE,"&gt; 200"
)</f>
        <v>0 to 5</v>
      </c>
      <c r="T73">
        <v>1960</v>
      </c>
      <c r="U73">
        <v>1931</v>
      </c>
      <c r="V73">
        <v>-1.48</v>
      </c>
      <c r="W73" t="str" cm="1">
        <f t="array" ref="W73">_xlfn.IFS(
V73&lt;-15,"&lt; -15%",
V73&lt;-10,"-15% to -10%",
V73&lt;-5,"-10% to -5%",
V73&lt;0,"-5% to 0%",
V73&lt;10,"0% to 10%",
V73&lt;20,"10% to 20%",
V73&lt;30,"20% to 30%",
V73&lt;40,"30% to 40%",
V73&lt;50,"40% to 50%",
V73&lt;60,"50% to 60%",
V73&lt;70,"60% to 70%",
V73&lt;80,"70% to 80%",
V73&lt;90,"80% to 90%",
V73&lt;100,"90% to 100%",
TRUE,"&gt; 100%"
)</f>
        <v>-5% to 0%</v>
      </c>
      <c r="X73">
        <v>2367.25</v>
      </c>
      <c r="Y73">
        <v>2366.6</v>
      </c>
      <c r="Z73" t="str">
        <f t="shared" si="8"/>
        <v>&lt;0</v>
      </c>
      <c r="AA73" t="str" cm="1">
        <f t="array" ref="AA73">_xlfn.IFS(
AND(O73&gt;=0,O73&lt;5),"0-5",
AND(O73&gt;=5,O73&lt;15),"5-15",
AND(O73&gt;=15,O73&lt;30),"15-30",
AND(O73&gt;=30,O73&lt;60),"30-60",
AND(O73&gt;=60,O73&lt;90),"60-90",
AND(O73&gt;=90,O73&lt;120),"90-120",
AND(O73&gt;=120,O73&lt;160),"120-160",
AND(O73&gt;=160,O73&lt;200),"160-200",
AND(O73&gt;=200,O73&lt;250),"200-250",
AND(O73&gt;=250,O73&lt;300),"250-300",
O73&gt;=300,"&gt;300",
TRUE,"Below 0"
)</f>
        <v>5-15</v>
      </c>
      <c r="AB73">
        <v>20.78</v>
      </c>
    </row>
    <row r="74" spans="1:28" hidden="1">
      <c r="A74" s="1">
        <v>45580</v>
      </c>
      <c r="B74" s="1" t="str">
        <f t="shared" si="9"/>
        <v>2024</v>
      </c>
      <c r="C74" t="s">
        <v>22510</v>
      </c>
      <c r="D74" t="str">
        <f t="shared" si="5"/>
        <v>Garuda</v>
      </c>
      <c r="E74" t="str">
        <f t="shared" si="6"/>
        <v>Garuda Constructio</v>
      </c>
      <c r="F74" t="str">
        <f>_xlfn.XLOOKUP(E74,MARKET_PRICE__2[Column2],MARKET_PRICE__2[Column3],"Not found")</f>
        <v>Not found</v>
      </c>
      <c r="G74" t="str">
        <f>_xlfn.XLOOKUP(D74,MARKET_PRICE__2[Column12],MARKET_PRICE__2[Column3],"Not found")</f>
        <v>196.90</v>
      </c>
      <c r="H74" s="2">
        <v>264.10000000000002</v>
      </c>
      <c r="I74" s="2" t="str" cm="1">
        <f t="array" ref="I74">_xlfn.IFS(
H74&lt;50,"0-50",
H74&lt;100,"50-100",
H74&lt;150,"100-150",
H74&lt;200,"150-200",
H74&lt;250,"200-250",
H74&lt;300,"250-300",
H74&lt;350,"300-350",
H74&lt;400,"350-400",
H74&lt;450,"400-450",
H74&lt;=500,"450-500",
TRUE,"Above 500"
)</f>
        <v>250-300</v>
      </c>
      <c r="K74" s="2">
        <f t="shared" si="7"/>
        <v>26.410000000000004</v>
      </c>
      <c r="N74" t="str" cm="1">
        <f t="array" ref="N74">_xlfn.IFS(H74&lt;500,"0-500",H74&lt;1000,"500-1000",H74&lt;1500,"1000-1500",H74&lt;2000,"1500-2000",H74&lt;2500,"2000-2500",H74&lt;3000,"2500-3000",H74&lt;3500,"3000-3500",H74&lt;4000,"3500-4000",H74&lt;4500,"4000-4500",H74&lt;=5000,"4500-5000",TRUE,"Hbove 5000")</f>
        <v>0-500</v>
      </c>
      <c r="O74">
        <v>1.24</v>
      </c>
      <c r="P74">
        <v>9.0299999999999994</v>
      </c>
      <c r="Q74">
        <v>10.81</v>
      </c>
      <c r="R74">
        <v>7.55</v>
      </c>
      <c r="S74" t="str" cm="1">
        <f t="array" ref="S74">_xlfn.IFS(
R74&lt;0,"&lt; 0",
R74&lt;5,"0 to 5",
R74&lt;10,"5 to 10",
R74&lt;15,"10 to 15",
R74&lt;20,"15 to 20",
R74&lt;25,"20 to 25",
R74&lt;50,"25 to 50",
R74&lt;75,"50 to 75",
R74&lt;100,"75 to 100",
R74&lt;125,"100 to 125",
R74&lt;150,"125 to 150",
R74&lt;175,"150 to 175",
R74&lt;200,"175 to 200",
TRUE,"&gt; 200"
)</f>
        <v>5 to 10</v>
      </c>
      <c r="T74">
        <v>95</v>
      </c>
      <c r="U74">
        <v>103.2</v>
      </c>
      <c r="V74">
        <v>8.6300000000000008</v>
      </c>
      <c r="W74" t="str" cm="1">
        <f t="array" ref="W74">_xlfn.IFS(
V74&lt;-15,"&lt; -15%",
V74&lt;-10,"-15% to -10%",
V74&lt;-5,"-10% to -5%",
V74&lt;0,"-5% to 0%",
V74&lt;10,"0% to 10%",
V74&lt;20,"10% to 20%",
V74&lt;30,"20% to 30%",
V74&lt;40,"30% to 40%",
V74&lt;50,"40% to 50%",
V74&lt;60,"50% to 60%",
V74&lt;70,"60% to 70%",
V74&lt;80,"70% to 80%",
V74&lt;90,"80% to 90%",
V74&lt;100,"90% to 100%",
TRUE,"&gt; 100%"
)</f>
        <v>0% to 10%</v>
      </c>
      <c r="X74">
        <v>191.7</v>
      </c>
      <c r="Y74">
        <v>192.25</v>
      </c>
      <c r="Z74" t="str">
        <f t="shared" si="8"/>
        <v>&gt;0</v>
      </c>
      <c r="AA74" t="str" cm="1">
        <f t="array" ref="AA74">_xlfn.IFS(
AND(O74&gt;=0,O74&lt;5),"0-5",
AND(O74&gt;=5,O74&lt;15),"5-15",
AND(O74&gt;=15,O74&lt;30),"15-30",
AND(O74&gt;=30,O74&lt;60),"30-60",
AND(O74&gt;=60,O74&lt;90),"60-90",
AND(O74&gt;=90,O74&lt;120),"90-120",
AND(O74&gt;=120,O74&lt;160),"120-160",
AND(O74&gt;=160,O74&lt;200),"160-200",
AND(O74&gt;=200,O74&lt;250),"200-250",
AND(O74&gt;=250,O74&lt;300),"250-300",
O74&gt;=300,"&gt;300",
TRUE,"Below 0"
)</f>
        <v>0-5</v>
      </c>
      <c r="AB74">
        <v>101.79</v>
      </c>
    </row>
    <row r="75" spans="1:28" hidden="1">
      <c r="A75" s="1">
        <v>45569</v>
      </c>
      <c r="B75" s="1" t="str">
        <f t="shared" si="9"/>
        <v>2024</v>
      </c>
      <c r="C75" t="s">
        <v>22511</v>
      </c>
      <c r="D75" t="str">
        <f t="shared" si="5"/>
        <v>Diffusion</v>
      </c>
      <c r="E75" t="str">
        <f t="shared" si="6"/>
        <v>Diffusion Engineer</v>
      </c>
      <c r="F75" t="str">
        <f>_xlfn.XLOOKUP(E75,MARKET_PRICE__2[Column2],MARKET_PRICE__2[Column3],"Not found")</f>
        <v>Not found</v>
      </c>
      <c r="G75" t="str">
        <f>_xlfn.XLOOKUP(D75,MARKET_PRICE__2[Column12],MARKET_PRICE__2[Column3],"Not found")</f>
        <v>368.30</v>
      </c>
      <c r="H75" s="2">
        <v>157.96</v>
      </c>
      <c r="I75" s="2" t="str" cm="1">
        <f t="array" ref="I75">_xlfn.IFS(
H75&lt;50,"0-50",
H75&lt;100,"50-100",
H75&lt;150,"100-150",
H75&lt;200,"150-200",
H75&lt;250,"200-250",
H75&lt;300,"250-300",
H75&lt;350,"300-350",
H75&lt;400,"350-400",
H75&lt;450,"400-450",
H75&lt;=500,"450-500",
TRUE,"Above 500"
)</f>
        <v>150-200</v>
      </c>
      <c r="K75" s="2">
        <f t="shared" si="7"/>
        <v>15.796000000000001</v>
      </c>
      <c r="N75" t="str" cm="1">
        <f t="array" ref="N75">_xlfn.IFS(H75&lt;500,"0-500",H75&lt;1000,"500-1000",H75&lt;1500,"1000-1500",H75&lt;2000,"1500-2000",H75&lt;2500,"2000-2500",H75&lt;3000,"2500-3000",H75&lt;3500,"3000-3500",H75&lt;4000,"3500-4000",H75&lt;4500,"4000-4500",H75&lt;=5000,"4500-5000",TRUE,"Hbove 5000")</f>
        <v>0-500</v>
      </c>
      <c r="O75">
        <v>95.74</v>
      </c>
      <c r="P75">
        <v>207.6</v>
      </c>
      <c r="Q75">
        <v>85.61</v>
      </c>
      <c r="R75">
        <v>114.49</v>
      </c>
      <c r="S75" t="str" cm="1">
        <f t="array" ref="S75">_xlfn.IFS(
R75&lt;0,"&lt; 0",
R75&lt;5,"0 to 5",
R75&lt;10,"5 to 10",
R75&lt;15,"10 to 15",
R75&lt;20,"15 to 20",
R75&lt;25,"20 to 25",
R75&lt;50,"25 to 50",
R75&lt;75,"50 to 75",
R75&lt;100,"75 to 100",
R75&lt;125,"100 to 125",
R75&lt;150,"125 to 150",
R75&lt;175,"150 to 175",
R75&lt;200,"175 to 200",
TRUE,"&gt; 200"
)</f>
        <v>100 to 125</v>
      </c>
      <c r="T75">
        <v>168</v>
      </c>
      <c r="U75">
        <v>188</v>
      </c>
      <c r="V75">
        <v>11.9</v>
      </c>
      <c r="W75" t="str" cm="1">
        <f t="array" ref="W75">_xlfn.IFS(
V75&lt;-15,"&lt; -15%",
V75&lt;-10,"-15% to -10%",
V75&lt;-5,"-10% to -5%",
V75&lt;0,"-5% to 0%",
V75&lt;10,"0% to 10%",
V75&lt;20,"10% to 20%",
V75&lt;30,"20% to 30%",
V75&lt;40,"30% to 40%",
V75&lt;50,"40% to 50%",
V75&lt;60,"50% to 60%",
V75&lt;70,"60% to 70%",
V75&lt;80,"70% to 80%",
V75&lt;90,"80% to 90%",
V75&lt;100,"90% to 100%",
TRUE,"&gt; 100%"
)</f>
        <v>10% to 20%</v>
      </c>
      <c r="X75">
        <v>344.65</v>
      </c>
      <c r="Y75">
        <v>344.5</v>
      </c>
      <c r="Z75" t="str">
        <f t="shared" si="8"/>
        <v>&gt;0</v>
      </c>
      <c r="AA75" t="str" cm="1">
        <f t="array" ref="AA75">_xlfn.IFS(
AND(O75&gt;=0,O75&lt;5),"0-5",
AND(O75&gt;=5,O75&lt;15),"5-15",
AND(O75&gt;=15,O75&lt;30),"15-30",
AND(O75&gt;=30,O75&lt;60),"30-60",
AND(O75&gt;=60,O75&lt;90),"60-90",
AND(O75&gt;=90,O75&lt;120),"90-120",
AND(O75&gt;=120,O75&lt;160),"120-160",
AND(O75&gt;=160,O75&lt;200),"160-200",
AND(O75&gt;=200,O75&lt;250),"200-250",
AND(O75&gt;=250,O75&lt;300),"250-300",
O75&gt;=300,"&gt;300",
TRUE,"Below 0"
)</f>
        <v>90-120</v>
      </c>
      <c r="AB75">
        <v>105.15</v>
      </c>
    </row>
    <row r="76" spans="1:28" hidden="1">
      <c r="A76" s="1">
        <v>45568</v>
      </c>
      <c r="B76" s="1" t="str">
        <f t="shared" si="9"/>
        <v>2024</v>
      </c>
      <c r="C76" t="s">
        <v>22512</v>
      </c>
      <c r="D76" t="str">
        <f t="shared" si="5"/>
        <v>KRN</v>
      </c>
      <c r="E76" t="str">
        <f t="shared" si="6"/>
        <v>KRN Heat Exchanger</v>
      </c>
      <c r="F76" t="str">
        <f>_xlfn.XLOOKUP(E76,MARKET_PRICE__2[Column2],MARKET_PRICE__2[Column3],"Not found")</f>
        <v>Not found</v>
      </c>
      <c r="G76" t="str">
        <f>_xlfn.XLOOKUP(D76,MARKET_PRICE__2[Column12],MARKET_PRICE__2[Column3],"Not found")</f>
        <v>829.00</v>
      </c>
      <c r="H76" s="2">
        <v>341.95</v>
      </c>
      <c r="I76" s="2" t="str" cm="1">
        <f t="array" ref="I76">_xlfn.IFS(
H76&lt;50,"0-50",
H76&lt;100,"50-100",
H76&lt;150,"100-150",
H76&lt;200,"150-200",
H76&lt;250,"200-250",
H76&lt;300,"250-300",
H76&lt;350,"300-350",
H76&lt;400,"350-400",
H76&lt;450,"400-450",
H76&lt;=500,"450-500",
TRUE,"Above 500"
)</f>
        <v>300-350</v>
      </c>
      <c r="K76" s="2">
        <f t="shared" si="7"/>
        <v>34.195</v>
      </c>
      <c r="N76" t="str" cm="1">
        <f t="array" ref="N76">_xlfn.IFS(H76&lt;500,"0-500",H76&lt;1000,"500-1000",H76&lt;1500,"1000-1500",H76&lt;2000,"1500-2000",H76&lt;2500,"2000-2500",H76&lt;3000,"2500-3000",H76&lt;3500,"3000-3500",H76&lt;4000,"3500-4000",H76&lt;4500,"4000-4500",H76&lt;=5000,"4500-5000",TRUE,"Hbove 5000")</f>
        <v>0-500</v>
      </c>
      <c r="O76">
        <v>253.04</v>
      </c>
      <c r="P76">
        <v>431.63</v>
      </c>
      <c r="Q76">
        <v>98.29</v>
      </c>
      <c r="R76">
        <v>214.42</v>
      </c>
      <c r="S76" t="str" cm="1">
        <f t="array" ref="S76">_xlfn.IFS(
R76&lt;0,"&lt; 0",
R76&lt;5,"0 to 5",
R76&lt;10,"5 to 10",
R76&lt;15,"10 to 15",
R76&lt;20,"15 to 20",
R76&lt;25,"20 to 25",
R76&lt;50,"25 to 50",
R76&lt;75,"50 to 75",
R76&lt;100,"75 to 100",
R76&lt;125,"100 to 125",
R76&lt;150,"125 to 150",
R76&lt;175,"150 to 175",
R76&lt;200,"175 to 200",
TRUE,"&gt; 200"
)</f>
        <v>&gt; 200</v>
      </c>
      <c r="T76">
        <v>220</v>
      </c>
      <c r="U76">
        <v>470</v>
      </c>
      <c r="V76">
        <v>113.64</v>
      </c>
      <c r="W76" t="str" cm="1">
        <f t="array" ref="W76">_xlfn.IFS(
V76&lt;-15,"&lt; -15%",
V76&lt;-10,"-15% to -10%",
V76&lt;-5,"-10% to -5%",
V76&lt;0,"-5% to 0%",
V76&lt;10,"0% to 10%",
V76&lt;20,"10% to 20%",
V76&lt;30,"20% to 30%",
V76&lt;40,"30% to 40%",
V76&lt;50,"40% to 50%",
V76&lt;60,"50% to 60%",
V76&lt;70,"60% to 70%",
V76&lt;80,"70% to 80%",
V76&lt;90,"80% to 90%",
V76&lt;100,"90% to 100%",
TRUE,"&gt; 100%"
)</f>
        <v>&gt; 100%</v>
      </c>
      <c r="X76">
        <v>954.75</v>
      </c>
      <c r="Y76">
        <v>955.3</v>
      </c>
      <c r="Z76" t="str">
        <f t="shared" si="8"/>
        <v>&gt;0</v>
      </c>
      <c r="AA76" t="str" cm="1">
        <f t="array" ref="AA76">_xlfn.IFS(
AND(O76&gt;=0,O76&lt;5),"0-5",
AND(O76&gt;=5,O76&lt;15),"5-15",
AND(O76&gt;=15,O76&lt;30),"15-30",
AND(O76&gt;=30,O76&lt;60),"30-60",
AND(O76&gt;=60,O76&lt;90),"60-90",
AND(O76&gt;=90,O76&lt;120),"90-120",
AND(O76&gt;=120,O76&lt;160),"120-160",
AND(O76&gt;=160,O76&lt;200),"160-200",
AND(O76&gt;=200,O76&lt;250),"200-250",
AND(O76&gt;=250,O76&lt;300),"250-300",
O76&gt;=300,"&gt;300",
TRUE,"Below 0"
)</f>
        <v>250-300</v>
      </c>
      <c r="AB76">
        <v>333.98</v>
      </c>
    </row>
    <row r="77" spans="1:28" hidden="1">
      <c r="A77" s="1">
        <v>45565</v>
      </c>
      <c r="B77" s="1" t="str">
        <f t="shared" si="9"/>
        <v>2024</v>
      </c>
      <c r="C77" t="s">
        <v>23</v>
      </c>
      <c r="D77" t="str">
        <f t="shared" si="5"/>
        <v>Manba</v>
      </c>
      <c r="E77" t="str">
        <f t="shared" si="6"/>
        <v>Manba Finance</v>
      </c>
      <c r="F77" t="str">
        <f>_xlfn.XLOOKUP(E77,MARKET_PRICE__2[Column2],MARKET_PRICE__2[Column3],"Not found")</f>
        <v>134.50</v>
      </c>
      <c r="G77" t="str">
        <f>_xlfn.XLOOKUP(D77,MARKET_PRICE__2[Column12],MARKET_PRICE__2[Column3],"Not found")</f>
        <v>134.50</v>
      </c>
      <c r="H77" s="2">
        <v>150.84</v>
      </c>
      <c r="I77" s="2" t="str" cm="1">
        <f t="array" ref="I77">_xlfn.IFS(
H77&lt;50,"0-50",
H77&lt;100,"50-100",
H77&lt;150,"100-150",
H77&lt;200,"150-200",
H77&lt;250,"200-250",
H77&lt;300,"250-300",
H77&lt;350,"300-350",
H77&lt;400,"350-400",
H77&lt;450,"400-450",
H77&lt;=500,"450-500",
TRUE,"Above 500"
)</f>
        <v>150-200</v>
      </c>
      <c r="K77" s="2">
        <f t="shared" si="7"/>
        <v>15.084</v>
      </c>
      <c r="N77" t="str" cm="1">
        <f t="array" ref="N77">_xlfn.IFS(H77&lt;500,"0-500",H77&lt;1000,"500-1000",H77&lt;1500,"1000-1500",H77&lt;2000,"1500-2000",H77&lt;2500,"2000-2500",H77&lt;3000,"2500-3000",H77&lt;3500,"3000-3500",H77&lt;4000,"3500-4000",H77&lt;4500,"4000-4500",H77&lt;=5000,"4500-5000",TRUE,"Hbove 5000")</f>
        <v>0-500</v>
      </c>
      <c r="O77">
        <v>148.55000000000001</v>
      </c>
      <c r="P77">
        <v>511.62</v>
      </c>
      <c r="Q77">
        <v>143.94999999999999</v>
      </c>
      <c r="R77">
        <v>224.05</v>
      </c>
      <c r="S77" t="str" cm="1">
        <f t="array" ref="S77">_xlfn.IFS(
R77&lt;0,"&lt; 0",
R77&lt;5,"0 to 5",
R77&lt;10,"5 to 10",
R77&lt;15,"10 to 15",
R77&lt;20,"15 to 20",
R77&lt;25,"20 to 25",
R77&lt;50,"25 to 50",
R77&lt;75,"50 to 75",
R77&lt;100,"75 to 100",
R77&lt;125,"100 to 125",
R77&lt;150,"125 to 150",
R77&lt;175,"150 to 175",
R77&lt;200,"175 to 200",
TRUE,"&gt; 200"
)</f>
        <v>&gt; 200</v>
      </c>
      <c r="T77">
        <v>120</v>
      </c>
      <c r="U77">
        <v>150</v>
      </c>
      <c r="V77">
        <v>25</v>
      </c>
      <c r="W77" t="str" cm="1">
        <f t="array" ref="W77">_xlfn.IFS(
V77&lt;-15,"&lt; -15%",
V77&lt;-10,"-15% to -10%",
V77&lt;-5,"-10% to -5%",
V77&lt;0,"-5% to 0%",
V77&lt;10,"0% to 10%",
V77&lt;20,"10% to 20%",
V77&lt;30,"20% to 30%",
V77&lt;40,"30% to 40%",
V77&lt;50,"40% to 50%",
V77&lt;60,"50% to 60%",
V77&lt;70,"60% to 70%",
V77&lt;80,"70% to 80%",
V77&lt;90,"80% to 90%",
V77&lt;100,"90% to 100%",
TRUE,"&gt; 100%"
)</f>
        <v>20% to 30%</v>
      </c>
      <c r="X77">
        <v>140.05000000000001</v>
      </c>
      <c r="Y77">
        <v>139.94999999999999</v>
      </c>
      <c r="Z77" t="str">
        <f t="shared" si="8"/>
        <v>&gt;0</v>
      </c>
      <c r="AA77" t="str" cm="1">
        <f t="array" ref="AA77">_xlfn.IFS(
AND(O77&gt;=0,O77&lt;5),"0-5",
AND(O77&gt;=5,O77&lt;15),"5-15",
AND(O77&gt;=15,O77&lt;30),"15-30",
AND(O77&gt;=30,O77&lt;60),"30-60",
AND(O77&gt;=60,O77&lt;90),"60-90",
AND(O77&gt;=90,O77&lt;120),"90-120",
AND(O77&gt;=120,O77&lt;160),"120-160",
AND(O77&gt;=160,O77&lt;200),"160-200",
AND(O77&gt;=200,O77&lt;250),"200-250",
AND(O77&gt;=250,O77&lt;300),"250-300",
O77&gt;=300,"&gt;300",
TRUE,"Below 0"
)</f>
        <v>120-160</v>
      </c>
      <c r="AB77">
        <v>16.71</v>
      </c>
    </row>
    <row r="78" spans="1:28" hidden="1">
      <c r="A78" s="1">
        <v>45559</v>
      </c>
      <c r="B78" s="1" t="str">
        <f t="shared" si="9"/>
        <v>2024</v>
      </c>
      <c r="C78" t="s">
        <v>22513</v>
      </c>
      <c r="D78" t="str">
        <f t="shared" si="5"/>
        <v>Arkade</v>
      </c>
      <c r="E78" t="str">
        <f t="shared" si="6"/>
        <v>Arkade Developers</v>
      </c>
      <c r="F78" t="str">
        <f>_xlfn.XLOOKUP(E78,MARKET_PRICE__2[Column2],MARKET_PRICE__2[Column3],"Not found")</f>
        <v>Not found</v>
      </c>
      <c r="G78" t="str">
        <f>_xlfn.XLOOKUP(D78,MARKET_PRICE__2[Column12],MARKET_PRICE__2[Column3],"Not found")</f>
        <v>165.90</v>
      </c>
      <c r="H78" s="2">
        <v>410</v>
      </c>
      <c r="I78" s="2" t="str" cm="1">
        <f t="array" ref="I78">_xlfn.IFS(
H78&lt;50,"0-50",
H78&lt;100,"50-100",
H78&lt;150,"100-150",
H78&lt;200,"150-200",
H78&lt;250,"200-250",
H78&lt;300,"250-300",
H78&lt;350,"300-350",
H78&lt;400,"350-400",
H78&lt;450,"400-450",
H78&lt;=500,"450-500",
TRUE,"Above 500"
)</f>
        <v>400-450</v>
      </c>
      <c r="K78" s="2">
        <f t="shared" si="7"/>
        <v>41</v>
      </c>
      <c r="N78" t="str" cm="1">
        <f t="array" ref="N78">_xlfn.IFS(H78&lt;500,"0-500",H78&lt;1000,"500-1000",H78&lt;1500,"1000-1500",H78&lt;2000,"1500-2000",H78&lt;2500,"2000-2500",H78&lt;3000,"2500-3000",H78&lt;3500,"3000-3500",H78&lt;4000,"3500-4000",H78&lt;4500,"4000-4500",H78&lt;=5000,"4500-5000",TRUE,"Hbove 5000")</f>
        <v>0-500</v>
      </c>
      <c r="O78">
        <v>163.16</v>
      </c>
      <c r="P78">
        <v>163.02000000000001</v>
      </c>
      <c r="Q78">
        <v>51.39</v>
      </c>
      <c r="R78">
        <v>106.83</v>
      </c>
      <c r="S78" t="str" cm="1">
        <f t="array" ref="S78">_xlfn.IFS(
R78&lt;0,"&lt; 0",
R78&lt;5,"0 to 5",
R78&lt;10,"5 to 10",
R78&lt;15,"10 to 15",
R78&lt;20,"15 to 20",
R78&lt;25,"20 to 25",
R78&lt;50,"25 to 50",
R78&lt;75,"50 to 75",
R78&lt;100,"75 to 100",
R78&lt;125,"100 to 125",
R78&lt;150,"125 to 150",
R78&lt;175,"150 to 175",
R78&lt;200,"175 to 200",
TRUE,"&gt; 200"
)</f>
        <v>100 to 125</v>
      </c>
      <c r="T78">
        <v>128</v>
      </c>
      <c r="U78">
        <v>175.9</v>
      </c>
      <c r="V78">
        <v>37.42</v>
      </c>
      <c r="W78" t="str" cm="1">
        <f t="array" ref="W78">_xlfn.IFS(
V78&lt;-15,"&lt; -15%",
V78&lt;-10,"-15% to -10%",
V78&lt;-5,"-10% to -5%",
V78&lt;0,"-5% to 0%",
V78&lt;10,"0% to 10%",
V78&lt;20,"10% to 20%",
V78&lt;30,"20% to 30%",
V78&lt;40,"30% to 40%",
V78&lt;50,"40% to 50%",
V78&lt;60,"50% to 60%",
V78&lt;70,"60% to 70%",
V78&lt;80,"70% to 80%",
V78&lt;90,"80% to 90%",
V78&lt;100,"90% to 100%",
TRUE,"&gt; 100%"
)</f>
        <v>30% to 40%</v>
      </c>
      <c r="X78">
        <v>183.1</v>
      </c>
      <c r="Y78">
        <v>183.05</v>
      </c>
      <c r="Z78" t="str">
        <f t="shared" si="8"/>
        <v>&gt;0</v>
      </c>
      <c r="AA78" t="str" cm="1">
        <f t="array" ref="AA78">_xlfn.IFS(
AND(O78&gt;=0,O78&lt;5),"0-5",
AND(O78&gt;=5,O78&lt;15),"5-15",
AND(O78&gt;=15,O78&lt;30),"15-30",
AND(O78&gt;=30,O78&lt;60),"30-60",
AND(O78&gt;=60,O78&lt;90),"60-90",
AND(O78&gt;=90,O78&lt;120),"90-120",
AND(O78&gt;=120,O78&lt;160),"120-160",
AND(O78&gt;=160,O78&lt;200),"160-200",
AND(O78&gt;=200,O78&lt;250),"200-250",
AND(O78&gt;=250,O78&lt;300),"250-300",
O78&gt;=300,"&gt;300",
TRUE,"Below 0"
)</f>
        <v>160-200</v>
      </c>
      <c r="AB78">
        <v>43.05</v>
      </c>
    </row>
    <row r="79" spans="1:28">
      <c r="A79" s="1">
        <v>45559</v>
      </c>
      <c r="B79" s="1" t="str">
        <f t="shared" si="9"/>
        <v>2024</v>
      </c>
      <c r="C79" t="s">
        <v>22514</v>
      </c>
      <c r="D79" t="str">
        <f t="shared" si="5"/>
        <v>Northern</v>
      </c>
      <c r="E79" t="str">
        <f t="shared" si="6"/>
        <v>Northern ARC Capit</v>
      </c>
      <c r="F79" t="str">
        <f>_xlfn.XLOOKUP(E79,MARKET_PRICE__2[Column2],MARKET_PRICE__2[Column3],"Not found")</f>
        <v>Not found</v>
      </c>
      <c r="G79" t="str">
        <f>_xlfn.XLOOKUP(D79,MARKET_PRICE__2[Column12],MARKET_PRICE__2[Column3],"Not found")</f>
        <v>165.00</v>
      </c>
      <c r="H79" s="2">
        <v>777</v>
      </c>
      <c r="J79" s="2" t="str" cm="1">
        <f t="array" ref="J79">_xlfn.IFS(
AND(H79&gt;=500,H79&lt;550),"500-550",
AND(H79&gt;=550,H79&lt;600),"550-600",
AND(H79&gt;=600,H79&lt;650),"600-650",
AND(H79&gt;=650,H79&lt;700),"650-700",
AND(H79&gt;=700,H79&lt;750),"700-750",
AND(H79&gt;=750,H79&lt;800),"750-800",
AND(H79&gt;=800,H79&lt;850),"800-850",
AND(H79&gt;=850,H79&lt;900),"850-900",
AND(H79&gt;=900,H79&lt;950),"900-950",
AND(H79&gt;=950,H79&lt;=1000),"950-1000",
H79&lt;500,"Below 500",
TRUE,"Above 1000"
)</f>
        <v>750-800</v>
      </c>
      <c r="K79" s="2">
        <f t="shared" si="7"/>
        <v>77.7</v>
      </c>
      <c r="N79" t="str" cm="1">
        <f t="array" ref="N79">_xlfn.IFS(H79&lt;500,"0-500",H79&lt;1000,"500-1000",H79&lt;1500,"1000-1500",H79&lt;2000,"1500-2000",H79&lt;2500,"2000-2500",H79&lt;3000,"2500-3000",H79&lt;3500,"3000-3500",H79&lt;4000,"3500-4000",H79&lt;4500,"4000-4500",H79&lt;=5000,"4500-5000",TRUE,"Hbove 5000")</f>
        <v>500-1000</v>
      </c>
      <c r="O79">
        <v>240.79</v>
      </c>
      <c r="P79">
        <v>142.41</v>
      </c>
      <c r="Q79">
        <v>31.08</v>
      </c>
      <c r="R79">
        <v>110.91</v>
      </c>
      <c r="S79" t="str" cm="1">
        <f t="array" ref="S79">_xlfn.IFS(
R79&lt;0,"&lt; 0",
R79&lt;5,"0 to 5",
R79&lt;10,"5 to 10",
R79&lt;15,"10 to 15",
R79&lt;20,"15 to 20",
R79&lt;25,"20 to 25",
R79&lt;50,"25 to 50",
R79&lt;75,"50 to 75",
R79&lt;100,"75 to 100",
R79&lt;125,"100 to 125",
R79&lt;150,"125 to 150",
R79&lt;175,"150 to 175",
R79&lt;200,"175 to 200",
TRUE,"&gt; 200"
)</f>
        <v>100 to 125</v>
      </c>
      <c r="T79">
        <v>263</v>
      </c>
      <c r="U79">
        <v>351</v>
      </c>
      <c r="V79">
        <v>33.46</v>
      </c>
      <c r="W79" t="str" cm="1">
        <f t="array" ref="W79">_xlfn.IFS(
V79&lt;-15,"&lt; -15%",
V79&lt;-10,"-15% to -10%",
V79&lt;-5,"-10% to -5%",
V79&lt;0,"-5% to 0%",
V79&lt;10,"0% to 10%",
V79&lt;20,"10% to 20%",
V79&lt;30,"20% to 30%",
V79&lt;40,"30% to 40%",
V79&lt;50,"40% to 50%",
V79&lt;60,"50% to 60%",
V79&lt;70,"60% to 70%",
V79&lt;80,"70% to 80%",
V79&lt;90,"80% to 90%",
V79&lt;100,"90% to 100%",
TRUE,"&gt; 100%"
)</f>
        <v>30% to 40%</v>
      </c>
      <c r="X79">
        <v>252.3</v>
      </c>
      <c r="Y79">
        <v>252.1</v>
      </c>
      <c r="Z79" t="str">
        <f t="shared" si="8"/>
        <v>&gt;0</v>
      </c>
      <c r="AA79" t="str" cm="1">
        <f t="array" ref="AA79">_xlfn.IFS(
AND(O79&gt;=0,O79&lt;5),"0-5",
AND(O79&gt;=5,O79&lt;15),"5-15",
AND(O79&gt;=15,O79&lt;30),"15-30",
AND(O79&gt;=30,O79&lt;60),"30-60",
AND(O79&gt;=60,O79&lt;90),"60-90",
AND(O79&gt;=90,O79&lt;120),"90-120",
AND(O79&gt;=120,O79&lt;160),"120-160",
AND(O79&gt;=160,O79&lt;200),"160-200",
AND(O79&gt;=200,O79&lt;250),"200-250",
AND(O79&gt;=250,O79&lt;300),"250-300",
O79&gt;=300,"&gt;300",
TRUE,"Below 0"
)</f>
        <v>200-250</v>
      </c>
      <c r="AB79">
        <v>-4.07</v>
      </c>
    </row>
    <row r="80" spans="1:28" hidden="1">
      <c r="A80" s="1">
        <v>45559</v>
      </c>
      <c r="B80" s="1" t="str">
        <f t="shared" si="9"/>
        <v>2024</v>
      </c>
      <c r="C80" t="s">
        <v>22515</v>
      </c>
      <c r="D80" t="str">
        <f t="shared" si="5"/>
        <v>Western</v>
      </c>
      <c r="E80" t="str">
        <f t="shared" si="6"/>
        <v>Western Carriers (</v>
      </c>
      <c r="F80" t="str">
        <f>_xlfn.XLOOKUP(E80,MARKET_PRICE__2[Column2],MARKET_PRICE__2[Column3],"Not found")</f>
        <v>Not found</v>
      </c>
      <c r="G80" t="str">
        <f>_xlfn.XLOOKUP(D80,MARKET_PRICE__2[Column12],MARKET_PRICE__2[Column3],"Not found")</f>
        <v>126.55</v>
      </c>
      <c r="H80" s="2">
        <v>492.88</v>
      </c>
      <c r="I80" s="2" t="str" cm="1">
        <f t="array" ref="I80">_xlfn.IFS(
H80&lt;50,"0-50",
H80&lt;100,"50-100",
H80&lt;150,"100-150",
H80&lt;200,"150-200",
H80&lt;250,"200-250",
H80&lt;300,"250-300",
H80&lt;350,"300-350",
H80&lt;400,"350-400",
H80&lt;450,"400-450",
H80&lt;=500,"450-500",
TRUE,"Above 500"
)</f>
        <v>450-500</v>
      </c>
      <c r="K80" s="2">
        <f t="shared" si="7"/>
        <v>49.287999999999997</v>
      </c>
      <c r="N80" t="str" cm="1">
        <f t="array" ref="N80">_xlfn.IFS(H80&lt;500,"0-500",H80&lt;1000,"500-1000",H80&lt;1500,"1000-1500",H80&lt;2000,"1500-2000",H80&lt;2500,"2000-2500",H80&lt;3000,"2500-3000",H80&lt;3500,"3000-3500",H80&lt;4000,"3500-4000",H80&lt;4500,"4000-4500",H80&lt;=5000,"4500-5000",TRUE,"Hbove 5000")</f>
        <v>0-500</v>
      </c>
      <c r="O80">
        <v>27.99</v>
      </c>
      <c r="P80">
        <v>44.71</v>
      </c>
      <c r="Q80">
        <v>25.95</v>
      </c>
      <c r="R80">
        <v>30.57</v>
      </c>
      <c r="S80" t="str" cm="1">
        <f t="array" ref="S80">_xlfn.IFS(
R80&lt;0,"&lt; 0",
R80&lt;5,"0 to 5",
R80&lt;10,"5 to 10",
R80&lt;15,"10 to 15",
R80&lt;20,"15 to 20",
R80&lt;25,"20 to 25",
R80&lt;50,"25 to 50",
R80&lt;75,"50 to 75",
R80&lt;100,"75 to 100",
R80&lt;125,"100 to 125",
R80&lt;150,"125 to 150",
R80&lt;175,"150 to 175",
R80&lt;200,"175 to 200",
TRUE,"&gt; 200"
)</f>
        <v>25 to 50</v>
      </c>
      <c r="T80">
        <v>172</v>
      </c>
      <c r="U80">
        <v>170</v>
      </c>
      <c r="V80">
        <v>-1.1599999999999999</v>
      </c>
      <c r="W80" t="str" cm="1">
        <f t="array" ref="W80">_xlfn.IFS(
V80&lt;-15,"&lt; -15%",
V80&lt;-10,"-15% to -10%",
V80&lt;-5,"-10% to -5%",
V80&lt;0,"-5% to 0%",
V80&lt;10,"0% to 10%",
V80&lt;20,"10% to 20%",
V80&lt;30,"20% to 30%",
V80&lt;40,"30% to 40%",
V80&lt;50,"40% to 50%",
V80&lt;60,"50% to 60%",
V80&lt;70,"60% to 70%",
V80&lt;80,"70% to 80%",
V80&lt;90,"80% to 90%",
V80&lt;100,"90% to 100%",
TRUE,"&gt; 100%"
)</f>
        <v>-5% to 0%</v>
      </c>
      <c r="X80">
        <v>130.94999999999999</v>
      </c>
      <c r="Y80">
        <v>130.68</v>
      </c>
      <c r="Z80" t="str">
        <f t="shared" si="8"/>
        <v>&lt;0</v>
      </c>
      <c r="AA80" t="str" cm="1">
        <f t="array" ref="AA80">_xlfn.IFS(
AND(O80&gt;=0,O80&lt;5),"0-5",
AND(O80&gt;=5,O80&lt;15),"5-15",
AND(O80&gt;=15,O80&lt;30),"15-30",
AND(O80&gt;=30,O80&lt;60),"30-60",
AND(O80&gt;=60,O80&lt;90),"60-90",
AND(O80&gt;=90,O80&lt;120),"90-120",
AND(O80&gt;=120,O80&lt;160),"120-160",
AND(O80&gt;=160,O80&lt;200),"160-200",
AND(O80&gt;=200,O80&lt;250),"200-250",
AND(O80&gt;=250,O80&lt;300),"250-300",
O80&gt;=300,"&gt;300",
TRUE,"Below 0"
)</f>
        <v>15-30</v>
      </c>
      <c r="AB80">
        <v>-23.87</v>
      </c>
    </row>
    <row r="81" spans="1:28" hidden="1">
      <c r="A81" s="1">
        <v>45552</v>
      </c>
      <c r="B81" s="1" t="str">
        <f t="shared" si="9"/>
        <v>2024</v>
      </c>
      <c r="C81" t="s">
        <v>22516</v>
      </c>
      <c r="D81" t="str">
        <f t="shared" si="5"/>
        <v>P</v>
      </c>
      <c r="E81" t="str">
        <f t="shared" si="6"/>
        <v>P N Gadgil Jewelle</v>
      </c>
      <c r="F81" t="str">
        <f>_xlfn.XLOOKUP(E81,MARKET_PRICE__2[Column2],MARKET_PRICE__2[Column3],"Not found")</f>
        <v>Not found</v>
      </c>
      <c r="G81" t="str">
        <f>_xlfn.XLOOKUP(D81,MARKET_PRICE__2[Column12],MARKET_PRICE__2[Column3],"Not found")</f>
        <v>14189.65</v>
      </c>
      <c r="H81" s="2">
        <v>1100</v>
      </c>
      <c r="K81" s="2">
        <f t="shared" si="7"/>
        <v>110</v>
      </c>
      <c r="L81" s="14" t="str" cm="1">
        <f t="array" ref="L81">_xlfn.IFS(
AND(H81&gt;=1000,H81&lt;1050),"1000-1050",
AND(H81&gt;=1050,H81&lt;1100),"1050-1100",
AND(H81&gt;=1100,H81&lt;1150),"1100-1150",
AND(H81&gt;=1150,H81&lt;1200),"1150-1200",
AND(H81&gt;=1200,H81&lt;1250),"1200-1250",
AND(H81&gt;=1250,H81&lt;1300),"1250-1300",
AND(H81&gt;=1300,H81&lt;1350),"1300-1350",
AND(H81&gt;=1350,H81&lt;1400),"1350-1400",
AND(H81&gt;=1400,H81&lt;1450),"1400-1450",
AND(H81&gt;=1450,H81&lt;=1500),"1450-1500",
H81&lt;1000,"Below 1000",
TRUE,"Above 1500"
)</f>
        <v>1100-1150</v>
      </c>
      <c r="M81" s="14"/>
      <c r="N81" t="str" cm="1">
        <f t="array" ref="N81">_xlfn.IFS(H81&lt;500,"0-500",H81&lt;1000,"500-1000",H81&lt;1500,"1000-1500",H81&lt;2000,"1500-2000",H81&lt;2500,"2000-2500",H81&lt;3000,"2500-3000",H81&lt;3500,"3000-3500",H81&lt;4000,"3500-4000",H81&lt;4500,"4000-4500",H81&lt;=5000,"4500-5000",TRUE,"Hbove 5000")</f>
        <v>1000-1500</v>
      </c>
      <c r="O81">
        <v>136.85</v>
      </c>
      <c r="P81">
        <v>56.08</v>
      </c>
      <c r="Q81">
        <v>16.579999999999998</v>
      </c>
      <c r="R81">
        <v>59.4</v>
      </c>
      <c r="S81" t="str" cm="1">
        <f t="array" ref="S81">_xlfn.IFS(
R81&lt;0,"&lt; 0",
R81&lt;5,"0 to 5",
R81&lt;10,"5 to 10",
R81&lt;15,"10 to 15",
R81&lt;20,"15 to 20",
R81&lt;25,"20 to 25",
R81&lt;50,"25 to 50",
R81&lt;75,"50 to 75",
R81&lt;100,"75 to 100",
R81&lt;125,"100 to 125",
R81&lt;150,"125 to 150",
R81&lt;175,"150 to 175",
R81&lt;200,"175 to 200",
TRUE,"&gt; 200"
)</f>
        <v>50 to 75</v>
      </c>
      <c r="T81">
        <v>480</v>
      </c>
      <c r="U81">
        <v>834</v>
      </c>
      <c r="V81">
        <v>73.75</v>
      </c>
      <c r="W81" t="str" cm="1">
        <f t="array" ref="W81">_xlfn.IFS(
V81&lt;-15,"&lt; -15%",
V81&lt;-10,"-15% to -10%",
V81&lt;-5,"-10% to -5%",
V81&lt;0,"-5% to 0%",
V81&lt;10,"0% to 10%",
V81&lt;20,"10% to 20%",
V81&lt;30,"20% to 30%",
V81&lt;40,"30% to 40%",
V81&lt;50,"40% to 50%",
V81&lt;60,"50% to 60%",
V81&lt;70,"60% to 70%",
V81&lt;80,"70% to 80%",
V81&lt;90,"80% to 90%",
V81&lt;100,"90% to 100%",
TRUE,"&gt; 100%"
)</f>
        <v>70% to 80%</v>
      </c>
      <c r="X81">
        <v>582.35</v>
      </c>
      <c r="Y81">
        <v>582.25</v>
      </c>
      <c r="Z81" t="str">
        <f t="shared" si="8"/>
        <v>&gt;0</v>
      </c>
      <c r="AA81" t="str" cm="1">
        <f t="array" ref="AA81">_xlfn.IFS(
AND(O81&gt;=0,O81&lt;5),"0-5",
AND(O81&gt;=5,O81&lt;15),"5-15",
AND(O81&gt;=15,O81&lt;30),"15-30",
AND(O81&gt;=30,O81&lt;60),"30-60",
AND(O81&gt;=60,O81&lt;90),"60-90",
AND(O81&gt;=90,O81&lt;120),"90-120",
AND(O81&gt;=120,O81&lt;160),"120-160",
AND(O81&gt;=160,O81&lt;200),"160-200",
AND(O81&gt;=200,O81&lt;250),"200-250",
AND(O81&gt;=250,O81&lt;300),"250-300",
O81&gt;=300,"&gt;300",
TRUE,"Below 0"
)</f>
        <v>120-160</v>
      </c>
      <c r="AB81">
        <v>21.32</v>
      </c>
    </row>
    <row r="82" spans="1:28" hidden="1">
      <c r="A82" s="1">
        <v>45551</v>
      </c>
      <c r="B82" s="1" t="str">
        <f t="shared" si="9"/>
        <v>2024</v>
      </c>
      <c r="C82" t="s">
        <v>24</v>
      </c>
      <c r="D82" t="str">
        <f t="shared" si="5"/>
        <v>Tolins</v>
      </c>
      <c r="E82" t="str">
        <f t="shared" si="6"/>
        <v>Tolins Tyres</v>
      </c>
      <c r="F82" t="str">
        <f>_xlfn.XLOOKUP(E82,MARKET_PRICE__2[Column2],MARKET_PRICE__2[Column3],"Not found")</f>
        <v>165.80</v>
      </c>
      <c r="G82" t="str">
        <f>_xlfn.XLOOKUP(D82,MARKET_PRICE__2[Column12],MARKET_PRICE__2[Column3],"Not found")</f>
        <v>165.80</v>
      </c>
      <c r="H82" s="2">
        <v>230</v>
      </c>
      <c r="I82" s="2" t="str" cm="1">
        <f t="array" ref="I82">_xlfn.IFS(
H82&lt;50,"0-50",
H82&lt;100,"50-100",
H82&lt;150,"100-150",
H82&lt;200,"150-200",
H82&lt;250,"200-250",
H82&lt;300,"250-300",
H82&lt;350,"300-350",
H82&lt;400,"350-400",
H82&lt;450,"400-450",
H82&lt;=500,"450-500",
TRUE,"Above 500"
)</f>
        <v>200-250</v>
      </c>
      <c r="K82" s="2">
        <f t="shared" si="7"/>
        <v>23</v>
      </c>
      <c r="N82" t="str" cm="1">
        <f t="array" ref="N82">_xlfn.IFS(H82&lt;500,"0-500",H82&lt;1000,"500-1000",H82&lt;1500,"1000-1500",H82&lt;2000,"1500-2000",H82&lt;2500,"2000-2500",H82&lt;3000,"2500-3000",H82&lt;3500,"3000-3500",H82&lt;4000,"3500-4000",H82&lt;4500,"4000-4500",H82&lt;=5000,"4500-5000",TRUE,"Hbove 5000")</f>
        <v>0-500</v>
      </c>
      <c r="O82">
        <v>25.42</v>
      </c>
      <c r="P82">
        <v>27.41</v>
      </c>
      <c r="Q82">
        <v>21.52</v>
      </c>
      <c r="R82">
        <v>23.89</v>
      </c>
      <c r="S82" t="str" cm="1">
        <f t="array" ref="S82">_xlfn.IFS(
R82&lt;0,"&lt; 0",
R82&lt;5,"0 to 5",
R82&lt;10,"5 to 10",
R82&lt;15,"10 to 15",
R82&lt;20,"15 to 20",
R82&lt;25,"20 to 25",
R82&lt;50,"25 to 50",
R82&lt;75,"50 to 75",
R82&lt;100,"75 to 100",
R82&lt;125,"100 to 125",
R82&lt;150,"125 to 150",
R82&lt;175,"150 to 175",
R82&lt;200,"175 to 200",
TRUE,"&gt; 200"
)</f>
        <v>20 to 25</v>
      </c>
      <c r="T82">
        <v>226</v>
      </c>
      <c r="U82">
        <v>227</v>
      </c>
      <c r="V82">
        <v>0.44</v>
      </c>
      <c r="W82" t="str" cm="1">
        <f t="array" ref="W82">_xlfn.IFS(
V82&lt;-15,"&lt; -15%",
V82&lt;-10,"-15% to -10%",
V82&lt;-5,"-10% to -5%",
V82&lt;0,"-5% to 0%",
V82&lt;10,"0% to 10%",
V82&lt;20,"10% to 20%",
V82&lt;30,"20% to 30%",
V82&lt;40,"30% to 40%",
V82&lt;50,"40% to 50%",
V82&lt;60,"50% to 60%",
V82&lt;70,"60% to 70%",
V82&lt;80,"70% to 80%",
V82&lt;90,"80% to 90%",
V82&lt;100,"90% to 100%",
TRUE,"&gt; 100%"
)</f>
        <v>0% to 10%</v>
      </c>
      <c r="X82">
        <v>149.4</v>
      </c>
      <c r="Y82">
        <v>149.83000000000001</v>
      </c>
      <c r="Z82" t="str">
        <f t="shared" si="8"/>
        <v>&gt;0</v>
      </c>
      <c r="AA82" t="str" cm="1">
        <f t="array" ref="AA82">_xlfn.IFS(
AND(O82&gt;=0,O82&lt;5),"0-5",
AND(O82&gt;=5,O82&lt;15),"5-15",
AND(O82&gt;=15,O82&lt;30),"15-30",
AND(O82&gt;=30,O82&lt;60),"30-60",
AND(O82&gt;=60,O82&lt;90),"60-90",
AND(O82&gt;=90,O82&lt;120),"90-120",
AND(O82&gt;=120,O82&lt;160),"120-160",
AND(O82&gt;=160,O82&lt;200),"160-200",
AND(O82&gt;=200,O82&lt;250),"200-250",
AND(O82&gt;=250,O82&lt;300),"250-300",
O82&gt;=300,"&gt;300",
TRUE,"Below 0"
)</f>
        <v>15-30</v>
      </c>
      <c r="AB82">
        <v>-33.89</v>
      </c>
    </row>
    <row r="83" spans="1:28" hidden="1">
      <c r="A83" s="1">
        <v>45551</v>
      </c>
      <c r="B83" s="1" t="str">
        <f t="shared" si="9"/>
        <v>2024</v>
      </c>
      <c r="C83" t="s">
        <v>22517</v>
      </c>
      <c r="D83" t="str">
        <f t="shared" si="5"/>
        <v>Bajaj</v>
      </c>
      <c r="E83" t="str">
        <f t="shared" si="6"/>
        <v>Bajaj Housing Fina</v>
      </c>
      <c r="F83" t="str">
        <f>_xlfn.XLOOKUP(E83,MARKET_PRICE__2[Column2],MARKET_PRICE__2[Column3],"Not found")</f>
        <v>Not found</v>
      </c>
      <c r="G83" t="str">
        <f>_xlfn.XLOOKUP(D83,MARKET_PRICE__2[Column12],MARKET_PRICE__2[Column3],"Not found")</f>
        <v>8810.05</v>
      </c>
      <c r="H83" s="2">
        <v>6560</v>
      </c>
      <c r="K83" s="2">
        <f t="shared" si="7"/>
        <v>656</v>
      </c>
      <c r="N83" t="str" cm="1">
        <f t="array" ref="N83">_xlfn.IFS(H83&lt;500,"0-500",H83&lt;1000,"500-1000",H83&lt;1500,"1000-1500",H83&lt;2000,"1500-2000",H83&lt;2500,"2000-2500",H83&lt;3000,"2500-3000",H83&lt;3500,"3000-3500",H83&lt;4000,"3500-4000",H83&lt;4500,"4000-4500",H83&lt;=5000,"4500-5000",TRUE,"Hbove 5000")</f>
        <v>Hbove 5000</v>
      </c>
      <c r="O83">
        <v>209.36</v>
      </c>
      <c r="P83">
        <v>41.51</v>
      </c>
      <c r="Q83">
        <v>7.04</v>
      </c>
      <c r="R83">
        <v>63.61</v>
      </c>
      <c r="S83" t="str" cm="1">
        <f t="array" ref="S83">_xlfn.IFS(
R83&lt;0,"&lt; 0",
R83&lt;5,"0 to 5",
R83&lt;10,"5 to 10",
R83&lt;15,"10 to 15",
R83&lt;20,"15 to 20",
R83&lt;25,"20 to 25",
R83&lt;50,"25 to 50",
R83&lt;75,"50 to 75",
R83&lt;100,"75 to 100",
R83&lt;125,"100 to 125",
R83&lt;150,"125 to 150",
R83&lt;175,"150 to 175",
R83&lt;200,"175 to 200",
TRUE,"&gt; 200"
)</f>
        <v>50 to 75</v>
      </c>
      <c r="T83">
        <v>70</v>
      </c>
      <c r="U83">
        <v>150</v>
      </c>
      <c r="V83">
        <v>114.29</v>
      </c>
      <c r="W83" t="str" cm="1">
        <f t="array" ref="W83">_xlfn.IFS(
V83&lt;-15,"&lt; -15%",
V83&lt;-10,"-15% to -10%",
V83&lt;-5,"-10% to -5%",
V83&lt;0,"-5% to 0%",
V83&lt;10,"0% to 10%",
V83&lt;20,"10% to 20%",
V83&lt;30,"20% to 30%",
V83&lt;40,"30% to 40%",
V83&lt;50,"40% to 50%",
V83&lt;60,"50% to 60%",
V83&lt;70,"60% to 70%",
V83&lt;80,"70% to 80%",
V83&lt;90,"80% to 90%",
V83&lt;100,"90% to 100%",
TRUE,"&gt; 100%"
)</f>
        <v>&gt; 100%</v>
      </c>
      <c r="X83">
        <v>112.95</v>
      </c>
      <c r="Y83">
        <v>112.93</v>
      </c>
      <c r="Z83" t="str">
        <f t="shared" si="8"/>
        <v>&gt;0</v>
      </c>
      <c r="AA83" t="str" cm="1">
        <f t="array" ref="AA83">_xlfn.IFS(
AND(O83&gt;=0,O83&lt;5),"0-5",
AND(O83&gt;=5,O83&lt;15),"5-15",
AND(O83&gt;=15,O83&lt;30),"15-30",
AND(O83&gt;=30,O83&lt;60),"30-60",
AND(O83&gt;=60,O83&lt;90),"60-90",
AND(O83&gt;=90,O83&lt;120),"90-120",
AND(O83&gt;=120,O83&lt;160),"120-160",
AND(O83&gt;=160,O83&lt;200),"160-200",
AND(O83&gt;=200,O83&lt;250),"200-250",
AND(O83&gt;=250,O83&lt;300),"250-300",
O83&gt;=300,"&gt;300",
TRUE,"Below 0"
)</f>
        <v>200-250</v>
      </c>
      <c r="AB83">
        <v>61.36</v>
      </c>
    </row>
    <row r="84" spans="1:28">
      <c r="A84" s="1">
        <v>45551</v>
      </c>
      <c r="B84" s="1" t="str">
        <f t="shared" si="9"/>
        <v>2024</v>
      </c>
      <c r="C84" t="s">
        <v>25</v>
      </c>
      <c r="D84" t="str">
        <f t="shared" si="5"/>
        <v>Kross</v>
      </c>
      <c r="E84" t="str">
        <f t="shared" si="6"/>
        <v>Kross</v>
      </c>
      <c r="F84" t="str">
        <f>_xlfn.XLOOKUP(E84,MARKET_PRICE__2[Column2],MARKET_PRICE__2[Column3],"Not found")</f>
        <v>Not found</v>
      </c>
      <c r="G84" t="str">
        <f>_xlfn.XLOOKUP(D84,MARKET_PRICE__2[Column12],MARKET_PRICE__2[Column3],"Not found")</f>
        <v>188.85</v>
      </c>
      <c r="H84" s="2">
        <v>500</v>
      </c>
      <c r="J84" s="2" t="str" cm="1">
        <f t="array" ref="J84">_xlfn.IFS(
AND(H84&gt;=500,H84&lt;550),"500-550",
AND(H84&gt;=550,H84&lt;600),"550-600",
AND(H84&gt;=600,H84&lt;650),"600-650",
AND(H84&gt;=650,H84&lt;700),"650-700",
AND(H84&gt;=700,H84&lt;750),"700-750",
AND(H84&gt;=750,H84&lt;800),"750-800",
AND(H84&gt;=800,H84&lt;850),"800-850",
AND(H84&gt;=850,H84&lt;900),"850-900",
AND(H84&gt;=900,H84&lt;950),"900-950",
AND(H84&gt;=950,H84&lt;=1000),"950-1000",
H84&lt;500,"Below 500",
TRUE,"Above 1000"
)</f>
        <v>500-550</v>
      </c>
      <c r="K84" s="2">
        <f t="shared" si="7"/>
        <v>50</v>
      </c>
      <c r="N84" t="str" cm="1">
        <f t="array" ref="N84">_xlfn.IFS(H84&lt;500,"0-500",H84&lt;1000,"500-1000",H84&lt;1500,"1000-1500",H84&lt;2000,"1500-2000",H84&lt;2500,"2000-2500",H84&lt;3000,"2500-3000",H84&lt;3500,"3000-3500",H84&lt;4000,"3500-4000",H84&lt;4500,"4000-4500",H84&lt;=5000,"4500-5000",TRUE,"Hbove 5000")</f>
        <v>500-1000</v>
      </c>
      <c r="O84">
        <v>23.32</v>
      </c>
      <c r="P84">
        <v>22.24</v>
      </c>
      <c r="Q84">
        <v>10.76</v>
      </c>
      <c r="R84">
        <v>16.809999999999999</v>
      </c>
      <c r="S84" t="str" cm="1">
        <f t="array" ref="S84">_xlfn.IFS(
R84&lt;0,"&lt; 0",
R84&lt;5,"0 to 5",
R84&lt;10,"5 to 10",
R84&lt;15,"10 to 15",
R84&lt;20,"15 to 20",
R84&lt;25,"20 to 25",
R84&lt;50,"25 to 50",
R84&lt;75,"50 to 75",
R84&lt;100,"75 to 100",
R84&lt;125,"100 to 125",
R84&lt;150,"125 to 150",
R84&lt;175,"150 to 175",
R84&lt;200,"175 to 200",
TRUE,"&gt; 200"
)</f>
        <v>15 to 20</v>
      </c>
      <c r="T84">
        <v>240</v>
      </c>
      <c r="U84">
        <v>240</v>
      </c>
      <c r="V84">
        <v>0</v>
      </c>
      <c r="W84" t="str" cm="1">
        <f t="array" ref="W84">_xlfn.IFS(
V84&lt;-15,"&lt; -15%",
V84&lt;-10,"-15% to -10%",
V84&lt;-5,"-10% to -5%",
V84&lt;0,"-5% to 0%",
V84&lt;10,"0% to 10%",
V84&lt;20,"10% to 20%",
V84&lt;30,"20% to 30%",
V84&lt;40,"30% to 40%",
V84&lt;50,"40% to 50%",
V84&lt;60,"50% to 60%",
V84&lt;70,"60% to 70%",
V84&lt;80,"70% to 80%",
V84&lt;90,"80% to 90%",
V84&lt;100,"90% to 100%",
TRUE,"&gt; 100%"
)</f>
        <v>0% to 10%</v>
      </c>
      <c r="X84">
        <v>188.75</v>
      </c>
      <c r="Y84">
        <v>189.11</v>
      </c>
      <c r="Z84" t="str">
        <f t="shared" si="8"/>
        <v>=0</v>
      </c>
      <c r="AA84" t="str" cm="1">
        <f t="array" ref="AA84">_xlfn.IFS(
AND(O84&gt;=0,O84&lt;5),"0-5",
AND(O84&gt;=5,O84&lt;15),"5-15",
AND(O84&gt;=15,O84&lt;30),"15-30",
AND(O84&gt;=30,O84&lt;60),"30-60",
AND(O84&gt;=60,O84&lt;90),"60-90",
AND(O84&gt;=90,O84&lt;120),"90-120",
AND(O84&gt;=120,O84&lt;160),"120-160",
AND(O84&gt;=160,O84&lt;200),"160-200",
AND(O84&gt;=200,O84&lt;250),"200-250",
AND(O84&gt;=250,O84&lt;300),"250-300",
O84&gt;=300,"&gt;300",
TRUE,"Below 0"
)</f>
        <v>15-30</v>
      </c>
      <c r="AB84">
        <v>-21.35</v>
      </c>
    </row>
    <row r="85" spans="1:28" hidden="1">
      <c r="A85" s="1">
        <v>45547</v>
      </c>
      <c r="B85" s="1" t="str">
        <f t="shared" si="9"/>
        <v>2024</v>
      </c>
      <c r="C85" t="s">
        <v>22518</v>
      </c>
      <c r="D85" t="str">
        <f t="shared" si="5"/>
        <v>Shree</v>
      </c>
      <c r="E85" t="str">
        <f t="shared" si="6"/>
        <v>Shree Tirupati Bal</v>
      </c>
      <c r="F85" t="str">
        <f>_xlfn.XLOOKUP(E85,MARKET_PRICE__2[Column2],MARKET_PRICE__2[Column3],"Not found")</f>
        <v>Not found</v>
      </c>
      <c r="G85" t="str">
        <f>_xlfn.XLOOKUP(D85,MARKET_PRICE__2[Column12],MARKET_PRICE__2[Column3],"Not found")</f>
        <v>112.25</v>
      </c>
      <c r="H85" s="2">
        <v>169.65</v>
      </c>
      <c r="I85" s="2" t="str" cm="1">
        <f t="array" ref="I85">_xlfn.IFS(
H85&lt;50,"0-50",
H85&lt;100,"50-100",
H85&lt;150,"100-150",
H85&lt;200,"150-200",
H85&lt;250,"200-250",
H85&lt;300,"250-300",
H85&lt;350,"300-350",
H85&lt;400,"350-400",
H85&lt;450,"400-450",
H85&lt;=500,"450-500",
TRUE,"Above 500"
)</f>
        <v>150-200</v>
      </c>
      <c r="K85" s="2">
        <f t="shared" si="7"/>
        <v>16.965</v>
      </c>
      <c r="N85" t="str" cm="1">
        <f t="array" ref="N85">_xlfn.IFS(H85&lt;500,"0-500",H85&lt;1000,"500-1000",H85&lt;1500,"1000-1500",H85&lt;2000,"1500-2000",H85&lt;2500,"2000-2500",H85&lt;3000,"2500-3000",H85&lt;3500,"3000-3500",H85&lt;4000,"3500-4000",H85&lt;4500,"4000-4500",H85&lt;=5000,"4500-5000",TRUE,"Hbove 5000")</f>
        <v>0-500</v>
      </c>
      <c r="O85">
        <v>150.87</v>
      </c>
      <c r="P85">
        <v>210.12</v>
      </c>
      <c r="Q85">
        <v>73.22</v>
      </c>
      <c r="R85">
        <v>124.75</v>
      </c>
      <c r="S85" t="str" cm="1">
        <f t="array" ref="S85">_xlfn.IFS(
R85&lt;0,"&lt; 0",
R85&lt;5,"0 to 5",
R85&lt;10,"5 to 10",
R85&lt;15,"10 to 15",
R85&lt;20,"15 to 20",
R85&lt;25,"20 to 25",
R85&lt;50,"25 to 50",
R85&lt;75,"50 to 75",
R85&lt;100,"75 to 100",
R85&lt;125,"100 to 125",
R85&lt;150,"125 to 150",
R85&lt;175,"150 to 175",
R85&lt;200,"175 to 200",
TRUE,"&gt; 200"
)</f>
        <v>100 to 125</v>
      </c>
      <c r="T85">
        <v>83</v>
      </c>
      <c r="U85">
        <v>92.9</v>
      </c>
      <c r="V85">
        <v>11.93</v>
      </c>
      <c r="W85" t="str" cm="1">
        <f t="array" ref="W85">_xlfn.IFS(
V85&lt;-15,"&lt; -15%",
V85&lt;-10,"-15% to -10%",
V85&lt;-5,"-10% to -5%",
V85&lt;0,"-5% to 0%",
V85&lt;10,"0% to 10%",
V85&lt;20,"10% to 20%",
V85&lt;30,"20% to 30%",
V85&lt;40,"30% to 40%",
V85&lt;50,"40% to 50%",
V85&lt;60,"50% to 60%",
V85&lt;70,"60% to 70%",
V85&lt;80,"70% to 80%",
V85&lt;90,"80% to 90%",
V85&lt;100,"90% to 100%",
TRUE,"&gt; 100%"
)</f>
        <v>10% to 20%</v>
      </c>
      <c r="X85">
        <v>51.63</v>
      </c>
      <c r="Y85">
        <v>51.51</v>
      </c>
      <c r="Z85" t="str">
        <f t="shared" si="8"/>
        <v>&gt;0</v>
      </c>
      <c r="AA85" t="str" cm="1">
        <f t="array" ref="AA85">_xlfn.IFS(
AND(O85&gt;=0,O85&lt;5),"0-5",
AND(O85&gt;=5,O85&lt;15),"5-15",
AND(O85&gt;=15,O85&lt;30),"15-30",
AND(O85&gt;=30,O85&lt;60),"30-60",
AND(O85&gt;=60,O85&lt;90),"60-90",
AND(O85&gt;=90,O85&lt;120),"90-120",
AND(O85&gt;=120,O85&lt;160),"120-160",
AND(O85&gt;=160,O85&lt;200),"160-200",
AND(O85&gt;=200,O85&lt;250),"200-250",
AND(O85&gt;=250,O85&lt;300),"250-300",
O85&gt;=300,"&gt;300",
TRUE,"Below 0"
)</f>
        <v>120-160</v>
      </c>
      <c r="AB85">
        <v>-37.799999999999997</v>
      </c>
    </row>
    <row r="86" spans="1:28" hidden="1">
      <c r="A86" s="1">
        <v>45544</v>
      </c>
      <c r="B86" s="1" t="str">
        <f t="shared" si="9"/>
        <v>2024</v>
      </c>
      <c r="C86" t="s">
        <v>22519</v>
      </c>
      <c r="D86" t="str">
        <f t="shared" si="5"/>
        <v>Gala</v>
      </c>
      <c r="E86" t="str">
        <f t="shared" si="6"/>
        <v>Gala Precision Eng</v>
      </c>
      <c r="F86" t="str">
        <f>_xlfn.XLOOKUP(E86,MARKET_PRICE__2[Column2],MARKET_PRICE__2[Column3],"Not found")</f>
        <v>Not found</v>
      </c>
      <c r="G86" t="str">
        <f>_xlfn.XLOOKUP(D86,MARKET_PRICE__2[Column12],MARKET_PRICE__2[Column3],"Not found")</f>
        <v>769.75</v>
      </c>
      <c r="H86" s="2">
        <v>167.93</v>
      </c>
      <c r="I86" s="2" t="str" cm="1">
        <f t="array" ref="I86">_xlfn.IFS(
H86&lt;50,"0-50",
H86&lt;100,"50-100",
H86&lt;150,"100-150",
H86&lt;200,"150-200",
H86&lt;250,"200-250",
H86&lt;300,"250-300",
H86&lt;350,"300-350",
H86&lt;400,"350-400",
H86&lt;450,"400-450",
H86&lt;=500,"450-500",
TRUE,"Above 500"
)</f>
        <v>150-200</v>
      </c>
      <c r="K86" s="2">
        <f t="shared" si="7"/>
        <v>16.792999999999999</v>
      </c>
      <c r="N86" t="str" cm="1">
        <f t="array" ref="N86">_xlfn.IFS(H86&lt;500,"0-500",H86&lt;1000,"500-1000",H86&lt;1500,"1000-1500",H86&lt;2000,"1500-2000",H86&lt;2500,"2000-2500",H86&lt;3000,"2500-3000",H86&lt;3500,"3000-3500",H86&lt;4000,"3500-4000",H86&lt;4500,"4000-4500",H86&lt;=5000,"4500-5000",TRUE,"Hbove 5000")</f>
        <v>0-500</v>
      </c>
      <c r="O86">
        <v>232.54</v>
      </c>
      <c r="P86">
        <v>414.62</v>
      </c>
      <c r="Q86">
        <v>91.95</v>
      </c>
      <c r="R86">
        <v>201.41</v>
      </c>
      <c r="S86" t="str" cm="1">
        <f t="array" ref="S86">_xlfn.IFS(
R86&lt;0,"&lt; 0",
R86&lt;5,"0 to 5",
R86&lt;10,"5 to 10",
R86&lt;15,"10 to 15",
R86&lt;20,"15 to 20",
R86&lt;25,"20 to 25",
R86&lt;50,"25 to 50",
R86&lt;75,"50 to 75",
R86&lt;100,"75 to 100",
R86&lt;125,"100 to 125",
R86&lt;150,"125 to 150",
R86&lt;175,"150 to 175",
R86&lt;200,"175 to 200",
TRUE,"&gt; 200"
)</f>
        <v>&gt; 200</v>
      </c>
      <c r="T86">
        <v>529</v>
      </c>
      <c r="U86">
        <v>750</v>
      </c>
      <c r="V86">
        <v>41.78</v>
      </c>
      <c r="W86" t="str" cm="1">
        <f t="array" ref="W86">_xlfn.IFS(
V86&lt;-15,"&lt; -15%",
V86&lt;-10,"-15% to -10%",
V86&lt;-5,"-10% to -5%",
V86&lt;0,"-5% to 0%",
V86&lt;10,"0% to 10%",
V86&lt;20,"10% to 20%",
V86&lt;30,"20% to 30%",
V86&lt;40,"30% to 40%",
V86&lt;50,"40% to 50%",
V86&lt;60,"50% to 60%",
V86&lt;70,"60% to 70%",
V86&lt;80,"70% to 80%",
V86&lt;90,"80% to 90%",
V86&lt;100,"90% to 100%",
TRUE,"&gt; 100%"
)</f>
        <v>40% to 50%</v>
      </c>
      <c r="X86">
        <v>834.75</v>
      </c>
      <c r="Y86">
        <v>835.8</v>
      </c>
      <c r="Z86" t="str">
        <f t="shared" si="8"/>
        <v>&gt;0</v>
      </c>
      <c r="AA86" t="str" cm="1">
        <f t="array" ref="AA86">_xlfn.IFS(
AND(O86&gt;=0,O86&lt;5),"0-5",
AND(O86&gt;=5,O86&lt;15),"5-15",
AND(O86&gt;=15,O86&lt;30),"15-30",
AND(O86&gt;=30,O86&lt;60),"30-60",
AND(O86&gt;=60,O86&lt;90),"60-90",
AND(O86&gt;=90,O86&lt;120),"90-120",
AND(O86&gt;=120,O86&lt;160),"120-160",
AND(O86&gt;=160,O86&lt;200),"160-200",
AND(O86&gt;=200,O86&lt;250),"200-250",
AND(O86&gt;=250,O86&lt;300),"250-300",
O86&gt;=300,"&gt;300",
TRUE,"Below 0"
)</f>
        <v>200-250</v>
      </c>
      <c r="AB86">
        <v>57.8</v>
      </c>
    </row>
    <row r="87" spans="1:28">
      <c r="A87" s="1">
        <v>45541</v>
      </c>
      <c r="B87" s="1" t="str">
        <f t="shared" si="9"/>
        <v>2024</v>
      </c>
      <c r="C87" t="s">
        <v>22520</v>
      </c>
      <c r="D87" t="str">
        <f t="shared" si="5"/>
        <v>Baazar</v>
      </c>
      <c r="E87" t="str">
        <f t="shared" si="6"/>
        <v>Baazar Style Retai</v>
      </c>
      <c r="F87" t="str">
        <f>_xlfn.XLOOKUP(E87,MARKET_PRICE__2[Column2],MARKET_PRICE__2[Column3],"Not found")</f>
        <v>Not found</v>
      </c>
      <c r="G87" t="str">
        <f>_xlfn.XLOOKUP(D87,MARKET_PRICE__2[Column12],MARKET_PRICE__2[Column3],"Not found")</f>
        <v>336.70</v>
      </c>
      <c r="H87" s="2">
        <v>834.68</v>
      </c>
      <c r="J87" s="2" t="str" cm="1">
        <f t="array" ref="J87">_xlfn.IFS(
AND(H87&gt;=500,H87&lt;550),"500-550",
AND(H87&gt;=550,H87&lt;600),"550-600",
AND(H87&gt;=600,H87&lt;650),"600-650",
AND(H87&gt;=650,H87&lt;700),"650-700",
AND(H87&gt;=700,H87&lt;750),"700-750",
AND(H87&gt;=750,H87&lt;800),"750-800",
AND(H87&gt;=800,H87&lt;850),"800-850",
AND(H87&gt;=850,H87&lt;900),"850-900",
AND(H87&gt;=900,H87&lt;950),"900-950",
AND(H87&gt;=950,H87&lt;=1000),"950-1000",
H87&lt;500,"Below 500",
TRUE,"Above 1000"
)</f>
        <v>800-850</v>
      </c>
      <c r="K87" s="2">
        <f t="shared" si="7"/>
        <v>83.467999999999989</v>
      </c>
      <c r="N87" t="str" cm="1">
        <f t="array" ref="N87">_xlfn.IFS(H87&lt;500,"0-500",H87&lt;1000,"500-1000",H87&lt;1500,"1000-1500",H87&lt;2000,"1500-2000",H87&lt;2500,"2000-2500",H87&lt;3000,"2500-3000",H87&lt;3500,"3000-3500",H87&lt;4000,"3500-4000",H87&lt;4500,"4000-4500",H87&lt;=5000,"4500-5000",TRUE,"Hbove 5000")</f>
        <v>500-1000</v>
      </c>
      <c r="O87">
        <v>81.83</v>
      </c>
      <c r="P87">
        <v>59.43</v>
      </c>
      <c r="Q87">
        <v>9.1199999999999992</v>
      </c>
      <c r="R87">
        <v>40.659999999999997</v>
      </c>
      <c r="S87" t="str" cm="1">
        <f t="array" ref="S87">_xlfn.IFS(
R87&lt;0,"&lt; 0",
R87&lt;5,"0 to 5",
R87&lt;10,"5 to 10",
R87&lt;15,"10 to 15",
R87&lt;20,"15 to 20",
R87&lt;25,"20 to 25",
R87&lt;50,"25 to 50",
R87&lt;75,"50 to 75",
R87&lt;100,"75 to 100",
R87&lt;125,"100 to 125",
R87&lt;150,"125 to 150",
R87&lt;175,"150 to 175",
R87&lt;200,"175 to 200",
TRUE,"&gt; 200"
)</f>
        <v>25 to 50</v>
      </c>
      <c r="T87">
        <v>389</v>
      </c>
      <c r="U87">
        <v>389</v>
      </c>
      <c r="V87">
        <v>0</v>
      </c>
      <c r="W87" t="str" cm="1">
        <f t="array" ref="W87">_xlfn.IFS(
V87&lt;-15,"&lt; -15%",
V87&lt;-10,"-15% to -10%",
V87&lt;-5,"-10% to -5%",
V87&lt;0,"-5% to 0%",
V87&lt;10,"0% to 10%",
V87&lt;20,"10% to 20%",
V87&lt;30,"20% to 30%",
V87&lt;40,"30% to 40%",
V87&lt;50,"40% to 50%",
V87&lt;60,"50% to 60%",
V87&lt;70,"60% to 70%",
V87&lt;80,"70% to 80%",
V87&lt;90,"80% to 90%",
V87&lt;100,"90% to 100%",
TRUE,"&gt; 100%"
)</f>
        <v>0% to 10%</v>
      </c>
      <c r="X87">
        <v>314.55</v>
      </c>
      <c r="Y87">
        <v>314.95</v>
      </c>
      <c r="Z87" t="str">
        <f t="shared" si="8"/>
        <v>=0</v>
      </c>
      <c r="AA87" t="str" cm="1">
        <f t="array" ref="AA87">_xlfn.IFS(
AND(O87&gt;=0,O87&lt;5),"0-5",
AND(O87&gt;=5,O87&lt;15),"5-15",
AND(O87&gt;=15,O87&lt;30),"15-30",
AND(O87&gt;=30,O87&lt;60),"30-60",
AND(O87&gt;=60,O87&lt;90),"60-90",
AND(O87&gt;=90,O87&lt;120),"90-120",
AND(O87&gt;=120,O87&lt;160),"120-160",
AND(O87&gt;=160,O87&lt;200),"160-200",
AND(O87&gt;=200,O87&lt;250),"200-250",
AND(O87&gt;=250,O87&lt;300),"250-300",
O87&gt;=300,"&gt;300",
TRUE,"Below 0"
)</f>
        <v>60-90</v>
      </c>
      <c r="AB87">
        <v>-19.14</v>
      </c>
    </row>
    <row r="88" spans="1:28">
      <c r="A88" s="1">
        <v>45539</v>
      </c>
      <c r="B88" s="1" t="str">
        <f t="shared" si="9"/>
        <v>2024</v>
      </c>
      <c r="C88" t="s">
        <v>22521</v>
      </c>
      <c r="D88" t="str">
        <f t="shared" si="5"/>
        <v>Ecos</v>
      </c>
      <c r="E88" t="str">
        <f t="shared" si="6"/>
        <v>Ecos (India) Mobil</v>
      </c>
      <c r="F88" t="str">
        <f>_xlfn.XLOOKUP(E88,MARKET_PRICE__2[Column2],MARKET_PRICE__2[Column3],"Not found")</f>
        <v>Not found</v>
      </c>
      <c r="G88" t="str">
        <f>_xlfn.XLOOKUP(D88,MARKET_PRICE__2[Column12],MARKET_PRICE__2[Column3],"Not found")</f>
        <v>224.40</v>
      </c>
      <c r="H88" s="2">
        <v>601.20000000000005</v>
      </c>
      <c r="J88" s="2" t="str" cm="1">
        <f t="array" ref="J88">_xlfn.IFS(
AND(H88&gt;=500,H88&lt;550),"500-550",
AND(H88&gt;=550,H88&lt;600),"550-600",
AND(H88&gt;=600,H88&lt;650),"600-650",
AND(H88&gt;=650,H88&lt;700),"650-700",
AND(H88&gt;=700,H88&lt;750),"700-750",
AND(H88&gt;=750,H88&lt;800),"750-800",
AND(H88&gt;=800,H88&lt;850),"800-850",
AND(H88&gt;=850,H88&lt;900),"850-900",
AND(H88&gt;=900,H88&lt;950),"900-950",
AND(H88&gt;=950,H88&lt;=1000),"950-1000",
H88&lt;500,"Below 500",
TRUE,"Above 1000"
)</f>
        <v>600-650</v>
      </c>
      <c r="K88" s="2">
        <f t="shared" si="7"/>
        <v>60.120000000000005</v>
      </c>
      <c r="N88" t="str" cm="1">
        <f t="array" ref="N88">_xlfn.IFS(H88&lt;500,"0-500",H88&lt;1000,"500-1000",H88&lt;1500,"1000-1500",H88&lt;2000,"1500-2000",H88&lt;2500,"2000-2500",H88&lt;3000,"2500-3000",H88&lt;3500,"3000-3500",H88&lt;4000,"3500-4000",H88&lt;4500,"4000-4500",H88&lt;=5000,"4500-5000",TRUE,"Hbove 5000")</f>
        <v>500-1000</v>
      </c>
      <c r="O88">
        <v>136.85</v>
      </c>
      <c r="P88">
        <v>71.23</v>
      </c>
      <c r="Q88">
        <v>19.79</v>
      </c>
      <c r="R88">
        <v>64.260000000000005</v>
      </c>
      <c r="S88" t="str" cm="1">
        <f t="array" ref="S88">_xlfn.IFS(
R88&lt;0,"&lt; 0",
R88&lt;5,"0 to 5",
R88&lt;10,"5 to 10",
R88&lt;15,"10 to 15",
R88&lt;20,"15 to 20",
R88&lt;25,"20 to 25",
R88&lt;50,"25 to 50",
R88&lt;75,"50 to 75",
R88&lt;100,"75 to 100",
R88&lt;125,"100 to 125",
R88&lt;150,"125 to 150",
R88&lt;175,"150 to 175",
R88&lt;200,"175 to 200",
TRUE,"&gt; 200"
)</f>
        <v>50 to 75</v>
      </c>
      <c r="T88">
        <v>334</v>
      </c>
      <c r="U88">
        <v>391.3</v>
      </c>
      <c r="V88">
        <v>17.16</v>
      </c>
      <c r="W88" t="str" cm="1">
        <f t="array" ref="W88">_xlfn.IFS(
V88&lt;-15,"&lt; -15%",
V88&lt;-10,"-15% to -10%",
V88&lt;-5,"-10% to -5%",
V88&lt;0,"-5% to 0%",
V88&lt;10,"0% to 10%",
V88&lt;20,"10% to 20%",
V88&lt;30,"20% to 30%",
V88&lt;40,"30% to 40%",
V88&lt;50,"40% to 50%",
V88&lt;60,"50% to 60%",
V88&lt;70,"60% to 70%",
V88&lt;80,"70% to 80%",
V88&lt;90,"80% to 90%",
V88&lt;100,"90% to 100%",
TRUE,"&gt; 100%"
)</f>
        <v>10% to 20%</v>
      </c>
      <c r="X88">
        <v>292.39999999999998</v>
      </c>
      <c r="Y88">
        <v>292.05</v>
      </c>
      <c r="Z88" t="str">
        <f t="shared" si="8"/>
        <v>&gt;0</v>
      </c>
      <c r="AA88" t="str" cm="1">
        <f t="array" ref="AA88">_xlfn.IFS(
AND(O88&gt;=0,O88&lt;5),"0-5",
AND(O88&gt;=5,O88&lt;15),"5-15",
AND(O88&gt;=15,O88&lt;30),"15-30",
AND(O88&gt;=30,O88&lt;60),"30-60",
AND(O88&gt;=60,O88&lt;90),"60-90",
AND(O88&gt;=90,O88&lt;120),"90-120",
AND(O88&gt;=120,O88&lt;160),"120-160",
AND(O88&gt;=160,O88&lt;200),"160-200",
AND(O88&gt;=200,O88&lt;250),"200-250",
AND(O88&gt;=250,O88&lt;300),"250-300",
O88&gt;=300,"&gt;300",
TRUE,"Below 0"
)</f>
        <v>120-160</v>
      </c>
      <c r="AB88">
        <v>-12.46</v>
      </c>
    </row>
    <row r="89" spans="1:28" hidden="1">
      <c r="A89" s="1">
        <v>45538</v>
      </c>
      <c r="B89" s="1" t="str">
        <f t="shared" si="9"/>
        <v>2024</v>
      </c>
      <c r="C89" t="s">
        <v>22522</v>
      </c>
      <c r="D89" t="str">
        <f t="shared" si="5"/>
        <v>Premier</v>
      </c>
      <c r="E89" t="str">
        <f t="shared" si="6"/>
        <v>Premier Energies L</v>
      </c>
      <c r="F89" t="str">
        <f>_xlfn.XLOOKUP(E89,MARKET_PRICE__2[Column2],MARKET_PRICE__2[Column3],"Not found")</f>
        <v>Not found</v>
      </c>
      <c r="G89" t="str">
        <f>_xlfn.XLOOKUP(D89,MARKET_PRICE__2[Column12],MARKET_PRICE__2[Column3],"Not found")</f>
        <v>1028.00</v>
      </c>
      <c r="H89" s="2">
        <v>2830.4</v>
      </c>
      <c r="K89" s="2">
        <f t="shared" si="7"/>
        <v>283.04000000000002</v>
      </c>
      <c r="N89" t="str" cm="1">
        <f t="array" ref="N89">_xlfn.IFS(H89&lt;500,"0-500",H89&lt;1000,"500-1000",H89&lt;1500,"1000-1500",H89&lt;2000,"1500-2000",H89&lt;2500,"2000-2500",H89&lt;3000,"2500-3000",H89&lt;3500,"3000-3500",H89&lt;4000,"3500-4000",H89&lt;4500,"4000-4500",H89&lt;=5000,"4500-5000",TRUE,"Hbove 5000")</f>
        <v>2500-3000</v>
      </c>
      <c r="O89">
        <v>216.67</v>
      </c>
      <c r="P89">
        <v>50.04</v>
      </c>
      <c r="Q89">
        <v>7.69</v>
      </c>
      <c r="R89">
        <v>74.38</v>
      </c>
      <c r="S89" t="str" cm="1">
        <f t="array" ref="S89">_xlfn.IFS(
R89&lt;0,"&lt; 0",
R89&lt;5,"0 to 5",
R89&lt;10,"5 to 10",
R89&lt;15,"10 to 15",
R89&lt;20,"15 to 20",
R89&lt;25,"20 to 25",
R89&lt;50,"25 to 50",
R89&lt;75,"50 to 75",
R89&lt;100,"75 to 100",
R89&lt;125,"100 to 125",
R89&lt;150,"125 to 150",
R89&lt;175,"150 to 175",
R89&lt;200,"175 to 200",
TRUE,"&gt; 200"
)</f>
        <v>50 to 75</v>
      </c>
      <c r="T89">
        <v>450</v>
      </c>
      <c r="U89">
        <v>991</v>
      </c>
      <c r="V89">
        <v>120.22</v>
      </c>
      <c r="W89" t="str" cm="1">
        <f t="array" ref="W89">_xlfn.IFS(
V89&lt;-15,"&lt; -15%",
V89&lt;-10,"-15% to -10%",
V89&lt;-5,"-10% to -5%",
V89&lt;0,"-5% to 0%",
V89&lt;10,"0% to 10%",
V89&lt;20,"10% to 20%",
V89&lt;30,"20% to 30%",
V89&lt;40,"30% to 40%",
V89&lt;50,"40% to 50%",
V89&lt;60,"50% to 60%",
V89&lt;70,"60% to 70%",
V89&lt;80,"70% to 80%",
V89&lt;90,"80% to 90%",
V89&lt;100,"90% to 100%",
TRUE,"&gt; 100%"
)</f>
        <v>&gt; 100%</v>
      </c>
      <c r="X89">
        <v>1008.3</v>
      </c>
      <c r="Y89">
        <v>1008.6</v>
      </c>
      <c r="Z89" t="str">
        <f t="shared" si="8"/>
        <v>&gt;0</v>
      </c>
      <c r="AA89" t="str" cm="1">
        <f t="array" ref="AA89">_xlfn.IFS(
AND(O89&gt;=0,O89&lt;5),"0-5",
AND(O89&gt;=5,O89&lt;15),"5-15",
AND(O89&gt;=15,O89&lt;30),"15-30",
AND(O89&gt;=30,O89&lt;60),"30-60",
AND(O89&gt;=60,O89&lt;90),"60-90",
AND(O89&gt;=90,O89&lt;120),"90-120",
AND(O89&gt;=120,O89&lt;160),"120-160",
AND(O89&gt;=160,O89&lt;200),"160-200",
AND(O89&gt;=200,O89&lt;250),"200-250",
AND(O89&gt;=250,O89&lt;300),"250-300",
O89&gt;=300,"&gt;300",
TRUE,"Below 0"
)</f>
        <v>200-250</v>
      </c>
      <c r="AB89">
        <v>124.07</v>
      </c>
    </row>
    <row r="90" spans="1:28" hidden="1">
      <c r="A90" s="1">
        <v>45532</v>
      </c>
      <c r="B90" s="1" t="str">
        <f t="shared" si="9"/>
        <v>2024</v>
      </c>
      <c r="C90" t="s">
        <v>22523</v>
      </c>
      <c r="D90" t="str">
        <f t="shared" si="5"/>
        <v>Orient</v>
      </c>
      <c r="E90" t="str">
        <f t="shared" si="6"/>
        <v>Orient Technologie</v>
      </c>
      <c r="F90" t="str">
        <f>_xlfn.XLOOKUP(E90,MARKET_PRICE__2[Column2],MARKET_PRICE__2[Column3],"Not found")</f>
        <v>Not found</v>
      </c>
      <c r="G90" t="str">
        <f>_xlfn.XLOOKUP(D90,MARKET_PRICE__2[Column12],MARKET_PRICE__2[Column3],"Not found")</f>
        <v>482.90</v>
      </c>
      <c r="H90" s="2">
        <v>214.76</v>
      </c>
      <c r="I90" s="2" t="str" cm="1">
        <f t="array" ref="I90">_xlfn.IFS(
H90&lt;50,"0-50",
H90&lt;100,"50-100",
H90&lt;150,"100-150",
H90&lt;200,"150-200",
H90&lt;250,"200-250",
H90&lt;300,"250-300",
H90&lt;350,"300-350",
H90&lt;400,"350-400",
H90&lt;450,"400-450",
H90&lt;=500,"450-500",
TRUE,"Above 500"
)</f>
        <v>200-250</v>
      </c>
      <c r="K90" s="2">
        <f t="shared" si="7"/>
        <v>21.475999999999999</v>
      </c>
      <c r="N90" t="str" cm="1">
        <f t="array" ref="N90">_xlfn.IFS(H90&lt;500,"0-500",H90&lt;1000,"500-1000",H90&lt;1500,"1000-1500",H90&lt;2000,"1500-2000",H90&lt;2500,"2000-2500",H90&lt;3000,"2500-3000",H90&lt;3500,"3000-3500",H90&lt;4000,"3500-4000",H90&lt;4500,"4000-4500",H90&lt;=5000,"4500-5000",TRUE,"Hbove 5000")</f>
        <v>0-500</v>
      </c>
      <c r="O90">
        <v>189.9</v>
      </c>
      <c r="P90">
        <v>300.60000000000002</v>
      </c>
      <c r="Q90">
        <v>66.87</v>
      </c>
      <c r="R90">
        <v>151.71</v>
      </c>
      <c r="S90" t="str" cm="1">
        <f t="array" ref="S90">_xlfn.IFS(
R90&lt;0,"&lt; 0",
R90&lt;5,"0 to 5",
R90&lt;10,"5 to 10",
R90&lt;15,"10 to 15",
R90&lt;20,"15 to 20",
R90&lt;25,"20 to 25",
R90&lt;50,"25 to 50",
R90&lt;75,"50 to 75",
R90&lt;100,"75 to 100",
R90&lt;125,"100 to 125",
R90&lt;150,"125 to 150",
R90&lt;175,"150 to 175",
R90&lt;200,"175 to 200",
TRUE,"&gt; 200"
)</f>
        <v>150 to 175</v>
      </c>
      <c r="T90">
        <v>206</v>
      </c>
      <c r="U90">
        <v>290</v>
      </c>
      <c r="V90">
        <v>40.78</v>
      </c>
      <c r="W90" t="str" cm="1">
        <f t="array" ref="W90">_xlfn.IFS(
V90&lt;-15,"&lt; -15%",
V90&lt;-10,"-15% to -10%",
V90&lt;-5,"-10% to -5%",
V90&lt;0,"-5% to 0%",
V90&lt;10,"0% to 10%",
V90&lt;20,"10% to 20%",
V90&lt;30,"20% to 30%",
V90&lt;40,"30% to 40%",
V90&lt;50,"40% to 50%",
V90&lt;60,"50% to 60%",
V90&lt;70,"60% to 70%",
V90&lt;80,"70% to 80%",
V90&lt;90,"80% to 90%",
V90&lt;100,"90% to 100%",
TRUE,"&gt; 100%"
)</f>
        <v>40% to 50%</v>
      </c>
      <c r="X90">
        <v>310.95</v>
      </c>
      <c r="Y90">
        <v>310.95</v>
      </c>
      <c r="Z90" t="str">
        <f t="shared" si="8"/>
        <v>&gt;0</v>
      </c>
      <c r="AA90" t="str" cm="1">
        <f t="array" ref="AA90">_xlfn.IFS(
AND(O90&gt;=0,O90&lt;5),"0-5",
AND(O90&gt;=5,O90&lt;15),"5-15",
AND(O90&gt;=15,O90&lt;30),"15-30",
AND(O90&gt;=30,O90&lt;60),"30-60",
AND(O90&gt;=60,O90&lt;90),"60-90",
AND(O90&gt;=90,O90&lt;120),"90-120",
AND(O90&gt;=120,O90&lt;160),"120-160",
AND(O90&gt;=160,O90&lt;200),"160-200",
AND(O90&gt;=200,O90&lt;250),"200-250",
AND(O90&gt;=250,O90&lt;300),"250-300",
O90&gt;=300,"&gt;300",
TRUE,"Below 0"
)</f>
        <v>160-200</v>
      </c>
      <c r="AB90">
        <v>50.95</v>
      </c>
    </row>
    <row r="91" spans="1:28">
      <c r="A91" s="1">
        <v>45530</v>
      </c>
      <c r="B91" s="1" t="str">
        <f t="shared" si="9"/>
        <v>2024</v>
      </c>
      <c r="C91" t="s">
        <v>22524</v>
      </c>
      <c r="D91" t="str">
        <f t="shared" si="5"/>
        <v>Interarch</v>
      </c>
      <c r="E91" t="str">
        <f t="shared" si="6"/>
        <v>Interarch Building</v>
      </c>
      <c r="F91" t="str">
        <f>_xlfn.XLOOKUP(E91,MARKET_PRICE__2[Column2],MARKET_PRICE__2[Column3],"Not found")</f>
        <v>Not found</v>
      </c>
      <c r="G91" t="str">
        <f>_xlfn.XLOOKUP(D91,MARKET_PRICE__2[Column12],MARKET_PRICE__2[Column3],"Not found")</f>
        <v>1942.95</v>
      </c>
      <c r="H91" s="2">
        <v>600.29</v>
      </c>
      <c r="J91" s="2" t="str" cm="1">
        <f t="array" ref="J91">_xlfn.IFS(
AND(H91&gt;=500,H91&lt;550),"500-550",
AND(H91&gt;=550,H91&lt;600),"550-600",
AND(H91&gt;=600,H91&lt;650),"600-650",
AND(H91&gt;=650,H91&lt;700),"650-700",
AND(H91&gt;=700,H91&lt;750),"700-750",
AND(H91&gt;=750,H91&lt;800),"750-800",
AND(H91&gt;=800,H91&lt;850),"800-850",
AND(H91&gt;=850,H91&lt;900),"850-900",
AND(H91&gt;=900,H91&lt;950),"900-950",
AND(H91&gt;=950,H91&lt;=1000),"950-1000",
H91&lt;500,"Below 500",
TRUE,"Above 1000"
)</f>
        <v>600-650</v>
      </c>
      <c r="K91" s="2">
        <f t="shared" si="7"/>
        <v>60.028999999999996</v>
      </c>
      <c r="N91" t="str" cm="1">
        <f t="array" ref="N91">_xlfn.IFS(H91&lt;500,"0-500",H91&lt;1000,"500-1000",H91&lt;1500,"1000-1500",H91&lt;2000,"1500-2000",H91&lt;2500,"2000-2500",H91&lt;3000,"2500-3000",H91&lt;3500,"3000-3500",H91&lt;4000,"3500-4000",H91&lt;4500,"4000-4500",H91&lt;=5000,"4500-5000",TRUE,"Hbove 5000")</f>
        <v>500-1000</v>
      </c>
      <c r="O91">
        <v>205.41</v>
      </c>
      <c r="P91">
        <v>128.41999999999999</v>
      </c>
      <c r="Q91">
        <v>19.11</v>
      </c>
      <c r="R91">
        <v>93.53</v>
      </c>
      <c r="S91" t="str" cm="1">
        <f t="array" ref="S91">_xlfn.IFS(
R91&lt;0,"&lt; 0",
R91&lt;5,"0 to 5",
R91&lt;10,"5 to 10",
R91&lt;15,"10 to 15",
R91&lt;20,"15 to 20",
R91&lt;25,"20 to 25",
R91&lt;50,"25 to 50",
R91&lt;75,"50 to 75",
R91&lt;100,"75 to 100",
R91&lt;125,"100 to 125",
R91&lt;150,"125 to 150",
R91&lt;175,"150 to 175",
R91&lt;200,"175 to 200",
TRUE,"&gt; 200"
)</f>
        <v>75 to 100</v>
      </c>
      <c r="T91">
        <v>900</v>
      </c>
      <c r="U91">
        <v>1291.2</v>
      </c>
      <c r="V91">
        <v>43.47</v>
      </c>
      <c r="W91" t="str" cm="1">
        <f t="array" ref="W91">_xlfn.IFS(
V91&lt;-15,"&lt; -15%",
V91&lt;-10,"-15% to -10%",
V91&lt;-5,"-10% to -5%",
V91&lt;0,"-5% to 0%",
V91&lt;10,"0% to 10%",
V91&lt;20,"10% to 20%",
V91&lt;30,"20% to 30%",
V91&lt;40,"30% to 40%",
V91&lt;50,"40% to 50%",
V91&lt;60,"50% to 60%",
V91&lt;70,"60% to 70%",
V91&lt;80,"70% to 80%",
V91&lt;90,"80% to 90%",
V91&lt;100,"90% to 100%",
TRUE,"&gt; 100%"
)</f>
        <v>40% to 50%</v>
      </c>
      <c r="X91">
        <v>2054.4</v>
      </c>
      <c r="Y91">
        <v>2042.8</v>
      </c>
      <c r="Z91" t="str">
        <f t="shared" si="8"/>
        <v>&gt;0</v>
      </c>
      <c r="AA91" t="str" cm="1">
        <f t="array" ref="AA91">_xlfn.IFS(
AND(O91&gt;=0,O91&lt;5),"0-5",
AND(O91&gt;=5,O91&lt;15),"5-15",
AND(O91&gt;=15,O91&lt;30),"15-30",
AND(O91&gt;=30,O91&lt;60),"30-60",
AND(O91&gt;=60,O91&lt;90),"60-90",
AND(O91&gt;=90,O91&lt;120),"90-120",
AND(O91&gt;=120,O91&lt;160),"120-160",
AND(O91&gt;=160,O91&lt;200),"160-200",
AND(O91&gt;=200,O91&lt;250),"200-250",
AND(O91&gt;=250,O91&lt;300),"250-300",
O91&gt;=300,"&gt;300",
TRUE,"Below 0"
)</f>
        <v>200-250</v>
      </c>
      <c r="AB91">
        <v>128.27000000000001</v>
      </c>
    </row>
    <row r="92" spans="1:28" hidden="1">
      <c r="A92" s="1">
        <v>45524</v>
      </c>
      <c r="B92" s="1" t="str">
        <f t="shared" si="9"/>
        <v>2024</v>
      </c>
      <c r="C92" t="s">
        <v>22525</v>
      </c>
      <c r="D92" t="str">
        <f t="shared" si="5"/>
        <v>Saraswati</v>
      </c>
      <c r="E92" t="str">
        <f t="shared" si="6"/>
        <v>Saraswati Saree De</v>
      </c>
      <c r="F92" t="str">
        <f>_xlfn.XLOOKUP(E92,MARKET_PRICE__2[Column2],MARKET_PRICE__2[Column3],"Not found")</f>
        <v>Not found</v>
      </c>
      <c r="G92" t="str">
        <f>_xlfn.XLOOKUP(D92,MARKET_PRICE__2[Column12],MARKET_PRICE__2[Column3],"Not found")</f>
        <v>87.79</v>
      </c>
      <c r="H92" s="2">
        <v>160.01</v>
      </c>
      <c r="I92" s="2" t="str" cm="1">
        <f t="array" ref="I92">_xlfn.IFS(
H92&lt;50,"0-50",
H92&lt;100,"50-100",
H92&lt;150,"100-150",
H92&lt;200,"150-200",
H92&lt;250,"200-250",
H92&lt;300,"250-300",
H92&lt;350,"300-350",
H92&lt;400,"350-400",
H92&lt;450,"400-450",
H92&lt;=500,"450-500",
TRUE,"Above 500"
)</f>
        <v>150-200</v>
      </c>
      <c r="K92" s="2">
        <f t="shared" si="7"/>
        <v>16.000999999999998</v>
      </c>
      <c r="N92" t="str" cm="1">
        <f t="array" ref="N92">_xlfn.IFS(H92&lt;500,"0-500",H92&lt;1000,"500-1000",H92&lt;1500,"1000-1500",H92&lt;2000,"1500-2000",H92&lt;2500,"2000-2500",H92&lt;3000,"2500-3000",H92&lt;3500,"3000-3500",H92&lt;4000,"3500-4000",H92&lt;4500,"4000-4500",H92&lt;=5000,"4500-5000",TRUE,"Hbove 5000")</f>
        <v>0-500</v>
      </c>
      <c r="O92">
        <v>64.12</v>
      </c>
      <c r="P92">
        <v>358.65</v>
      </c>
      <c r="Q92">
        <v>61.88</v>
      </c>
      <c r="R92">
        <v>107.52</v>
      </c>
      <c r="S92" t="str" cm="1">
        <f t="array" ref="S92">_xlfn.IFS(
R92&lt;0,"&lt; 0",
R92&lt;5,"0 to 5",
R92&lt;10,"5 to 10",
R92&lt;15,"10 to 15",
R92&lt;20,"15 to 20",
R92&lt;25,"20 to 25",
R92&lt;50,"25 to 50",
R92&lt;75,"50 to 75",
R92&lt;100,"75 to 100",
R92&lt;125,"100 to 125",
R92&lt;150,"125 to 150",
R92&lt;175,"150 to 175",
R92&lt;200,"175 to 200",
TRUE,"&gt; 200"
)</f>
        <v>100 to 125</v>
      </c>
      <c r="T92">
        <v>160</v>
      </c>
      <c r="U92">
        <v>200</v>
      </c>
      <c r="V92">
        <v>25</v>
      </c>
      <c r="W92" t="str" cm="1">
        <f t="array" ref="W92">_xlfn.IFS(
V92&lt;-15,"&lt; -15%",
V92&lt;-10,"-15% to -10%",
V92&lt;-5,"-10% to -5%",
V92&lt;0,"-5% to 0%",
V92&lt;10,"0% to 10%",
V92&lt;20,"10% to 20%",
V92&lt;30,"20% to 30%",
V92&lt;40,"30% to 40%",
V92&lt;50,"40% to 50%",
V92&lt;60,"50% to 60%",
V92&lt;70,"60% to 70%",
V92&lt;80,"70% to 80%",
V92&lt;90,"80% to 90%",
V92&lt;100,"90% to 100%",
TRUE,"&gt; 100%"
)</f>
        <v>20% to 30%</v>
      </c>
      <c r="X92">
        <v>92.18</v>
      </c>
      <c r="Y92">
        <v>92.51</v>
      </c>
      <c r="Z92" t="str">
        <f t="shared" si="8"/>
        <v>&gt;0</v>
      </c>
      <c r="AA92" t="str" cm="1">
        <f t="array" ref="AA92">_xlfn.IFS(
AND(O92&gt;=0,O92&lt;5),"0-5",
AND(O92&gt;=5,O92&lt;15),"5-15",
AND(O92&gt;=15,O92&lt;30),"15-30",
AND(O92&gt;=30,O92&lt;60),"30-60",
AND(O92&gt;=60,O92&lt;90),"60-90",
AND(O92&gt;=90,O92&lt;120),"90-120",
AND(O92&gt;=120,O92&lt;160),"120-160",
AND(O92&gt;=160,O92&lt;200),"160-200",
AND(O92&gt;=200,O92&lt;250),"200-250",
AND(O92&gt;=250,O92&lt;300),"250-300",
O92&gt;=300,"&gt;300",
TRUE,"Below 0"
)</f>
        <v>60-90</v>
      </c>
      <c r="AB92">
        <v>-42.39</v>
      </c>
    </row>
    <row r="93" spans="1:28" hidden="1">
      <c r="A93" s="1">
        <v>45517</v>
      </c>
      <c r="B93" s="1" t="str">
        <f t="shared" si="9"/>
        <v>2024</v>
      </c>
      <c r="C93" t="s">
        <v>22526</v>
      </c>
      <c r="D93" t="str">
        <f t="shared" si="5"/>
        <v>Brainbees</v>
      </c>
      <c r="E93" t="str">
        <f t="shared" si="6"/>
        <v>Brainbees Solution</v>
      </c>
      <c r="F93" t="str">
        <f>_xlfn.XLOOKUP(E93,MARKET_PRICE__2[Column2],MARKET_PRICE__2[Column3],"Not found")</f>
        <v>Not found</v>
      </c>
      <c r="G93" t="str">
        <f>_xlfn.XLOOKUP(D93,MARKET_PRICE__2[Column12],MARKET_PRICE__2[Column3],"Not found")</f>
        <v>374.35</v>
      </c>
      <c r="H93" s="2">
        <v>4193.7299999999996</v>
      </c>
      <c r="K93" s="2">
        <f t="shared" si="7"/>
        <v>419.37299999999993</v>
      </c>
      <c r="N93" t="str" cm="1">
        <f t="array" ref="N93">_xlfn.IFS(H93&lt;500,"0-500",H93&lt;1000,"500-1000",H93&lt;1500,"1000-1500",H93&lt;2000,"1500-2000",H93&lt;2500,"2000-2500",H93&lt;3000,"2500-3000",H93&lt;3500,"3000-3500",H93&lt;4000,"3500-4000",H93&lt;4500,"4000-4500",H93&lt;=5000,"4500-5000",TRUE,"Hbove 5000")</f>
        <v>4000-4500</v>
      </c>
      <c r="O93">
        <v>19.3</v>
      </c>
      <c r="P93">
        <v>4.68</v>
      </c>
      <c r="Q93">
        <v>2.31</v>
      </c>
      <c r="R93">
        <v>12.22</v>
      </c>
      <c r="S93" t="str" cm="1">
        <f t="array" ref="S93">_xlfn.IFS(
R93&lt;0,"&lt; 0",
R93&lt;5,"0 to 5",
R93&lt;10,"5 to 10",
R93&lt;15,"10 to 15",
R93&lt;20,"15 to 20",
R93&lt;25,"20 to 25",
R93&lt;50,"25 to 50",
R93&lt;75,"50 to 75",
R93&lt;100,"75 to 100",
R93&lt;125,"100 to 125",
R93&lt;150,"125 to 150",
R93&lt;175,"150 to 175",
R93&lt;200,"175 to 200",
TRUE,"&gt; 200"
)</f>
        <v>10 to 15</v>
      </c>
      <c r="T93">
        <v>465</v>
      </c>
      <c r="U93">
        <v>625</v>
      </c>
      <c r="V93">
        <v>34.409999999999997</v>
      </c>
      <c r="W93" t="str" cm="1">
        <f t="array" ref="W93">_xlfn.IFS(
V93&lt;-15,"&lt; -15%",
V93&lt;-10,"-15% to -10%",
V93&lt;-5,"-10% to -5%",
V93&lt;0,"-5% to 0%",
V93&lt;10,"0% to 10%",
V93&lt;20,"10% to 20%",
V93&lt;30,"20% to 30%",
V93&lt;40,"30% to 40%",
V93&lt;50,"40% to 50%",
V93&lt;60,"50% to 60%",
V93&lt;70,"60% to 70%",
V93&lt;80,"70% to 80%",
V93&lt;90,"80% to 90%",
V93&lt;100,"90% to 100%",
TRUE,"&gt; 100%"
)</f>
        <v>30% to 40%</v>
      </c>
      <c r="X93">
        <v>383.35</v>
      </c>
      <c r="Y93">
        <v>383.8</v>
      </c>
      <c r="Z93" t="str">
        <f t="shared" si="8"/>
        <v>&gt;0</v>
      </c>
      <c r="AA93" t="str" cm="1">
        <f t="array" ref="AA93">_xlfn.IFS(
AND(O93&gt;=0,O93&lt;5),"0-5",
AND(O93&gt;=5,O93&lt;15),"5-15",
AND(O93&gt;=15,O93&lt;30),"15-30",
AND(O93&gt;=30,O93&lt;60),"30-60",
AND(O93&gt;=60,O93&lt;90),"60-90",
AND(O93&gt;=90,O93&lt;120),"90-120",
AND(O93&gt;=120,O93&lt;160),"120-160",
AND(O93&gt;=160,O93&lt;200),"160-200",
AND(O93&gt;=200,O93&lt;250),"200-250",
AND(O93&gt;=250,O93&lt;300),"250-300",
O93&gt;=300,"&gt;300",
TRUE,"Below 0"
)</f>
        <v>15-30</v>
      </c>
      <c r="AB93">
        <v>-17.559999999999999</v>
      </c>
    </row>
    <row r="94" spans="1:28" hidden="1">
      <c r="A94" s="1">
        <v>45517</v>
      </c>
      <c r="B94" s="1" t="str">
        <f t="shared" si="9"/>
        <v>2024</v>
      </c>
      <c r="C94" t="s">
        <v>22527</v>
      </c>
      <c r="D94" t="str">
        <f t="shared" si="5"/>
        <v>Unicommerce</v>
      </c>
      <c r="E94" t="str">
        <f t="shared" si="6"/>
        <v>Unicommerce eSolut</v>
      </c>
      <c r="F94" t="str">
        <f>_xlfn.XLOOKUP(E94,MARKET_PRICE__2[Column2],MARKET_PRICE__2[Column3],"Not found")</f>
        <v>Not found</v>
      </c>
      <c r="G94" t="str">
        <f>_xlfn.XLOOKUP(D94,MARKET_PRICE__2[Column12],MARKET_PRICE__2[Column3],"Not found")</f>
        <v>136.15</v>
      </c>
      <c r="H94" s="2">
        <v>276.57</v>
      </c>
      <c r="I94" s="2" t="str" cm="1">
        <f t="array" ref="I94">_xlfn.IFS(
H94&lt;50,"0-50",
H94&lt;100,"50-100",
H94&lt;150,"100-150",
H94&lt;200,"150-200",
H94&lt;250,"200-250",
H94&lt;300,"250-300",
H94&lt;350,"300-350",
H94&lt;400,"350-400",
H94&lt;450,"400-450",
H94&lt;=500,"450-500",
TRUE,"Above 500"
)</f>
        <v>250-300</v>
      </c>
      <c r="K94" s="2">
        <f t="shared" si="7"/>
        <v>27.657</v>
      </c>
      <c r="N94" t="str" cm="1">
        <f t="array" ref="N94">_xlfn.IFS(H94&lt;500,"0-500",H94&lt;1000,"500-1000",H94&lt;1500,"1000-1500",H94&lt;2000,"1500-2000",H94&lt;2500,"2000-2500",H94&lt;3000,"2500-3000",H94&lt;3500,"3000-3500",H94&lt;4000,"3500-4000",H94&lt;4500,"4000-4500",H94&lt;=5000,"4500-5000",TRUE,"Hbove 5000")</f>
        <v>0-500</v>
      </c>
      <c r="O94">
        <v>138.75</v>
      </c>
      <c r="P94">
        <v>252.48</v>
      </c>
      <c r="Q94">
        <v>131.15</v>
      </c>
      <c r="R94">
        <v>168.39</v>
      </c>
      <c r="S94" t="str" cm="1">
        <f t="array" ref="S94">_xlfn.IFS(
R94&lt;0,"&lt; 0",
R94&lt;5,"0 to 5",
R94&lt;10,"5 to 10",
R94&lt;15,"10 to 15",
R94&lt;20,"15 to 20",
R94&lt;25,"20 to 25",
R94&lt;50,"25 to 50",
R94&lt;75,"50 to 75",
R94&lt;100,"75 to 100",
R94&lt;125,"100 to 125",
R94&lt;150,"125 to 150",
R94&lt;175,"150 to 175",
R94&lt;200,"175 to 200",
TRUE,"&gt; 200"
)</f>
        <v>150 to 175</v>
      </c>
      <c r="T94">
        <v>108</v>
      </c>
      <c r="U94">
        <v>230</v>
      </c>
      <c r="V94">
        <v>112.96</v>
      </c>
      <c r="W94" t="str" cm="1">
        <f t="array" ref="W94">_xlfn.IFS(
V94&lt;-15,"&lt; -15%",
V94&lt;-10,"-15% to -10%",
V94&lt;-5,"-10% to -5%",
V94&lt;0,"-5% to 0%",
V94&lt;10,"0% to 10%",
V94&lt;20,"10% to 20%",
V94&lt;30,"20% to 30%",
V94&lt;40,"30% to 40%",
V94&lt;50,"40% to 50%",
V94&lt;60,"50% to 60%",
V94&lt;70,"60% to 70%",
V94&lt;80,"70% to 80%",
V94&lt;90,"80% to 90%",
V94&lt;100,"90% to 100%",
TRUE,"&gt; 100%"
)</f>
        <v>&gt; 100%</v>
      </c>
      <c r="X94">
        <v>140.94999999999999</v>
      </c>
      <c r="Y94">
        <v>140.84</v>
      </c>
      <c r="Z94" t="str">
        <f t="shared" si="8"/>
        <v>&gt;0</v>
      </c>
      <c r="AA94" t="str" cm="1">
        <f t="array" ref="AA94">_xlfn.IFS(
AND(O94&gt;=0,O94&lt;5),"0-5",
AND(O94&gt;=5,O94&lt;15),"5-15",
AND(O94&gt;=15,O94&lt;30),"15-30",
AND(O94&gt;=30,O94&lt;60),"30-60",
AND(O94&gt;=60,O94&lt;90),"60-90",
AND(O94&gt;=90,O94&lt;120),"90-120",
AND(O94&gt;=120,O94&lt;160),"120-160",
AND(O94&gt;=160,O94&lt;200),"160-200",
AND(O94&gt;=200,O94&lt;250),"200-250",
AND(O94&gt;=250,O94&lt;300),"250-300",
O94&gt;=300,"&gt;300",
TRUE,"Below 0"
)</f>
        <v>120-160</v>
      </c>
      <c r="AB94">
        <v>30.51</v>
      </c>
    </row>
    <row r="95" spans="1:28" hidden="1">
      <c r="A95" s="1">
        <v>45513</v>
      </c>
      <c r="B95" s="1" t="str">
        <f t="shared" si="9"/>
        <v>2024</v>
      </c>
      <c r="C95" t="s">
        <v>22528</v>
      </c>
      <c r="D95" t="str">
        <f t="shared" si="5"/>
        <v>Ola</v>
      </c>
      <c r="E95" t="str">
        <f t="shared" si="6"/>
        <v>Ola Electric Mobil</v>
      </c>
      <c r="F95" t="str">
        <f>_xlfn.XLOOKUP(E95,MARKET_PRICE__2[Column2],MARKET_PRICE__2[Column3],"Not found")</f>
        <v>Not found</v>
      </c>
      <c r="G95" t="str">
        <f>_xlfn.XLOOKUP(D95,MARKET_PRICE__2[Column12],MARKET_PRICE__2[Column3],"Not found")</f>
        <v>50.20</v>
      </c>
      <c r="H95" s="2">
        <v>6145.56</v>
      </c>
      <c r="K95" s="2">
        <f t="shared" si="7"/>
        <v>614.55600000000004</v>
      </c>
      <c r="N95" t="str" cm="1">
        <f t="array" ref="N95">_xlfn.IFS(H95&lt;500,"0-500",H95&lt;1000,"500-1000",H95&lt;1500,"1000-1500",H95&lt;2000,"1500-2000",H95&lt;2500,"2000-2500",H95&lt;3000,"2500-3000",H95&lt;3500,"3000-3500",H95&lt;4000,"3500-4000",H95&lt;4500,"4000-4500",H95&lt;=5000,"4500-5000",TRUE,"Hbove 5000")</f>
        <v>Hbove 5000</v>
      </c>
      <c r="O95">
        <v>5.31</v>
      </c>
      <c r="P95">
        <v>2.4</v>
      </c>
      <c r="Q95">
        <v>3.92</v>
      </c>
      <c r="R95">
        <v>4.2699999999999996</v>
      </c>
      <c r="S95" t="str" cm="1">
        <f t="array" ref="S95">_xlfn.IFS(
R95&lt;0,"&lt; 0",
R95&lt;5,"0 to 5",
R95&lt;10,"5 to 10",
R95&lt;15,"10 to 15",
R95&lt;20,"15 to 20",
R95&lt;25,"20 to 25",
R95&lt;50,"25 to 50",
R95&lt;75,"50 to 75",
R95&lt;100,"75 to 100",
R95&lt;125,"100 to 125",
R95&lt;150,"125 to 150",
R95&lt;175,"150 to 175",
R95&lt;200,"175 to 200",
TRUE,"&gt; 200"
)</f>
        <v>0 to 5</v>
      </c>
      <c r="T95">
        <v>76</v>
      </c>
      <c r="U95">
        <v>75.989999999999995</v>
      </c>
      <c r="V95">
        <v>-0.01</v>
      </c>
      <c r="W95" t="str" cm="1">
        <f t="array" ref="W95">_xlfn.IFS(
V95&lt;-15,"&lt; -15%",
V95&lt;-10,"-15% to -10%",
V95&lt;-5,"-10% to -5%",
V95&lt;0,"-5% to 0%",
V95&lt;10,"0% to 10%",
V95&lt;20,"10% to 20%",
V95&lt;30,"20% to 30%",
V95&lt;40,"30% to 40%",
V95&lt;50,"40% to 50%",
V95&lt;60,"50% to 60%",
V95&lt;70,"60% to 70%",
V95&lt;80,"70% to 80%",
V95&lt;90,"80% to 90%",
V95&lt;100,"90% to 100%",
TRUE,"&gt; 100%"
)</f>
        <v>-5% to 0%</v>
      </c>
      <c r="X95">
        <v>47.18</v>
      </c>
      <c r="Y95">
        <v>47.19</v>
      </c>
      <c r="Z95" t="str">
        <f t="shared" si="8"/>
        <v>&lt;0</v>
      </c>
      <c r="AA95" t="str" cm="1">
        <f t="array" ref="AA95">_xlfn.IFS(
AND(O95&gt;=0,O95&lt;5),"0-5",
AND(O95&gt;=5,O95&lt;15),"5-15",
AND(O95&gt;=15,O95&lt;30),"15-30",
AND(O95&gt;=30,O95&lt;60),"30-60",
AND(O95&gt;=60,O95&lt;90),"60-90",
AND(O95&gt;=90,O95&lt;120),"90-120",
AND(O95&gt;=120,O95&lt;160),"120-160",
AND(O95&gt;=160,O95&lt;200),"160-200",
AND(O95&gt;=200,O95&lt;250),"200-250",
AND(O95&gt;=250,O95&lt;300),"250-300",
O95&gt;=300,"&gt;300",
TRUE,"Below 0"
)</f>
        <v>5-15</v>
      </c>
      <c r="AB95">
        <v>-37.92</v>
      </c>
    </row>
    <row r="96" spans="1:28" hidden="1">
      <c r="A96" s="1">
        <v>45512</v>
      </c>
      <c r="B96" s="1" t="str">
        <f t="shared" si="9"/>
        <v>2024</v>
      </c>
      <c r="C96" t="s">
        <v>26</v>
      </c>
      <c r="D96" t="str">
        <f t="shared" si="5"/>
        <v>Ceigall</v>
      </c>
      <c r="E96" t="str">
        <f t="shared" si="6"/>
        <v>Ceigall India</v>
      </c>
      <c r="F96" t="str">
        <f>_xlfn.XLOOKUP(E96,MARKET_PRICE__2[Column2],MARKET_PRICE__2[Column3],"Not found")</f>
        <v>261.30</v>
      </c>
      <c r="G96" t="str">
        <f>_xlfn.XLOOKUP(D96,MARKET_PRICE__2[Column12],MARKET_PRICE__2[Column3],"Not found")</f>
        <v>261.30</v>
      </c>
      <c r="H96" s="2">
        <v>1252.6600000000001</v>
      </c>
      <c r="K96" s="2">
        <f t="shared" si="7"/>
        <v>125.26600000000001</v>
      </c>
      <c r="L96" s="14" t="str" cm="1">
        <f t="array" ref="L96">_xlfn.IFS(
AND(H96&gt;=1000,H96&lt;1050),"1000-1050",
AND(H96&gt;=1050,H96&lt;1100),"1050-1100",
AND(H96&gt;=1100,H96&lt;1150),"1100-1150",
AND(H96&gt;=1150,H96&lt;1200),"1150-1200",
AND(H96&gt;=1200,H96&lt;1250),"1200-1250",
AND(H96&gt;=1250,H96&lt;1300),"1250-1300",
AND(H96&gt;=1300,H96&lt;1350),"1300-1350",
AND(H96&gt;=1350,H96&lt;1400),"1350-1400",
AND(H96&gt;=1400,H96&lt;1450),"1400-1450",
AND(H96&gt;=1450,H96&lt;=1500),"1450-1500",
H96&lt;1000,"Below 1000",
TRUE,"Above 1500"
)</f>
        <v>1250-1300</v>
      </c>
      <c r="M96" s="14"/>
      <c r="N96" t="str" cm="1">
        <f t="array" ref="N96">_xlfn.IFS(H96&lt;500,"0-500",H96&lt;1000,"500-1000",H96&lt;1500,"1000-1500",H96&lt;2000,"1500-2000",H96&lt;2500,"2000-2500",H96&lt;3000,"2500-3000",H96&lt;3500,"3000-3500",H96&lt;4000,"3500-4000",H96&lt;4500,"4000-4500",H96&lt;=5000,"4500-5000",TRUE,"Hbove 5000")</f>
        <v>1000-1500</v>
      </c>
      <c r="O96">
        <v>31.5</v>
      </c>
      <c r="P96">
        <v>14.42</v>
      </c>
      <c r="Q96">
        <v>3.77</v>
      </c>
      <c r="R96">
        <v>13.78</v>
      </c>
      <c r="S96" t="str" cm="1">
        <f t="array" ref="S96">_xlfn.IFS(
R96&lt;0,"&lt; 0",
R96&lt;5,"0 to 5",
R96&lt;10,"5 to 10",
R96&lt;15,"10 to 15",
R96&lt;20,"15 to 20",
R96&lt;25,"20 to 25",
R96&lt;50,"25 to 50",
R96&lt;75,"50 to 75",
R96&lt;100,"75 to 100",
R96&lt;125,"100 to 125",
R96&lt;150,"125 to 150",
R96&lt;175,"150 to 175",
R96&lt;200,"175 to 200",
TRUE,"&gt; 200"
)</f>
        <v>10 to 15</v>
      </c>
      <c r="T96">
        <v>401</v>
      </c>
      <c r="U96">
        <v>413</v>
      </c>
      <c r="V96">
        <v>2.99</v>
      </c>
      <c r="W96" t="str" cm="1">
        <f t="array" ref="W96">_xlfn.IFS(
V96&lt;-15,"&lt; -15%",
V96&lt;-10,"-15% to -10%",
V96&lt;-5,"-10% to -5%",
V96&lt;0,"-5% to 0%",
V96&lt;10,"0% to 10%",
V96&lt;20,"10% to 20%",
V96&lt;30,"20% to 30%",
V96&lt;40,"30% to 40%",
V96&lt;50,"40% to 50%",
V96&lt;60,"50% to 60%",
V96&lt;70,"60% to 70%",
V96&lt;80,"70% to 80%",
V96&lt;90,"80% to 90%",
V96&lt;100,"90% to 100%",
TRUE,"&gt; 100%"
)</f>
        <v>0% to 10%</v>
      </c>
      <c r="X96">
        <v>252.7</v>
      </c>
      <c r="Y96">
        <v>252.41</v>
      </c>
      <c r="Z96" t="str">
        <f t="shared" si="8"/>
        <v>&gt;0</v>
      </c>
      <c r="AA96" t="str" cm="1">
        <f t="array" ref="AA96">_xlfn.IFS(
AND(O96&gt;=0,O96&lt;5),"0-5",
AND(O96&gt;=5,O96&lt;15),"5-15",
AND(O96&gt;=15,O96&lt;30),"15-30",
AND(O96&gt;=30,O96&lt;60),"30-60",
AND(O96&gt;=60,O96&lt;90),"60-90",
AND(O96&gt;=90,O96&lt;120),"90-120",
AND(O96&gt;=120,O96&lt;160),"120-160",
AND(O96&gt;=160,O96&lt;200),"160-200",
AND(O96&gt;=200,O96&lt;250),"200-250",
AND(O96&gt;=250,O96&lt;300),"250-300",
O96&gt;=300,"&gt;300",
TRUE,"Below 0"
)</f>
        <v>30-60</v>
      </c>
      <c r="AB96">
        <v>-36.979999999999997</v>
      </c>
    </row>
    <row r="97" spans="1:28" hidden="1">
      <c r="A97" s="1">
        <v>45510</v>
      </c>
      <c r="B97" s="1" t="str">
        <f t="shared" si="9"/>
        <v>2024</v>
      </c>
      <c r="C97" t="s">
        <v>22529</v>
      </c>
      <c r="D97" t="str">
        <f t="shared" si="5"/>
        <v>Akums</v>
      </c>
      <c r="E97" t="str">
        <f t="shared" si="6"/>
        <v>Akums Drugs &amp; Phar</v>
      </c>
      <c r="F97" t="str">
        <f>_xlfn.XLOOKUP(E97,MARKET_PRICE__2[Column2],MARKET_PRICE__2[Column3],"Not found")</f>
        <v>Not found</v>
      </c>
      <c r="G97" t="str">
        <f>_xlfn.XLOOKUP(D97,MARKET_PRICE__2[Column12],MARKET_PRICE__2[Column3],"Not found")</f>
        <v>445.70</v>
      </c>
      <c r="H97" s="2">
        <v>1856.74</v>
      </c>
      <c r="K97" s="2">
        <f t="shared" si="7"/>
        <v>185.67400000000001</v>
      </c>
      <c r="M97" s="2" t="str" cm="1">
        <f t="array" ref="M97">_xlfn.IFS(
AND(H97&gt;=1000,H97&lt;1050),"1000-1050",
AND(H97&gt;=1050,H97&lt;1100),"1050-1100",
AND(H97&gt;=1100,H97&lt;1150),"1100-1150",
AND(H97&gt;=1150,H97&lt;1200),"1150-1200",
AND(H97&gt;=1200,H97&lt;1250),"1200-1250",
AND(H97&gt;=1250,H97&lt;1300),"1250-1300",
AND(H97&gt;=1300,H97&lt;1350),"1300-1350",
AND(H97&gt;=1350,H97&lt;1400),"1350-1400",
AND(H97&gt;=1400,H97&lt;1450),"1400-1450",
AND(H97&gt;=1450,H97&lt;1500),"1450-1500",
AND(H97&gt;=1500,H97&lt;1550),"1500-1550",
AND(H97&gt;=1550,H97&lt;1600),"1550-1600",
AND(H97&gt;=1600,H97&lt;1650),"1600-1650",
AND(H97&gt;=1650,H97&lt;1700),"1650-1700",
AND(H97&gt;=1700,H97&lt;1750),"1700-1750",
AND(H97&gt;=1750,H97&lt;1800),"1750-1800",
AND(H97&gt;=1800,H97&lt;1850),"1800-1850",
AND(H97&gt;=1850,H97&lt;1900),"1850-1900",
AND(H97&gt;=1900,H97&lt;1950),"1900-1950",
AND(H97&gt;=1950,H97&lt;=2000),"1950-2000",
H97&lt;1000,"Below 1000",
TRUE,"Above 2000"
)</f>
        <v>1850-1900</v>
      </c>
      <c r="N97" t="str" cm="1">
        <f t="array" ref="N97">_xlfn.IFS(H97&lt;500,"0-500",H97&lt;1000,"500-1000",H97&lt;1500,"1000-1500",H97&lt;2000,"1500-2000",H97&lt;2500,"2000-2500",H97&lt;3000,"2500-3000",H97&lt;3500,"3000-3500",H97&lt;4000,"3500-4000",H97&lt;4500,"4000-4500",H97&lt;=5000,"4500-5000",TRUE,"Hbove 5000")</f>
        <v>1500-2000</v>
      </c>
      <c r="O97">
        <v>90.09</v>
      </c>
      <c r="P97">
        <v>42.21</v>
      </c>
      <c r="Q97">
        <v>21.3</v>
      </c>
      <c r="R97">
        <v>63.56</v>
      </c>
      <c r="S97" t="str" cm="1">
        <f t="array" ref="S97">_xlfn.IFS(
R97&lt;0,"&lt; 0",
R97&lt;5,"0 to 5",
R97&lt;10,"5 to 10",
R97&lt;15,"10 to 15",
R97&lt;20,"15 to 20",
R97&lt;25,"20 to 25",
R97&lt;50,"25 to 50",
R97&lt;75,"50 to 75",
R97&lt;100,"75 to 100",
R97&lt;125,"100 to 125",
R97&lt;150,"125 to 150",
R97&lt;175,"150 to 175",
R97&lt;200,"175 to 200",
TRUE,"&gt; 200"
)</f>
        <v>50 to 75</v>
      </c>
      <c r="T97">
        <v>679</v>
      </c>
      <c r="U97">
        <v>725</v>
      </c>
      <c r="V97">
        <v>6.77</v>
      </c>
      <c r="W97" t="str" cm="1">
        <f t="array" ref="W97">_xlfn.IFS(
V97&lt;-15,"&lt; -15%",
V97&lt;-10,"-15% to -10%",
V97&lt;-5,"-10% to -5%",
V97&lt;0,"-5% to 0%",
V97&lt;10,"0% to 10%",
V97&lt;20,"10% to 20%",
V97&lt;30,"20% to 30%",
V97&lt;40,"30% to 40%",
V97&lt;50,"40% to 50%",
V97&lt;60,"50% to 60%",
V97&lt;70,"60% to 70%",
V97&lt;80,"70% to 80%",
V97&lt;90,"80% to 90%",
V97&lt;100,"90% to 100%",
TRUE,"&gt; 100%"
)</f>
        <v>0% to 10%</v>
      </c>
      <c r="X97">
        <v>480.55</v>
      </c>
      <c r="Y97">
        <v>480.05</v>
      </c>
      <c r="Z97" t="str">
        <f t="shared" si="8"/>
        <v>&gt;0</v>
      </c>
      <c r="AA97" t="str" cm="1">
        <f t="array" ref="AA97">_xlfn.IFS(
AND(O97&gt;=0,O97&lt;5),"0-5",
AND(O97&gt;=5,O97&lt;15),"5-15",
AND(O97&gt;=15,O97&lt;30),"15-30",
AND(O97&gt;=30,O97&lt;60),"30-60",
AND(O97&gt;=60,O97&lt;90),"60-90",
AND(O97&gt;=90,O97&lt;120),"90-120",
AND(O97&gt;=120,O97&lt;160),"120-160",
AND(O97&gt;=160,O97&lt;200),"160-200",
AND(O97&gt;=200,O97&lt;250),"200-250",
AND(O97&gt;=250,O97&lt;300),"250-300",
O97&gt;=300,"&gt;300",
TRUE,"Below 0"
)</f>
        <v>90-120</v>
      </c>
      <c r="AB97">
        <v>-29.23</v>
      </c>
    </row>
    <row r="98" spans="1:28">
      <c r="A98" s="1">
        <v>45499</v>
      </c>
      <c r="B98" s="1" t="str">
        <f t="shared" si="9"/>
        <v>2024</v>
      </c>
      <c r="C98" t="s">
        <v>27</v>
      </c>
      <c r="D98" t="str">
        <f t="shared" si="5"/>
        <v>Sanstar</v>
      </c>
      <c r="E98" t="str">
        <f t="shared" si="6"/>
        <v>Sanstar</v>
      </c>
      <c r="F98" t="str">
        <f>_xlfn.XLOOKUP(E98,MARKET_PRICE__2[Column2],MARKET_PRICE__2[Column3],"Not found")</f>
        <v>97.07</v>
      </c>
      <c r="G98" t="str">
        <f>_xlfn.XLOOKUP(D98,MARKET_PRICE__2[Column12],MARKET_PRICE__2[Column3],"Not found")</f>
        <v>97.07</v>
      </c>
      <c r="H98" s="2">
        <v>510.55</v>
      </c>
      <c r="J98" s="2" t="str" cm="1">
        <f t="array" ref="J98">_xlfn.IFS(
AND(H98&gt;=500,H98&lt;550),"500-550",
AND(H98&gt;=550,H98&lt;600),"550-600",
AND(H98&gt;=600,H98&lt;650),"600-650",
AND(H98&gt;=650,H98&lt;700),"650-700",
AND(H98&gt;=700,H98&lt;750),"700-750",
AND(H98&gt;=750,H98&lt;800),"750-800",
AND(H98&gt;=800,H98&lt;850),"800-850",
AND(H98&gt;=850,H98&lt;900),"850-900",
AND(H98&gt;=900,H98&lt;950),"900-950",
AND(H98&gt;=950,H98&lt;=1000),"950-1000",
H98&lt;500,"Below 500",
TRUE,"Above 1000"
)</f>
        <v>500-550</v>
      </c>
      <c r="K98" s="2">
        <f t="shared" si="7"/>
        <v>51.055</v>
      </c>
      <c r="N98" t="str" cm="1">
        <f t="array" ref="N98">_xlfn.IFS(H98&lt;500,"0-500",H98&lt;1000,"500-1000",H98&lt;1500,"1000-1500",H98&lt;2000,"1500-2000",H98&lt;2500,"2000-2500",H98&lt;3000,"2500-3000",H98&lt;3500,"3000-3500",H98&lt;4000,"3500-4000",H98&lt;4500,"4000-4500",H98&lt;=5000,"4500-5000",TRUE,"Hbove 5000")</f>
        <v>500-1000</v>
      </c>
      <c r="O98">
        <v>145.68</v>
      </c>
      <c r="P98">
        <v>136.5</v>
      </c>
      <c r="Q98">
        <v>24.23</v>
      </c>
      <c r="R98">
        <v>82.99</v>
      </c>
      <c r="S98" t="str" cm="1">
        <f t="array" ref="S98">_xlfn.IFS(
R98&lt;0,"&lt; 0",
R98&lt;5,"0 to 5",
R98&lt;10,"5 to 10",
R98&lt;15,"10 to 15",
R98&lt;20,"15 to 20",
R98&lt;25,"20 to 25",
R98&lt;50,"25 to 50",
R98&lt;75,"50 to 75",
R98&lt;100,"75 to 100",
R98&lt;125,"100 to 125",
R98&lt;150,"125 to 150",
R98&lt;175,"150 to 175",
R98&lt;200,"175 to 200",
TRUE,"&gt; 200"
)</f>
        <v>75 to 100</v>
      </c>
      <c r="T98">
        <v>95</v>
      </c>
      <c r="U98">
        <v>106.4</v>
      </c>
      <c r="V98">
        <v>12</v>
      </c>
      <c r="W98" t="str" cm="1">
        <f t="array" ref="W98">_xlfn.IFS(
V98&lt;-15,"&lt; -15%",
V98&lt;-10,"-15% to -10%",
V98&lt;-5,"-10% to -5%",
V98&lt;0,"-5% to 0%",
V98&lt;10,"0% to 10%",
V98&lt;20,"10% to 20%",
V98&lt;30,"20% to 30%",
V98&lt;40,"30% to 40%",
V98&lt;50,"40% to 50%",
V98&lt;60,"50% to 60%",
V98&lt;70,"60% to 70%",
V98&lt;80,"70% to 80%",
V98&lt;90,"80% to 90%",
V98&lt;100,"90% to 100%",
TRUE,"&gt; 100%"
)</f>
        <v>10% to 20%</v>
      </c>
      <c r="X98">
        <v>83.71</v>
      </c>
      <c r="Y98">
        <v>83.85</v>
      </c>
      <c r="Z98" t="str">
        <f t="shared" si="8"/>
        <v>&gt;0</v>
      </c>
      <c r="AA98" t="str" cm="1">
        <f t="array" ref="AA98">_xlfn.IFS(
AND(O98&gt;=0,O98&lt;5),"0-5",
AND(O98&gt;=5,O98&lt;15),"5-15",
AND(O98&gt;=15,O98&lt;30),"15-30",
AND(O98&gt;=30,O98&lt;60),"30-60",
AND(O98&gt;=60,O98&lt;90),"60-90",
AND(O98&gt;=90,O98&lt;120),"90-120",
AND(O98&gt;=120,O98&lt;160),"120-160",
AND(O98&gt;=160,O98&lt;200),"160-200",
AND(O98&gt;=200,O98&lt;250),"200-250",
AND(O98&gt;=250,O98&lt;300),"250-300",
O98&gt;=300,"&gt;300",
TRUE,"Below 0"
)</f>
        <v>120-160</v>
      </c>
      <c r="AB98">
        <v>-11.88</v>
      </c>
    </row>
    <row r="99" spans="1:28" hidden="1">
      <c r="A99" s="1">
        <v>45483</v>
      </c>
      <c r="B99" s="1" t="str">
        <f t="shared" si="9"/>
        <v>2024</v>
      </c>
      <c r="C99" t="s">
        <v>22530</v>
      </c>
      <c r="D99" t="str">
        <f t="shared" si="5"/>
        <v>Emcure</v>
      </c>
      <c r="E99" t="str">
        <f t="shared" si="6"/>
        <v>Emcure Pharmaceuti</v>
      </c>
      <c r="F99" t="str">
        <f>_xlfn.XLOOKUP(E99,MARKET_PRICE__2[Column2],MARKET_PRICE__2[Column3],"Not found")</f>
        <v>Not found</v>
      </c>
      <c r="G99" t="str">
        <f>_xlfn.XLOOKUP(D99,MARKET_PRICE__2[Column12],MARKET_PRICE__2[Column3],"Not found")</f>
        <v>1393.15</v>
      </c>
      <c r="H99" s="2">
        <v>1952.03</v>
      </c>
      <c r="K99" s="2">
        <f t="shared" si="7"/>
        <v>195.203</v>
      </c>
      <c r="M99" s="2" t="str" cm="1">
        <f t="array" ref="M99">_xlfn.IFS(
AND(H99&gt;=1000,H99&lt;1050),"1000-1050",
AND(H99&gt;=1050,H99&lt;1100),"1050-1100",
AND(H99&gt;=1100,H99&lt;1150),"1100-1150",
AND(H99&gt;=1150,H99&lt;1200),"1150-1200",
AND(H99&gt;=1200,H99&lt;1250),"1200-1250",
AND(H99&gt;=1250,H99&lt;1300),"1250-1300",
AND(H99&gt;=1300,H99&lt;1350),"1300-1350",
AND(H99&gt;=1350,H99&lt;1400),"1350-1400",
AND(H99&gt;=1400,H99&lt;1450),"1400-1450",
AND(H99&gt;=1450,H99&lt;1500),"1450-1500",
AND(H99&gt;=1500,H99&lt;1550),"1500-1550",
AND(H99&gt;=1550,H99&lt;1600),"1550-1600",
AND(H99&gt;=1600,H99&lt;1650),"1600-1650",
AND(H99&gt;=1650,H99&lt;1700),"1650-1700",
AND(H99&gt;=1700,H99&lt;1750),"1700-1750",
AND(H99&gt;=1750,H99&lt;1800),"1750-1800",
AND(H99&gt;=1800,H99&lt;1850),"1800-1850",
AND(H99&gt;=1850,H99&lt;1900),"1850-1900",
AND(H99&gt;=1900,H99&lt;1950),"1900-1950",
AND(H99&gt;=1950,H99&lt;=2000),"1950-2000",
H99&lt;1000,"Below 1000",
TRUE,"Above 2000"
)</f>
        <v>1950-2000</v>
      </c>
      <c r="N99" t="str" cm="1">
        <f t="array" ref="N99">_xlfn.IFS(H99&lt;500,"0-500",H99&lt;1000,"500-1000",H99&lt;1500,"1000-1500",H99&lt;2000,"1500-2000",H99&lt;2500,"2000-2500",H99&lt;3000,"2500-3000",H99&lt;3500,"3000-3500",H99&lt;4000,"3500-4000",H99&lt;4500,"4000-4500",H99&lt;=5000,"4500-5000",TRUE,"Hbove 5000")</f>
        <v>1500-2000</v>
      </c>
      <c r="O99">
        <v>195.83</v>
      </c>
      <c r="P99">
        <v>48.32</v>
      </c>
      <c r="Q99">
        <v>7.21</v>
      </c>
      <c r="R99">
        <v>67.87</v>
      </c>
      <c r="S99" t="str" cm="1">
        <f t="array" ref="S99">_xlfn.IFS(
R99&lt;0,"&lt; 0",
R99&lt;5,"0 to 5",
R99&lt;10,"5 to 10",
R99&lt;15,"10 to 15",
R99&lt;20,"15 to 20",
R99&lt;25,"20 to 25",
R99&lt;50,"25 to 50",
R99&lt;75,"50 to 75",
R99&lt;100,"75 to 100",
R99&lt;125,"100 to 125",
R99&lt;150,"125 to 150",
R99&lt;175,"150 to 175",
R99&lt;200,"175 to 200",
TRUE,"&gt; 200"
)</f>
        <v>50 to 75</v>
      </c>
      <c r="T99">
        <v>1008</v>
      </c>
      <c r="U99">
        <v>1325.05</v>
      </c>
      <c r="V99">
        <v>31.45</v>
      </c>
      <c r="W99" t="str" cm="1">
        <f t="array" ref="W99">_xlfn.IFS(
V99&lt;-15,"&lt; -15%",
V99&lt;-10,"-15% to -10%",
V99&lt;-5,"-10% to -5%",
V99&lt;0,"-5% to 0%",
V99&lt;10,"0% to 10%",
V99&lt;20,"10% to 20%",
V99&lt;30,"20% to 30%",
V99&lt;40,"30% to 40%",
V99&lt;50,"40% to 50%",
V99&lt;60,"50% to 60%",
V99&lt;70,"60% to 70%",
V99&lt;80,"70% to 80%",
V99&lt;90,"80% to 90%",
V99&lt;100,"90% to 100%",
TRUE,"&gt; 100%"
)</f>
        <v>30% to 40%</v>
      </c>
      <c r="X99">
        <v>1493.85</v>
      </c>
      <c r="Y99">
        <v>1493.1</v>
      </c>
      <c r="Z99" t="str">
        <f t="shared" si="8"/>
        <v>&gt;0</v>
      </c>
      <c r="AA99" t="str" cm="1">
        <f t="array" ref="AA99">_xlfn.IFS(
AND(O99&gt;=0,O99&lt;5),"0-5",
AND(O99&gt;=5,O99&lt;15),"5-15",
AND(O99&gt;=15,O99&lt;30),"15-30",
AND(O99&gt;=30,O99&lt;60),"30-60",
AND(O99&gt;=60,O99&lt;90),"60-90",
AND(O99&gt;=90,O99&lt;120),"90-120",
AND(O99&gt;=120,O99&lt;160),"120-160",
AND(O99&gt;=160,O99&lt;200),"160-200",
AND(O99&gt;=200,O99&lt;250),"200-250",
AND(O99&gt;=250,O99&lt;300),"250-300",
O99&gt;=300,"&gt;300",
TRUE,"Below 0"
)</f>
        <v>160-200</v>
      </c>
      <c r="AB99">
        <v>48.2</v>
      </c>
    </row>
    <row r="100" spans="1:28">
      <c r="A100" s="1">
        <v>45483</v>
      </c>
      <c r="B100" s="1" t="str">
        <f t="shared" si="9"/>
        <v>2024</v>
      </c>
      <c r="C100" t="s">
        <v>22531</v>
      </c>
      <c r="D100" t="str">
        <f t="shared" si="5"/>
        <v>Bansal</v>
      </c>
      <c r="E100" t="str">
        <f t="shared" si="6"/>
        <v>Bansal Wire Indust</v>
      </c>
      <c r="F100" t="str">
        <f>_xlfn.XLOOKUP(E100,MARKET_PRICE__2[Column2],MARKET_PRICE__2[Column3],"Not found")</f>
        <v>Not found</v>
      </c>
      <c r="G100" t="str">
        <f>_xlfn.XLOOKUP(D100,MARKET_PRICE__2[Column12],MARKET_PRICE__2[Column3],"Not found")</f>
        <v>109.45</v>
      </c>
      <c r="H100" s="2">
        <v>745</v>
      </c>
      <c r="J100" s="2" t="str" cm="1">
        <f t="array" ref="J100">_xlfn.IFS(
AND(H100&gt;=500,H100&lt;550),"500-550",
AND(H100&gt;=550,H100&lt;600),"550-600",
AND(H100&gt;=600,H100&lt;650),"600-650",
AND(H100&gt;=650,H100&lt;700),"650-700",
AND(H100&gt;=700,H100&lt;750),"700-750",
AND(H100&gt;=750,H100&lt;800),"750-800",
AND(H100&gt;=800,H100&lt;850),"800-850",
AND(H100&gt;=850,H100&lt;900),"850-900",
AND(H100&gt;=900,H100&lt;950),"900-950",
AND(H100&gt;=950,H100&lt;=1000),"950-1000",
H100&lt;500,"Below 500",
TRUE,"Above 1000"
)</f>
        <v>700-750</v>
      </c>
      <c r="K100" s="2">
        <f t="shared" si="7"/>
        <v>74.5</v>
      </c>
      <c r="N100" t="str" cm="1">
        <f t="array" ref="N100">_xlfn.IFS(H100&lt;500,"0-500",H100&lt;1000,"500-1000",H100&lt;1500,"1000-1500",H100&lt;2000,"1500-2000",H100&lt;2500,"2000-2500",H100&lt;3000,"2500-3000",H100&lt;3500,"3000-3500",H100&lt;4000,"3500-4000",H100&lt;4500,"4000-4500",H100&lt;=5000,"4500-5000",TRUE,"Hbove 5000")</f>
        <v>500-1000</v>
      </c>
      <c r="O100">
        <v>146.05000000000001</v>
      </c>
      <c r="P100">
        <v>51.46</v>
      </c>
      <c r="Q100">
        <v>13.64</v>
      </c>
      <c r="R100">
        <v>59.57</v>
      </c>
      <c r="S100" t="str" cm="1">
        <f t="array" ref="S100">_xlfn.IFS(
R100&lt;0,"&lt; 0",
R100&lt;5,"0 to 5",
R100&lt;10,"5 to 10",
R100&lt;15,"10 to 15",
R100&lt;20,"15 to 20",
R100&lt;25,"20 to 25",
R100&lt;50,"25 to 50",
R100&lt;75,"50 to 75",
R100&lt;100,"75 to 100",
R100&lt;125,"100 to 125",
R100&lt;150,"125 to 150",
R100&lt;175,"150 to 175",
R100&lt;200,"175 to 200",
TRUE,"&gt; 200"
)</f>
        <v>50 to 75</v>
      </c>
      <c r="T100">
        <v>256</v>
      </c>
      <c r="U100">
        <v>352.05</v>
      </c>
      <c r="V100">
        <v>37.520000000000003</v>
      </c>
      <c r="W100" t="str" cm="1">
        <f t="array" ref="W100">_xlfn.IFS(
V100&lt;-15,"&lt; -15%",
V100&lt;-10,"-15% to -10%",
V100&lt;-5,"-10% to -5%",
V100&lt;0,"-5% to 0%",
V100&lt;10,"0% to 10%",
V100&lt;20,"10% to 20%",
V100&lt;30,"20% to 30%",
V100&lt;40,"30% to 40%",
V100&lt;50,"40% to 50%",
V100&lt;60,"50% to 60%",
V100&lt;70,"60% to 70%",
V100&lt;80,"70% to 80%",
V100&lt;90,"80% to 90%",
V100&lt;100,"90% to 100%",
TRUE,"&gt; 100%"
)</f>
        <v>30% to 40%</v>
      </c>
      <c r="X100">
        <v>371.65</v>
      </c>
      <c r="Y100">
        <v>371.3</v>
      </c>
      <c r="Z100" t="str">
        <f t="shared" si="8"/>
        <v>&gt;0</v>
      </c>
      <c r="AA100" t="str" cm="1">
        <f t="array" ref="AA100">_xlfn.IFS(
AND(O100&gt;=0,O100&lt;5),"0-5",
AND(O100&gt;=5,O100&lt;15),"5-15",
AND(O100&gt;=15,O100&lt;30),"15-30",
AND(O100&gt;=30,O100&lt;60),"30-60",
AND(O100&gt;=60,O100&lt;90),"60-90",
AND(O100&gt;=90,O100&lt;120),"90-120",
AND(O100&gt;=120,O100&lt;160),"120-160",
AND(O100&gt;=160,O100&lt;200),"160-200",
AND(O100&gt;=200,O100&lt;250),"200-250",
AND(O100&gt;=250,O100&lt;300),"250-300",
O100&gt;=300,"&gt;300",
TRUE,"Below 0"
)</f>
        <v>120-160</v>
      </c>
      <c r="AB100">
        <v>45.18</v>
      </c>
    </row>
    <row r="101" spans="1:28" hidden="1">
      <c r="A101" s="1">
        <v>45476</v>
      </c>
      <c r="B101" s="1" t="str">
        <f t="shared" si="9"/>
        <v>2024</v>
      </c>
      <c r="C101" t="s">
        <v>22532</v>
      </c>
      <c r="D101" t="str">
        <f t="shared" si="5"/>
        <v>Vraj</v>
      </c>
      <c r="E101" t="str">
        <f t="shared" si="6"/>
        <v>Vraj Iron &amp; Steel</v>
      </c>
      <c r="F101" t="str">
        <f>_xlfn.XLOOKUP(E101,MARKET_PRICE__2[Column2],MARKET_PRICE__2[Column3],"Not found")</f>
        <v>Not found</v>
      </c>
      <c r="G101" t="str">
        <f>_xlfn.XLOOKUP(D101,MARKET_PRICE__2[Column12],MARKET_PRICE__2[Column3],"Not found")</f>
        <v>148.00</v>
      </c>
      <c r="H101" s="2">
        <v>171</v>
      </c>
      <c r="I101" s="2" t="str" cm="1">
        <f t="array" ref="I101">_xlfn.IFS(
H101&lt;50,"0-50",
H101&lt;100,"50-100",
H101&lt;150,"100-150",
H101&lt;200,"150-200",
H101&lt;250,"200-250",
H101&lt;300,"250-300",
H101&lt;350,"300-350",
H101&lt;400,"350-400",
H101&lt;450,"400-450",
H101&lt;=500,"450-500",
TRUE,"Above 500"
)</f>
        <v>150-200</v>
      </c>
      <c r="K101" s="2">
        <f t="shared" si="7"/>
        <v>17.100000000000001</v>
      </c>
      <c r="N101" t="str" cm="1">
        <f t="array" ref="N101">_xlfn.IFS(H101&lt;500,"0-500",H101&lt;1000,"500-1000",H101&lt;1500,"1000-1500",H101&lt;2000,"1500-2000",H101&lt;2500,"2000-2500",H101&lt;3000,"2500-3000",H101&lt;3500,"3000-3500",H101&lt;4000,"3500-4000",H101&lt;4500,"4000-4500",H101&lt;=5000,"4500-5000",TRUE,"Hbove 5000")</f>
        <v>0-500</v>
      </c>
      <c r="O101">
        <v>163.9</v>
      </c>
      <c r="P101">
        <v>208.81</v>
      </c>
      <c r="Q101">
        <v>54.93</v>
      </c>
      <c r="R101">
        <v>119.04</v>
      </c>
      <c r="S101" t="str" cm="1">
        <f t="array" ref="S101">_xlfn.IFS(
R101&lt;0,"&lt; 0",
R101&lt;5,"0 to 5",
R101&lt;10,"5 to 10",
R101&lt;15,"10 to 15",
R101&lt;20,"15 to 20",
R101&lt;25,"20 to 25",
R101&lt;50,"25 to 50",
R101&lt;75,"50 to 75",
R101&lt;100,"75 to 100",
R101&lt;125,"100 to 125",
R101&lt;150,"125 to 150",
R101&lt;175,"150 to 175",
R101&lt;200,"175 to 200",
TRUE,"&gt; 200"
)</f>
        <v>100 to 125</v>
      </c>
      <c r="T101">
        <v>207</v>
      </c>
      <c r="U101">
        <v>240</v>
      </c>
      <c r="V101">
        <v>15.94</v>
      </c>
      <c r="W101" t="str" cm="1">
        <f t="array" ref="W101">_xlfn.IFS(
V101&lt;-15,"&lt; -15%",
V101&lt;-10,"-15% to -10%",
V101&lt;-5,"-10% to -5%",
V101&lt;0,"-5% to 0%",
V101&lt;10,"0% to 10%",
V101&lt;20,"10% to 20%",
V101&lt;30,"20% to 30%",
V101&lt;40,"30% to 40%",
V101&lt;50,"40% to 50%",
V101&lt;60,"50% to 60%",
V101&lt;70,"60% to 70%",
V101&lt;80,"70% to 80%",
V101&lt;90,"80% to 90%",
V101&lt;100,"90% to 100%",
TRUE,"&gt; 100%"
)</f>
        <v>10% to 20%</v>
      </c>
      <c r="X101">
        <v>155.69999999999999</v>
      </c>
      <c r="Y101">
        <v>155.54</v>
      </c>
      <c r="Z101" t="str">
        <f t="shared" si="8"/>
        <v>&gt;0</v>
      </c>
      <c r="AA101" t="str" cm="1">
        <f t="array" ref="AA101">_xlfn.IFS(
AND(O101&gt;=0,O101&lt;5),"0-5",
AND(O101&gt;=5,O101&lt;15),"5-15",
AND(O101&gt;=15,O101&lt;30),"15-30",
AND(O101&gt;=30,O101&lt;60),"30-60",
AND(O101&gt;=60,O101&lt;90),"60-90",
AND(O101&gt;=90,O101&lt;120),"90-120",
AND(O101&gt;=120,O101&lt;160),"120-160",
AND(O101&gt;=160,O101&lt;200),"160-200",
AND(O101&gt;=200,O101&lt;250),"200-250",
AND(O101&gt;=250,O101&lt;300),"250-300",
O101&gt;=300,"&gt;300",
TRUE,"Below 0"
)</f>
        <v>160-200</v>
      </c>
      <c r="AB101">
        <v>-24.78</v>
      </c>
    </row>
    <row r="102" spans="1:28" hidden="1">
      <c r="A102" s="1">
        <v>45475</v>
      </c>
      <c r="B102" s="1" t="str">
        <f t="shared" si="9"/>
        <v>2024</v>
      </c>
      <c r="C102" t="s">
        <v>22533</v>
      </c>
      <c r="D102" t="str">
        <f t="shared" si="5"/>
        <v>Allied</v>
      </c>
      <c r="E102" t="str">
        <f t="shared" si="6"/>
        <v>Allied Blenders &amp;</v>
      </c>
      <c r="F102" t="str">
        <f>_xlfn.XLOOKUP(E102,MARKET_PRICE__2[Column2],MARKET_PRICE__2[Column3],"Not found")</f>
        <v>Not found</v>
      </c>
      <c r="G102" t="str">
        <f>_xlfn.XLOOKUP(D102,MARKET_PRICE__2[Column12],MARKET_PRICE__2[Column3],"Not found")</f>
        <v>544.00</v>
      </c>
      <c r="H102" s="2">
        <v>1500</v>
      </c>
      <c r="K102" s="2">
        <f t="shared" si="7"/>
        <v>150</v>
      </c>
      <c r="M102" s="2" t="str" cm="1">
        <f t="array" ref="M102">_xlfn.IFS(
AND(H102&gt;=1000,H102&lt;1050),"1000-1050",
AND(H102&gt;=1050,H102&lt;1100),"1050-1100",
AND(H102&gt;=1100,H102&lt;1150),"1100-1150",
AND(H102&gt;=1150,H102&lt;1200),"1150-1200",
AND(H102&gt;=1200,H102&lt;1250),"1200-1250",
AND(H102&gt;=1250,H102&lt;1300),"1250-1300",
AND(H102&gt;=1300,H102&lt;1350),"1300-1350",
AND(H102&gt;=1350,H102&lt;1400),"1350-1400",
AND(H102&gt;=1400,H102&lt;1450),"1400-1450",
AND(H102&gt;=1450,H102&lt;1500),"1450-1500",
AND(H102&gt;=1500,H102&lt;1550),"1500-1550",
AND(H102&gt;=1550,H102&lt;1600),"1550-1600",
AND(H102&gt;=1600,H102&lt;1650),"1600-1650",
AND(H102&gt;=1650,H102&lt;1700),"1650-1700",
AND(H102&gt;=1700,H102&lt;1750),"1700-1750",
AND(H102&gt;=1750,H102&lt;1800),"1750-1800",
AND(H102&gt;=1800,H102&lt;1850),"1800-1850",
AND(H102&gt;=1850,H102&lt;1900),"1850-1900",
AND(H102&gt;=1900,H102&lt;1950),"1900-1950",
AND(H102&gt;=1950,H102&lt;=2000),"1950-2000",
H102&lt;1000,"Below 1000",
TRUE,"Above 2000"
)</f>
        <v>1500-1550</v>
      </c>
      <c r="N102" t="str" cm="1">
        <f t="array" ref="N102">_xlfn.IFS(H102&lt;500,"0-500",H102&lt;1000,"500-1000",H102&lt;1500,"1000-1500",H102&lt;2000,"1500-2000",H102&lt;2500,"2000-2500",H102&lt;3000,"2500-3000",H102&lt;3500,"3000-3500",H102&lt;4000,"3500-4000",H102&lt;4500,"4000-4500",H102&lt;=5000,"4500-5000",TRUE,"Hbove 5000")</f>
        <v>1500-2000</v>
      </c>
      <c r="O102">
        <v>50.37</v>
      </c>
      <c r="P102">
        <v>32.4</v>
      </c>
      <c r="Q102">
        <v>4.51</v>
      </c>
      <c r="R102">
        <v>23.55</v>
      </c>
      <c r="S102" t="str" cm="1">
        <f t="array" ref="S102">_xlfn.IFS(
R102&lt;0,"&lt; 0",
R102&lt;5,"0 to 5",
R102&lt;10,"5 to 10",
R102&lt;15,"10 to 15",
R102&lt;20,"15 to 20",
R102&lt;25,"20 to 25",
R102&lt;50,"25 to 50",
R102&lt;75,"50 to 75",
R102&lt;100,"75 to 100",
R102&lt;125,"100 to 125",
R102&lt;150,"125 to 150",
R102&lt;175,"150 to 175",
R102&lt;200,"175 to 200",
TRUE,"&gt; 200"
)</f>
        <v>20 to 25</v>
      </c>
      <c r="T102">
        <v>281</v>
      </c>
      <c r="U102">
        <v>318.10000000000002</v>
      </c>
      <c r="V102">
        <v>13.2</v>
      </c>
      <c r="W102" t="str" cm="1">
        <f t="array" ref="W102">_xlfn.IFS(
V102&lt;-15,"&lt; -15%",
V102&lt;-10,"-15% to -10%",
V102&lt;-5,"-10% to -5%",
V102&lt;0,"-5% to 0%",
V102&lt;10,"0% to 10%",
V102&lt;20,"10% to 20%",
V102&lt;30,"20% to 30%",
V102&lt;40,"30% to 40%",
V102&lt;50,"40% to 50%",
V102&lt;60,"50% to 60%",
V102&lt;70,"60% to 70%",
V102&lt;80,"70% to 80%",
V102&lt;90,"80% to 90%",
V102&lt;100,"90% to 100%",
TRUE,"&gt; 100%"
)</f>
        <v>10% to 20%</v>
      </c>
      <c r="X102">
        <v>521.75</v>
      </c>
      <c r="Y102">
        <v>522.1</v>
      </c>
      <c r="Z102" t="str">
        <f t="shared" si="8"/>
        <v>&gt;0</v>
      </c>
      <c r="AA102" t="str" cm="1">
        <f t="array" ref="AA102">_xlfn.IFS(
AND(O102&gt;=0,O102&lt;5),"0-5",
AND(O102&gt;=5,O102&lt;15),"5-15",
AND(O102&gt;=15,O102&lt;30),"15-30",
AND(O102&gt;=30,O102&lt;60),"30-60",
AND(O102&gt;=60,O102&lt;90),"60-90",
AND(O102&gt;=90,O102&lt;120),"90-120",
AND(O102&gt;=120,O102&lt;160),"120-160",
AND(O102&gt;=160,O102&lt;200),"160-200",
AND(O102&gt;=200,O102&lt;250),"200-250",
AND(O102&gt;=250,O102&lt;300),"250-300",
O102&gt;=300,"&gt;300",
TRUE,"Below 0"
)</f>
        <v>30-60</v>
      </c>
      <c r="AB102">
        <v>85.68</v>
      </c>
    </row>
    <row r="103" spans="1:28">
      <c r="A103" s="1">
        <v>45471</v>
      </c>
      <c r="B103" s="1" t="str">
        <f t="shared" si="9"/>
        <v>2024</v>
      </c>
      <c r="C103" t="s">
        <v>22534</v>
      </c>
      <c r="D103" t="str">
        <f t="shared" si="5"/>
        <v>Stanley</v>
      </c>
      <c r="E103" t="str">
        <f t="shared" si="6"/>
        <v>Stanley Lifestyles</v>
      </c>
      <c r="F103" t="str">
        <f>_xlfn.XLOOKUP(E103,MARKET_PRICE__2[Column2],MARKET_PRICE__2[Column3],"Not found")</f>
        <v>Not found</v>
      </c>
      <c r="G103" t="str">
        <f>_xlfn.XLOOKUP(D103,MARKET_PRICE__2[Column12],MARKET_PRICE__2[Column3],"Not found")</f>
        <v>296.55</v>
      </c>
      <c r="H103" s="2">
        <v>537.02</v>
      </c>
      <c r="J103" s="2" t="str" cm="1">
        <f t="array" ref="J103">_xlfn.IFS(
AND(H103&gt;=500,H103&lt;550),"500-550",
AND(H103&gt;=550,H103&lt;600),"550-600",
AND(H103&gt;=600,H103&lt;650),"600-650",
AND(H103&gt;=650,H103&lt;700),"650-700",
AND(H103&gt;=700,H103&lt;750),"700-750",
AND(H103&gt;=750,H103&lt;800),"750-800",
AND(H103&gt;=800,H103&lt;850),"800-850",
AND(H103&gt;=850,H103&lt;900),"850-900",
AND(H103&gt;=900,H103&lt;950),"900-950",
AND(H103&gt;=950,H103&lt;=1000),"950-1000",
H103&lt;500,"Below 500",
TRUE,"Above 1000"
)</f>
        <v>500-550</v>
      </c>
      <c r="K103" s="2">
        <f t="shared" si="7"/>
        <v>53.701999999999998</v>
      </c>
      <c r="N103" t="str" cm="1">
        <f t="array" ref="N103">_xlfn.IFS(H103&lt;500,"0-500",H103&lt;1000,"500-1000",H103&lt;1500,"1000-1500",H103&lt;2000,"1500-2000",H103&lt;2500,"2000-2500",H103&lt;3000,"2500-3000",H103&lt;3500,"3000-3500",H103&lt;4000,"3500-4000",H103&lt;4500,"4000-4500",H103&lt;=5000,"4500-5000",TRUE,"Hbove 5000")</f>
        <v>500-1000</v>
      </c>
      <c r="O103">
        <v>0.74</v>
      </c>
      <c r="P103">
        <v>8.86</v>
      </c>
      <c r="Q103">
        <v>6.11</v>
      </c>
      <c r="R103">
        <v>5.22</v>
      </c>
      <c r="S103" t="str" cm="1">
        <f t="array" ref="S103">_xlfn.IFS(
R103&lt;0,"&lt; 0",
R103&lt;5,"0 to 5",
R103&lt;10,"5 to 10",
R103&lt;15,"10 to 15",
R103&lt;20,"15 to 20",
R103&lt;25,"20 to 25",
R103&lt;50,"25 to 50",
R103&lt;75,"50 to 75",
R103&lt;100,"75 to 100",
R103&lt;125,"100 to 125",
R103&lt;150,"125 to 150",
R103&lt;175,"150 to 175",
R103&lt;200,"175 to 200",
TRUE,"&gt; 200"
)</f>
        <v>5 to 10</v>
      </c>
      <c r="T103">
        <v>369</v>
      </c>
      <c r="U103">
        <v>499</v>
      </c>
      <c r="V103">
        <v>35.229999999999997</v>
      </c>
      <c r="W103" t="str" cm="1">
        <f t="array" ref="W103">_xlfn.IFS(
V103&lt;-15,"&lt; -15%",
V103&lt;-10,"-15% to -10%",
V103&lt;-5,"-10% to -5%",
V103&lt;0,"-5% to 0%",
V103&lt;10,"0% to 10%",
V103&lt;20,"10% to 20%",
V103&lt;30,"20% to 30%",
V103&lt;40,"30% to 40%",
V103&lt;50,"40% to 50%",
V103&lt;60,"50% to 60%",
V103&lt;70,"60% to 70%",
V103&lt;80,"70% to 80%",
V103&lt;90,"80% to 90%",
V103&lt;100,"90% to 100%",
TRUE,"&gt; 100%"
)</f>
        <v>30% to 40%</v>
      </c>
      <c r="X103">
        <v>308.35000000000002</v>
      </c>
      <c r="Y103">
        <v>308.14999999999998</v>
      </c>
      <c r="Z103" t="str">
        <f t="shared" si="8"/>
        <v>&gt;0</v>
      </c>
      <c r="AA103" t="str" cm="1">
        <f t="array" ref="AA103">_xlfn.IFS(
AND(O103&gt;=0,O103&lt;5),"0-5",
AND(O103&gt;=5,O103&lt;15),"5-15",
AND(O103&gt;=15,O103&lt;30),"15-30",
AND(O103&gt;=30,O103&lt;60),"30-60",
AND(O103&gt;=60,O103&lt;90),"60-90",
AND(O103&gt;=90,O103&lt;120),"90-120",
AND(O103&gt;=120,O103&lt;160),"120-160",
AND(O103&gt;=160,O103&lt;200),"160-200",
AND(O103&gt;=200,O103&lt;250),"200-250",
AND(O103&gt;=250,O103&lt;300),"250-300",
O103&gt;=300,"&gt;300",
TRUE,"Below 0"
)</f>
        <v>0-5</v>
      </c>
      <c r="AB103">
        <v>-16.440000000000001</v>
      </c>
    </row>
    <row r="104" spans="1:28" hidden="1">
      <c r="A104" s="1">
        <v>45469</v>
      </c>
      <c r="B104" s="1" t="str">
        <f t="shared" si="9"/>
        <v>2024</v>
      </c>
      <c r="C104" t="s">
        <v>22535</v>
      </c>
      <c r="D104" t="str">
        <f t="shared" si="5"/>
        <v>Akme</v>
      </c>
      <c r="E104" t="str">
        <f t="shared" si="6"/>
        <v>Akme Fintrade (Ind</v>
      </c>
      <c r="F104" t="str">
        <f>_xlfn.XLOOKUP(E104,MARKET_PRICE__2[Column2],MARKET_PRICE__2[Column3],"Not found")</f>
        <v>Not found</v>
      </c>
      <c r="G104" t="str">
        <f>_xlfn.XLOOKUP(D104,MARKET_PRICE__2[Column12],MARKET_PRICE__2[Column3],"Not found")</f>
        <v>8.58</v>
      </c>
      <c r="H104" s="2">
        <v>132</v>
      </c>
      <c r="I104" s="2" t="str" cm="1">
        <f t="array" ref="I104">_xlfn.IFS(
H104&lt;50,"0-50",
H104&lt;100,"50-100",
H104&lt;150,"100-150",
H104&lt;200,"150-200",
H104&lt;250,"200-250",
H104&lt;300,"250-300",
H104&lt;350,"300-350",
H104&lt;400,"350-400",
H104&lt;450,"400-450",
H104&lt;=500,"450-500",
TRUE,"Above 500"
)</f>
        <v>100-150</v>
      </c>
      <c r="K104" s="2">
        <f t="shared" si="7"/>
        <v>13.2</v>
      </c>
      <c r="N104" t="str" cm="1">
        <f t="array" ref="N104">_xlfn.IFS(H104&lt;500,"0-500",H104&lt;1000,"500-1000",H104&lt;1500,"1000-1500",H104&lt;2000,"1500-2000",H104&lt;2500,"2000-2500",H104&lt;3000,"2500-3000",H104&lt;3500,"3000-3500",H104&lt;4000,"3500-4000",H104&lt;4500,"4000-4500",H104&lt;=5000,"4500-5000",TRUE,"Hbove 5000")</f>
        <v>0-500</v>
      </c>
      <c r="O104">
        <v>28.12</v>
      </c>
      <c r="P104">
        <v>130.33000000000001</v>
      </c>
      <c r="Q104">
        <v>45.78</v>
      </c>
      <c r="R104">
        <v>55.12</v>
      </c>
      <c r="S104" t="str" cm="1">
        <f t="array" ref="S104">_xlfn.IFS(
R104&lt;0,"&lt; 0",
R104&lt;5,"0 to 5",
R104&lt;10,"5 to 10",
R104&lt;15,"10 to 15",
R104&lt;20,"15 to 20",
R104&lt;25,"20 to 25",
R104&lt;50,"25 to 50",
R104&lt;75,"50 to 75",
R104&lt;100,"75 to 100",
R104&lt;125,"100 to 125",
R104&lt;150,"125 to 150",
R104&lt;175,"150 to 175",
R104&lt;200,"175 to 200",
TRUE,"&gt; 200"
)</f>
        <v>50 to 75</v>
      </c>
      <c r="T104">
        <v>120</v>
      </c>
      <c r="U104">
        <v>125.7</v>
      </c>
      <c r="V104">
        <v>4.75</v>
      </c>
      <c r="W104" t="str" cm="1">
        <f t="array" ref="W104">_xlfn.IFS(
V104&lt;-15,"&lt; -15%",
V104&lt;-10,"-15% to -10%",
V104&lt;-5,"-10% to -5%",
V104&lt;0,"-5% to 0%",
V104&lt;10,"0% to 10%",
V104&lt;20,"10% to 20%",
V104&lt;30,"20% to 30%",
V104&lt;40,"30% to 40%",
V104&lt;50,"40% to 50%",
V104&lt;60,"50% to 60%",
V104&lt;70,"60% to 70%",
V104&lt;80,"70% to 80%",
V104&lt;90,"80% to 90%",
V104&lt;100,"90% to 100%",
TRUE,"&gt; 100%"
)</f>
        <v>0% to 10%</v>
      </c>
      <c r="X104">
        <v>7.21</v>
      </c>
      <c r="Y104">
        <v>7.2</v>
      </c>
      <c r="Z104" t="str">
        <f t="shared" si="8"/>
        <v>&gt;0</v>
      </c>
      <c r="AA104" t="str" cm="1">
        <f t="array" ref="AA104">_xlfn.IFS(
AND(O104&gt;=0,O104&lt;5),"0-5",
AND(O104&gt;=5,O104&lt;15),"5-15",
AND(O104&gt;=15,O104&lt;30),"15-30",
AND(O104&gt;=30,O104&lt;60),"30-60",
AND(O104&gt;=60,O104&lt;90),"60-90",
AND(O104&gt;=90,O104&lt;120),"90-120",
AND(O104&gt;=120,O104&lt;160),"120-160",
AND(O104&gt;=160,O104&lt;200),"160-200",
AND(O104&gt;=200,O104&lt;250),"200-250",
AND(O104&gt;=250,O104&lt;300),"250-300",
O104&gt;=300,"&gt;300",
TRUE,"Below 0"
)</f>
        <v>15-30</v>
      </c>
      <c r="AB104">
        <v>-93.99</v>
      </c>
    </row>
    <row r="105" spans="1:28" hidden="1">
      <c r="A105" s="1">
        <v>45469</v>
      </c>
      <c r="B105" s="1" t="str">
        <f t="shared" si="9"/>
        <v>2024</v>
      </c>
      <c r="C105" t="s">
        <v>22536</v>
      </c>
      <c r="D105" t="str">
        <f t="shared" si="5"/>
        <v>DEE</v>
      </c>
      <c r="E105" t="str">
        <f t="shared" si="6"/>
        <v>DEE Development En</v>
      </c>
      <c r="F105" t="str">
        <f>_xlfn.XLOOKUP(E105,MARKET_PRICE__2[Column2],MARKET_PRICE__2[Column3],"Not found")</f>
        <v>Not found</v>
      </c>
      <c r="G105" t="str">
        <f>_xlfn.XLOOKUP(D105,MARKET_PRICE__2[Column12],MARKET_PRICE__2[Column3],"Not found")</f>
        <v>269.75</v>
      </c>
      <c r="H105" s="2">
        <v>418.01</v>
      </c>
      <c r="I105" s="2" t="str" cm="1">
        <f t="array" ref="I105">_xlfn.IFS(
H105&lt;50,"0-50",
H105&lt;100,"50-100",
H105&lt;150,"100-150",
H105&lt;200,"150-200",
H105&lt;250,"200-250",
H105&lt;300,"250-300",
H105&lt;350,"300-350",
H105&lt;400,"350-400",
H105&lt;450,"400-450",
H105&lt;=500,"450-500",
TRUE,"Above 500"
)</f>
        <v>400-450</v>
      </c>
      <c r="K105" s="2">
        <f t="shared" si="7"/>
        <v>41.801000000000002</v>
      </c>
      <c r="N105" t="str" cm="1">
        <f t="array" ref="N105">_xlfn.IFS(H105&lt;500,"0-500",H105&lt;1000,"500-1000",H105&lt;1500,"1000-1500",H105&lt;2000,"1500-2000",H105&lt;2500,"2000-2500",H105&lt;3000,"2500-3000",H105&lt;3500,"3000-3500",H105&lt;4000,"3500-4000",H105&lt;4500,"4000-4500",H105&lt;=5000,"4500-5000",TRUE,"Hbove 5000")</f>
        <v>0-500</v>
      </c>
      <c r="O105">
        <v>201.91</v>
      </c>
      <c r="P105">
        <v>144</v>
      </c>
      <c r="Q105">
        <v>23.42</v>
      </c>
      <c r="R105">
        <v>99.56</v>
      </c>
      <c r="S105" t="str" cm="1">
        <f t="array" ref="S105">_xlfn.IFS(
R105&lt;0,"&lt; 0",
R105&lt;5,"0 to 5",
R105&lt;10,"5 to 10",
R105&lt;15,"10 to 15",
R105&lt;20,"15 to 20",
R105&lt;25,"20 to 25",
R105&lt;50,"25 to 50",
R105&lt;75,"50 to 75",
R105&lt;100,"75 to 100",
R105&lt;125,"100 to 125",
R105&lt;150,"125 to 150",
R105&lt;175,"150 to 175",
R105&lt;200,"175 to 200",
TRUE,"&gt; 200"
)</f>
        <v>75 to 100</v>
      </c>
      <c r="T105">
        <v>203</v>
      </c>
      <c r="U105">
        <v>325</v>
      </c>
      <c r="V105">
        <v>60.1</v>
      </c>
      <c r="W105" t="str" cm="1">
        <f t="array" ref="W105">_xlfn.IFS(
V105&lt;-15,"&lt; -15%",
V105&lt;-10,"-15% to -10%",
V105&lt;-5,"-10% to -5%",
V105&lt;0,"-5% to 0%",
V105&lt;10,"0% to 10%",
V105&lt;20,"10% to 20%",
V105&lt;30,"20% to 30%",
V105&lt;40,"30% to 40%",
V105&lt;50,"40% to 50%",
V105&lt;60,"50% to 60%",
V105&lt;70,"60% to 70%",
V105&lt;80,"70% to 80%",
V105&lt;90,"80% to 90%",
V105&lt;100,"90% to 100%",
TRUE,"&gt; 100%"
)</f>
        <v>60% to 70%</v>
      </c>
      <c r="X105">
        <v>273</v>
      </c>
      <c r="Y105">
        <v>272.8</v>
      </c>
      <c r="Z105" t="str">
        <f t="shared" si="8"/>
        <v>&gt;0</v>
      </c>
      <c r="AA105" t="str" cm="1">
        <f t="array" ref="AA105">_xlfn.IFS(
AND(O105&gt;=0,O105&lt;5),"0-5",
AND(O105&gt;=5,O105&lt;15),"5-15",
AND(O105&gt;=15,O105&lt;30),"15-30",
AND(O105&gt;=30,O105&lt;60),"30-60",
AND(O105&gt;=60,O105&lt;90),"60-90",
AND(O105&gt;=90,O105&lt;120),"90-120",
AND(O105&gt;=120,O105&lt;160),"120-160",
AND(O105&gt;=160,O105&lt;200),"160-200",
AND(O105&gt;=200,O105&lt;250),"200-250",
AND(O105&gt;=250,O105&lt;300),"250-300",
O105&gt;=300,"&gt;300",
TRUE,"Below 0"
)</f>
        <v>200-250</v>
      </c>
      <c r="AB105">
        <v>34.479999999999997</v>
      </c>
    </row>
    <row r="106" spans="1:28">
      <c r="A106" s="1">
        <v>45461</v>
      </c>
      <c r="B106" s="1" t="str">
        <f t="shared" si="9"/>
        <v>2024</v>
      </c>
      <c r="C106" t="s">
        <v>22537</v>
      </c>
      <c r="D106" t="str">
        <f t="shared" si="5"/>
        <v>Le</v>
      </c>
      <c r="E106" t="str">
        <f t="shared" si="6"/>
        <v>Le Travenues Techn</v>
      </c>
      <c r="F106" t="str">
        <f>_xlfn.XLOOKUP(E106,MARKET_PRICE__2[Column2],MARKET_PRICE__2[Column3],"Not found")</f>
        <v>Not found</v>
      </c>
      <c r="G106" t="str">
        <f>_xlfn.XLOOKUP(D106,MARKET_PRICE__2[Column12],MARKET_PRICE__2[Column3],"Not found")</f>
        <v>297.90</v>
      </c>
      <c r="H106" s="2">
        <v>740.1</v>
      </c>
      <c r="J106" s="2" t="str" cm="1">
        <f t="array" ref="J106">_xlfn.IFS(
AND(H106&gt;=500,H106&lt;550),"500-550",
AND(H106&gt;=550,H106&lt;600),"550-600",
AND(H106&gt;=600,H106&lt;650),"600-650",
AND(H106&gt;=650,H106&lt;700),"650-700",
AND(H106&gt;=700,H106&lt;750),"700-750",
AND(H106&gt;=750,H106&lt;800),"750-800",
AND(H106&gt;=800,H106&lt;850),"800-850",
AND(H106&gt;=850,H106&lt;900),"850-900",
AND(H106&gt;=900,H106&lt;950),"900-950",
AND(H106&gt;=950,H106&lt;=1000),"950-1000",
H106&lt;500,"Below 500",
TRUE,"Above 1000"
)</f>
        <v>700-750</v>
      </c>
      <c r="K106" s="2">
        <f t="shared" si="7"/>
        <v>74.010000000000005</v>
      </c>
      <c r="N106" t="str" cm="1">
        <f t="array" ref="N106">_xlfn.IFS(H106&lt;500,"0-500",H106&lt;1000,"500-1000",H106&lt;1500,"1000-1500",H106&lt;2000,"1500-2000",H106&lt;2500,"2000-2500",H106&lt;3000,"2500-3000",H106&lt;3500,"3000-3500",H106&lt;4000,"3500-4000",H106&lt;4500,"4000-4500",H106&lt;=5000,"4500-5000",TRUE,"Hbove 5000")</f>
        <v>500-1000</v>
      </c>
      <c r="O106">
        <v>106.73</v>
      </c>
      <c r="P106">
        <v>110.53</v>
      </c>
      <c r="Q106">
        <v>54.85</v>
      </c>
      <c r="R106">
        <v>98.34</v>
      </c>
      <c r="S106" t="str" cm="1">
        <f t="array" ref="S106">_xlfn.IFS(
R106&lt;0,"&lt; 0",
R106&lt;5,"0 to 5",
R106&lt;10,"5 to 10",
R106&lt;15,"10 to 15",
R106&lt;20,"15 to 20",
R106&lt;25,"20 to 25",
R106&lt;50,"25 to 50",
R106&lt;75,"50 to 75",
R106&lt;100,"75 to 100",
R106&lt;125,"100 to 125",
R106&lt;150,"125 to 150",
R106&lt;175,"150 to 175",
R106&lt;200,"175 to 200",
TRUE,"&gt; 200"
)</f>
        <v>75 to 100</v>
      </c>
      <c r="T106">
        <v>93</v>
      </c>
      <c r="U106">
        <v>135</v>
      </c>
      <c r="V106">
        <v>45.16</v>
      </c>
      <c r="W106" t="str" cm="1">
        <f t="array" ref="W106">_xlfn.IFS(
V106&lt;-15,"&lt; -15%",
V106&lt;-10,"-15% to -10%",
V106&lt;-5,"-10% to -5%",
V106&lt;0,"-5% to 0%",
V106&lt;10,"0% to 10%",
V106&lt;20,"10% to 20%",
V106&lt;30,"20% to 30%",
V106&lt;40,"30% to 40%",
V106&lt;50,"40% to 50%",
V106&lt;60,"50% to 60%",
V106&lt;70,"60% to 70%",
V106&lt;80,"70% to 80%",
V106&lt;90,"80% to 90%",
V106&lt;100,"90% to 100%",
TRUE,"&gt; 100%"
)</f>
        <v>40% to 50%</v>
      </c>
      <c r="X106">
        <v>280.14999999999998</v>
      </c>
      <c r="Y106">
        <v>280.67</v>
      </c>
      <c r="Z106" t="str">
        <f t="shared" si="8"/>
        <v>&gt;0</v>
      </c>
      <c r="AA106" t="str" cm="1">
        <f t="array" ref="AA106">_xlfn.IFS(
AND(O106&gt;=0,O106&lt;5),"0-5",
AND(O106&gt;=5,O106&lt;15),"5-15",
AND(O106&gt;=15,O106&lt;30),"15-30",
AND(O106&gt;=30,O106&lt;60),"30-60",
AND(O106&gt;=60,O106&lt;90),"60-90",
AND(O106&gt;=90,O106&lt;120),"90-120",
AND(O106&gt;=120,O106&lt;160),"120-160",
AND(O106&gt;=160,O106&lt;200),"160-200",
AND(O106&gt;=200,O106&lt;250),"200-250",
AND(O106&gt;=250,O106&lt;300),"250-300",
O106&gt;=300,"&gt;300",
TRUE,"Below 0"
)</f>
        <v>90-120</v>
      </c>
      <c r="AB106">
        <v>201.24</v>
      </c>
    </row>
    <row r="107" spans="1:28" hidden="1">
      <c r="A107" s="1">
        <v>45453</v>
      </c>
      <c r="B107" s="1" t="str">
        <f t="shared" si="9"/>
        <v>2024</v>
      </c>
      <c r="C107" t="s">
        <v>22538</v>
      </c>
      <c r="D107" t="str">
        <f t="shared" si="5"/>
        <v>Kronox</v>
      </c>
      <c r="E107" t="str">
        <f t="shared" si="6"/>
        <v>Kronox Lab Science</v>
      </c>
      <c r="F107" t="str">
        <f>_xlfn.XLOOKUP(E107,MARKET_PRICE__2[Column2],MARKET_PRICE__2[Column3],"Not found")</f>
        <v>Not found</v>
      </c>
      <c r="G107" t="str">
        <f>_xlfn.XLOOKUP(D107,MARKET_PRICE__2[Column12],MARKET_PRICE__2[Column3],"Not found")</f>
        <v>151.50</v>
      </c>
      <c r="H107" s="2">
        <v>130.15</v>
      </c>
      <c r="I107" s="2" t="str" cm="1">
        <f t="array" ref="I107">_xlfn.IFS(
H107&lt;50,"0-50",
H107&lt;100,"50-100",
H107&lt;150,"100-150",
H107&lt;200,"150-200",
H107&lt;250,"200-250",
H107&lt;300,"250-300",
H107&lt;350,"300-350",
H107&lt;400,"350-400",
H107&lt;450,"400-450",
H107&lt;=500,"450-500",
TRUE,"Above 500"
)</f>
        <v>100-150</v>
      </c>
      <c r="K107" s="2">
        <f t="shared" si="7"/>
        <v>13.015000000000001</v>
      </c>
      <c r="N107" t="str" cm="1">
        <f t="array" ref="N107">_xlfn.IFS(H107&lt;500,"0-500",H107&lt;1000,"500-1000",H107&lt;1500,"1000-1500",H107&lt;2000,"1500-2000",H107&lt;2500,"2000-2500",H107&lt;3000,"2500-3000",H107&lt;3500,"3000-3500",H107&lt;4000,"3500-4000",H107&lt;4500,"4000-4500",H107&lt;=5000,"4500-5000",TRUE,"Hbove 5000")</f>
        <v>0-500</v>
      </c>
      <c r="O107">
        <v>89.03</v>
      </c>
      <c r="P107">
        <v>302.99</v>
      </c>
      <c r="Q107">
        <v>55.72</v>
      </c>
      <c r="R107">
        <v>118.22</v>
      </c>
      <c r="S107" t="str" cm="1">
        <f t="array" ref="S107">_xlfn.IFS(
R107&lt;0,"&lt; 0",
R107&lt;5,"0 to 5",
R107&lt;10,"5 to 10",
R107&lt;15,"10 to 15",
R107&lt;20,"15 to 20",
R107&lt;25,"20 to 25",
R107&lt;50,"25 to 50",
R107&lt;75,"50 to 75",
R107&lt;100,"75 to 100",
R107&lt;125,"100 to 125",
R107&lt;150,"125 to 150",
R107&lt;175,"150 to 175",
R107&lt;200,"175 to 200",
TRUE,"&gt; 200"
)</f>
        <v>100 to 125</v>
      </c>
      <c r="T107">
        <v>136</v>
      </c>
      <c r="U107">
        <v>165</v>
      </c>
      <c r="V107">
        <v>21.32</v>
      </c>
      <c r="W107" t="str" cm="1">
        <f t="array" ref="W107">_xlfn.IFS(
V107&lt;-15,"&lt; -15%",
V107&lt;-10,"-15% to -10%",
V107&lt;-5,"-10% to -5%",
V107&lt;0,"-5% to 0%",
V107&lt;10,"0% to 10%",
V107&lt;20,"10% to 20%",
V107&lt;30,"20% to 30%",
V107&lt;40,"30% to 40%",
V107&lt;50,"40% to 50%",
V107&lt;60,"50% to 60%",
V107&lt;70,"60% to 70%",
V107&lt;80,"70% to 80%",
V107&lt;90,"80% to 90%",
V107&lt;100,"90% to 100%",
TRUE,"&gt; 100%"
)</f>
        <v>20% to 30%</v>
      </c>
      <c r="X107">
        <v>170.6</v>
      </c>
      <c r="Y107">
        <v>169.59</v>
      </c>
      <c r="Z107" t="str">
        <f t="shared" si="8"/>
        <v>&gt;0</v>
      </c>
      <c r="AA107" t="str" cm="1">
        <f t="array" ref="AA107">_xlfn.IFS(
AND(O107&gt;=0,O107&lt;5),"0-5",
AND(O107&gt;=5,O107&lt;15),"5-15",
AND(O107&gt;=15,O107&lt;30),"15-30",
AND(O107&gt;=30,O107&lt;60),"30-60",
AND(O107&gt;=60,O107&lt;90),"60-90",
AND(O107&gt;=90,O107&lt;120),"90-120",
AND(O107&gt;=120,O107&lt;160),"120-160",
AND(O107&gt;=160,O107&lt;200),"160-200",
AND(O107&gt;=200,O107&lt;250),"200-250",
AND(O107&gt;=250,O107&lt;300),"250-300",
O107&gt;=300,"&gt;300",
TRUE,"Below 0"
)</f>
        <v>60-90</v>
      </c>
      <c r="AB107">
        <v>25.44</v>
      </c>
    </row>
    <row r="108" spans="1:28">
      <c r="A108" s="1">
        <v>45442</v>
      </c>
      <c r="B108" s="1" t="str">
        <f t="shared" si="9"/>
        <v>2024</v>
      </c>
      <c r="C108" t="s">
        <v>22539</v>
      </c>
      <c r="D108" t="str">
        <f t="shared" si="5"/>
        <v>AWFIS</v>
      </c>
      <c r="E108" t="str">
        <f t="shared" si="6"/>
        <v>AWFIS Space Soluti</v>
      </c>
      <c r="F108" t="str">
        <f>_xlfn.XLOOKUP(E108,MARKET_PRICE__2[Column2],MARKET_PRICE__2[Column3],"Not found")</f>
        <v>Not found</v>
      </c>
      <c r="G108" t="str">
        <f>_xlfn.XLOOKUP(D108,MARKET_PRICE__2[Column12],MARKET_PRICE__2[Column3],"Not found")</f>
        <v>597.30</v>
      </c>
      <c r="H108" s="2">
        <v>598.92999999999995</v>
      </c>
      <c r="J108" s="2" t="str" cm="1">
        <f t="array" ref="J108">_xlfn.IFS(
AND(H108&gt;=500,H108&lt;550),"500-550",
AND(H108&gt;=550,H108&lt;600),"550-600",
AND(H108&gt;=600,H108&lt;650),"600-650",
AND(H108&gt;=650,H108&lt;700),"650-700",
AND(H108&gt;=700,H108&lt;750),"700-750",
AND(H108&gt;=750,H108&lt;800),"750-800",
AND(H108&gt;=800,H108&lt;850),"800-850",
AND(H108&gt;=850,H108&lt;900),"850-900",
AND(H108&gt;=900,H108&lt;950),"900-950",
AND(H108&gt;=950,H108&lt;=1000),"950-1000",
H108&lt;500,"Below 500",
TRUE,"Above 1000"
)</f>
        <v>550-600</v>
      </c>
      <c r="K108" s="2">
        <f t="shared" si="7"/>
        <v>59.892999999999994</v>
      </c>
      <c r="N108" t="str" cm="1">
        <f t="array" ref="N108">_xlfn.IFS(H108&lt;500,"0-500",H108&lt;1000,"500-1000",H108&lt;1500,"1000-1500",H108&lt;2000,"1500-2000",H108&lt;2500,"2000-2500",H108&lt;3000,"2500-3000",H108&lt;3500,"3000-3500",H108&lt;4000,"3500-4000",H108&lt;4500,"4000-4500",H108&lt;=5000,"4500-5000",TRUE,"Hbove 5000")</f>
        <v>500-1000</v>
      </c>
      <c r="O108">
        <v>116.95</v>
      </c>
      <c r="P108">
        <v>129.81</v>
      </c>
      <c r="Q108">
        <v>54.58</v>
      </c>
      <c r="R108">
        <v>108.56</v>
      </c>
      <c r="S108" t="str" cm="1">
        <f t="array" ref="S108">_xlfn.IFS(
R108&lt;0,"&lt; 0",
R108&lt;5,"0 to 5",
R108&lt;10,"5 to 10",
R108&lt;15,"10 to 15",
R108&lt;20,"15 to 20",
R108&lt;25,"20 to 25",
R108&lt;50,"25 to 50",
R108&lt;75,"50 to 75",
R108&lt;100,"75 to 100",
R108&lt;125,"100 to 125",
R108&lt;150,"125 to 150",
R108&lt;175,"150 to 175",
R108&lt;200,"175 to 200",
TRUE,"&gt; 200"
)</f>
        <v>100 to 125</v>
      </c>
      <c r="T108">
        <v>383</v>
      </c>
      <c r="U108">
        <v>432.25</v>
      </c>
      <c r="V108">
        <v>12.86</v>
      </c>
      <c r="W108" t="str" cm="1">
        <f t="array" ref="W108">_xlfn.IFS(
V108&lt;-15,"&lt; -15%",
V108&lt;-10,"-15% to -10%",
V108&lt;-5,"-10% to -5%",
V108&lt;0,"-5% to 0%",
V108&lt;10,"0% to 10%",
V108&lt;20,"10% to 20%",
V108&lt;30,"20% to 30%",
V108&lt;40,"30% to 40%",
V108&lt;50,"40% to 50%",
V108&lt;60,"50% to 60%",
V108&lt;70,"60% to 70%",
V108&lt;80,"70% to 80%",
V108&lt;90,"80% to 90%",
V108&lt;100,"90% to 100%",
TRUE,"&gt; 100%"
)</f>
        <v>10% to 20%</v>
      </c>
      <c r="X108">
        <v>576.1</v>
      </c>
      <c r="Y108">
        <v>576.04999999999995</v>
      </c>
      <c r="Z108" t="str">
        <f t="shared" si="8"/>
        <v>&gt;0</v>
      </c>
      <c r="AA108" t="str" cm="1">
        <f t="array" ref="AA108">_xlfn.IFS(
AND(O108&gt;=0,O108&lt;5),"0-5",
AND(O108&gt;=5,O108&lt;15),"5-15",
AND(O108&gt;=15,O108&lt;30),"15-30",
AND(O108&gt;=30,O108&lt;60),"30-60",
AND(O108&gt;=60,O108&lt;90),"60-90",
AND(O108&gt;=90,O108&lt;120),"90-120",
AND(O108&gt;=120,O108&lt;160),"120-160",
AND(O108&gt;=160,O108&lt;200),"160-200",
AND(O108&gt;=200,O108&lt;250),"200-250",
AND(O108&gt;=250,O108&lt;300),"250-300",
O108&gt;=300,"&gt;300",
TRUE,"Below 0"
)</f>
        <v>90-120</v>
      </c>
      <c r="AB108">
        <v>50.42</v>
      </c>
    </row>
    <row r="109" spans="1:28" hidden="1">
      <c r="A109" s="1">
        <v>45435</v>
      </c>
      <c r="B109" s="1" t="str">
        <f t="shared" si="9"/>
        <v>2024</v>
      </c>
      <c r="C109" t="s">
        <v>22540</v>
      </c>
      <c r="D109" t="str">
        <f t="shared" si="5"/>
        <v>Go</v>
      </c>
      <c r="E109" t="str">
        <f t="shared" si="6"/>
        <v>Go Digit General I</v>
      </c>
      <c r="F109" t="str">
        <f>_xlfn.XLOOKUP(E109,MARKET_PRICE__2[Column2],MARKET_PRICE__2[Column3],"Not found")</f>
        <v>Not found</v>
      </c>
      <c r="G109" t="str">
        <f>_xlfn.XLOOKUP(D109,MARKET_PRICE__2[Column12],MARKET_PRICE__2[Column3],"Not found")</f>
        <v>678.00</v>
      </c>
      <c r="H109" s="2">
        <v>2614.65</v>
      </c>
      <c r="K109" s="2">
        <f t="shared" si="7"/>
        <v>261.46500000000003</v>
      </c>
      <c r="N109" t="str" cm="1">
        <f t="array" ref="N109">_xlfn.IFS(H109&lt;500,"0-500",H109&lt;1000,"500-1000",H109&lt;1500,"1000-1500",H109&lt;2000,"1500-2000",H109&lt;2500,"2000-2500",H109&lt;3000,"2500-3000",H109&lt;3500,"3000-3500",H109&lt;4000,"3500-4000",H109&lt;4500,"4000-4500",H109&lt;=5000,"4500-5000",TRUE,"Hbove 5000")</f>
        <v>2500-3000</v>
      </c>
      <c r="O109">
        <v>12.56</v>
      </c>
      <c r="P109">
        <v>7.24</v>
      </c>
      <c r="Q109">
        <v>4.2699999999999996</v>
      </c>
      <c r="R109">
        <v>9.6</v>
      </c>
      <c r="S109" t="str" cm="1">
        <f t="array" ref="S109">_xlfn.IFS(
R109&lt;0,"&lt; 0",
R109&lt;5,"0 to 5",
R109&lt;10,"5 to 10",
R109&lt;15,"10 to 15",
R109&lt;20,"15 to 20",
R109&lt;25,"20 to 25",
R109&lt;50,"25 to 50",
R109&lt;75,"50 to 75",
R109&lt;100,"75 to 100",
R109&lt;125,"100 to 125",
R109&lt;150,"125 to 150",
R109&lt;175,"150 to 175",
R109&lt;200,"175 to 200",
TRUE,"&gt; 200"
)</f>
        <v>5 to 10</v>
      </c>
      <c r="T109">
        <v>272</v>
      </c>
      <c r="U109">
        <v>281.10000000000002</v>
      </c>
      <c r="V109">
        <v>3.35</v>
      </c>
      <c r="W109" t="str" cm="1">
        <f t="array" ref="W109">_xlfn.IFS(
V109&lt;-15,"&lt; -15%",
V109&lt;-10,"-15% to -10%",
V109&lt;-5,"-10% to -5%",
V109&lt;0,"-5% to 0%",
V109&lt;10,"0% to 10%",
V109&lt;20,"10% to 20%",
V109&lt;30,"20% to 30%",
V109&lt;40,"30% to 40%",
V109&lt;50,"40% to 50%",
V109&lt;60,"50% to 60%",
V109&lt;70,"60% to 70%",
V109&lt;80,"70% to 80%",
V109&lt;90,"80% to 90%",
V109&lt;100,"90% to 100%",
TRUE,"&gt; 100%"
)</f>
        <v>0% to 10%</v>
      </c>
      <c r="X109">
        <v>367.8</v>
      </c>
      <c r="Y109">
        <v>368.1</v>
      </c>
      <c r="Z109" t="str">
        <f t="shared" si="8"/>
        <v>&gt;0</v>
      </c>
      <c r="AA109" t="str" cm="1">
        <f t="array" ref="AA109">_xlfn.IFS(
AND(O109&gt;=0,O109&lt;5),"0-5",
AND(O109&gt;=5,O109&lt;15),"5-15",
AND(O109&gt;=15,O109&lt;30),"15-30",
AND(O109&gt;=30,O109&lt;60),"30-60",
AND(O109&gt;=60,O109&lt;90),"60-90",
AND(O109&gt;=90,O109&lt;120),"90-120",
AND(O109&gt;=120,O109&lt;160),"120-160",
AND(O109&gt;=160,O109&lt;200),"160-200",
AND(O109&gt;=200,O109&lt;250),"200-250",
AND(O109&gt;=250,O109&lt;300),"250-300",
O109&gt;=300,"&gt;300",
TRUE,"Below 0"
)</f>
        <v>5-15</v>
      </c>
      <c r="AB109">
        <v>35.22</v>
      </c>
    </row>
    <row r="110" spans="1:28" hidden="1">
      <c r="A110" s="1">
        <v>45427</v>
      </c>
      <c r="B110" s="1" t="str">
        <f t="shared" si="9"/>
        <v>2024</v>
      </c>
      <c r="C110" t="s">
        <v>28</v>
      </c>
      <c r="D110" t="str">
        <f t="shared" si="5"/>
        <v>TBO</v>
      </c>
      <c r="E110" t="str">
        <f t="shared" si="6"/>
        <v>TBO Tek</v>
      </c>
      <c r="F110" t="str">
        <f>_xlfn.XLOOKUP(E110,MARKET_PRICE__2[Column2],MARKET_PRICE__2[Column3],"Not found")</f>
        <v>1528.80</v>
      </c>
      <c r="G110" t="str">
        <f>_xlfn.XLOOKUP(D110,MARKET_PRICE__2[Column12],MARKET_PRICE__2[Column3],"Not found")</f>
        <v>1528.80</v>
      </c>
      <c r="H110" s="2">
        <v>1550.81</v>
      </c>
      <c r="K110" s="2">
        <f t="shared" si="7"/>
        <v>155.08099999999999</v>
      </c>
      <c r="M110" s="2" t="str" cm="1">
        <f t="array" ref="M110">_xlfn.IFS(
AND(H110&gt;=1000,H110&lt;1050),"1000-1050",
AND(H110&gt;=1050,H110&lt;1100),"1050-1100",
AND(H110&gt;=1100,H110&lt;1150),"1100-1150",
AND(H110&gt;=1150,H110&lt;1200),"1150-1200",
AND(H110&gt;=1200,H110&lt;1250),"1200-1250",
AND(H110&gt;=1250,H110&lt;1300),"1250-1300",
AND(H110&gt;=1300,H110&lt;1350),"1300-1350",
AND(H110&gt;=1350,H110&lt;1400),"1350-1400",
AND(H110&gt;=1400,H110&lt;1450),"1400-1450",
AND(H110&gt;=1450,H110&lt;1500),"1450-1500",
AND(H110&gt;=1500,H110&lt;1550),"1500-1550",
AND(H110&gt;=1550,H110&lt;1600),"1550-1600",
AND(H110&gt;=1600,H110&lt;1650),"1600-1650",
AND(H110&gt;=1650,H110&lt;1700),"1650-1700",
AND(H110&gt;=1700,H110&lt;1750),"1700-1750",
AND(H110&gt;=1750,H110&lt;1800),"1750-1800",
AND(H110&gt;=1800,H110&lt;1850),"1800-1850",
AND(H110&gt;=1850,H110&lt;1900),"1850-1900",
AND(H110&gt;=1900,H110&lt;1950),"1900-1950",
AND(H110&gt;=1950,H110&lt;=2000),"1950-2000",
H110&lt;1000,"Below 1000",
TRUE,"Above 2000"
)</f>
        <v>1550-1600</v>
      </c>
      <c r="N110" t="str" cm="1">
        <f t="array" ref="N110">_xlfn.IFS(H110&lt;500,"0-500",H110&lt;1000,"500-1000",H110&lt;1500,"1000-1500",H110&lt;2000,"1500-2000",H110&lt;2500,"2000-2500",H110&lt;3000,"2500-3000",H110&lt;3500,"3000-3500",H110&lt;4000,"3500-4000",H110&lt;4500,"4000-4500",H110&lt;=5000,"4500-5000",TRUE,"Hbove 5000")</f>
        <v>1500-2000</v>
      </c>
      <c r="O110">
        <v>125.51</v>
      </c>
      <c r="P110">
        <v>50.6</v>
      </c>
      <c r="Q110">
        <v>25.74</v>
      </c>
      <c r="R110">
        <v>86.7</v>
      </c>
      <c r="S110" t="str" cm="1">
        <f t="array" ref="S110">_xlfn.IFS(
R110&lt;0,"&lt; 0",
R110&lt;5,"0 to 5",
R110&lt;10,"5 to 10",
R110&lt;15,"10 to 15",
R110&lt;20,"15 to 20",
R110&lt;25,"20 to 25",
R110&lt;50,"25 to 50",
R110&lt;75,"50 to 75",
R110&lt;100,"75 to 100",
R110&lt;125,"100 to 125",
R110&lt;150,"125 to 150",
R110&lt;175,"150 to 175",
R110&lt;200,"175 to 200",
TRUE,"&gt; 200"
)</f>
        <v>75 to 100</v>
      </c>
      <c r="T110">
        <v>920</v>
      </c>
      <c r="U110">
        <v>1380</v>
      </c>
      <c r="V110">
        <v>50</v>
      </c>
      <c r="W110" t="str" cm="1">
        <f t="array" ref="W110">_xlfn.IFS(
V110&lt;-15,"&lt; -15%",
V110&lt;-10,"-15% to -10%",
V110&lt;-5,"-10% to -5%",
V110&lt;0,"-5% to 0%",
V110&lt;10,"0% to 10%",
V110&lt;20,"10% to 20%",
V110&lt;30,"20% to 30%",
V110&lt;40,"30% to 40%",
V110&lt;50,"40% to 50%",
V110&lt;60,"50% to 60%",
V110&lt;70,"60% to 70%",
V110&lt;80,"70% to 80%",
V110&lt;90,"80% to 90%",
V110&lt;100,"90% to 100%",
TRUE,"&gt; 100%"
)</f>
        <v>50% to 60%</v>
      </c>
      <c r="X110">
        <v>1444.2</v>
      </c>
      <c r="Y110">
        <v>1442.6</v>
      </c>
      <c r="Z110" t="str">
        <f t="shared" si="8"/>
        <v>&gt;0</v>
      </c>
      <c r="AA110" t="str" cm="1">
        <f t="array" ref="AA110">_xlfn.IFS(
AND(O110&gt;=0,O110&lt;5),"0-5",
AND(O110&gt;=5,O110&lt;15),"5-15",
AND(O110&gt;=15,O110&lt;30),"15-30",
AND(O110&gt;=30,O110&lt;60),"30-60",
AND(O110&gt;=60,O110&lt;90),"60-90",
AND(O110&gt;=90,O110&lt;120),"90-120",
AND(O110&gt;=120,O110&lt;160),"120-160",
AND(O110&gt;=160,O110&lt;200),"160-200",
AND(O110&gt;=200,O110&lt;250),"200-250",
AND(O110&gt;=250,O110&lt;300),"250-300",
O110&gt;=300,"&gt;300",
TRUE,"Below 0"
)</f>
        <v>120-160</v>
      </c>
      <c r="AB110">
        <v>56.98</v>
      </c>
    </row>
    <row r="111" spans="1:28" hidden="1">
      <c r="A111" s="1">
        <v>45427</v>
      </c>
      <c r="B111" s="1" t="str">
        <f t="shared" si="9"/>
        <v>2024</v>
      </c>
      <c r="C111" t="s">
        <v>22541</v>
      </c>
      <c r="D111" t="str">
        <f t="shared" si="5"/>
        <v>Aadhar</v>
      </c>
      <c r="E111" t="str">
        <f t="shared" si="6"/>
        <v>Aadhar Housing Fin</v>
      </c>
      <c r="F111" t="str">
        <f>_xlfn.XLOOKUP(E111,MARKET_PRICE__2[Column2],MARKET_PRICE__2[Column3],"Not found")</f>
        <v>Not found</v>
      </c>
      <c r="G111" t="str">
        <f>_xlfn.XLOOKUP(D111,MARKET_PRICE__2[Column12],MARKET_PRICE__2[Column3],"Not found")</f>
        <v>513.10</v>
      </c>
      <c r="H111" s="2">
        <v>3000</v>
      </c>
      <c r="K111" s="2">
        <f t="shared" si="7"/>
        <v>300</v>
      </c>
      <c r="N111" t="str" cm="1">
        <f t="array" ref="N111">_xlfn.IFS(H111&lt;500,"0-500",H111&lt;1000,"500-1000",H111&lt;1500,"1000-1500",H111&lt;2000,"1500-2000",H111&lt;2500,"2000-2500",H111&lt;3000,"2500-3000",H111&lt;3500,"3000-3500",H111&lt;4000,"3500-4000",H111&lt;4500,"4000-4500",H111&lt;=5000,"4500-5000",TRUE,"Hbove 5000")</f>
        <v>3000-3500</v>
      </c>
      <c r="O111">
        <v>72.78</v>
      </c>
      <c r="P111">
        <v>16.5</v>
      </c>
      <c r="Q111">
        <v>2.46</v>
      </c>
      <c r="R111">
        <v>25.49</v>
      </c>
      <c r="S111" t="str" cm="1">
        <f t="array" ref="S111">_xlfn.IFS(
R111&lt;0,"&lt; 0",
R111&lt;5,"0 to 5",
R111&lt;10,"5 to 10",
R111&lt;15,"10 to 15",
R111&lt;20,"15 to 20",
R111&lt;25,"20 to 25",
R111&lt;50,"25 to 50",
R111&lt;75,"50 to 75",
R111&lt;100,"75 to 100",
R111&lt;125,"100 to 125",
R111&lt;150,"125 to 150",
R111&lt;175,"150 to 175",
R111&lt;200,"175 to 200",
TRUE,"&gt; 200"
)</f>
        <v>25 to 50</v>
      </c>
      <c r="T111">
        <v>315</v>
      </c>
      <c r="U111">
        <v>314.3</v>
      </c>
      <c r="V111">
        <v>-0.22</v>
      </c>
      <c r="W111" t="str" cm="1">
        <f t="array" ref="W111">_xlfn.IFS(
V111&lt;-15,"&lt; -15%",
V111&lt;-10,"-15% to -10%",
V111&lt;-5,"-10% to -5%",
V111&lt;0,"-5% to 0%",
V111&lt;10,"0% to 10%",
V111&lt;20,"10% to 20%",
V111&lt;30,"20% to 30%",
V111&lt;40,"30% to 40%",
V111&lt;50,"40% to 50%",
V111&lt;60,"50% to 60%",
V111&lt;70,"60% to 70%",
V111&lt;80,"70% to 80%",
V111&lt;90,"80% to 90%",
V111&lt;100,"90% to 100%",
TRUE,"&gt; 100%"
)</f>
        <v>-5% to 0%</v>
      </c>
      <c r="X111">
        <v>522.04999999999995</v>
      </c>
      <c r="Y111">
        <v>521.85</v>
      </c>
      <c r="Z111" t="str">
        <f t="shared" si="8"/>
        <v>&lt;0</v>
      </c>
      <c r="AA111" t="str" cm="1">
        <f t="array" ref="AA111">_xlfn.IFS(
AND(O111&gt;=0,O111&lt;5),"0-5",
AND(O111&gt;=5,O111&lt;15),"5-15",
AND(O111&gt;=15,O111&lt;30),"15-30",
AND(O111&gt;=30,O111&lt;60),"30-60",
AND(O111&gt;=60,O111&lt;90),"60-90",
AND(O111&gt;=90,O111&lt;120),"90-120",
AND(O111&gt;=120,O111&lt;160),"120-160",
AND(O111&gt;=160,O111&lt;200),"160-200",
AND(O111&gt;=200,O111&lt;250),"200-250",
AND(O111&gt;=250,O111&lt;300),"250-300",
O111&gt;=300,"&gt;300",
TRUE,"Below 0"
)</f>
        <v>60-90</v>
      </c>
      <c r="AB111">
        <v>65.73</v>
      </c>
    </row>
    <row r="112" spans="1:28" hidden="1">
      <c r="A112" s="1">
        <v>45425</v>
      </c>
      <c r="B112" s="1" t="str">
        <f t="shared" si="9"/>
        <v>2024</v>
      </c>
      <c r="C112" t="s">
        <v>29</v>
      </c>
      <c r="D112" t="str">
        <f t="shared" si="5"/>
        <v>Indegene</v>
      </c>
      <c r="E112" t="str">
        <f t="shared" si="6"/>
        <v>Indegene</v>
      </c>
      <c r="F112" t="str">
        <f>_xlfn.XLOOKUP(E112,MARKET_PRICE__2[Column2],MARKET_PRICE__2[Column3],"Not found")</f>
        <v>554.00</v>
      </c>
      <c r="G112" t="str">
        <f>_xlfn.XLOOKUP(D112,MARKET_PRICE__2[Column12],MARKET_PRICE__2[Column3],"Not found")</f>
        <v>554.00</v>
      </c>
      <c r="H112" s="2">
        <v>1841.76</v>
      </c>
      <c r="K112" s="2">
        <f t="shared" si="7"/>
        <v>184.17599999999999</v>
      </c>
      <c r="M112" s="2" t="str" cm="1">
        <f t="array" ref="M112">_xlfn.IFS(
AND(H112&gt;=1000,H112&lt;1050),"1000-1050",
AND(H112&gt;=1050,H112&lt;1100),"1050-1100",
AND(H112&gt;=1100,H112&lt;1150),"1100-1150",
AND(H112&gt;=1150,H112&lt;1200),"1150-1200",
AND(H112&gt;=1200,H112&lt;1250),"1200-1250",
AND(H112&gt;=1250,H112&lt;1300),"1250-1300",
AND(H112&gt;=1300,H112&lt;1350),"1300-1350",
AND(H112&gt;=1350,H112&lt;1400),"1350-1400",
AND(H112&gt;=1400,H112&lt;1450),"1400-1450",
AND(H112&gt;=1450,H112&lt;1500),"1450-1500",
AND(H112&gt;=1500,H112&lt;1550),"1500-1550",
AND(H112&gt;=1550,H112&lt;1600),"1550-1600",
AND(H112&gt;=1600,H112&lt;1650),"1600-1650",
AND(H112&gt;=1650,H112&lt;1700),"1650-1700",
AND(H112&gt;=1700,H112&lt;1750),"1700-1750",
AND(H112&gt;=1750,H112&lt;1800),"1750-1800",
AND(H112&gt;=1800,H112&lt;1850),"1800-1850",
AND(H112&gt;=1850,H112&lt;1900),"1850-1900",
AND(H112&gt;=1900,H112&lt;1950),"1900-1950",
AND(H112&gt;=1950,H112&lt;=2000),"1950-2000",
H112&lt;1000,"Below 1000",
TRUE,"Above 2000"
)</f>
        <v>1800-1850</v>
      </c>
      <c r="N112" t="str" cm="1">
        <f t="array" ref="N112">_xlfn.IFS(H112&lt;500,"0-500",H112&lt;1000,"500-1000",H112&lt;1500,"1000-1500",H112&lt;2000,"1500-2000",H112&lt;2500,"2000-2500",H112&lt;3000,"2500-3000",H112&lt;3500,"3000-3500",H112&lt;4000,"3500-4000",H112&lt;4500,"4000-4500",H112&lt;=5000,"4500-5000",TRUE,"Hbove 5000")</f>
        <v>1500-2000</v>
      </c>
      <c r="O112">
        <v>197.55</v>
      </c>
      <c r="P112">
        <v>55.07</v>
      </c>
      <c r="Q112">
        <v>7.95</v>
      </c>
      <c r="R112">
        <v>69.91</v>
      </c>
      <c r="S112" t="str" cm="1">
        <f t="array" ref="S112">_xlfn.IFS(
R112&lt;0,"&lt; 0",
R112&lt;5,"0 to 5",
R112&lt;10,"5 to 10",
R112&lt;15,"10 to 15",
R112&lt;20,"15 to 20",
R112&lt;25,"20 to 25",
R112&lt;50,"25 to 50",
R112&lt;75,"50 to 75",
R112&lt;100,"75 to 100",
R112&lt;125,"100 to 125",
R112&lt;150,"125 to 150",
R112&lt;175,"150 to 175",
R112&lt;200,"175 to 200",
TRUE,"&gt; 200"
)</f>
        <v>50 to 75</v>
      </c>
      <c r="T112">
        <v>452</v>
      </c>
      <c r="U112">
        <v>659.7</v>
      </c>
      <c r="V112">
        <v>45.95</v>
      </c>
      <c r="W112" t="str" cm="1">
        <f t="array" ref="W112">_xlfn.IFS(
V112&lt;-15,"&lt; -15%",
V112&lt;-10,"-15% to -10%",
V112&lt;-5,"-10% to -5%",
V112&lt;0,"-5% to 0%",
V112&lt;10,"0% to 10%",
V112&lt;20,"10% to 20%",
V112&lt;30,"20% to 30%",
V112&lt;40,"30% to 40%",
V112&lt;50,"40% to 50%",
V112&lt;60,"50% to 60%",
V112&lt;70,"60% to 70%",
V112&lt;80,"70% to 80%",
V112&lt;90,"80% to 90%",
V112&lt;100,"90% to 100%",
TRUE,"&gt; 100%"
)</f>
        <v>40% to 50%</v>
      </c>
      <c r="X112">
        <v>572.25</v>
      </c>
      <c r="Y112">
        <v>572.5</v>
      </c>
      <c r="Z112" t="str">
        <f t="shared" si="8"/>
        <v>&gt;0</v>
      </c>
      <c r="AA112" t="str" cm="1">
        <f t="array" ref="AA112">_xlfn.IFS(
AND(O112&gt;=0,O112&lt;5),"0-5",
AND(O112&gt;=5,O112&lt;15),"5-15",
AND(O112&gt;=15,O112&lt;30),"15-30",
AND(O112&gt;=30,O112&lt;60),"30-60",
AND(O112&gt;=60,O112&lt;90),"60-90",
AND(O112&gt;=90,O112&lt;120),"90-120",
AND(O112&gt;=120,O112&lt;160),"120-160",
AND(O112&gt;=160,O112&lt;200),"160-200",
AND(O112&gt;=200,O112&lt;250),"200-250",
AND(O112&gt;=250,O112&lt;300),"250-300",
O112&gt;=300,"&gt;300",
TRUE,"Below 0"
)</f>
        <v>160-200</v>
      </c>
      <c r="AB112">
        <v>26.6</v>
      </c>
    </row>
    <row r="113" spans="1:28">
      <c r="A113" s="1">
        <v>45412</v>
      </c>
      <c r="B113" s="1" t="str">
        <f t="shared" si="9"/>
        <v>2024</v>
      </c>
      <c r="C113" t="s">
        <v>30</v>
      </c>
      <c r="D113" t="str">
        <f t="shared" si="5"/>
        <v>JNK</v>
      </c>
      <c r="E113" t="str">
        <f t="shared" si="6"/>
        <v>JNK India</v>
      </c>
      <c r="F113" t="str">
        <f>_xlfn.XLOOKUP(E113,MARKET_PRICE__2[Column2],MARKET_PRICE__2[Column3],"Not found")</f>
        <v>Not found</v>
      </c>
      <c r="G113" t="str">
        <f>_xlfn.XLOOKUP(D113,MARKET_PRICE__2[Column12],MARKET_PRICE__2[Column3],"Not found")</f>
        <v>313.40</v>
      </c>
      <c r="H113" s="2">
        <v>649.47</v>
      </c>
      <c r="J113" s="2" t="str" cm="1">
        <f t="array" ref="J113">_xlfn.IFS(
AND(H113&gt;=500,H113&lt;550),"500-550",
AND(H113&gt;=550,H113&lt;600),"550-600",
AND(H113&gt;=600,H113&lt;650),"600-650",
AND(H113&gt;=650,H113&lt;700),"650-700",
AND(H113&gt;=700,H113&lt;750),"700-750",
AND(H113&gt;=750,H113&lt;800),"750-800",
AND(H113&gt;=800,H113&lt;850),"800-850",
AND(H113&gt;=850,H113&lt;900),"850-900",
AND(H113&gt;=900,H113&lt;950),"900-950",
AND(H113&gt;=950,H113&lt;=1000),"950-1000",
H113&lt;500,"Below 500",
TRUE,"Above 1000"
)</f>
        <v>600-650</v>
      </c>
      <c r="K113" s="2">
        <f t="shared" si="7"/>
        <v>64.947000000000003</v>
      </c>
      <c r="N113" t="str" cm="1">
        <f t="array" ref="N113">_xlfn.IFS(H113&lt;500,"0-500",H113&lt;1000,"500-1000",H113&lt;1500,"1000-1500",H113&lt;2000,"1500-2000",H113&lt;2500,"2000-2500",H113&lt;3000,"2500-3000",H113&lt;3500,"3000-3500",H113&lt;4000,"3500-4000",H113&lt;4500,"4000-4500",H113&lt;=5000,"4500-5000",TRUE,"Hbove 5000")</f>
        <v>500-1000</v>
      </c>
      <c r="O113">
        <v>75.72</v>
      </c>
      <c r="P113">
        <v>23.26</v>
      </c>
      <c r="Q113">
        <v>4.1100000000000003</v>
      </c>
      <c r="R113">
        <v>28.13</v>
      </c>
      <c r="S113" t="str" cm="1">
        <f t="array" ref="S113">_xlfn.IFS(
R113&lt;0,"&lt; 0",
R113&lt;5,"0 to 5",
R113&lt;10,"5 to 10",
R113&lt;15,"10 to 15",
R113&lt;20,"15 to 20",
R113&lt;25,"20 to 25",
R113&lt;50,"25 to 50",
R113&lt;75,"50 to 75",
R113&lt;100,"75 to 100",
R113&lt;125,"100 to 125",
R113&lt;150,"125 to 150",
R113&lt;175,"150 to 175",
R113&lt;200,"175 to 200",
TRUE,"&gt; 200"
)</f>
        <v>25 to 50</v>
      </c>
      <c r="T113">
        <v>415</v>
      </c>
      <c r="U113">
        <v>620</v>
      </c>
      <c r="V113">
        <v>49.4</v>
      </c>
      <c r="W113" t="str" cm="1">
        <f t="array" ref="W113">_xlfn.IFS(
V113&lt;-15,"&lt; -15%",
V113&lt;-10,"-15% to -10%",
V113&lt;-5,"-10% to -5%",
V113&lt;0,"-5% to 0%",
V113&lt;10,"0% to 10%",
V113&lt;20,"10% to 20%",
V113&lt;30,"20% to 30%",
V113&lt;40,"30% to 40%",
V113&lt;50,"40% to 50%",
V113&lt;60,"50% to 60%",
V113&lt;70,"60% to 70%",
V113&lt;80,"70% to 80%",
V113&lt;90,"80% to 90%",
V113&lt;100,"90% to 100%",
TRUE,"&gt; 100%"
)</f>
        <v>40% to 50%</v>
      </c>
      <c r="X113">
        <v>299.14999999999998</v>
      </c>
      <c r="Y113">
        <v>298.95</v>
      </c>
      <c r="Z113" t="str">
        <f t="shared" si="8"/>
        <v>&gt;0</v>
      </c>
      <c r="AA113" t="str" cm="1">
        <f t="array" ref="AA113">_xlfn.IFS(
AND(O113&gt;=0,O113&lt;5),"0-5",
AND(O113&gt;=5,O113&lt;15),"5-15",
AND(O113&gt;=15,O113&lt;30),"15-30",
AND(O113&gt;=30,O113&lt;60),"30-60",
AND(O113&gt;=60,O113&lt;90),"60-90",
AND(O113&gt;=90,O113&lt;120),"90-120",
AND(O113&gt;=120,O113&lt;160),"120-160",
AND(O113&gt;=160,O113&lt;200),"160-200",
AND(O113&gt;=200,O113&lt;250),"200-250",
AND(O113&gt;=250,O113&lt;300),"250-300",
O113&gt;=300,"&gt;300",
TRUE,"Below 0"
)</f>
        <v>60-90</v>
      </c>
      <c r="AB113">
        <v>-27.92</v>
      </c>
    </row>
    <row r="114" spans="1:28" hidden="1">
      <c r="A114" s="1">
        <v>45407</v>
      </c>
      <c r="B114" s="1" t="str">
        <f t="shared" si="9"/>
        <v>2024</v>
      </c>
      <c r="C114" t="s">
        <v>31</v>
      </c>
      <c r="D114" t="str">
        <f t="shared" si="5"/>
        <v>Vodafone</v>
      </c>
      <c r="E114" t="str">
        <f t="shared" si="6"/>
        <v>Vodafone Idea</v>
      </c>
      <c r="F114" t="str">
        <f>_xlfn.XLOOKUP(E114,MARKET_PRICE__2[Column2],MARKET_PRICE__2[Column3],"Not found")</f>
        <v>9.03</v>
      </c>
      <c r="G114" t="str">
        <f>_xlfn.XLOOKUP(D114,MARKET_PRICE__2[Column12],MARKET_PRICE__2[Column3],"Not found")</f>
        <v>9.03</v>
      </c>
      <c r="H114" s="2">
        <v>18000</v>
      </c>
      <c r="K114" s="2">
        <f t="shared" si="7"/>
        <v>1800</v>
      </c>
      <c r="N114" t="str" cm="1">
        <f t="array" ref="N114">_xlfn.IFS(H114&lt;500,"0-500",H114&lt;1000,"500-1000",H114&lt;1500,"1000-1500",H114&lt;2000,"1500-2000",H114&lt;2500,"2000-2500",H114&lt;3000,"2500-3000",H114&lt;3500,"3000-3500",H114&lt;4000,"3500-4000",H114&lt;4500,"4000-4500",H114&lt;=5000,"4500-5000",TRUE,"Hbove 5000")</f>
        <v>Hbove 5000</v>
      </c>
      <c r="O114">
        <v>17.559999999999999</v>
      </c>
      <c r="P114">
        <v>4.13</v>
      </c>
      <c r="Q114">
        <v>0.92</v>
      </c>
      <c r="R114">
        <v>6.36</v>
      </c>
      <c r="S114" t="str" cm="1">
        <f t="array" ref="S114">_xlfn.IFS(
R114&lt;0,"&lt; 0",
R114&lt;5,"0 to 5",
R114&lt;10,"5 to 10",
R114&lt;15,"10 to 15",
R114&lt;20,"15 to 20",
R114&lt;25,"20 to 25",
R114&lt;50,"25 to 50",
R114&lt;75,"50 to 75",
R114&lt;100,"75 to 100",
R114&lt;125,"100 to 125",
R114&lt;150,"125 to 150",
R114&lt;175,"150 to 175",
R114&lt;200,"175 to 200",
TRUE,"&gt; 200"
)</f>
        <v>5 to 10</v>
      </c>
      <c r="T114">
        <v>11</v>
      </c>
      <c r="U114">
        <v>12</v>
      </c>
      <c r="V114">
        <v>9.09</v>
      </c>
      <c r="W114" t="str" cm="1">
        <f t="array" ref="W114">_xlfn.IFS(
V114&lt;-15,"&lt; -15%",
V114&lt;-10,"-15% to -10%",
V114&lt;-5,"-10% to -5%",
V114&lt;0,"-5% to 0%",
V114&lt;10,"0% to 10%",
V114&lt;20,"10% to 20%",
V114&lt;30,"20% to 30%",
V114&lt;40,"30% to 40%",
V114&lt;50,"40% to 50%",
V114&lt;60,"50% to 60%",
V114&lt;70,"60% to 70%",
V114&lt;80,"70% to 80%",
V114&lt;90,"80% to 90%",
V114&lt;100,"90% to 100%",
TRUE,"&gt; 100%"
)</f>
        <v>0% to 10%</v>
      </c>
      <c r="X114">
        <v>7.07</v>
      </c>
      <c r="Y114">
        <v>7.07</v>
      </c>
      <c r="Z114" t="str">
        <f t="shared" si="8"/>
        <v>&gt;0</v>
      </c>
      <c r="AA114" t="str" cm="1">
        <f t="array" ref="AA114">_xlfn.IFS(
AND(O114&gt;=0,O114&lt;5),"0-5",
AND(O114&gt;=5,O114&lt;15),"5-15",
AND(O114&gt;=15,O114&lt;30),"15-30",
AND(O114&gt;=30,O114&lt;60),"30-60",
AND(O114&gt;=60,O114&lt;90),"60-90",
AND(O114&gt;=90,O114&lt;120),"90-120",
AND(O114&gt;=120,O114&lt;160),"120-160",
AND(O114&gt;=160,O114&lt;200),"160-200",
AND(O114&gt;=200,O114&lt;250),"200-250",
AND(O114&gt;=250,O114&lt;300),"250-300",
O114&gt;=300,"&gt;300",
TRUE,"Below 0"
)</f>
        <v>15-30</v>
      </c>
      <c r="AB114">
        <v>-35.729999999999997</v>
      </c>
    </row>
    <row r="115" spans="1:28" hidden="1">
      <c r="A115" s="1">
        <v>45394</v>
      </c>
      <c r="B115" s="1" t="str">
        <f t="shared" si="9"/>
        <v>2024</v>
      </c>
      <c r="C115" t="s">
        <v>32</v>
      </c>
      <c r="D115" t="str">
        <f t="shared" si="5"/>
        <v>Bharti</v>
      </c>
      <c r="E115" t="str">
        <f t="shared" si="6"/>
        <v>Bharti Hexacom</v>
      </c>
      <c r="F115" t="str">
        <f>_xlfn.XLOOKUP(E115,MARKET_PRICE__2[Column2],MARKET_PRICE__2[Column3],"Not found")</f>
        <v>1746.90</v>
      </c>
      <c r="G115" t="str">
        <f>_xlfn.XLOOKUP(D115,MARKET_PRICE__2[Column12],MARKET_PRICE__2[Column3],"Not found")</f>
        <v>1746.90</v>
      </c>
      <c r="H115" s="2">
        <v>4275</v>
      </c>
      <c r="K115" s="2">
        <f t="shared" si="7"/>
        <v>427.5</v>
      </c>
      <c r="N115" t="str" cm="1">
        <f t="array" ref="N115">_xlfn.IFS(H115&lt;500,"0-500",H115&lt;1000,"500-1000",H115&lt;1500,"1000-1500",H115&lt;2000,"1500-2000",H115&lt;2500,"2000-2500",H115&lt;3000,"2500-3000",H115&lt;3500,"3000-3500",H115&lt;4000,"3500-4000",H115&lt;4500,"4000-4500",H115&lt;=5000,"4500-5000",TRUE,"Hbove 5000")</f>
        <v>4000-4500</v>
      </c>
      <c r="O115">
        <v>48.57</v>
      </c>
      <c r="P115">
        <v>10.52</v>
      </c>
      <c r="Q115">
        <v>2.83</v>
      </c>
      <c r="R115">
        <v>29.88</v>
      </c>
      <c r="S115" t="str" cm="1">
        <f t="array" ref="S115">_xlfn.IFS(
R115&lt;0,"&lt; 0",
R115&lt;5,"0 to 5",
R115&lt;10,"5 to 10",
R115&lt;15,"10 to 15",
R115&lt;20,"15 to 20",
R115&lt;25,"20 to 25",
R115&lt;50,"25 to 50",
R115&lt;75,"50 to 75",
R115&lt;100,"75 to 100",
R115&lt;125,"100 to 125",
R115&lt;150,"125 to 150",
R115&lt;175,"150 to 175",
R115&lt;200,"175 to 200",
TRUE,"&gt; 200"
)</f>
        <v>25 to 50</v>
      </c>
      <c r="T115">
        <v>570</v>
      </c>
      <c r="U115">
        <v>755.2</v>
      </c>
      <c r="V115">
        <v>32.49</v>
      </c>
      <c r="W115" t="str" cm="1">
        <f t="array" ref="W115">_xlfn.IFS(
V115&lt;-15,"&lt; -15%",
V115&lt;-10,"-15% to -10%",
V115&lt;-5,"-10% to -5%",
V115&lt;0,"-5% to 0%",
V115&lt;10,"0% to 10%",
V115&lt;20,"10% to 20%",
V115&lt;30,"20% to 30%",
V115&lt;40,"30% to 40%",
V115&lt;50,"40% to 50%",
V115&lt;60,"50% to 60%",
V115&lt;70,"60% to 70%",
V115&lt;80,"70% to 80%",
V115&lt;90,"80% to 90%",
V115&lt;100,"90% to 100%",
TRUE,"&gt; 100%"
)</f>
        <v>30% to 40%</v>
      </c>
      <c r="X115">
        <v>1860.7</v>
      </c>
      <c r="Y115">
        <v>1859.6</v>
      </c>
      <c r="Z115" t="str">
        <f t="shared" si="8"/>
        <v>&gt;0</v>
      </c>
      <c r="AA115" t="str" cm="1">
        <f t="array" ref="AA115">_xlfn.IFS(
AND(O115&gt;=0,O115&lt;5),"0-5",
AND(O115&gt;=5,O115&lt;15),"5-15",
AND(O115&gt;=15,O115&lt;30),"15-30",
AND(O115&gt;=30,O115&lt;60),"30-60",
AND(O115&gt;=60,O115&lt;90),"60-90",
AND(O115&gt;=90,O115&lt;120),"90-120",
AND(O115&gt;=120,O115&lt;160),"120-160",
AND(O115&gt;=160,O115&lt;200),"160-200",
AND(O115&gt;=200,O115&lt;250),"200-250",
AND(O115&gt;=250,O115&lt;300),"250-300",
O115&gt;=300,"&gt;300",
TRUE,"Below 0"
)</f>
        <v>30-60</v>
      </c>
      <c r="AB115">
        <v>226.44</v>
      </c>
    </row>
    <row r="116" spans="1:28" hidden="1">
      <c r="A116" s="1">
        <v>45385</v>
      </c>
      <c r="B116" s="1" t="str">
        <f t="shared" si="9"/>
        <v>2024</v>
      </c>
      <c r="C116" t="s">
        <v>22542</v>
      </c>
      <c r="D116" t="str">
        <f t="shared" si="5"/>
        <v>SRM</v>
      </c>
      <c r="E116" t="str">
        <f t="shared" si="6"/>
        <v>SRM Contractors</v>
      </c>
      <c r="F116" t="str">
        <f>_xlfn.XLOOKUP(E116,MARKET_PRICE__2[Column2],MARKET_PRICE__2[Column3],"Not found")</f>
        <v>570.30</v>
      </c>
      <c r="G116" t="str">
        <f>_xlfn.XLOOKUP(D116,MARKET_PRICE__2[Column12],MARKET_PRICE__2[Column3],"Not found")</f>
        <v>570.30</v>
      </c>
      <c r="H116" s="2">
        <v>130.19999999999999</v>
      </c>
      <c r="I116" s="2" t="str" cm="1">
        <f t="array" ref="I116">_xlfn.IFS(
H116&lt;50,"0-50",
H116&lt;100,"50-100",
H116&lt;150,"100-150",
H116&lt;200,"150-200",
H116&lt;250,"200-250",
H116&lt;300,"250-300",
H116&lt;350,"300-350",
H116&lt;400,"350-400",
H116&lt;450,"400-450",
H116&lt;=500,"450-500",
TRUE,"Above 500"
)</f>
        <v>100-150</v>
      </c>
      <c r="K116" s="2">
        <f t="shared" si="7"/>
        <v>13.02</v>
      </c>
      <c r="N116" t="str" cm="1">
        <f t="array" ref="N116">_xlfn.IFS(H116&lt;500,"0-500",H116&lt;1000,"500-1000",H116&lt;1500,"1000-1500",H116&lt;2000,"1500-2000",H116&lt;2500,"2000-2500",H116&lt;3000,"2500-3000",H116&lt;3500,"3000-3500",H116&lt;4000,"3500-4000",H116&lt;4500,"4000-4500",H116&lt;=5000,"4500-5000",TRUE,"Hbove 5000")</f>
        <v>0-500</v>
      </c>
      <c r="O116">
        <v>59.59</v>
      </c>
      <c r="P116">
        <v>214.94</v>
      </c>
      <c r="Q116">
        <v>46.97</v>
      </c>
      <c r="R116">
        <v>86.57</v>
      </c>
      <c r="S116" t="str" cm="1">
        <f t="array" ref="S116">_xlfn.IFS(
R116&lt;0,"&lt; 0",
R116&lt;5,"0 to 5",
R116&lt;10,"5 to 10",
R116&lt;15,"10 to 15",
R116&lt;20,"15 to 20",
R116&lt;25,"20 to 25",
R116&lt;50,"25 to 50",
R116&lt;75,"50 to 75",
R116&lt;100,"75 to 100",
R116&lt;125,"100 to 125",
R116&lt;150,"125 to 150",
R116&lt;175,"150 to 175",
R116&lt;200,"175 to 200",
TRUE,"&gt; 200"
)</f>
        <v>75 to 100</v>
      </c>
      <c r="T116">
        <v>210</v>
      </c>
      <c r="U116">
        <v>225</v>
      </c>
      <c r="V116">
        <v>7.14</v>
      </c>
      <c r="W116" t="str" cm="1">
        <f t="array" ref="W116">_xlfn.IFS(
V116&lt;-15,"&lt; -15%",
V116&lt;-10,"-15% to -10%",
V116&lt;-5,"-10% to -5%",
V116&lt;0,"-5% to 0%",
V116&lt;10,"0% to 10%",
V116&lt;20,"10% to 20%",
V116&lt;30,"20% to 30%",
V116&lt;40,"30% to 40%",
V116&lt;50,"40% to 50%",
V116&lt;60,"50% to 60%",
V116&lt;70,"60% to 70%",
V116&lt;80,"70% to 80%",
V116&lt;90,"80% to 90%",
V116&lt;100,"90% to 100%",
TRUE,"&gt; 100%"
)</f>
        <v>0% to 10%</v>
      </c>
      <c r="X116">
        <v>490.9</v>
      </c>
      <c r="Y116">
        <v>489.5</v>
      </c>
      <c r="Z116" t="str">
        <f t="shared" si="8"/>
        <v>&gt;0</v>
      </c>
      <c r="AA116" t="str" cm="1">
        <f t="array" ref="AA116">_xlfn.IFS(
AND(O116&gt;=0,O116&lt;5),"0-5",
AND(O116&gt;=5,O116&lt;15),"5-15",
AND(O116&gt;=15,O116&lt;30),"15-30",
AND(O116&gt;=30,O116&lt;60),"30-60",
AND(O116&gt;=60,O116&lt;90),"60-90",
AND(O116&gt;=90,O116&lt;120),"90-120",
AND(O116&gt;=120,O116&lt;160),"120-160",
AND(O116&gt;=160,O116&lt;200),"160-200",
AND(O116&gt;=200,O116&lt;250),"200-250",
AND(O116&gt;=250,O116&lt;300),"250-300",
O116&gt;=300,"&gt;300",
TRUE,"Below 0"
)</f>
        <v>30-60</v>
      </c>
      <c r="AB116">
        <v>133.76</v>
      </c>
    </row>
    <row r="117" spans="1:28" hidden="1">
      <c r="A117" s="1">
        <v>45372</v>
      </c>
      <c r="B117" s="1" t="str">
        <f t="shared" si="9"/>
        <v>2024</v>
      </c>
      <c r="C117" t="s">
        <v>22543</v>
      </c>
      <c r="D117" t="str">
        <f t="shared" si="5"/>
        <v>Krystal</v>
      </c>
      <c r="E117" t="str">
        <f t="shared" si="6"/>
        <v>Krystal Integrated</v>
      </c>
      <c r="F117" t="str">
        <f>_xlfn.XLOOKUP(E117,MARKET_PRICE__2[Column2],MARKET_PRICE__2[Column3],"Not found")</f>
        <v>Not found</v>
      </c>
      <c r="G117" t="str">
        <f>_xlfn.XLOOKUP(D117,MARKET_PRICE__2[Column12],MARKET_PRICE__2[Column3],"Not found")</f>
        <v>609.40</v>
      </c>
      <c r="H117" s="2">
        <v>300.12</v>
      </c>
      <c r="I117" s="2" t="str" cm="1">
        <f t="array" ref="I117">_xlfn.IFS(
H117&lt;50,"0-50",
H117&lt;100,"50-100",
H117&lt;150,"100-150",
H117&lt;200,"150-200",
H117&lt;250,"200-250",
H117&lt;300,"250-300",
H117&lt;350,"300-350",
H117&lt;400,"350-400",
H117&lt;450,"400-450",
H117&lt;=500,"450-500",
TRUE,"Above 500"
)</f>
        <v>300-350</v>
      </c>
      <c r="K117" s="2">
        <f t="shared" si="7"/>
        <v>30.012</v>
      </c>
      <c r="N117" t="str" cm="1">
        <f t="array" ref="N117">_xlfn.IFS(H117&lt;500,"0-500",H117&lt;1000,"500-1000",H117&lt;1500,"1000-1500",H117&lt;2000,"1500-2000",H117&lt;2500,"2000-2500",H117&lt;3000,"2500-3000",H117&lt;3500,"3000-3500",H117&lt;4000,"3500-4000",H117&lt;4500,"4000-4500",H117&lt;=5000,"4500-5000",TRUE,"Hbove 5000")</f>
        <v>0-500</v>
      </c>
      <c r="O117">
        <v>7.33</v>
      </c>
      <c r="P117">
        <v>43.91</v>
      </c>
      <c r="Q117">
        <v>3.32</v>
      </c>
      <c r="R117">
        <v>13.21</v>
      </c>
      <c r="S117" t="str" cm="1">
        <f t="array" ref="S117">_xlfn.IFS(
R117&lt;0,"&lt; 0",
R117&lt;5,"0 to 5",
R117&lt;10,"5 to 10",
R117&lt;15,"10 to 15",
R117&lt;20,"15 to 20",
R117&lt;25,"20 to 25",
R117&lt;50,"25 to 50",
R117&lt;75,"50 to 75",
R117&lt;100,"75 to 100",
R117&lt;125,"100 to 125",
R117&lt;150,"125 to 150",
R117&lt;175,"150 to 175",
R117&lt;200,"175 to 200",
TRUE,"&gt; 200"
)</f>
        <v>10 to 15</v>
      </c>
      <c r="T117">
        <v>715</v>
      </c>
      <c r="U117">
        <v>795</v>
      </c>
      <c r="V117">
        <v>11.19</v>
      </c>
      <c r="W117" t="str" cm="1">
        <f t="array" ref="W117">_xlfn.IFS(
V117&lt;-15,"&lt; -15%",
V117&lt;-10,"-15% to -10%",
V117&lt;-5,"-10% to -5%",
V117&lt;0,"-5% to 0%",
V117&lt;10,"0% to 10%",
V117&lt;20,"10% to 20%",
V117&lt;30,"20% to 30%",
V117&lt;40,"30% to 40%",
V117&lt;50,"40% to 50%",
V117&lt;60,"50% to 60%",
V117&lt;70,"60% to 70%",
V117&lt;80,"70% to 80%",
V117&lt;90,"80% to 90%",
V117&lt;100,"90% to 100%",
TRUE,"&gt; 100%"
)</f>
        <v>10% to 20%</v>
      </c>
      <c r="X117">
        <v>629.5</v>
      </c>
      <c r="Y117">
        <v>628.85</v>
      </c>
      <c r="Z117" t="str">
        <f t="shared" si="8"/>
        <v>&gt;0</v>
      </c>
      <c r="AA117" t="str" cm="1">
        <f t="array" ref="AA117">_xlfn.IFS(
AND(O117&gt;=0,O117&lt;5),"0-5",
AND(O117&gt;=5,O117&lt;15),"5-15",
AND(O117&gt;=15,O117&lt;30),"15-30",
AND(O117&gt;=30,O117&lt;60),"30-60",
AND(O117&gt;=60,O117&lt;90),"60-90",
AND(O117&gt;=90,O117&lt;120),"90-120",
AND(O117&gt;=120,O117&lt;160),"120-160",
AND(O117&gt;=160,O117&lt;200),"160-200",
AND(O117&gt;=200,O117&lt;250),"200-250",
AND(O117&gt;=250,O117&lt;300),"250-300",
O117&gt;=300,"&gt;300",
TRUE,"Below 0"
)</f>
        <v>5-15</v>
      </c>
      <c r="AB117">
        <v>-11.96</v>
      </c>
    </row>
    <row r="118" spans="1:28">
      <c r="A118" s="1">
        <v>45370</v>
      </c>
      <c r="B118" s="1" t="str">
        <f t="shared" si="9"/>
        <v>2024</v>
      </c>
      <c r="C118" t="s">
        <v>22544</v>
      </c>
      <c r="D118" t="str">
        <f t="shared" si="5"/>
        <v>Popular</v>
      </c>
      <c r="E118" t="str">
        <f t="shared" si="6"/>
        <v>Popular Vehicles &amp;</v>
      </c>
      <c r="F118" t="str">
        <f>_xlfn.XLOOKUP(E118,MARKET_PRICE__2[Column2],MARKET_PRICE__2[Column3],"Not found")</f>
        <v>Not found</v>
      </c>
      <c r="G118" t="str">
        <f>_xlfn.XLOOKUP(D118,MARKET_PRICE__2[Column12],MARKET_PRICE__2[Column3],"Not found")</f>
        <v>28.50</v>
      </c>
      <c r="H118" s="2">
        <v>601.54999999999995</v>
      </c>
      <c r="J118" s="2" t="str" cm="1">
        <f t="array" ref="J118">_xlfn.IFS(
AND(H118&gt;=500,H118&lt;550),"500-550",
AND(H118&gt;=550,H118&lt;600),"550-600",
AND(H118&gt;=600,H118&lt;650),"600-650",
AND(H118&gt;=650,H118&lt;700),"650-700",
AND(H118&gt;=700,H118&lt;750),"700-750",
AND(H118&gt;=750,H118&lt;800),"750-800",
AND(H118&gt;=800,H118&lt;850),"800-850",
AND(H118&gt;=850,H118&lt;900),"850-900",
AND(H118&gt;=900,H118&lt;950),"900-950",
AND(H118&gt;=950,H118&lt;=1000),"950-1000",
H118&lt;500,"Below 500",
TRUE,"Above 1000"
)</f>
        <v>600-650</v>
      </c>
      <c r="K118" s="2">
        <f t="shared" si="7"/>
        <v>60.154999999999994</v>
      </c>
      <c r="N118" t="str" cm="1">
        <f t="array" ref="N118">_xlfn.IFS(H118&lt;500,"0-500",H118&lt;1000,"500-1000",H118&lt;1500,"1000-1500",H118&lt;2000,"1500-2000",H118&lt;2500,"2000-2500",H118&lt;3000,"2500-3000",H118&lt;3500,"3000-3500",H118&lt;4000,"3500-4000",H118&lt;4500,"4000-4500",H118&lt;=5000,"4500-5000",TRUE,"Hbove 5000")</f>
        <v>500-1000</v>
      </c>
      <c r="O118">
        <v>1.97</v>
      </c>
      <c r="P118">
        <v>0.66</v>
      </c>
      <c r="Q118">
        <v>1.05</v>
      </c>
      <c r="R118">
        <v>1.23</v>
      </c>
      <c r="S118" t="str" cm="1">
        <f t="array" ref="S118">_xlfn.IFS(
R118&lt;0,"&lt; 0",
R118&lt;5,"0 to 5",
R118&lt;10,"5 to 10",
R118&lt;15,"10 to 15",
R118&lt;20,"15 to 20",
R118&lt;25,"20 to 25",
R118&lt;50,"25 to 50",
R118&lt;75,"50 to 75",
R118&lt;100,"75 to 100",
R118&lt;125,"100 to 125",
R118&lt;150,"125 to 150",
R118&lt;175,"150 to 175",
R118&lt;200,"175 to 200",
TRUE,"&gt; 200"
)</f>
        <v>0 to 5</v>
      </c>
      <c r="T118">
        <v>295</v>
      </c>
      <c r="U118">
        <v>292</v>
      </c>
      <c r="V118">
        <v>-1.02</v>
      </c>
      <c r="W118" t="str" cm="1">
        <f t="array" ref="W118">_xlfn.IFS(
V118&lt;-15,"&lt; -15%",
V118&lt;-10,"-15% to -10%",
V118&lt;-5,"-10% to -5%",
V118&lt;0,"-5% to 0%",
V118&lt;10,"0% to 10%",
V118&lt;20,"10% to 20%",
V118&lt;30,"20% to 30%",
V118&lt;40,"30% to 40%",
V118&lt;50,"40% to 50%",
V118&lt;60,"50% to 60%",
V118&lt;70,"60% to 70%",
V118&lt;80,"70% to 80%",
V118&lt;90,"80% to 90%",
V118&lt;100,"90% to 100%",
TRUE,"&gt; 100%"
)</f>
        <v>-5% to 0%</v>
      </c>
      <c r="X118">
        <v>116.9</v>
      </c>
      <c r="Y118">
        <v>116.78</v>
      </c>
      <c r="Z118" t="str">
        <f t="shared" si="8"/>
        <v>&lt;0</v>
      </c>
      <c r="AA118" t="str" cm="1">
        <f t="array" ref="AA118">_xlfn.IFS(
AND(O118&gt;=0,O118&lt;5),"0-5",
AND(O118&gt;=5,O118&lt;15),"5-15",
AND(O118&gt;=15,O118&lt;30),"15-30",
AND(O118&gt;=30,O118&lt;60),"30-60",
AND(O118&gt;=60,O118&lt;90),"60-90",
AND(O118&gt;=90,O118&lt;120),"90-120",
AND(O118&gt;=120,O118&lt;160),"120-160",
AND(O118&gt;=160,O118&lt;200),"160-200",
AND(O118&gt;=200,O118&lt;250),"200-250",
AND(O118&gt;=250,O118&lt;300),"250-300",
O118&gt;=300,"&gt;300",
TRUE,"Below 0"
)</f>
        <v>0-5</v>
      </c>
      <c r="AB118">
        <v>-60.37</v>
      </c>
    </row>
    <row r="119" spans="1:28">
      <c r="A119" s="1">
        <v>45365</v>
      </c>
      <c r="B119" s="1" t="str">
        <f t="shared" si="9"/>
        <v>2024</v>
      </c>
      <c r="C119" t="s">
        <v>33</v>
      </c>
      <c r="D119" t="str">
        <f t="shared" si="5"/>
        <v>Gopal</v>
      </c>
      <c r="E119" t="str">
        <f t="shared" si="6"/>
        <v>Gopal Snacks</v>
      </c>
      <c r="F119" t="str">
        <f>_xlfn.XLOOKUP(E119,MARKET_PRICE__2[Column2],MARKET_PRICE__2[Column3],"Not found")</f>
        <v>352.05</v>
      </c>
      <c r="G119" t="str">
        <f>_xlfn.XLOOKUP(D119,MARKET_PRICE__2[Column12],MARKET_PRICE__2[Column3],"Not found")</f>
        <v>352.05</v>
      </c>
      <c r="H119" s="2">
        <v>650</v>
      </c>
      <c r="J119" s="2" t="str" cm="1">
        <f t="array" ref="J119">_xlfn.IFS(
AND(H119&gt;=500,H119&lt;550),"500-550",
AND(H119&gt;=550,H119&lt;600),"550-600",
AND(H119&gt;=600,H119&lt;650),"600-650",
AND(H119&gt;=650,H119&lt;700),"650-700",
AND(H119&gt;=700,H119&lt;750),"700-750",
AND(H119&gt;=750,H119&lt;800),"750-800",
AND(H119&gt;=800,H119&lt;850),"800-850",
AND(H119&gt;=850,H119&lt;900),"850-900",
AND(H119&gt;=900,H119&lt;950),"900-950",
AND(H119&gt;=950,H119&lt;=1000),"950-1000",
H119&lt;500,"Below 500",
TRUE,"Above 1000"
)</f>
        <v>650-700</v>
      </c>
      <c r="K119" s="2">
        <f t="shared" si="7"/>
        <v>65</v>
      </c>
      <c r="N119" t="str" cm="1">
        <f t="array" ref="N119">_xlfn.IFS(H119&lt;500,"0-500",H119&lt;1000,"500-1000",H119&lt;1500,"1000-1500",H119&lt;2000,"1500-2000",H119&lt;2500,"2000-2500",H119&lt;3000,"2500-3000",H119&lt;3500,"3000-3500",H119&lt;4000,"3500-4000",H119&lt;4500,"4000-4500",H119&lt;=5000,"4500-5000",TRUE,"Hbove 5000")</f>
        <v>500-1000</v>
      </c>
      <c r="O119">
        <v>17.5</v>
      </c>
      <c r="P119">
        <v>9.5</v>
      </c>
      <c r="Q119">
        <v>4.01</v>
      </c>
      <c r="R119">
        <v>9.02</v>
      </c>
      <c r="S119" t="str" cm="1">
        <f t="array" ref="S119">_xlfn.IFS(
R119&lt;0,"&lt; 0",
R119&lt;5,"0 to 5",
R119&lt;10,"5 to 10",
R119&lt;15,"10 to 15",
R119&lt;20,"15 to 20",
R119&lt;25,"20 to 25",
R119&lt;50,"25 to 50",
R119&lt;75,"50 to 75",
R119&lt;100,"75 to 100",
R119&lt;125,"100 to 125",
R119&lt;150,"125 to 150",
R119&lt;175,"150 to 175",
R119&lt;200,"175 to 200",
TRUE,"&gt; 200"
)</f>
        <v>5 to 10</v>
      </c>
      <c r="T119">
        <v>401</v>
      </c>
      <c r="U119">
        <v>350</v>
      </c>
      <c r="V119">
        <v>-12.72</v>
      </c>
      <c r="W119" t="str" cm="1">
        <f t="array" ref="W119">_xlfn.IFS(
V119&lt;-15,"&lt; -15%",
V119&lt;-10,"-15% to -10%",
V119&lt;-5,"-10% to -5%",
V119&lt;0,"-5% to 0%",
V119&lt;10,"0% to 10%",
V119&lt;20,"10% to 20%",
V119&lt;30,"20% to 30%",
V119&lt;40,"30% to 40%",
V119&lt;50,"40% to 50%",
V119&lt;60,"50% to 60%",
V119&lt;70,"60% to 70%",
V119&lt;80,"70% to 80%",
V119&lt;90,"80% to 90%",
V119&lt;100,"90% to 100%",
TRUE,"&gt; 100%"
)</f>
        <v>-15% to -10%</v>
      </c>
      <c r="X119">
        <v>363.45</v>
      </c>
      <c r="Y119">
        <v>362.5</v>
      </c>
      <c r="Z119" t="str">
        <f t="shared" si="8"/>
        <v>&lt;0</v>
      </c>
      <c r="AA119" t="str" cm="1">
        <f t="array" ref="AA119">_xlfn.IFS(
AND(O119&gt;=0,O119&lt;5),"0-5",
AND(O119&gt;=5,O119&lt;15),"5-15",
AND(O119&gt;=15,O119&lt;30),"15-30",
AND(O119&gt;=30,O119&lt;60),"30-60",
AND(O119&gt;=60,O119&lt;90),"60-90",
AND(O119&gt;=90,O119&lt;120),"90-120",
AND(O119&gt;=120,O119&lt;160),"120-160",
AND(O119&gt;=160,O119&lt;200),"160-200",
AND(O119&gt;=200,O119&lt;250),"200-250",
AND(O119&gt;=250,O119&lt;300),"250-300",
O119&gt;=300,"&gt;300",
TRUE,"Below 0"
)</f>
        <v>15-30</v>
      </c>
      <c r="AB119">
        <v>-9.36</v>
      </c>
    </row>
    <row r="120" spans="1:28" hidden="1">
      <c r="A120" s="1">
        <v>45364</v>
      </c>
      <c r="B120" s="1" t="str">
        <f t="shared" si="9"/>
        <v>2024</v>
      </c>
      <c r="C120" t="s">
        <v>34</v>
      </c>
      <c r="D120" t="str">
        <f t="shared" si="5"/>
        <v>J.G.Chemicals</v>
      </c>
      <c r="E120" t="str">
        <f t="shared" si="6"/>
        <v>J.G.Chemicals</v>
      </c>
      <c r="F120" t="str">
        <f>_xlfn.XLOOKUP(E120,MARKET_PRICE__2[Column2],MARKET_PRICE__2[Column3],"Not found")</f>
        <v>424.90</v>
      </c>
      <c r="G120" t="str">
        <f>_xlfn.XLOOKUP(D120,MARKET_PRICE__2[Column12],MARKET_PRICE__2[Column3],"Not found")</f>
        <v>424.90</v>
      </c>
      <c r="H120" s="2">
        <v>251.19</v>
      </c>
      <c r="I120" s="2" t="str" cm="1">
        <f t="array" ref="I120">_xlfn.IFS(
H120&lt;50,"0-50",
H120&lt;100,"50-100",
H120&lt;150,"100-150",
H120&lt;200,"150-200",
H120&lt;250,"200-250",
H120&lt;300,"250-300",
H120&lt;350,"300-350",
H120&lt;400,"350-400",
H120&lt;450,"400-450",
H120&lt;=500,"450-500",
TRUE,"Above 500"
)</f>
        <v>250-300</v>
      </c>
      <c r="K120" s="2">
        <f t="shared" si="7"/>
        <v>25.119</v>
      </c>
      <c r="N120" t="str" cm="1">
        <f t="array" ref="N120">_xlfn.IFS(H120&lt;500,"0-500",H120&lt;1000,"500-1000",H120&lt;1500,"1000-1500",H120&lt;2000,"1500-2000",H120&lt;2500,"2000-2500",H120&lt;3000,"2500-3000",H120&lt;3500,"3000-3500",H120&lt;4000,"3500-4000",H120&lt;4500,"4000-4500",H120&lt;=5000,"4500-5000",TRUE,"Hbove 5000")</f>
        <v>0-500</v>
      </c>
      <c r="O120">
        <v>32.090000000000003</v>
      </c>
      <c r="P120">
        <v>46.33</v>
      </c>
      <c r="Q120">
        <v>17.440000000000001</v>
      </c>
      <c r="R120">
        <v>27.78</v>
      </c>
      <c r="S120" t="str" cm="1">
        <f t="array" ref="S120">_xlfn.IFS(
R120&lt;0,"&lt; 0",
R120&lt;5,"0 to 5",
R120&lt;10,"5 to 10",
R120&lt;15,"10 to 15",
R120&lt;20,"15 to 20",
R120&lt;25,"20 to 25",
R120&lt;50,"25 to 50",
R120&lt;75,"50 to 75",
R120&lt;100,"75 to 100",
R120&lt;125,"100 to 125",
R120&lt;150,"125 to 150",
R120&lt;175,"150 to 175",
R120&lt;200,"175 to 200",
TRUE,"&gt; 200"
)</f>
        <v>25 to 50</v>
      </c>
      <c r="T120">
        <v>221</v>
      </c>
      <c r="U120">
        <v>211</v>
      </c>
      <c r="V120">
        <v>-4.5199999999999996</v>
      </c>
      <c r="W120" t="str" cm="1">
        <f t="array" ref="W120">_xlfn.IFS(
V120&lt;-15,"&lt; -15%",
V120&lt;-10,"-15% to -10%",
V120&lt;-5,"-10% to -5%",
V120&lt;0,"-5% to 0%",
V120&lt;10,"0% to 10%",
V120&lt;20,"10% to 20%",
V120&lt;30,"20% to 30%",
V120&lt;40,"30% to 40%",
V120&lt;50,"40% to 50%",
V120&lt;60,"50% to 60%",
V120&lt;70,"60% to 70%",
V120&lt;80,"70% to 80%",
V120&lt;90,"80% to 90%",
V120&lt;100,"90% to 100%",
TRUE,"&gt; 100%"
)</f>
        <v>-5% to 0%</v>
      </c>
      <c r="X120">
        <v>490.1</v>
      </c>
      <c r="Y120">
        <v>489.4</v>
      </c>
      <c r="Z120" t="str">
        <f t="shared" si="8"/>
        <v>&lt;0</v>
      </c>
      <c r="AA120" t="str" cm="1">
        <f t="array" ref="AA120">_xlfn.IFS(
AND(O120&gt;=0,O120&lt;5),"0-5",
AND(O120&gt;=5,O120&lt;15),"5-15",
AND(O120&gt;=15,O120&lt;30),"15-30",
AND(O120&gt;=30,O120&lt;60),"30-60",
AND(O120&gt;=60,O120&lt;90),"60-90",
AND(O120&gt;=90,O120&lt;120),"90-120",
AND(O120&gt;=120,O120&lt;160),"120-160",
AND(O120&gt;=160,O120&lt;200),"160-200",
AND(O120&gt;=200,O120&lt;250),"200-250",
AND(O120&gt;=250,O120&lt;300),"250-300",
O120&gt;=300,"&gt;300",
TRUE,"Below 0"
)</f>
        <v>30-60</v>
      </c>
      <c r="AB120">
        <v>121.76</v>
      </c>
    </row>
    <row r="121" spans="1:28" hidden="1">
      <c r="A121" s="1">
        <v>45363</v>
      </c>
      <c r="B121" s="1" t="str">
        <f t="shared" si="9"/>
        <v>2024</v>
      </c>
      <c r="C121" t="s">
        <v>35</v>
      </c>
      <c r="D121" t="str">
        <f t="shared" si="5"/>
        <v>R</v>
      </c>
      <c r="E121" t="str">
        <f t="shared" si="6"/>
        <v>R K Swamy</v>
      </c>
      <c r="F121" t="str">
        <f>_xlfn.XLOOKUP(E121,MARKET_PRICE__2[Column2],MARKET_PRICE__2[Column3],"Not found")</f>
        <v>140.40</v>
      </c>
      <c r="G121" t="str">
        <f>_xlfn.XLOOKUP(D121,MARKET_PRICE__2[Column12],MARKET_PRICE__2[Column3],"Not found")</f>
        <v>69.19</v>
      </c>
      <c r="H121" s="2">
        <v>423.56</v>
      </c>
      <c r="I121" s="2" t="str" cm="1">
        <f t="array" ref="I121">_xlfn.IFS(
H121&lt;50,"0-50",
H121&lt;100,"50-100",
H121&lt;150,"100-150",
H121&lt;200,"150-200",
H121&lt;250,"200-250",
H121&lt;300,"250-300",
H121&lt;350,"300-350",
H121&lt;400,"350-400",
H121&lt;450,"400-450",
H121&lt;=500,"450-500",
TRUE,"Above 500"
)</f>
        <v>400-450</v>
      </c>
      <c r="K121" s="2">
        <f t="shared" si="7"/>
        <v>42.356000000000002</v>
      </c>
      <c r="N121" t="str" cm="1">
        <f t="array" ref="N121">_xlfn.IFS(H121&lt;500,"0-500",H121&lt;1000,"500-1000",H121&lt;1500,"1000-1500",H121&lt;2000,"1500-2000",H121&lt;2500,"2000-2500",H121&lt;3000,"2500-3000",H121&lt;3500,"3000-3500",H121&lt;4000,"3500-4000",H121&lt;4500,"4000-4500",H121&lt;=5000,"4500-5000",TRUE,"Hbove 5000")</f>
        <v>0-500</v>
      </c>
      <c r="O121">
        <v>20.58</v>
      </c>
      <c r="P121">
        <v>34.36</v>
      </c>
      <c r="Q121">
        <v>34.03</v>
      </c>
      <c r="R121">
        <v>25.94</v>
      </c>
      <c r="S121" t="str" cm="1">
        <f t="array" ref="S121">_xlfn.IFS(
R121&lt;0,"&lt; 0",
R121&lt;5,"0 to 5",
R121&lt;10,"5 to 10",
R121&lt;15,"10 to 15",
R121&lt;20,"15 to 20",
R121&lt;25,"20 to 25",
R121&lt;50,"25 to 50",
R121&lt;75,"50 to 75",
R121&lt;100,"75 to 100",
R121&lt;125,"100 to 125",
R121&lt;150,"125 to 150",
R121&lt;175,"150 to 175",
R121&lt;200,"175 to 200",
TRUE,"&gt; 200"
)</f>
        <v>25 to 50</v>
      </c>
      <c r="T121">
        <v>288</v>
      </c>
      <c r="U121">
        <v>252</v>
      </c>
      <c r="V121">
        <v>-12.5</v>
      </c>
      <c r="W121" t="str" cm="1">
        <f t="array" ref="W121">_xlfn.IFS(
V121&lt;-15,"&lt; -15%",
V121&lt;-10,"-15% to -10%",
V121&lt;-5,"-10% to -5%",
V121&lt;0,"-5% to 0%",
V121&lt;10,"0% to 10%",
V121&lt;20,"10% to 20%",
V121&lt;30,"20% to 30%",
V121&lt;40,"30% to 40%",
V121&lt;50,"40% to 50%",
V121&lt;60,"50% to 60%",
V121&lt;70,"60% to 70%",
V121&lt;80,"70% to 80%",
V121&lt;90,"80% to 90%",
V121&lt;100,"90% to 100%",
TRUE,"&gt; 100%"
)</f>
        <v>-15% to -10%</v>
      </c>
      <c r="X121">
        <v>159.85</v>
      </c>
      <c r="Y121">
        <v>159.57</v>
      </c>
      <c r="Z121" t="str">
        <f t="shared" si="8"/>
        <v>&lt;0</v>
      </c>
      <c r="AA121" t="str" cm="1">
        <f t="array" ref="AA121">_xlfn.IFS(
AND(O121&gt;=0,O121&lt;5),"0-5",
AND(O121&gt;=5,O121&lt;15),"5-15",
AND(O121&gt;=15,O121&lt;30),"15-30",
AND(O121&gt;=30,O121&lt;60),"30-60",
AND(O121&gt;=60,O121&lt;90),"60-90",
AND(O121&gt;=90,O121&lt;120),"90-120",
AND(O121&gt;=120,O121&lt;160),"120-160",
AND(O121&gt;=160,O121&lt;200),"160-200",
AND(O121&gt;=200,O121&lt;250),"200-250",
AND(O121&gt;=250,O121&lt;300),"250-300",
O121&gt;=300,"&gt;300",
TRUE,"Below 0"
)</f>
        <v>15-30</v>
      </c>
      <c r="AB121">
        <v>-44.5</v>
      </c>
    </row>
    <row r="122" spans="1:28" hidden="1">
      <c r="A122" s="1">
        <v>45358</v>
      </c>
      <c r="B122" s="1" t="str">
        <f t="shared" si="9"/>
        <v>2024</v>
      </c>
      <c r="C122" t="s">
        <v>36</v>
      </c>
      <c r="D122" t="str">
        <f t="shared" si="5"/>
        <v>Mukka</v>
      </c>
      <c r="E122" t="str">
        <f t="shared" si="6"/>
        <v>Mukka Proteins</v>
      </c>
      <c r="F122" t="str">
        <f>_xlfn.XLOOKUP(E122,MARKET_PRICE__2[Column2],MARKET_PRICE__2[Column3],"Not found")</f>
        <v>26.25</v>
      </c>
      <c r="G122" t="str">
        <f>_xlfn.XLOOKUP(D122,MARKET_PRICE__2[Column12],MARKET_PRICE__2[Column3],"Not found")</f>
        <v>26.25</v>
      </c>
      <c r="H122" s="2">
        <v>224</v>
      </c>
      <c r="I122" s="2" t="str" cm="1">
        <f t="array" ref="I122">_xlfn.IFS(
H122&lt;50,"0-50",
H122&lt;100,"50-100",
H122&lt;150,"100-150",
H122&lt;200,"150-200",
H122&lt;250,"200-250",
H122&lt;300,"250-300",
H122&lt;350,"300-350",
H122&lt;400,"350-400",
H122&lt;450,"400-450",
H122&lt;=500,"450-500",
TRUE,"Above 500"
)</f>
        <v>200-250</v>
      </c>
      <c r="K122" s="2">
        <f t="shared" si="7"/>
        <v>22.4</v>
      </c>
      <c r="N122" t="str" cm="1">
        <f t="array" ref="N122">_xlfn.IFS(H122&lt;500,"0-500",H122&lt;1000,"500-1000",H122&lt;1500,"1000-1500",H122&lt;2000,"1500-2000",H122&lt;2500,"2000-2500",H122&lt;3000,"2500-3000",H122&lt;3500,"3000-3500",H122&lt;4000,"3500-4000",H122&lt;4500,"4000-4500",H122&lt;=5000,"4500-5000",TRUE,"Hbove 5000")</f>
        <v>0-500</v>
      </c>
      <c r="O122">
        <v>189.28</v>
      </c>
      <c r="P122">
        <v>250.38</v>
      </c>
      <c r="Q122">
        <v>58.52</v>
      </c>
      <c r="R122">
        <v>136.99</v>
      </c>
      <c r="S122" t="str" cm="1">
        <f t="array" ref="S122">_xlfn.IFS(
R122&lt;0,"&lt; 0",
R122&lt;5,"0 to 5",
R122&lt;10,"5 to 10",
R122&lt;15,"10 to 15",
R122&lt;20,"15 to 20",
R122&lt;25,"20 to 25",
R122&lt;50,"25 to 50",
R122&lt;75,"50 to 75",
R122&lt;100,"75 to 100",
R122&lt;125,"100 to 125",
R122&lt;150,"125 to 150",
R122&lt;175,"150 to 175",
R122&lt;200,"175 to 200",
TRUE,"&gt; 200"
)</f>
        <v>125 to 150</v>
      </c>
      <c r="T122">
        <v>28</v>
      </c>
      <c r="U122">
        <v>44</v>
      </c>
      <c r="V122">
        <v>57.14</v>
      </c>
      <c r="W122" t="str" cm="1">
        <f t="array" ref="W122">_xlfn.IFS(
V122&lt;-15,"&lt; -15%",
V122&lt;-10,"-15% to -10%",
V122&lt;-5,"-10% to -5%",
V122&lt;0,"-5% to 0%",
V122&lt;10,"0% to 10%",
V122&lt;20,"10% to 20%",
V122&lt;30,"20% to 30%",
V122&lt;40,"30% to 40%",
V122&lt;50,"40% to 50%",
V122&lt;60,"50% to 60%",
V122&lt;70,"60% to 70%",
V122&lt;80,"70% to 80%",
V122&lt;90,"80% to 90%",
V122&lt;100,"90% to 100%",
TRUE,"&gt; 100%"
)</f>
        <v>50% to 60%</v>
      </c>
      <c r="X122">
        <v>26.77</v>
      </c>
      <c r="Y122">
        <v>26.68</v>
      </c>
      <c r="Z122" t="str">
        <f t="shared" si="8"/>
        <v>&gt;0</v>
      </c>
      <c r="AA122" t="str" cm="1">
        <f t="array" ref="AA122">_xlfn.IFS(
AND(O122&gt;=0,O122&lt;5),"0-5",
AND(O122&gt;=5,O122&lt;15),"5-15",
AND(O122&gt;=15,O122&lt;30),"15-30",
AND(O122&gt;=30,O122&lt;60),"30-60",
AND(O122&gt;=60,O122&lt;90),"60-90",
AND(O122&gt;=90,O122&lt;120),"90-120",
AND(O122&gt;=120,O122&lt;160),"120-160",
AND(O122&gt;=160,O122&lt;200),"160-200",
AND(O122&gt;=200,O122&lt;250),"200-250",
AND(O122&gt;=250,O122&lt;300),"250-300",
O122&gt;=300,"&gt;300",
TRUE,"Below 0"
)</f>
        <v>160-200</v>
      </c>
      <c r="AB122">
        <v>-4.3899999999999997</v>
      </c>
    </row>
    <row r="123" spans="1:28" hidden="1">
      <c r="A123" s="1">
        <v>45363</v>
      </c>
      <c r="B123" s="1" t="str">
        <f t="shared" si="9"/>
        <v>2024</v>
      </c>
      <c r="C123" t="s">
        <v>37</v>
      </c>
      <c r="D123" t="str">
        <f t="shared" si="5"/>
        <v>Indus</v>
      </c>
      <c r="E123" t="str">
        <f t="shared" si="6"/>
        <v>Indus Infra Trust</v>
      </c>
      <c r="F123" t="str">
        <f>_xlfn.XLOOKUP(E123,MARKET_PRICE__2[Column2],MARKET_PRICE__2[Column3],"Not found")</f>
        <v>Not found</v>
      </c>
      <c r="G123" t="str">
        <f>_xlfn.XLOOKUP(D123,MARKET_PRICE__2[Column12],MARKET_PRICE__2[Column3],"Not found")</f>
        <v>354.30</v>
      </c>
      <c r="H123" s="2">
        <v>2499.9899999999998</v>
      </c>
      <c r="K123" s="2">
        <f t="shared" si="7"/>
        <v>249.99899999999997</v>
      </c>
      <c r="N123" t="str" cm="1">
        <f t="array" ref="N123">_xlfn.IFS(H123&lt;500,"0-500",H123&lt;1000,"500-1000",H123&lt;1500,"1000-1500",H123&lt;2000,"1500-2000",H123&lt;2500,"2000-2500",H123&lt;3000,"2500-3000",H123&lt;3500,"3000-3500",H123&lt;4000,"3500-4000",H123&lt;4500,"4000-4500",H123&lt;=5000,"4500-5000",TRUE,"Hbove 5000")</f>
        <v>2000-2500</v>
      </c>
      <c r="O123">
        <v>8.92</v>
      </c>
      <c r="P123">
        <v>6.93</v>
      </c>
      <c r="Q123">
        <v>0</v>
      </c>
      <c r="R123">
        <v>8.01</v>
      </c>
      <c r="S123" t="str" cm="1">
        <f t="array" ref="S123">_xlfn.IFS(
R123&lt;0,"&lt; 0",
R123&lt;5,"0 to 5",
R123&lt;10,"5 to 10",
R123&lt;15,"10 to 15",
R123&lt;20,"15 to 20",
R123&lt;25,"20 to 25",
R123&lt;50,"25 to 50",
R123&lt;75,"50 to 75",
R123&lt;100,"75 to 100",
R123&lt;125,"100 to 125",
R123&lt;150,"125 to 150",
R123&lt;175,"150 to 175",
R123&lt;200,"175 to 200",
TRUE,"&gt; 200"
)</f>
        <v>5 to 10</v>
      </c>
      <c r="T123">
        <v>100</v>
      </c>
      <c r="U123">
        <v>101</v>
      </c>
      <c r="V123">
        <v>1</v>
      </c>
      <c r="W123" t="str" cm="1">
        <f t="array" ref="W123">_xlfn.IFS(
V123&lt;-15,"&lt; -15%",
V123&lt;-10,"-15% to -10%",
V123&lt;-5,"-10% to -5%",
V123&lt;0,"-5% to 0%",
V123&lt;10,"0% to 10%",
V123&lt;20,"10% to 20%",
V123&lt;30,"20% to 30%",
V123&lt;40,"30% to 40%",
V123&lt;50,"40% to 50%",
V123&lt;60,"50% to 60%",
V123&lt;70,"60% to 70%",
V123&lt;80,"70% to 80%",
V123&lt;90,"80% to 90%",
V123&lt;100,"90% to 100%",
TRUE,"&gt; 100%"
)</f>
        <v>0% to 10%</v>
      </c>
      <c r="X123">
        <v>114.7</v>
      </c>
      <c r="Y123">
        <v>114.77</v>
      </c>
      <c r="Z123" t="str">
        <f t="shared" si="8"/>
        <v>&gt;0</v>
      </c>
      <c r="AA123" t="str" cm="1">
        <f t="array" ref="AA123">_xlfn.IFS(
AND(O123&gt;=0,O123&lt;5),"0-5",
AND(O123&gt;=5,O123&lt;15),"5-15",
AND(O123&gt;=15,O123&lt;30),"15-30",
AND(O123&gt;=30,O123&lt;60),"30-60",
AND(O123&gt;=60,O123&lt;90),"60-90",
AND(O123&gt;=90,O123&lt;120),"90-120",
AND(O123&gt;=120,O123&lt;160),"120-160",
AND(O123&gt;=160,O123&lt;200),"160-200",
AND(O123&gt;=200,O123&lt;250),"200-250",
AND(O123&gt;=250,O123&lt;300),"250-300",
O123&gt;=300,"&gt;300",
TRUE,"Below 0"
)</f>
        <v>5-15</v>
      </c>
      <c r="AB123">
        <v>14.7</v>
      </c>
    </row>
    <row r="124" spans="1:28" hidden="1">
      <c r="A124" s="1">
        <v>45356</v>
      </c>
      <c r="B124" s="1" t="str">
        <f t="shared" si="9"/>
        <v>2024</v>
      </c>
      <c r="C124" t="s">
        <v>22545</v>
      </c>
      <c r="D124" t="str">
        <f t="shared" si="5"/>
        <v>Exicom</v>
      </c>
      <c r="E124" t="str">
        <f t="shared" si="6"/>
        <v>Exicom Tele-System</v>
      </c>
      <c r="F124" t="str">
        <f>_xlfn.XLOOKUP(E124,MARKET_PRICE__2[Column2],MARKET_PRICE__2[Column3],"Not found")</f>
        <v>Not found</v>
      </c>
      <c r="G124" t="str">
        <f>_xlfn.XLOOKUP(D124,MARKET_PRICE__2[Column12],MARKET_PRICE__2[Column3],"Not found")</f>
        <v>143.90</v>
      </c>
      <c r="H124" s="2">
        <v>429</v>
      </c>
      <c r="I124" s="2" t="str" cm="1">
        <f t="array" ref="I124">_xlfn.IFS(
H124&lt;50,"0-50",
H124&lt;100,"50-100",
H124&lt;150,"100-150",
H124&lt;200,"150-200",
H124&lt;250,"200-250",
H124&lt;300,"250-300",
H124&lt;350,"300-350",
H124&lt;400,"350-400",
H124&lt;450,"400-450",
H124&lt;=500,"450-500",
TRUE,"Above 500"
)</f>
        <v>400-450</v>
      </c>
      <c r="K124" s="2">
        <f t="shared" si="7"/>
        <v>42.9</v>
      </c>
      <c r="N124" t="str" cm="1">
        <f t="array" ref="N124">_xlfn.IFS(H124&lt;500,"0-500",H124&lt;1000,"500-1000",H124&lt;1500,"1000-1500",H124&lt;2000,"1500-2000",H124&lt;2500,"2000-2500",H124&lt;3000,"2500-3000",H124&lt;3500,"3000-3500",H124&lt;4000,"3500-4000",H124&lt;4500,"4000-4500",H124&lt;=5000,"4500-5000",TRUE,"Hbove 5000")</f>
        <v>0-500</v>
      </c>
      <c r="O124">
        <v>121.8</v>
      </c>
      <c r="P124">
        <v>153.22</v>
      </c>
      <c r="Q124">
        <v>119.59</v>
      </c>
      <c r="R124">
        <v>129.54</v>
      </c>
      <c r="S124" t="str" cm="1">
        <f t="array" ref="S124">_xlfn.IFS(
R124&lt;0,"&lt; 0",
R124&lt;5,"0 to 5",
R124&lt;10,"5 to 10",
R124&lt;15,"10 to 15",
R124&lt;20,"15 to 20",
R124&lt;25,"20 to 25",
R124&lt;50,"25 to 50",
R124&lt;75,"50 to 75",
R124&lt;100,"75 to 100",
R124&lt;125,"100 to 125",
R124&lt;150,"125 to 150",
R124&lt;175,"150 to 175",
R124&lt;200,"175 to 200",
TRUE,"&gt; 200"
)</f>
        <v>125 to 150</v>
      </c>
      <c r="T124">
        <v>142</v>
      </c>
      <c r="U124">
        <v>264</v>
      </c>
      <c r="V124">
        <v>85.92</v>
      </c>
      <c r="W124" t="str" cm="1">
        <f t="array" ref="W124">_xlfn.IFS(
V124&lt;-15,"&lt; -15%",
V124&lt;-10,"-15% to -10%",
V124&lt;-5,"-10% to -5%",
V124&lt;0,"-5% to 0%",
V124&lt;10,"0% to 10%",
V124&lt;20,"10% to 20%",
V124&lt;30,"20% to 30%",
V124&lt;40,"30% to 40%",
V124&lt;50,"40% to 50%",
V124&lt;60,"50% to 60%",
V124&lt;70,"60% to 70%",
V124&lt;80,"70% to 80%",
V124&lt;90,"80% to 90%",
V124&lt;100,"90% to 100%",
TRUE,"&gt; 100%"
)</f>
        <v>80% to 90%</v>
      </c>
      <c r="X124">
        <v>143.94999999999999</v>
      </c>
      <c r="Y124">
        <v>144.03</v>
      </c>
      <c r="Z124" t="str">
        <f t="shared" si="8"/>
        <v>&gt;0</v>
      </c>
      <c r="AA124" t="str" cm="1">
        <f t="array" ref="AA124">_xlfn.IFS(
AND(O124&gt;=0,O124&lt;5),"0-5",
AND(O124&gt;=5,O124&lt;15),"5-15",
AND(O124&gt;=15,O124&lt;30),"15-30",
AND(O124&gt;=30,O124&lt;60),"30-60",
AND(O124&gt;=60,O124&lt;90),"60-90",
AND(O124&gt;=90,O124&lt;120),"90-120",
AND(O124&gt;=120,O124&lt;160),"120-160",
AND(O124&gt;=160,O124&lt;200),"160-200",
AND(O124&gt;=200,O124&lt;250),"200-250",
AND(O124&gt;=250,O124&lt;300),"250-300",
O124&gt;=300,"&gt;300",
TRUE,"Below 0"
)</f>
        <v>120-160</v>
      </c>
      <c r="AB124">
        <v>1.37</v>
      </c>
    </row>
    <row r="125" spans="1:28" hidden="1">
      <c r="A125" s="1">
        <v>45356</v>
      </c>
      <c r="B125" s="1" t="str">
        <f t="shared" si="9"/>
        <v>2024</v>
      </c>
      <c r="C125" t="s">
        <v>22546</v>
      </c>
      <c r="D125" t="str">
        <f t="shared" si="5"/>
        <v>Platinum</v>
      </c>
      <c r="E125" t="str">
        <f t="shared" si="6"/>
        <v>Platinum Industrie</v>
      </c>
      <c r="F125" t="str">
        <f>_xlfn.XLOOKUP(E125,MARKET_PRICE__2[Column2],MARKET_PRICE__2[Column3],"Not found")</f>
        <v>Not found</v>
      </c>
      <c r="G125" t="str">
        <f>_xlfn.XLOOKUP(D125,MARKET_PRICE__2[Column12],MARKET_PRICE__2[Column3],"Not found")</f>
        <v>295.15</v>
      </c>
      <c r="H125" s="2">
        <v>235.32</v>
      </c>
      <c r="I125" s="2" t="str" cm="1">
        <f t="array" ref="I125">_xlfn.IFS(
H125&lt;50,"0-50",
H125&lt;100,"50-100",
H125&lt;150,"100-150",
H125&lt;200,"150-200",
H125&lt;250,"200-250",
H125&lt;300,"250-300",
H125&lt;350,"300-350",
H125&lt;400,"350-400",
H125&lt;450,"400-450",
H125&lt;=500,"450-500",
TRUE,"Above 500"
)</f>
        <v>200-250</v>
      </c>
      <c r="K125" s="2">
        <f t="shared" si="7"/>
        <v>23.532</v>
      </c>
      <c r="N125" t="str" cm="1">
        <f t="array" ref="N125">_xlfn.IFS(H125&lt;500,"0-500",H125&lt;1000,"500-1000",H125&lt;1500,"1000-1500",H125&lt;2000,"1500-2000",H125&lt;2500,"2000-2500",H125&lt;3000,"2500-3000",H125&lt;3500,"3000-3500",H125&lt;4000,"3500-4000",H125&lt;4500,"4000-4500",H125&lt;=5000,"4500-5000",TRUE,"Hbove 5000")</f>
        <v>0-500</v>
      </c>
      <c r="O125">
        <v>151</v>
      </c>
      <c r="P125">
        <v>141.83000000000001</v>
      </c>
      <c r="Q125">
        <v>50.99</v>
      </c>
      <c r="R125">
        <v>99.03</v>
      </c>
      <c r="S125" t="str" cm="1">
        <f t="array" ref="S125">_xlfn.IFS(
R125&lt;0,"&lt; 0",
R125&lt;5,"0 to 5",
R125&lt;10,"5 to 10",
R125&lt;15,"10 to 15",
R125&lt;20,"15 to 20",
R125&lt;25,"20 to 25",
R125&lt;50,"25 to 50",
R125&lt;75,"50 to 75",
R125&lt;100,"75 to 100",
R125&lt;125,"100 to 125",
R125&lt;150,"125 to 150",
R125&lt;175,"150 to 175",
R125&lt;200,"175 to 200",
TRUE,"&gt; 200"
)</f>
        <v>75 to 100</v>
      </c>
      <c r="T125">
        <v>171</v>
      </c>
      <c r="U125">
        <v>228</v>
      </c>
      <c r="V125">
        <v>33.33</v>
      </c>
      <c r="W125" t="str" cm="1">
        <f t="array" ref="W125">_xlfn.IFS(
V125&lt;-15,"&lt; -15%",
V125&lt;-10,"-15% to -10%",
V125&lt;-5,"-10% to -5%",
V125&lt;0,"-5% to 0%",
V125&lt;10,"0% to 10%",
V125&lt;20,"10% to 20%",
V125&lt;30,"20% to 30%",
V125&lt;40,"30% to 40%",
V125&lt;50,"40% to 50%",
V125&lt;60,"50% to 60%",
V125&lt;70,"60% to 70%",
V125&lt;80,"70% to 80%",
V125&lt;90,"80% to 90%",
V125&lt;100,"90% to 100%",
TRUE,"&gt; 100%"
)</f>
        <v>30% to 40%</v>
      </c>
      <c r="X125">
        <v>274.39999999999998</v>
      </c>
      <c r="Y125">
        <v>274.39999999999998</v>
      </c>
      <c r="Z125" t="str">
        <f t="shared" si="8"/>
        <v>&gt;0</v>
      </c>
      <c r="AA125" t="str" cm="1">
        <f t="array" ref="AA125">_xlfn.IFS(
AND(O125&gt;=0,O125&lt;5),"0-5",
AND(O125&gt;=5,O125&lt;15),"5-15",
AND(O125&gt;=15,O125&lt;30),"15-30",
AND(O125&gt;=30,O125&lt;60),"30-60",
AND(O125&gt;=60,O125&lt;90),"60-90",
AND(O125&gt;=90,O125&lt;120),"90-120",
AND(O125&gt;=120,O125&lt;160),"120-160",
AND(O125&gt;=160,O125&lt;200),"160-200",
AND(O125&gt;=200,O125&lt;250),"200-250",
AND(O125&gt;=250,O125&lt;300),"250-300",
O125&gt;=300,"&gt;300",
TRUE,"Below 0"
)</f>
        <v>120-160</v>
      </c>
      <c r="AB125">
        <v>60.47</v>
      </c>
    </row>
    <row r="126" spans="1:28">
      <c r="A126" s="1">
        <v>45351</v>
      </c>
      <c r="B126" s="1" t="str">
        <f t="shared" si="9"/>
        <v>2024</v>
      </c>
      <c r="C126" t="s">
        <v>38</v>
      </c>
      <c r="D126" t="str">
        <f t="shared" si="5"/>
        <v>GPT</v>
      </c>
      <c r="E126" t="str">
        <f t="shared" si="6"/>
        <v>GPT Healthcare</v>
      </c>
      <c r="F126" t="str">
        <f>_xlfn.XLOOKUP(E126,MARKET_PRICE__2[Column2],MARKET_PRICE__2[Column3],"Not found")</f>
        <v>149.05</v>
      </c>
      <c r="G126" t="str">
        <f>_xlfn.XLOOKUP(D126,MARKET_PRICE__2[Column12],MARKET_PRICE__2[Column3],"Not found")</f>
        <v>149.05</v>
      </c>
      <c r="H126" s="2">
        <v>525.14</v>
      </c>
      <c r="J126" s="2" t="str" cm="1">
        <f t="array" ref="J126">_xlfn.IFS(
AND(H126&gt;=500,H126&lt;550),"500-550",
AND(H126&gt;=550,H126&lt;600),"550-600",
AND(H126&gt;=600,H126&lt;650),"600-650",
AND(H126&gt;=650,H126&lt;700),"650-700",
AND(H126&gt;=700,H126&lt;750),"700-750",
AND(H126&gt;=750,H126&lt;800),"750-800",
AND(H126&gt;=800,H126&lt;850),"800-850",
AND(H126&gt;=850,H126&lt;900),"850-900",
AND(H126&gt;=900,H126&lt;950),"900-950",
AND(H126&gt;=950,H126&lt;=1000),"950-1000",
H126&lt;500,"Below 500",
TRUE,"Above 1000"
)</f>
        <v>500-550</v>
      </c>
      <c r="K126" s="2">
        <f t="shared" si="7"/>
        <v>52.513999999999996</v>
      </c>
      <c r="N126" t="str" cm="1">
        <f t="array" ref="N126">_xlfn.IFS(H126&lt;500,"0-500",H126&lt;1000,"500-1000",H126&lt;1500,"1000-1500",H126&lt;2000,"1500-2000",H126&lt;2500,"2000-2500",H126&lt;3000,"2500-3000",H126&lt;3500,"3000-3500",H126&lt;4000,"3500-4000",H126&lt;4500,"4000-4500",H126&lt;=5000,"4500-5000",TRUE,"Hbove 5000")</f>
        <v>500-1000</v>
      </c>
      <c r="O126">
        <v>17.3</v>
      </c>
      <c r="P126">
        <v>11.02</v>
      </c>
      <c r="Q126">
        <v>2.44</v>
      </c>
      <c r="R126">
        <v>8.52</v>
      </c>
      <c r="S126" t="str" cm="1">
        <f t="array" ref="S126">_xlfn.IFS(
R126&lt;0,"&lt; 0",
R126&lt;5,"0 to 5",
R126&lt;10,"5 to 10",
R126&lt;15,"10 to 15",
R126&lt;20,"15 to 20",
R126&lt;25,"20 to 25",
R126&lt;50,"25 to 50",
R126&lt;75,"50 to 75",
R126&lt;100,"75 to 100",
R126&lt;125,"100 to 125",
R126&lt;150,"125 to 150",
R126&lt;175,"150 to 175",
R126&lt;200,"175 to 200",
TRUE,"&gt; 200"
)</f>
        <v>5 to 10</v>
      </c>
      <c r="T126">
        <v>186</v>
      </c>
      <c r="U126">
        <v>216.15</v>
      </c>
      <c r="V126">
        <v>16.21</v>
      </c>
      <c r="W126" t="str" cm="1">
        <f t="array" ref="W126">_xlfn.IFS(
V126&lt;-15,"&lt; -15%",
V126&lt;-10,"-15% to -10%",
V126&lt;-5,"-10% to -5%",
V126&lt;0,"-5% to 0%",
V126&lt;10,"0% to 10%",
V126&lt;20,"10% to 20%",
V126&lt;30,"20% to 30%",
V126&lt;40,"30% to 40%",
V126&lt;50,"40% to 50%",
V126&lt;60,"50% to 60%",
V126&lt;70,"60% to 70%",
V126&lt;80,"70% to 80%",
V126&lt;90,"80% to 90%",
V126&lt;100,"90% to 100%",
TRUE,"&gt; 100%"
)</f>
        <v>10% to 20%</v>
      </c>
      <c r="X126">
        <v>157.55000000000001</v>
      </c>
      <c r="Y126">
        <v>157.66999999999999</v>
      </c>
      <c r="Z126" t="str">
        <f t="shared" si="8"/>
        <v>&gt;0</v>
      </c>
      <c r="AA126" t="str" cm="1">
        <f t="array" ref="AA126">_xlfn.IFS(
AND(O126&gt;=0,O126&lt;5),"0-5",
AND(O126&gt;=5,O126&lt;15),"5-15",
AND(O126&gt;=15,O126&lt;30),"15-30",
AND(O126&gt;=30,O126&lt;60),"30-60",
AND(O126&gt;=60,O126&lt;90),"60-90",
AND(O126&gt;=90,O126&lt;120),"90-120",
AND(O126&gt;=120,O126&lt;160),"120-160",
AND(O126&gt;=160,O126&lt;200),"160-200",
AND(O126&gt;=200,O126&lt;250),"200-250",
AND(O126&gt;=250,O126&lt;300),"250-300",
O126&gt;=300,"&gt;300",
TRUE,"Below 0"
)</f>
        <v>15-30</v>
      </c>
      <c r="AB126">
        <v>-15.3</v>
      </c>
    </row>
    <row r="127" spans="1:28" hidden="1">
      <c r="A127" s="1">
        <v>45350</v>
      </c>
      <c r="B127" s="1" t="str">
        <f t="shared" si="9"/>
        <v>2024</v>
      </c>
      <c r="C127" t="s">
        <v>39</v>
      </c>
      <c r="D127" t="str">
        <f t="shared" si="5"/>
        <v>Juniper</v>
      </c>
      <c r="E127" t="str">
        <f t="shared" si="6"/>
        <v>Juniper Hotels</v>
      </c>
      <c r="F127" t="str">
        <f>_xlfn.XLOOKUP(E127,MARKET_PRICE__2[Column2],MARKET_PRICE__2[Column3],"Not found")</f>
        <v>268.60</v>
      </c>
      <c r="G127" t="str">
        <f>_xlfn.XLOOKUP(D127,MARKET_PRICE__2[Column12],MARKET_PRICE__2[Column3],"Not found")</f>
        <v>268.60</v>
      </c>
      <c r="H127" s="2">
        <v>1800</v>
      </c>
      <c r="K127" s="2">
        <f t="shared" si="7"/>
        <v>180</v>
      </c>
      <c r="M127" s="2" t="str" cm="1">
        <f t="array" ref="M127">_xlfn.IFS(
AND(H127&gt;=1000,H127&lt;1050),"1000-1050",
AND(H127&gt;=1050,H127&lt;1100),"1050-1100",
AND(H127&gt;=1100,H127&lt;1150),"1100-1150",
AND(H127&gt;=1150,H127&lt;1200),"1150-1200",
AND(H127&gt;=1200,H127&lt;1250),"1200-1250",
AND(H127&gt;=1250,H127&lt;1300),"1250-1300",
AND(H127&gt;=1300,H127&lt;1350),"1300-1350",
AND(H127&gt;=1350,H127&lt;1400),"1350-1400",
AND(H127&gt;=1400,H127&lt;1450),"1400-1450",
AND(H127&gt;=1450,H127&lt;1500),"1450-1500",
AND(H127&gt;=1500,H127&lt;1550),"1500-1550",
AND(H127&gt;=1550,H127&lt;1600),"1550-1600",
AND(H127&gt;=1600,H127&lt;1650),"1600-1650",
AND(H127&gt;=1650,H127&lt;1700),"1650-1700",
AND(H127&gt;=1700,H127&lt;1750),"1700-1750",
AND(H127&gt;=1750,H127&lt;1800),"1750-1800",
AND(H127&gt;=1800,H127&lt;1850),"1800-1850",
AND(H127&gt;=1850,H127&lt;1900),"1850-1900",
AND(H127&gt;=1900,H127&lt;1950),"1900-1950",
AND(H127&gt;=1950,H127&lt;=2000),"1950-2000",
H127&lt;1000,"Below 1000",
TRUE,"Above 2000"
)</f>
        <v>1800-1850</v>
      </c>
      <c r="N127" t="str" cm="1">
        <f t="array" ref="N127">_xlfn.IFS(H127&lt;500,"0-500",H127&lt;1000,"500-1000",H127&lt;1500,"1000-1500",H127&lt;2000,"1500-2000",H127&lt;2500,"2000-2500",H127&lt;3000,"2500-3000",H127&lt;3500,"3000-3500",H127&lt;4000,"3500-4000",H127&lt;4500,"4000-4500",H127&lt;=5000,"4500-5000",TRUE,"Hbove 5000")</f>
        <v>1500-2000</v>
      </c>
      <c r="O127">
        <v>0</v>
      </c>
      <c r="P127">
        <v>0.06</v>
      </c>
      <c r="Q127">
        <v>0.52</v>
      </c>
      <c r="R127">
        <v>0.11</v>
      </c>
      <c r="S127" t="str" cm="1">
        <f t="array" ref="S127">_xlfn.IFS(
R127&lt;0,"&lt; 0",
R127&lt;5,"0 to 5",
R127&lt;10,"5 to 10",
R127&lt;15,"10 to 15",
R127&lt;20,"15 to 20",
R127&lt;25,"20 to 25",
R127&lt;50,"25 to 50",
R127&lt;75,"50 to 75",
R127&lt;100,"75 to 100",
R127&lt;125,"100 to 125",
R127&lt;150,"125 to 150",
R127&lt;175,"150 to 175",
R127&lt;200,"175 to 200",
TRUE,"&gt; 200"
)</f>
        <v>0 to 5</v>
      </c>
      <c r="T127">
        <v>360</v>
      </c>
      <c r="U127">
        <v>361.2</v>
      </c>
      <c r="V127">
        <v>0.33</v>
      </c>
      <c r="W127" t="str" cm="1">
        <f t="array" ref="W127">_xlfn.IFS(
V127&lt;-15,"&lt; -15%",
V127&lt;-10,"-15% to -10%",
V127&lt;-5,"-10% to -5%",
V127&lt;0,"-5% to 0%",
V127&lt;10,"0% to 10%",
V127&lt;20,"10% to 20%",
V127&lt;30,"20% to 30%",
V127&lt;40,"30% to 40%",
V127&lt;50,"40% to 50%",
V127&lt;60,"50% to 60%",
V127&lt;70,"60% to 70%",
V127&lt;80,"70% to 80%",
V127&lt;90,"80% to 90%",
V127&lt;100,"90% to 100%",
TRUE,"&gt; 100%"
)</f>
        <v>0% to 10%</v>
      </c>
      <c r="X127">
        <v>297.45</v>
      </c>
      <c r="Y127">
        <v>296.7</v>
      </c>
      <c r="Z127" t="str">
        <f t="shared" si="8"/>
        <v>&gt;0</v>
      </c>
      <c r="AA127" t="str" cm="1">
        <f t="array" ref="AA127">_xlfn.IFS(
AND(O127&gt;=0,O127&lt;5),"0-5",
AND(O127&gt;=5,O127&lt;15),"5-15",
AND(O127&gt;=15,O127&lt;30),"15-30",
AND(O127&gt;=30,O127&lt;60),"30-60",
AND(O127&gt;=60,O127&lt;90),"60-90",
AND(O127&gt;=90,O127&lt;120),"90-120",
AND(O127&gt;=120,O127&lt;160),"120-160",
AND(O127&gt;=160,O127&lt;200),"160-200",
AND(O127&gt;=200,O127&lt;250),"200-250",
AND(O127&gt;=250,O127&lt;300),"250-300",
O127&gt;=300,"&gt;300",
TRUE,"Below 0"
)</f>
        <v>0-5</v>
      </c>
      <c r="AB127">
        <v>-17.38</v>
      </c>
    </row>
    <row r="128" spans="1:28" hidden="1">
      <c r="A128" s="1">
        <v>45342</v>
      </c>
      <c r="B128" s="1" t="str">
        <f t="shared" si="9"/>
        <v>2024</v>
      </c>
      <c r="C128" t="s">
        <v>22547</v>
      </c>
      <c r="D128" t="str">
        <f t="shared" si="5"/>
        <v>Vibhor</v>
      </c>
      <c r="E128" t="str">
        <f t="shared" si="6"/>
        <v>Vibhor Steel Tubes</v>
      </c>
      <c r="F128" t="str">
        <f>_xlfn.XLOOKUP(E128,MARKET_PRICE__2[Column2],MARKET_PRICE__2[Column3],"Not found")</f>
        <v>Not found</v>
      </c>
      <c r="G128" t="str">
        <f>_xlfn.XLOOKUP(D128,MARKET_PRICE__2[Column12],MARKET_PRICE__2[Column3],"Not found")</f>
        <v>149.00</v>
      </c>
      <c r="H128" s="2">
        <v>72.17</v>
      </c>
      <c r="I128" s="2" t="str" cm="1">
        <f t="array" ref="I128">_xlfn.IFS(
H128&lt;50,"0-50",
H128&lt;100,"50-100",
H128&lt;150,"100-150",
H128&lt;200,"150-200",
H128&lt;250,"200-250",
H128&lt;300,"250-300",
H128&lt;350,"300-350",
H128&lt;400,"350-400",
H128&lt;450,"400-450",
H128&lt;=500,"450-500",
TRUE,"Above 500"
)</f>
        <v>50-100</v>
      </c>
      <c r="K128" s="2">
        <f t="shared" si="7"/>
        <v>7.2170000000000005</v>
      </c>
      <c r="N128" t="str" cm="1">
        <f t="array" ref="N128">_xlfn.IFS(H128&lt;500,"0-500",H128&lt;1000,"500-1000",H128&lt;1500,"1000-1500",H128&lt;2000,"1500-2000",H128&lt;2500,"2000-2500",H128&lt;3000,"2500-3000",H128&lt;3500,"3000-3500",H128&lt;4000,"3500-4000",H128&lt;4500,"4000-4500",H128&lt;=5000,"4500-5000",TRUE,"Hbove 5000")</f>
        <v>0-500</v>
      </c>
      <c r="O128">
        <v>178.73</v>
      </c>
      <c r="P128">
        <v>721.34</v>
      </c>
      <c r="Q128">
        <v>188.17</v>
      </c>
      <c r="R128">
        <v>298.86</v>
      </c>
      <c r="S128" t="str" cm="1">
        <f t="array" ref="S128">_xlfn.IFS(
R128&lt;0,"&lt; 0",
R128&lt;5,"0 to 5",
R128&lt;10,"5 to 10",
R128&lt;15,"10 to 15",
R128&lt;20,"15 to 20",
R128&lt;25,"20 to 25",
R128&lt;50,"25 to 50",
R128&lt;75,"50 to 75",
R128&lt;100,"75 to 100",
R128&lt;125,"100 to 125",
R128&lt;150,"125 to 150",
R128&lt;175,"150 to 175",
R128&lt;200,"175 to 200",
TRUE,"&gt; 200"
)</f>
        <v>&gt; 200</v>
      </c>
      <c r="T128">
        <v>151</v>
      </c>
      <c r="U128">
        <v>421</v>
      </c>
      <c r="V128">
        <v>178.81</v>
      </c>
      <c r="W128" t="str" cm="1">
        <f t="array" ref="W128">_xlfn.IFS(
V128&lt;-15,"&lt; -15%",
V128&lt;-10,"-15% to -10%",
V128&lt;-5,"-10% to -5%",
V128&lt;0,"-5% to 0%",
V128&lt;10,"0% to 10%",
V128&lt;20,"10% to 20%",
V128&lt;30,"20% to 30%",
V128&lt;40,"30% to 40%",
V128&lt;50,"40% to 50%",
V128&lt;60,"50% to 60%",
V128&lt;70,"60% to 70%",
V128&lt;80,"70% to 80%",
V128&lt;90,"80% to 90%",
V128&lt;100,"90% to 100%",
TRUE,"&gt; 100%"
)</f>
        <v>&gt; 100%</v>
      </c>
      <c r="X128">
        <v>155</v>
      </c>
      <c r="Y128">
        <v>154.38</v>
      </c>
      <c r="Z128" t="str">
        <f t="shared" si="8"/>
        <v>&gt;0</v>
      </c>
      <c r="AA128" t="str" cm="1">
        <f t="array" ref="AA128">_xlfn.IFS(
AND(O128&gt;=0,O128&lt;5),"0-5",
AND(O128&gt;=5,O128&lt;15),"5-15",
AND(O128&gt;=15,O128&lt;30),"15-30",
AND(O128&gt;=30,O128&lt;60),"30-60",
AND(O128&gt;=60,O128&lt;90),"60-90",
AND(O128&gt;=90,O128&lt;120),"90-120",
AND(O128&gt;=120,O128&lt;160),"120-160",
AND(O128&gt;=160,O128&lt;200),"160-200",
AND(O128&gt;=200,O128&lt;250),"200-250",
AND(O128&gt;=250,O128&lt;300),"250-300",
O128&gt;=300,"&gt;300",
TRUE,"Below 0"
)</f>
        <v>160-200</v>
      </c>
      <c r="AB128">
        <v>2.65</v>
      </c>
    </row>
    <row r="129" spans="1:28" hidden="1">
      <c r="A129" s="1">
        <v>45338</v>
      </c>
      <c r="B129" s="1" t="str">
        <f t="shared" si="9"/>
        <v>2024</v>
      </c>
      <c r="C129" t="s">
        <v>22548</v>
      </c>
      <c r="D129" t="str">
        <f t="shared" si="5"/>
        <v>Entero</v>
      </c>
      <c r="E129" t="str">
        <f t="shared" si="6"/>
        <v>Entero Healthcare</v>
      </c>
      <c r="F129" t="str">
        <f>_xlfn.XLOOKUP(E129,MARKET_PRICE__2[Column2],MARKET_PRICE__2[Column3],"Not found")</f>
        <v>Not found</v>
      </c>
      <c r="G129" t="str">
        <f>_xlfn.XLOOKUP(D129,MARKET_PRICE__2[Column12],MARKET_PRICE__2[Column3],"Not found")</f>
        <v>1125.45</v>
      </c>
      <c r="H129" s="2">
        <v>1600</v>
      </c>
      <c r="K129" s="2">
        <f t="shared" si="7"/>
        <v>160</v>
      </c>
      <c r="M129" s="2" t="str" cm="1">
        <f t="array" ref="M129">_xlfn.IFS(
AND(H129&gt;=1000,H129&lt;1050),"1000-1050",
AND(H129&gt;=1050,H129&lt;1100),"1050-1100",
AND(H129&gt;=1100,H129&lt;1150),"1100-1150",
AND(H129&gt;=1150,H129&lt;1200),"1150-1200",
AND(H129&gt;=1200,H129&lt;1250),"1200-1250",
AND(H129&gt;=1250,H129&lt;1300),"1250-1300",
AND(H129&gt;=1300,H129&lt;1350),"1300-1350",
AND(H129&gt;=1350,H129&lt;1400),"1350-1400",
AND(H129&gt;=1400,H129&lt;1450),"1400-1450",
AND(H129&gt;=1450,H129&lt;1500),"1450-1500",
AND(H129&gt;=1500,H129&lt;1550),"1500-1550",
AND(H129&gt;=1550,H129&lt;1600),"1550-1600",
AND(H129&gt;=1600,H129&lt;1650),"1600-1650",
AND(H129&gt;=1650,H129&lt;1700),"1650-1700",
AND(H129&gt;=1700,H129&lt;1750),"1700-1750",
AND(H129&gt;=1750,H129&lt;1800),"1750-1800",
AND(H129&gt;=1800,H129&lt;1850),"1800-1850",
AND(H129&gt;=1850,H129&lt;1900),"1850-1900",
AND(H129&gt;=1900,H129&lt;1950),"1900-1950",
AND(H129&gt;=1950,H129&lt;=2000),"1950-2000",
H129&lt;1000,"Below 1000",
TRUE,"Above 2000"
)</f>
        <v>1600-1650</v>
      </c>
      <c r="N129" t="str" cm="1">
        <f t="array" ref="N129">_xlfn.IFS(H129&lt;500,"0-500",H129&lt;1000,"500-1000",H129&lt;1500,"1000-1500",H129&lt;2000,"1500-2000",H129&lt;2500,"2000-2500",H129&lt;3000,"2500-3000",H129&lt;3500,"3000-3500",H129&lt;4000,"3500-4000",H129&lt;4500,"4000-4500",H129&lt;=5000,"4500-5000",TRUE,"Hbove 5000")</f>
        <v>1500-2000</v>
      </c>
      <c r="O129">
        <v>2.2799999999999998</v>
      </c>
      <c r="P129">
        <v>0.22</v>
      </c>
      <c r="Q129">
        <v>1.33</v>
      </c>
      <c r="R129">
        <v>1.53</v>
      </c>
      <c r="S129" t="str" cm="1">
        <f t="array" ref="S129">_xlfn.IFS(
R129&lt;0,"&lt; 0",
R129&lt;5,"0 to 5",
R129&lt;10,"5 to 10",
R129&lt;15,"10 to 15",
R129&lt;20,"15 to 20",
R129&lt;25,"20 to 25",
R129&lt;50,"25 to 50",
R129&lt;75,"50 to 75",
R129&lt;100,"75 to 100",
R129&lt;125,"100 to 125",
R129&lt;150,"125 to 150",
R129&lt;175,"150 to 175",
R129&lt;200,"175 to 200",
TRUE,"&gt; 200"
)</f>
        <v>0 to 5</v>
      </c>
      <c r="T129">
        <v>1258</v>
      </c>
      <c r="U129">
        <v>1245</v>
      </c>
      <c r="V129">
        <v>-1.03</v>
      </c>
      <c r="W129" t="str" cm="1">
        <f t="array" ref="W129">_xlfn.IFS(
V129&lt;-15,"&lt; -15%",
V129&lt;-10,"-15% to -10%",
V129&lt;-5,"-10% to -5%",
V129&lt;0,"-5% to 0%",
V129&lt;10,"0% to 10%",
V129&lt;20,"10% to 20%",
V129&lt;30,"20% to 30%",
V129&lt;40,"30% to 40%",
V129&lt;50,"40% to 50%",
V129&lt;60,"50% to 60%",
V129&lt;70,"60% to 70%",
V129&lt;80,"70% to 80%",
V129&lt;90,"80% to 90%",
V129&lt;100,"90% to 100%",
TRUE,"&gt; 100%"
)</f>
        <v>-5% to 0%</v>
      </c>
      <c r="X129">
        <v>1229.7</v>
      </c>
      <c r="Y129">
        <v>1229.5</v>
      </c>
      <c r="Z129" t="str">
        <f t="shared" si="8"/>
        <v>&lt;0</v>
      </c>
      <c r="AA129" t="str" cm="1">
        <f t="array" ref="AA129">_xlfn.IFS(
AND(O129&gt;=0,O129&lt;5),"0-5",
AND(O129&gt;=5,O129&lt;15),"5-15",
AND(O129&gt;=15,O129&lt;30),"15-30",
AND(O129&gt;=30,O129&lt;60),"30-60",
AND(O129&gt;=60,O129&lt;90),"60-90",
AND(O129&gt;=90,O129&lt;120),"90-120",
AND(O129&gt;=120,O129&lt;160),"120-160",
AND(O129&gt;=160,O129&lt;200),"160-200",
AND(O129&gt;=200,O129&lt;250),"200-250",
AND(O129&gt;=250,O129&lt;300),"250-300",
O129&gt;=300,"&gt;300",
TRUE,"Below 0"
)</f>
        <v>0-5</v>
      </c>
      <c r="AB129">
        <v>-2.25</v>
      </c>
    </row>
    <row r="130" spans="1:28">
      <c r="A130" s="1">
        <v>45336</v>
      </c>
      <c r="B130" s="1" t="str">
        <f t="shared" si="9"/>
        <v>2024</v>
      </c>
      <c r="C130" t="s">
        <v>22549</v>
      </c>
      <c r="D130" t="str">
        <f t="shared" si="5"/>
        <v>Jana</v>
      </c>
      <c r="E130" t="str">
        <f t="shared" si="6"/>
        <v>Jana Small Finance</v>
      </c>
      <c r="F130" t="str">
        <f>_xlfn.XLOOKUP(E130,MARKET_PRICE__2[Column2],MARKET_PRICE__2[Column3],"Not found")</f>
        <v>Not found</v>
      </c>
      <c r="G130" t="str">
        <f>_xlfn.XLOOKUP(D130,MARKET_PRICE__2[Column12],MARKET_PRICE__2[Column3],"Not found")</f>
        <v>476.00</v>
      </c>
      <c r="H130" s="2">
        <v>570</v>
      </c>
      <c r="J130" s="2" t="str" cm="1">
        <f t="array" ref="J130">_xlfn.IFS(
AND(H130&gt;=500,H130&lt;550),"500-550",
AND(H130&gt;=550,H130&lt;600),"550-600",
AND(H130&gt;=600,H130&lt;650),"600-650",
AND(H130&gt;=650,H130&lt;700),"650-700",
AND(H130&gt;=700,H130&lt;750),"700-750",
AND(H130&gt;=750,H130&lt;800),"750-800",
AND(H130&gt;=800,H130&lt;850),"800-850",
AND(H130&gt;=850,H130&lt;900),"850-900",
AND(H130&gt;=900,H130&lt;950),"900-950",
AND(H130&gt;=950,H130&lt;=1000),"950-1000",
H130&lt;500,"Below 500",
TRUE,"Above 1000"
)</f>
        <v>550-600</v>
      </c>
      <c r="K130" s="2">
        <f t="shared" si="7"/>
        <v>57</v>
      </c>
      <c r="N130" t="str" cm="1">
        <f t="array" ref="N130">_xlfn.IFS(H130&lt;500,"0-500",H130&lt;1000,"500-1000",H130&lt;1500,"1000-1500",H130&lt;2000,"1500-2000",H130&lt;2500,"2000-2500",H130&lt;3000,"2500-3000",H130&lt;3500,"3000-3500",H130&lt;4000,"3500-4000",H130&lt;4500,"4000-4500",H130&lt;=5000,"4500-5000",TRUE,"Hbove 5000")</f>
        <v>500-1000</v>
      </c>
      <c r="O130">
        <v>38.75</v>
      </c>
      <c r="P130">
        <v>25.05</v>
      </c>
      <c r="Q130">
        <v>5.46</v>
      </c>
      <c r="R130">
        <v>18.5</v>
      </c>
      <c r="S130" t="str" cm="1">
        <f t="array" ref="S130">_xlfn.IFS(
R130&lt;0,"&lt; 0",
R130&lt;5,"0 to 5",
R130&lt;10,"5 to 10",
R130&lt;15,"10 to 15",
R130&lt;20,"15 to 20",
R130&lt;25,"20 to 25",
R130&lt;50,"25 to 50",
R130&lt;75,"50 to 75",
R130&lt;100,"75 to 100",
R130&lt;125,"100 to 125",
R130&lt;150,"125 to 150",
R130&lt;175,"150 to 175",
R130&lt;200,"175 to 200",
TRUE,"&gt; 200"
)</f>
        <v>15 to 20</v>
      </c>
      <c r="T130">
        <v>414</v>
      </c>
      <c r="U130">
        <v>396</v>
      </c>
      <c r="V130">
        <v>-4.3499999999999996</v>
      </c>
      <c r="W130" t="str" cm="1">
        <f t="array" ref="W130">_xlfn.IFS(
V130&lt;-15,"&lt; -15%",
V130&lt;-10,"-15% to -10%",
V130&lt;-5,"-10% to -5%",
V130&lt;0,"-5% to 0%",
V130&lt;10,"0% to 10%",
V130&lt;20,"10% to 20%",
V130&lt;30,"20% to 30%",
V130&lt;40,"30% to 40%",
V130&lt;50,"40% to 50%",
V130&lt;60,"50% to 60%",
V130&lt;70,"60% to 70%",
V130&lt;80,"70% to 80%",
V130&lt;90,"80% to 90%",
V130&lt;100,"90% to 100%",
TRUE,"&gt; 100%"
)</f>
        <v>-5% to 0%</v>
      </c>
      <c r="X130">
        <v>496.1</v>
      </c>
      <c r="Y130">
        <v>496.3</v>
      </c>
      <c r="Z130" t="str">
        <f t="shared" si="8"/>
        <v>&lt;0</v>
      </c>
      <c r="AA130" t="str" cm="1">
        <f t="array" ref="AA130">_xlfn.IFS(
AND(O130&gt;=0,O130&lt;5),"0-5",
AND(O130&gt;=5,O130&lt;15),"5-15",
AND(O130&gt;=15,O130&lt;30),"15-30",
AND(O130&gt;=30,O130&lt;60),"30-60",
AND(O130&gt;=60,O130&lt;90),"60-90",
AND(O130&gt;=90,O130&lt;120),"90-120",
AND(O130&gt;=120,O130&lt;160),"120-160",
AND(O130&gt;=160,O130&lt;200),"160-200",
AND(O130&gt;=200,O130&lt;250),"200-250",
AND(O130&gt;=250,O130&lt;300),"250-300",
O130&gt;=300,"&gt;300",
TRUE,"Below 0"
)</f>
        <v>30-60</v>
      </c>
      <c r="AB130">
        <v>19.829999999999998</v>
      </c>
    </row>
    <row r="131" spans="1:28">
      <c r="A131" s="1">
        <v>45336</v>
      </c>
      <c r="B131" s="1" t="str">
        <f t="shared" si="9"/>
        <v>2024</v>
      </c>
      <c r="C131" t="s">
        <v>22550</v>
      </c>
      <c r="D131" t="str">
        <f t="shared" ref="D131:D193" si="10">IFERROR(LEFT(C131,FIND(" ",C131)-1),C131)</f>
        <v>Capital</v>
      </c>
      <c r="E131" t="str">
        <f t="shared" ref="E131:E193" si="11">TRIM(SUBSTITUTE(SUBSTITUTE(C131,"Ltd",""),"Lt",""))</f>
        <v>Capital Small Fina</v>
      </c>
      <c r="F131" t="str">
        <f>_xlfn.XLOOKUP(E131,MARKET_PRICE__2[Column2],MARKET_PRICE__2[Column3],"Not found")</f>
        <v>Not found</v>
      </c>
      <c r="G131" t="str">
        <f>_xlfn.XLOOKUP(D131,MARKET_PRICE__2[Column12],MARKET_PRICE__2[Column3],"Not found")</f>
        <v>45.23</v>
      </c>
      <c r="H131" s="2">
        <v>523.07000000000005</v>
      </c>
      <c r="J131" s="2" t="str" cm="1">
        <f t="array" ref="J131">_xlfn.IFS(
AND(H131&gt;=500,H131&lt;550),"500-550",
AND(H131&gt;=550,H131&lt;600),"550-600",
AND(H131&gt;=600,H131&lt;650),"600-650",
AND(H131&gt;=650,H131&lt;700),"650-700",
AND(H131&gt;=700,H131&lt;750),"700-750",
AND(H131&gt;=750,H131&lt;800),"750-800",
AND(H131&gt;=800,H131&lt;850),"800-850",
AND(H131&gt;=850,H131&lt;900),"850-900",
AND(H131&gt;=900,H131&lt;950),"900-950",
AND(H131&gt;=950,H131&lt;=1000),"950-1000",
H131&lt;500,"Below 500",
TRUE,"Above 1000"
)</f>
        <v>500-550</v>
      </c>
      <c r="K131" s="2">
        <f t="shared" ref="K131:K194" si="12">H131/10</f>
        <v>52.307000000000002</v>
      </c>
      <c r="N131" t="str" cm="1">
        <f t="array" ref="N131">_xlfn.IFS(H131&lt;500,"0-500",H131&lt;1000,"500-1000",H131&lt;1500,"1000-1500",H131&lt;2000,"1500-2000",H131&lt;2500,"2000-2500",H131&lt;3000,"2500-3000",H131&lt;3500,"3000-3500",H131&lt;4000,"3500-4000",H131&lt;4500,"4000-4500",H131&lt;=5000,"4500-5000",TRUE,"Hbove 5000")</f>
        <v>500-1000</v>
      </c>
      <c r="O131">
        <v>6.64</v>
      </c>
      <c r="P131">
        <v>4.05</v>
      </c>
      <c r="Q131">
        <v>2.4900000000000002</v>
      </c>
      <c r="R131">
        <v>4</v>
      </c>
      <c r="S131" t="str" cm="1">
        <f t="array" ref="S131">_xlfn.IFS(
R131&lt;0,"&lt; 0",
R131&lt;5,"0 to 5",
R131&lt;10,"5 to 10",
R131&lt;15,"10 to 15",
R131&lt;20,"15 to 20",
R131&lt;25,"20 to 25",
R131&lt;50,"25 to 50",
R131&lt;75,"50 to 75",
R131&lt;100,"75 to 100",
R131&lt;125,"100 to 125",
R131&lt;150,"125 to 150",
R131&lt;175,"150 to 175",
R131&lt;200,"175 to 200",
TRUE,"&gt; 200"
)</f>
        <v>0 to 5</v>
      </c>
      <c r="T131">
        <v>468</v>
      </c>
      <c r="U131">
        <v>435</v>
      </c>
      <c r="V131">
        <v>-7.05</v>
      </c>
      <c r="W131" t="str" cm="1">
        <f t="array" ref="W131">_xlfn.IFS(
V131&lt;-15,"&lt; -15%",
V131&lt;-10,"-15% to -10%",
V131&lt;-5,"-10% to -5%",
V131&lt;0,"-5% to 0%",
V131&lt;10,"0% to 10%",
V131&lt;20,"10% to 20%",
V131&lt;30,"20% to 30%",
V131&lt;40,"30% to 40%",
V131&lt;50,"40% to 50%",
V131&lt;60,"50% to 60%",
V131&lt;70,"60% to 70%",
V131&lt;80,"70% to 80%",
V131&lt;90,"80% to 90%",
V131&lt;100,"90% to 100%",
TRUE,"&gt; 100%"
)</f>
        <v>-10% to -5%</v>
      </c>
      <c r="X131">
        <v>301.2</v>
      </c>
      <c r="Y131">
        <v>301.95</v>
      </c>
      <c r="Z131" t="str">
        <f t="shared" ref="Z131:Z193" si="13">IF(V131&gt;0, "&gt;0", IF(V131&lt;0, "&lt;0", "=0"))</f>
        <v>&lt;0</v>
      </c>
      <c r="AA131" t="str" cm="1">
        <f t="array" ref="AA131">_xlfn.IFS(
AND(O131&gt;=0,O131&lt;5),"0-5",
AND(O131&gt;=5,O131&lt;15),"5-15",
AND(O131&gt;=15,O131&lt;30),"15-30",
AND(O131&gt;=30,O131&lt;60),"30-60",
AND(O131&gt;=60,O131&lt;90),"60-90",
AND(O131&gt;=90,O131&lt;120),"90-120",
AND(O131&gt;=120,O131&lt;160),"120-160",
AND(O131&gt;=160,O131&lt;200),"160-200",
AND(O131&gt;=200,O131&lt;250),"200-250",
AND(O131&gt;=250,O131&lt;300),"250-300",
O131&gt;=300,"&gt;300",
TRUE,"Below 0"
)</f>
        <v>5-15</v>
      </c>
      <c r="AB131">
        <v>-35.64</v>
      </c>
    </row>
    <row r="132" spans="1:28">
      <c r="A132" s="1">
        <v>45336</v>
      </c>
      <c r="B132" s="1" t="str">
        <f t="shared" ref="B132:B195" si="14">TEXT(A132,"yyyy")</f>
        <v>2024</v>
      </c>
      <c r="C132" t="s">
        <v>22551</v>
      </c>
      <c r="D132" t="str">
        <f t="shared" si="10"/>
        <v>Rashi</v>
      </c>
      <c r="E132" t="str">
        <f t="shared" si="11"/>
        <v>Rashi Peripherals</v>
      </c>
      <c r="F132" t="str">
        <f>_xlfn.XLOOKUP(E132,MARKET_PRICE__2[Column2],MARKET_PRICE__2[Column3],"Not found")</f>
        <v>Not found</v>
      </c>
      <c r="G132" t="str">
        <f>_xlfn.XLOOKUP(D132,MARKET_PRICE__2[Column12],MARKET_PRICE__2[Column3],"Not found")</f>
        <v>332.20</v>
      </c>
      <c r="H132" s="2">
        <v>600</v>
      </c>
      <c r="J132" s="2" t="str" cm="1">
        <f t="array" ref="J132">_xlfn.IFS(
AND(H132&gt;=500,H132&lt;550),"500-550",
AND(H132&gt;=550,H132&lt;600),"550-600",
AND(H132&gt;=600,H132&lt;650),"600-650",
AND(H132&gt;=650,H132&lt;700),"650-700",
AND(H132&gt;=700,H132&lt;750),"700-750",
AND(H132&gt;=750,H132&lt;800),"750-800",
AND(H132&gt;=800,H132&lt;850),"800-850",
AND(H132&gt;=850,H132&lt;900),"850-900",
AND(H132&gt;=900,H132&lt;950),"900-950",
AND(H132&gt;=950,H132&lt;=1000),"950-1000",
H132&lt;500,"Below 500",
TRUE,"Above 1000"
)</f>
        <v>600-650</v>
      </c>
      <c r="K132" s="2">
        <f t="shared" si="12"/>
        <v>60</v>
      </c>
      <c r="N132" t="str" cm="1">
        <f t="array" ref="N132">_xlfn.IFS(H132&lt;500,"0-500",H132&lt;1000,"500-1000",H132&lt;1500,"1000-1500",H132&lt;2000,"1500-2000",H132&lt;2500,"2000-2500",H132&lt;3000,"2500-3000",H132&lt;3500,"3000-3500",H132&lt;4000,"3500-4000",H132&lt;4500,"4000-4500",H132&lt;=5000,"4500-5000",TRUE,"Hbove 5000")</f>
        <v>500-1000</v>
      </c>
      <c r="O132">
        <v>143.66</v>
      </c>
      <c r="P132">
        <v>62.75</v>
      </c>
      <c r="Q132">
        <v>10.44</v>
      </c>
      <c r="R132">
        <v>59.71</v>
      </c>
      <c r="S132" t="str" cm="1">
        <f t="array" ref="S132">_xlfn.IFS(
R132&lt;0,"&lt; 0",
R132&lt;5,"0 to 5",
R132&lt;10,"5 to 10",
R132&lt;15,"10 to 15",
R132&lt;20,"15 to 20",
R132&lt;25,"20 to 25",
R132&lt;50,"25 to 50",
R132&lt;75,"50 to 75",
R132&lt;100,"75 to 100",
R132&lt;125,"100 to 125",
R132&lt;150,"125 to 150",
R132&lt;175,"150 to 175",
R132&lt;200,"175 to 200",
TRUE,"&gt; 200"
)</f>
        <v>50 to 75</v>
      </c>
      <c r="T132">
        <v>311</v>
      </c>
      <c r="U132">
        <v>335</v>
      </c>
      <c r="V132">
        <v>7.72</v>
      </c>
      <c r="W132" t="str" cm="1">
        <f t="array" ref="W132">_xlfn.IFS(
V132&lt;-15,"&lt; -15%",
V132&lt;-10,"-15% to -10%",
V132&lt;-5,"-10% to -5%",
V132&lt;0,"-5% to 0%",
V132&lt;10,"0% to 10%",
V132&lt;20,"10% to 20%",
V132&lt;30,"20% to 30%",
V132&lt;40,"30% to 40%",
V132&lt;50,"40% to 50%",
V132&lt;60,"50% to 60%",
V132&lt;70,"60% to 70%",
V132&lt;80,"70% to 80%",
V132&lt;90,"80% to 90%",
V132&lt;100,"90% to 100%",
TRUE,"&gt; 100%"
)</f>
        <v>0% to 10%</v>
      </c>
      <c r="X132">
        <v>282.95</v>
      </c>
      <c r="Y132">
        <v>282.95</v>
      </c>
      <c r="Z132" t="str">
        <f t="shared" si="13"/>
        <v>&gt;0</v>
      </c>
      <c r="AA132" t="str" cm="1">
        <f t="array" ref="AA132">_xlfn.IFS(
AND(O132&gt;=0,O132&lt;5),"0-5",
AND(O132&gt;=5,O132&lt;15),"5-15",
AND(O132&gt;=15,O132&lt;30),"15-30",
AND(O132&gt;=30,O132&lt;60),"30-60",
AND(O132&gt;=60,O132&lt;90),"60-90",
AND(O132&gt;=90,O132&lt;120),"90-120",
AND(O132&gt;=120,O132&lt;160),"120-160",
AND(O132&gt;=160,O132&lt;200),"160-200",
AND(O132&gt;=200,O132&lt;250),"200-250",
AND(O132&gt;=250,O132&lt;300),"250-300",
O132&gt;=300,"&gt;300",
TRUE,"Below 0"
)</f>
        <v>120-160</v>
      </c>
      <c r="AB132">
        <v>-9.02</v>
      </c>
    </row>
    <row r="133" spans="1:28">
      <c r="A133" s="1">
        <v>45334</v>
      </c>
      <c r="B133" s="1" t="str">
        <f t="shared" si="14"/>
        <v>2024</v>
      </c>
      <c r="C133" t="s">
        <v>22552</v>
      </c>
      <c r="D133" t="str">
        <f t="shared" si="10"/>
        <v>Apeejay</v>
      </c>
      <c r="E133" t="str">
        <f t="shared" si="11"/>
        <v>Apeejay Surrendra</v>
      </c>
      <c r="F133" t="str">
        <f>_xlfn.XLOOKUP(E133,MARKET_PRICE__2[Column2],MARKET_PRICE__2[Column3],"Not found")</f>
        <v>Not found</v>
      </c>
      <c r="G133" t="str">
        <f>_xlfn.XLOOKUP(D133,MARKET_PRICE__2[Column12],MARKET_PRICE__2[Column3],"Not found")</f>
        <v>153.80</v>
      </c>
      <c r="H133" s="2">
        <v>920</v>
      </c>
      <c r="J133" s="2" t="str" cm="1">
        <f t="array" ref="J133">_xlfn.IFS(
AND(H133&gt;=500,H133&lt;550),"500-550",
AND(H133&gt;=550,H133&lt;600),"550-600",
AND(H133&gt;=600,H133&lt;650),"600-650",
AND(H133&gt;=650,H133&lt;700),"650-700",
AND(H133&gt;=700,H133&lt;750),"700-750",
AND(H133&gt;=750,H133&lt;800),"750-800",
AND(H133&gt;=800,H133&lt;850),"800-850",
AND(H133&gt;=850,H133&lt;900),"850-900",
AND(H133&gt;=900,H133&lt;950),"900-950",
AND(H133&gt;=950,H133&lt;=1000),"950-1000",
H133&lt;500,"Below 500",
TRUE,"Above 1000"
)</f>
        <v>900-950</v>
      </c>
      <c r="K133" s="2">
        <f t="shared" si="12"/>
        <v>92</v>
      </c>
      <c r="N133" t="str" cm="1">
        <f t="array" ref="N133">_xlfn.IFS(H133&lt;500,"0-500",H133&lt;1000,"500-1000",H133&lt;1500,"1000-1500",H133&lt;2000,"1500-2000",H133&lt;2500,"2000-2500",H133&lt;3000,"2500-3000",H133&lt;3500,"3000-3500",H133&lt;4000,"3500-4000",H133&lt;4500,"4000-4500",H133&lt;=5000,"4500-5000",TRUE,"Hbove 5000")</f>
        <v>500-1000</v>
      </c>
      <c r="O133">
        <v>75.14</v>
      </c>
      <c r="P133">
        <v>52.41</v>
      </c>
      <c r="Q133">
        <v>30.35</v>
      </c>
      <c r="R133">
        <v>59.66</v>
      </c>
      <c r="S133" t="str" cm="1">
        <f t="array" ref="S133">_xlfn.IFS(
R133&lt;0,"&lt; 0",
R133&lt;5,"0 to 5",
R133&lt;10,"5 to 10",
R133&lt;15,"10 to 15",
R133&lt;20,"15 to 20",
R133&lt;25,"20 to 25",
R133&lt;50,"25 to 50",
R133&lt;75,"50 to 75",
R133&lt;100,"75 to 100",
R133&lt;125,"100 to 125",
R133&lt;150,"125 to 150",
R133&lt;175,"150 to 175",
R133&lt;200,"175 to 200",
TRUE,"&gt; 200"
)</f>
        <v>50 to 75</v>
      </c>
      <c r="T133">
        <v>155</v>
      </c>
      <c r="U133">
        <v>187</v>
      </c>
      <c r="V133">
        <v>20.65</v>
      </c>
      <c r="W133" t="str" cm="1">
        <f t="array" ref="W133">_xlfn.IFS(
V133&lt;-15,"&lt; -15%",
V133&lt;-10,"-15% to -10%",
V133&lt;-5,"-10% to -5%",
V133&lt;0,"-5% to 0%",
V133&lt;10,"0% to 10%",
V133&lt;20,"10% to 20%",
V133&lt;30,"20% to 30%",
V133&lt;40,"30% to 40%",
V133&lt;50,"40% to 50%",
V133&lt;60,"50% to 60%",
V133&lt;70,"60% to 70%",
V133&lt;80,"70% to 80%",
V133&lt;90,"80% to 90%",
V133&lt;100,"90% to 100%",
TRUE,"&gt; 100%"
)</f>
        <v>20% to 30%</v>
      </c>
      <c r="X133">
        <v>153.30000000000001</v>
      </c>
      <c r="Y133">
        <v>153.30000000000001</v>
      </c>
      <c r="Z133" t="str">
        <f t="shared" si="13"/>
        <v>&gt;0</v>
      </c>
      <c r="AA133" t="str" cm="1">
        <f t="array" ref="AA133">_xlfn.IFS(
AND(O133&gt;=0,O133&lt;5),"0-5",
AND(O133&gt;=5,O133&lt;15),"5-15",
AND(O133&gt;=15,O133&lt;30),"15-30",
AND(O133&gt;=30,O133&lt;60),"30-60",
AND(O133&gt;=60,O133&lt;90),"60-90",
AND(O133&gt;=90,O133&lt;120),"90-120",
AND(O133&gt;=120,O133&lt;160),"120-160",
AND(O133&gt;=160,O133&lt;200),"160-200",
AND(O133&gt;=200,O133&lt;250),"200-250",
AND(O133&gt;=250,O133&lt;300),"250-300",
O133&gt;=300,"&gt;300",
TRUE,"Below 0"
)</f>
        <v>60-90</v>
      </c>
      <c r="AB133">
        <v>-1.1000000000000001</v>
      </c>
    </row>
    <row r="134" spans="1:28" hidden="1">
      <c r="A134" s="1">
        <v>45328</v>
      </c>
      <c r="B134" s="1" t="str">
        <f t="shared" si="14"/>
        <v>2024</v>
      </c>
      <c r="C134" t="s">
        <v>40</v>
      </c>
      <c r="D134" t="str">
        <f t="shared" si="10"/>
        <v>BLS</v>
      </c>
      <c r="E134" t="str">
        <f t="shared" si="11"/>
        <v>BLS E-Services</v>
      </c>
      <c r="F134" t="str">
        <f>_xlfn.XLOOKUP(E134,MARKET_PRICE__2[Column2],MARKET_PRICE__2[Column3],"Not found")</f>
        <v>182.60</v>
      </c>
      <c r="G134" t="str">
        <f>_xlfn.XLOOKUP(D134,MARKET_PRICE__2[Column12],MARKET_PRICE__2[Column3],"Not found")</f>
        <v>337.90</v>
      </c>
      <c r="H134" s="2">
        <v>309.29000000000002</v>
      </c>
      <c r="I134" s="2" t="str" cm="1">
        <f t="array" ref="I134">_xlfn.IFS(
H134&lt;50,"0-50",
H134&lt;100,"50-100",
H134&lt;150,"100-150",
H134&lt;200,"150-200",
H134&lt;250,"200-250",
H134&lt;300,"250-300",
H134&lt;350,"300-350",
H134&lt;400,"350-400",
H134&lt;450,"400-450",
H134&lt;=500,"450-500",
TRUE,"Above 500"
)</f>
        <v>300-350</v>
      </c>
      <c r="K134" s="2">
        <f t="shared" si="12"/>
        <v>30.929000000000002</v>
      </c>
      <c r="N134" t="str" cm="1">
        <f t="array" ref="N134">_xlfn.IFS(H134&lt;500,"0-500",H134&lt;1000,"500-1000",H134&lt;1500,"1000-1500",H134&lt;2000,"1500-2000",H134&lt;2500,"2000-2500",H134&lt;3000,"2500-3000",H134&lt;3500,"3000-3500",H134&lt;4000,"3500-4000",H134&lt;4500,"4000-4500",H134&lt;=5000,"4500-5000",TRUE,"Hbove 5000")</f>
        <v>0-500</v>
      </c>
      <c r="O134">
        <v>123.3</v>
      </c>
      <c r="P134">
        <v>300.14</v>
      </c>
      <c r="Q134">
        <v>237</v>
      </c>
      <c r="R134">
        <v>162.47</v>
      </c>
      <c r="S134" t="str" cm="1">
        <f t="array" ref="S134">_xlfn.IFS(
R134&lt;0,"&lt; 0",
R134&lt;5,"0 to 5",
R134&lt;10,"5 to 10",
R134&lt;15,"10 to 15",
R134&lt;20,"15 to 20",
R134&lt;25,"20 to 25",
R134&lt;50,"25 to 50",
R134&lt;75,"50 to 75",
R134&lt;100,"75 to 100",
R134&lt;125,"100 to 125",
R134&lt;150,"125 to 150",
R134&lt;175,"150 to 175",
R134&lt;200,"175 to 200",
TRUE,"&gt; 200"
)</f>
        <v>150 to 175</v>
      </c>
      <c r="T134">
        <v>135</v>
      </c>
      <c r="U134">
        <v>309</v>
      </c>
      <c r="V134">
        <v>128.88999999999999</v>
      </c>
      <c r="W134" t="str" cm="1">
        <f t="array" ref="W134">_xlfn.IFS(
V134&lt;-15,"&lt; -15%",
V134&lt;-10,"-15% to -10%",
V134&lt;-5,"-10% to -5%",
V134&lt;0,"-5% to 0%",
V134&lt;10,"0% to 10%",
V134&lt;20,"10% to 20%",
V134&lt;30,"20% to 30%",
V134&lt;40,"30% to 40%",
V134&lt;50,"40% to 50%",
V134&lt;60,"50% to 60%",
V134&lt;70,"60% to 70%",
V134&lt;80,"70% to 80%",
V134&lt;90,"80% to 90%",
V134&lt;100,"90% to 100%",
TRUE,"&gt; 100%"
)</f>
        <v>&gt; 100%</v>
      </c>
      <c r="X134">
        <v>179.8</v>
      </c>
      <c r="Y134">
        <v>179.49</v>
      </c>
      <c r="Z134" t="str">
        <f t="shared" si="13"/>
        <v>&gt;0</v>
      </c>
      <c r="AA134" t="str" cm="1">
        <f t="array" ref="AA134">_xlfn.IFS(
AND(O134&gt;=0,O134&lt;5),"0-5",
AND(O134&gt;=5,O134&lt;15),"5-15",
AND(O134&gt;=15,O134&lt;30),"15-30",
AND(O134&gt;=30,O134&lt;60),"30-60",
AND(O134&gt;=60,O134&lt;90),"60-90",
AND(O134&gt;=90,O134&lt;120),"90-120",
AND(O134&gt;=120,O134&lt;160),"120-160",
AND(O134&gt;=160,O134&lt;200),"160-200",
AND(O134&gt;=200,O134&lt;250),"200-250",
AND(O134&gt;=250,O134&lt;300),"250-300",
O134&gt;=300,"&gt;300",
TRUE,"Below 0"
)</f>
        <v>120-160</v>
      </c>
      <c r="AB134">
        <v>33.19</v>
      </c>
    </row>
    <row r="135" spans="1:28" hidden="1">
      <c r="A135" s="1">
        <v>45322</v>
      </c>
      <c r="B135" s="1" t="str">
        <f t="shared" si="14"/>
        <v>2024</v>
      </c>
      <c r="C135" t="s">
        <v>41</v>
      </c>
      <c r="D135" t="str">
        <f t="shared" si="10"/>
        <v>Nova</v>
      </c>
      <c r="E135" t="str">
        <f t="shared" si="11"/>
        <v>Nova Agritech</v>
      </c>
      <c r="F135" t="str">
        <f>_xlfn.XLOOKUP(E135,MARKET_PRICE__2[Column2],MARKET_PRICE__2[Column3],"Not found")</f>
        <v>46.26</v>
      </c>
      <c r="G135" t="str">
        <f>_xlfn.XLOOKUP(D135,MARKET_PRICE__2[Column12],MARKET_PRICE__2[Column3],"Not found")</f>
        <v>46.26</v>
      </c>
      <c r="H135" s="2">
        <v>143.81</v>
      </c>
      <c r="I135" s="2" t="str" cm="1">
        <f t="array" ref="I135">_xlfn.IFS(
H135&lt;50,"0-50",
H135&lt;100,"50-100",
H135&lt;150,"100-150",
H135&lt;200,"150-200",
H135&lt;250,"200-250",
H135&lt;300,"250-300",
H135&lt;350,"300-350",
H135&lt;400,"350-400",
H135&lt;450,"400-450",
H135&lt;=500,"450-500",
TRUE,"Above 500"
)</f>
        <v>100-150</v>
      </c>
      <c r="K135" s="2">
        <f t="shared" si="12"/>
        <v>14.381</v>
      </c>
      <c r="N135" t="str" cm="1">
        <f t="array" ref="N135">_xlfn.IFS(H135&lt;500,"0-500",H135&lt;1000,"500-1000",H135&lt;1500,"1000-1500",H135&lt;2000,"1500-2000",H135&lt;2500,"2000-2500",H135&lt;3000,"2500-3000",H135&lt;3500,"3000-3500",H135&lt;4000,"3500-4000",H135&lt;4500,"4000-4500",H135&lt;=5000,"4500-5000",TRUE,"Hbove 5000")</f>
        <v>0-500</v>
      </c>
      <c r="O135">
        <v>79.31</v>
      </c>
      <c r="P135">
        <v>224.08</v>
      </c>
      <c r="Q135">
        <v>77.12</v>
      </c>
      <c r="R135">
        <v>109.37</v>
      </c>
      <c r="S135" t="str" cm="1">
        <f t="array" ref="S135">_xlfn.IFS(
R135&lt;0,"&lt; 0",
R135&lt;5,"0 to 5",
R135&lt;10,"5 to 10",
R135&lt;15,"10 to 15",
R135&lt;20,"15 to 20",
R135&lt;25,"20 to 25",
R135&lt;50,"25 to 50",
R135&lt;75,"50 to 75",
R135&lt;100,"75 to 100",
R135&lt;125,"100 to 125",
R135&lt;150,"125 to 150",
R135&lt;175,"150 to 175",
R135&lt;200,"175 to 200",
TRUE,"&gt; 200"
)</f>
        <v>100 to 125</v>
      </c>
      <c r="T135">
        <v>41</v>
      </c>
      <c r="U135">
        <v>56</v>
      </c>
      <c r="V135">
        <v>36.590000000000003</v>
      </c>
      <c r="W135" t="str" cm="1">
        <f t="array" ref="W135">_xlfn.IFS(
V135&lt;-15,"&lt; -15%",
V135&lt;-10,"-15% to -10%",
V135&lt;-5,"-10% to -5%",
V135&lt;0,"-5% to 0%",
V135&lt;10,"0% to 10%",
V135&lt;20,"10% to 20%",
V135&lt;30,"20% to 30%",
V135&lt;40,"30% to 40%",
V135&lt;50,"40% to 50%",
V135&lt;60,"50% to 60%",
V135&lt;70,"60% to 70%",
V135&lt;80,"70% to 80%",
V135&lt;90,"80% to 90%",
V135&lt;100,"90% to 100%",
TRUE,"&gt; 100%"
)</f>
        <v>30% to 40%</v>
      </c>
      <c r="X135">
        <v>52.1</v>
      </c>
      <c r="Y135">
        <v>52.21</v>
      </c>
      <c r="Z135" t="str">
        <f t="shared" si="13"/>
        <v>&gt;0</v>
      </c>
      <c r="AA135" t="str" cm="1">
        <f t="array" ref="AA135">_xlfn.IFS(
AND(O135&gt;=0,O135&lt;5),"0-5",
AND(O135&gt;=5,O135&lt;15),"5-15",
AND(O135&gt;=15,O135&lt;30),"15-30",
AND(O135&gt;=30,O135&lt;60),"30-60",
AND(O135&gt;=60,O135&lt;90),"60-90",
AND(O135&gt;=90,O135&lt;120),"90-120",
AND(O135&gt;=120,O135&lt;160),"120-160",
AND(O135&gt;=160,O135&lt;200),"160-200",
AND(O135&gt;=200,O135&lt;250),"200-250",
AND(O135&gt;=250,O135&lt;300),"250-300",
O135&gt;=300,"&gt;300",
TRUE,"Below 0"
)</f>
        <v>60-90</v>
      </c>
      <c r="AB135">
        <v>27.07</v>
      </c>
    </row>
    <row r="136" spans="1:28">
      <c r="A136" s="1">
        <v>45321</v>
      </c>
      <c r="B136" s="1" t="str">
        <f t="shared" si="14"/>
        <v>2024</v>
      </c>
      <c r="C136" t="s">
        <v>42</v>
      </c>
      <c r="D136" t="str">
        <f t="shared" si="10"/>
        <v>Epack</v>
      </c>
      <c r="E136" t="str">
        <f t="shared" si="11"/>
        <v>Epack Durable</v>
      </c>
      <c r="F136" t="str">
        <f>_xlfn.XLOOKUP(E136,MARKET_PRICE__2[Column2],MARKET_PRICE__2[Column3],"Not found")</f>
        <v>344.50</v>
      </c>
      <c r="G136" t="str">
        <f>_xlfn.XLOOKUP(D136,MARKET_PRICE__2[Column12],MARKET_PRICE__2[Column3],"Not found")</f>
        <v>192.35</v>
      </c>
      <c r="H136" s="2">
        <v>640.04999999999995</v>
      </c>
      <c r="J136" s="2" t="str" cm="1">
        <f t="array" ref="J136">_xlfn.IFS(
AND(H136&gt;=500,H136&lt;550),"500-550",
AND(H136&gt;=550,H136&lt;600),"550-600",
AND(H136&gt;=600,H136&lt;650),"600-650",
AND(H136&gt;=650,H136&lt;700),"650-700",
AND(H136&gt;=700,H136&lt;750),"700-750",
AND(H136&gt;=750,H136&lt;800),"750-800",
AND(H136&gt;=800,H136&lt;850),"800-850",
AND(H136&gt;=850,H136&lt;900),"850-900",
AND(H136&gt;=900,H136&lt;950),"900-950",
AND(H136&gt;=950,H136&lt;=1000),"950-1000",
H136&lt;500,"Below 500",
TRUE,"Above 1000"
)</f>
        <v>600-650</v>
      </c>
      <c r="K136" s="2">
        <f t="shared" si="12"/>
        <v>64.004999999999995</v>
      </c>
      <c r="N136" t="str" cm="1">
        <f t="array" ref="N136">_xlfn.IFS(H136&lt;500,"0-500",H136&lt;1000,"500-1000",H136&lt;1500,"1000-1500",H136&lt;2000,"1500-2000",H136&lt;2500,"2000-2500",H136&lt;3000,"2500-3000",H136&lt;3500,"3000-3500",H136&lt;4000,"3500-4000",H136&lt;4500,"4000-4500",H136&lt;=5000,"4500-5000",TRUE,"Hbove 5000")</f>
        <v>500-1000</v>
      </c>
      <c r="O136">
        <v>25.5</v>
      </c>
      <c r="P136">
        <v>28.1</v>
      </c>
      <c r="Q136">
        <v>6.29</v>
      </c>
      <c r="R136">
        <v>16.37</v>
      </c>
      <c r="S136" t="str" cm="1">
        <f t="array" ref="S136">_xlfn.IFS(
R136&lt;0,"&lt; 0",
R136&lt;5,"0 to 5",
R136&lt;10,"5 to 10",
R136&lt;15,"10 to 15",
R136&lt;20,"15 to 20",
R136&lt;25,"20 to 25",
R136&lt;50,"25 to 50",
R136&lt;75,"50 to 75",
R136&lt;100,"75 to 100",
R136&lt;125,"100 to 125",
R136&lt;150,"125 to 150",
R136&lt;175,"150 to 175",
R136&lt;200,"175 to 200",
TRUE,"&gt; 200"
)</f>
        <v>15 to 20</v>
      </c>
      <c r="T136">
        <v>230</v>
      </c>
      <c r="U136">
        <v>225</v>
      </c>
      <c r="V136">
        <v>-2.17</v>
      </c>
      <c r="W136" t="str" cm="1">
        <f t="array" ref="W136">_xlfn.IFS(
V136&lt;-15,"&lt; -15%",
V136&lt;-10,"-15% to -10%",
V136&lt;-5,"-10% to -5%",
V136&lt;0,"-5% to 0%",
V136&lt;10,"0% to 10%",
V136&lt;20,"10% to 20%",
V136&lt;30,"20% to 30%",
V136&lt;40,"30% to 40%",
V136&lt;50,"40% to 50%",
V136&lt;60,"50% to 60%",
V136&lt;70,"60% to 70%",
V136&lt;80,"70% to 80%",
V136&lt;90,"80% to 90%",
V136&lt;100,"90% to 100%",
TRUE,"&gt; 100%"
)</f>
        <v>-5% to 0%</v>
      </c>
      <c r="X136">
        <v>385</v>
      </c>
      <c r="Y136">
        <v>385.1</v>
      </c>
      <c r="Z136" t="str">
        <f t="shared" si="13"/>
        <v>&lt;0</v>
      </c>
      <c r="AA136" t="str" cm="1">
        <f t="array" ref="AA136">_xlfn.IFS(
AND(O136&gt;=0,O136&lt;5),"0-5",
AND(O136&gt;=5,O136&lt;15),"5-15",
AND(O136&gt;=15,O136&lt;30),"15-30",
AND(O136&gt;=30,O136&lt;60),"30-60",
AND(O136&gt;=60,O136&lt;90),"60-90",
AND(O136&gt;=90,O136&lt;120),"90-120",
AND(O136&gt;=120,O136&lt;160),"120-160",
AND(O136&gt;=160,O136&lt;200),"160-200",
AND(O136&gt;=200,O136&lt;250),"200-250",
AND(O136&gt;=250,O136&lt;300),"250-300",
O136&gt;=300,"&gt;300",
TRUE,"Below 0"
)</f>
        <v>15-30</v>
      </c>
      <c r="AB136">
        <v>67.39</v>
      </c>
    </row>
    <row r="137" spans="1:28" hidden="1">
      <c r="A137" s="1">
        <v>45314</v>
      </c>
      <c r="B137" s="1" t="str">
        <f t="shared" si="14"/>
        <v>2024</v>
      </c>
      <c r="C137" t="s">
        <v>22553</v>
      </c>
      <c r="D137" t="str">
        <f t="shared" si="10"/>
        <v>Medi</v>
      </c>
      <c r="E137" t="str">
        <f t="shared" si="11"/>
        <v>Medi Assist Health</v>
      </c>
      <c r="F137" t="str">
        <f>_xlfn.XLOOKUP(E137,MARKET_PRICE__2[Column2],MARKET_PRICE__2[Column3],"Not found")</f>
        <v>Not found</v>
      </c>
      <c r="G137" t="str">
        <f>_xlfn.XLOOKUP(D137,MARKET_PRICE__2[Column12],MARKET_PRICE__2[Column3],"Not found")</f>
        <v>529.05</v>
      </c>
      <c r="H137" s="2">
        <v>1171.58</v>
      </c>
      <c r="K137" s="2">
        <f t="shared" si="12"/>
        <v>117.15799999999999</v>
      </c>
      <c r="L137" s="14" t="str" cm="1">
        <f t="array" ref="L137">_xlfn.IFS(
AND(H137&gt;=1000,H137&lt;1050),"1000-1050",
AND(H137&gt;=1050,H137&lt;1100),"1050-1100",
AND(H137&gt;=1100,H137&lt;1150),"1100-1150",
AND(H137&gt;=1150,H137&lt;1200),"1150-1200",
AND(H137&gt;=1200,H137&lt;1250),"1200-1250",
AND(H137&gt;=1250,H137&lt;1300),"1250-1300",
AND(H137&gt;=1300,H137&lt;1350),"1300-1350",
AND(H137&gt;=1350,H137&lt;1400),"1350-1400",
AND(H137&gt;=1400,H137&lt;1450),"1400-1450",
AND(H137&gt;=1450,H137&lt;=1500),"1450-1500",
H137&lt;1000,"Below 1000",
TRUE,"Above 1500"
)</f>
        <v>1150-1200</v>
      </c>
      <c r="M137" s="14"/>
      <c r="N137" t="str" cm="1">
        <f t="array" ref="N137">_xlfn.IFS(H137&lt;500,"0-500",H137&lt;1000,"500-1000",H137&lt;1500,"1000-1500",H137&lt;2000,"1500-2000",H137&lt;2500,"2000-2500",H137&lt;3000,"2500-3000",H137&lt;3500,"3000-3500",H137&lt;4000,"3500-4000",H137&lt;4500,"4000-4500",H137&lt;=5000,"4500-5000",TRUE,"Hbove 5000")</f>
        <v>1000-1500</v>
      </c>
      <c r="O137">
        <v>40.14</v>
      </c>
      <c r="P137">
        <v>14.85</v>
      </c>
      <c r="Q137">
        <v>3.19</v>
      </c>
      <c r="R137">
        <v>16.25</v>
      </c>
      <c r="S137" t="str" cm="1">
        <f t="array" ref="S137">_xlfn.IFS(
R137&lt;0,"&lt; 0",
R137&lt;5,"0 to 5",
R137&lt;10,"5 to 10",
R137&lt;15,"10 to 15",
R137&lt;20,"15 to 20",
R137&lt;25,"20 to 25",
R137&lt;50,"25 to 50",
R137&lt;75,"50 to 75",
R137&lt;100,"75 to 100",
R137&lt;125,"100 to 125",
R137&lt;150,"125 to 150",
R137&lt;175,"150 to 175",
R137&lt;200,"175 to 200",
TRUE,"&gt; 200"
)</f>
        <v>15 to 20</v>
      </c>
      <c r="T137">
        <v>418</v>
      </c>
      <c r="U137">
        <v>465</v>
      </c>
      <c r="V137">
        <v>11.24</v>
      </c>
      <c r="W137" t="str" cm="1">
        <f t="array" ref="W137">_xlfn.IFS(
V137&lt;-15,"&lt; -15%",
V137&lt;-10,"-15% to -10%",
V137&lt;-5,"-10% to -5%",
V137&lt;0,"-5% to 0%",
V137&lt;10,"0% to 10%",
V137&lt;20,"10% to 20%",
V137&lt;30,"20% to 30%",
V137&lt;40,"30% to 40%",
V137&lt;50,"40% to 50%",
V137&lt;60,"50% to 60%",
V137&lt;70,"60% to 70%",
V137&lt;80,"70% to 80%",
V137&lt;90,"80% to 90%",
V137&lt;100,"90% to 100%",
TRUE,"&gt; 100%"
)</f>
        <v>10% to 20%</v>
      </c>
      <c r="X137">
        <v>561.65</v>
      </c>
      <c r="Y137">
        <v>562.54999999999995</v>
      </c>
      <c r="Z137" t="str">
        <f t="shared" si="13"/>
        <v>&gt;0</v>
      </c>
      <c r="AA137" t="str" cm="1">
        <f t="array" ref="AA137">_xlfn.IFS(
AND(O137&gt;=0,O137&lt;5),"0-5",
AND(O137&gt;=5,O137&lt;15),"5-15",
AND(O137&gt;=15,O137&lt;30),"15-30",
AND(O137&gt;=30,O137&lt;60),"30-60",
AND(O137&gt;=60,O137&lt;90),"60-90",
AND(O137&gt;=90,O137&lt;120),"90-120",
AND(O137&gt;=120,O137&lt;160),"120-160",
AND(O137&gt;=160,O137&lt;200),"160-200",
AND(O137&gt;=200,O137&lt;250),"200-250",
AND(O137&gt;=250,O137&lt;300),"250-300",
O137&gt;=300,"&gt;300",
TRUE,"Below 0"
)</f>
        <v>30-60</v>
      </c>
      <c r="AB137">
        <v>34.369999999999997</v>
      </c>
    </row>
    <row r="138" spans="1:28" hidden="1">
      <c r="A138" s="1">
        <v>45307</v>
      </c>
      <c r="B138" s="1" t="str">
        <f t="shared" si="14"/>
        <v>2024</v>
      </c>
      <c r="C138" t="s">
        <v>22554</v>
      </c>
      <c r="D138" t="str">
        <f t="shared" si="10"/>
        <v>Jyoti</v>
      </c>
      <c r="E138" t="str">
        <f t="shared" si="11"/>
        <v>Jyoti CNC Automati</v>
      </c>
      <c r="F138" t="str">
        <f>_xlfn.XLOOKUP(E138,MARKET_PRICE__2[Column2],MARKET_PRICE__2[Column3],"Not found")</f>
        <v>Not found</v>
      </c>
      <c r="G138" t="str">
        <f>_xlfn.XLOOKUP(D138,MARKET_PRICE__2[Column12],MARKET_PRICE__2[Column3],"Not found")</f>
        <v>1225.00</v>
      </c>
      <c r="H138" s="2">
        <v>1000</v>
      </c>
      <c r="K138" s="2">
        <f t="shared" si="12"/>
        <v>100</v>
      </c>
      <c r="L138" s="14" t="str" cm="1">
        <f t="array" ref="L138">_xlfn.IFS(
AND(H138&gt;=1000,H138&lt;1050),"1000-1050",
AND(H138&gt;=1050,H138&lt;1100),"1050-1100",
AND(H138&gt;=1100,H138&lt;1150),"1100-1150",
AND(H138&gt;=1150,H138&lt;1200),"1150-1200",
AND(H138&gt;=1200,H138&lt;1250),"1200-1250",
AND(H138&gt;=1250,H138&lt;1300),"1250-1300",
AND(H138&gt;=1300,H138&lt;1350),"1300-1350",
AND(H138&gt;=1350,H138&lt;1400),"1350-1400",
AND(H138&gt;=1400,H138&lt;1450),"1400-1450",
AND(H138&gt;=1450,H138&lt;=1500),"1450-1500",
H138&lt;1000,"Below 1000",
TRUE,"Above 1500"
)</f>
        <v>1000-1050</v>
      </c>
      <c r="M138" s="14"/>
      <c r="N138" t="str" cm="1">
        <f t="array" ref="N138">_xlfn.IFS(H138&lt;500,"0-500",H138&lt;1000,"500-1000",H138&lt;1500,"1000-1500",H138&lt;2000,"1500-2000",H138&lt;2500,"2000-2500",H138&lt;3000,"2500-3000",H138&lt;3500,"3000-3500",H138&lt;4000,"3500-4000",H138&lt;4500,"4000-4500",H138&lt;=5000,"4500-5000",TRUE,"Hbove 5000")</f>
        <v>1000-1500</v>
      </c>
      <c r="O138">
        <v>44.13</v>
      </c>
      <c r="P138">
        <v>36.479999999999997</v>
      </c>
      <c r="Q138">
        <v>26.17</v>
      </c>
      <c r="R138">
        <v>38.53</v>
      </c>
      <c r="S138" t="str" cm="1">
        <f t="array" ref="S138">_xlfn.IFS(
R138&lt;0,"&lt; 0",
R138&lt;5,"0 to 5",
R138&lt;10,"5 to 10",
R138&lt;15,"10 to 15",
R138&lt;20,"15 to 20",
R138&lt;25,"20 to 25",
R138&lt;50,"25 to 50",
R138&lt;75,"50 to 75",
R138&lt;100,"75 to 100",
R138&lt;125,"100 to 125",
R138&lt;150,"125 to 150",
R138&lt;175,"150 to 175",
R138&lt;200,"175 to 200",
TRUE,"&gt; 200"
)</f>
        <v>25 to 50</v>
      </c>
      <c r="T138">
        <v>331</v>
      </c>
      <c r="U138">
        <v>372</v>
      </c>
      <c r="V138">
        <v>12.39</v>
      </c>
      <c r="W138" t="str" cm="1">
        <f t="array" ref="W138">_xlfn.IFS(
V138&lt;-15,"&lt; -15%",
V138&lt;-10,"-15% to -10%",
V138&lt;-5,"-10% to -5%",
V138&lt;0,"-5% to 0%",
V138&lt;10,"0% to 10%",
V138&lt;20,"10% to 20%",
V138&lt;30,"20% to 30%",
V138&lt;40,"30% to 40%",
V138&lt;50,"40% to 50%",
V138&lt;60,"50% to 60%",
V138&lt;70,"60% to 70%",
V138&lt;80,"70% to 80%",
V138&lt;90,"80% to 90%",
V138&lt;100,"90% to 100%",
TRUE,"&gt; 100%"
)</f>
        <v>10% to 20%</v>
      </c>
      <c r="X138">
        <v>953.5</v>
      </c>
      <c r="Y138">
        <v>954.6</v>
      </c>
      <c r="Z138" t="str">
        <f t="shared" si="13"/>
        <v>&gt;0</v>
      </c>
      <c r="AA138" t="str" cm="1">
        <f t="array" ref="AA138">_xlfn.IFS(
AND(O138&gt;=0,O138&lt;5),"0-5",
AND(O138&gt;=5,O138&lt;15),"5-15",
AND(O138&gt;=15,O138&lt;30),"15-30",
AND(O138&gt;=30,O138&lt;60),"30-60",
AND(O138&gt;=60,O138&lt;90),"60-90",
AND(O138&gt;=90,O138&lt;120),"90-120",
AND(O138&gt;=120,O138&lt;160),"120-160",
AND(O138&gt;=160,O138&lt;200),"160-200",
AND(O138&gt;=200,O138&lt;250),"200-250",
AND(O138&gt;=250,O138&lt;300),"250-300",
O138&gt;=300,"&gt;300",
TRUE,"Below 0"
)</f>
        <v>30-60</v>
      </c>
      <c r="AB138">
        <v>188.07</v>
      </c>
    </row>
    <row r="139" spans="1:28">
      <c r="A139" s="1">
        <v>45289</v>
      </c>
      <c r="B139" s="1" t="str">
        <f t="shared" si="14"/>
        <v>2023</v>
      </c>
      <c r="C139" t="s">
        <v>43</v>
      </c>
      <c r="D139" t="str">
        <f t="shared" si="10"/>
        <v>Innova</v>
      </c>
      <c r="E139" t="str">
        <f t="shared" si="11"/>
        <v>Innova Captab</v>
      </c>
      <c r="F139" t="str">
        <f>_xlfn.XLOOKUP(E139,MARKET_PRICE__2[Column2],MARKET_PRICE__2[Column3],"Not found")</f>
        <v>843.00</v>
      </c>
      <c r="G139" t="str">
        <f>_xlfn.XLOOKUP(D139,MARKET_PRICE__2[Column12],MARKET_PRICE__2[Column3],"Not found")</f>
        <v>843.00</v>
      </c>
      <c r="H139" s="2">
        <v>570</v>
      </c>
      <c r="J139" s="2" t="str" cm="1">
        <f t="array" ref="J139">_xlfn.IFS(
AND(H139&gt;=500,H139&lt;550),"500-550",
AND(H139&gt;=550,H139&lt;600),"550-600",
AND(H139&gt;=600,H139&lt;650),"600-650",
AND(H139&gt;=650,H139&lt;700),"650-700",
AND(H139&gt;=700,H139&lt;750),"700-750",
AND(H139&gt;=750,H139&lt;800),"750-800",
AND(H139&gt;=800,H139&lt;850),"800-850",
AND(H139&gt;=850,H139&lt;900),"850-900",
AND(H139&gt;=900,H139&lt;950),"900-950",
AND(H139&gt;=950,H139&lt;=1000),"950-1000",
H139&lt;500,"Below 500",
TRUE,"Above 1000"
)</f>
        <v>550-600</v>
      </c>
      <c r="K139" s="2">
        <f t="shared" si="12"/>
        <v>57</v>
      </c>
      <c r="N139" t="str" cm="1">
        <f t="array" ref="N139">_xlfn.IFS(H139&lt;500,"0-500",H139&lt;1000,"500-1000",H139&lt;1500,"1000-1500",H139&lt;2000,"1500-2000",H139&lt;2500,"2000-2500",H139&lt;3000,"2500-3000",H139&lt;3500,"3000-3500",H139&lt;4000,"3500-4000",H139&lt;4500,"4000-4500",H139&lt;=5000,"4500-5000",TRUE,"Hbove 5000")</f>
        <v>500-1000</v>
      </c>
      <c r="O139">
        <v>116.73</v>
      </c>
      <c r="P139">
        <v>64.95</v>
      </c>
      <c r="Q139">
        <v>17.149999999999999</v>
      </c>
      <c r="R139">
        <v>55.26</v>
      </c>
      <c r="S139" t="str" cm="1">
        <f t="array" ref="S139">_xlfn.IFS(
R139&lt;0,"&lt; 0",
R139&lt;5,"0 to 5",
R139&lt;10,"5 to 10",
R139&lt;15,"10 to 15",
R139&lt;20,"15 to 20",
R139&lt;25,"20 to 25",
R139&lt;50,"25 to 50",
R139&lt;75,"50 to 75",
R139&lt;100,"75 to 100",
R139&lt;125,"100 to 125",
R139&lt;150,"125 to 150",
R139&lt;175,"150 to 175",
R139&lt;200,"175 to 200",
TRUE,"&gt; 200"
)</f>
        <v>50 to 75</v>
      </c>
      <c r="T139">
        <v>448</v>
      </c>
      <c r="U139">
        <v>456.1</v>
      </c>
      <c r="V139">
        <v>1.81</v>
      </c>
      <c r="W139" t="str" cm="1">
        <f t="array" ref="W139">_xlfn.IFS(
V139&lt;-15,"&lt; -15%",
V139&lt;-10,"-15% to -10%",
V139&lt;-5,"-10% to -5%",
V139&lt;0,"-5% to 0%",
V139&lt;10,"0% to 10%",
V139&lt;20,"10% to 20%",
V139&lt;30,"20% to 30%",
V139&lt;40,"30% to 40%",
V139&lt;50,"40% to 50%",
V139&lt;60,"50% to 60%",
V139&lt;70,"60% to 70%",
V139&lt;80,"70% to 80%",
V139&lt;90,"80% to 90%",
V139&lt;100,"90% to 100%",
TRUE,"&gt; 100%"
)</f>
        <v>0% to 10%</v>
      </c>
      <c r="X139">
        <v>909.75</v>
      </c>
      <c r="Y139">
        <v>911.35</v>
      </c>
      <c r="Z139" t="str">
        <f t="shared" si="13"/>
        <v>&gt;0</v>
      </c>
      <c r="AA139" t="str" cm="1">
        <f t="array" ref="AA139">_xlfn.IFS(
AND(O139&gt;=0,O139&lt;5),"0-5",
AND(O139&gt;=5,O139&lt;15),"5-15",
AND(O139&gt;=15,O139&lt;30),"15-30",
AND(O139&gt;=30,O139&lt;60),"30-60",
AND(O139&gt;=60,O139&lt;90),"60-90",
AND(O139&gt;=90,O139&lt;120),"90-120",
AND(O139&gt;=120,O139&lt;160),"120-160",
AND(O139&gt;=160,O139&lt;200),"160-200",
AND(O139&gt;=200,O139&lt;250),"200-250",
AND(O139&gt;=250,O139&lt;300),"250-300",
O139&gt;=300,"&gt;300",
TRUE,"Below 0"
)</f>
        <v>90-120</v>
      </c>
      <c r="AB139">
        <v>103.07</v>
      </c>
    </row>
    <row r="140" spans="1:28">
      <c r="A140" s="1">
        <v>45288</v>
      </c>
      <c r="B140" s="1" t="str">
        <f t="shared" si="14"/>
        <v>2023</v>
      </c>
      <c r="C140" t="s">
        <v>22555</v>
      </c>
      <c r="D140" t="str">
        <f t="shared" si="10"/>
        <v>Azad</v>
      </c>
      <c r="E140" t="str">
        <f t="shared" si="11"/>
        <v>Azad Engineering L</v>
      </c>
      <c r="F140" t="str">
        <f>_xlfn.XLOOKUP(E140,MARKET_PRICE__2[Column2],MARKET_PRICE__2[Column3],"Not found")</f>
        <v>Not found</v>
      </c>
      <c r="G140" t="str">
        <f>_xlfn.XLOOKUP(D140,MARKET_PRICE__2[Column12],MARKET_PRICE__2[Column3],"Not found")</f>
        <v>1642.80</v>
      </c>
      <c r="H140" s="2">
        <v>740</v>
      </c>
      <c r="J140" s="2" t="str" cm="1">
        <f t="array" ref="J140">_xlfn.IFS(
AND(H140&gt;=500,H140&lt;550),"500-550",
AND(H140&gt;=550,H140&lt;600),"550-600",
AND(H140&gt;=600,H140&lt;650),"600-650",
AND(H140&gt;=650,H140&lt;700),"650-700",
AND(H140&gt;=700,H140&lt;750),"700-750",
AND(H140&gt;=750,H140&lt;800),"750-800",
AND(H140&gt;=800,H140&lt;850),"800-850",
AND(H140&gt;=850,H140&lt;900),"850-900",
AND(H140&gt;=900,H140&lt;950),"900-950",
AND(H140&gt;=950,H140&lt;=1000),"950-1000",
H140&lt;500,"Below 500",
TRUE,"Above 1000"
)</f>
        <v>700-750</v>
      </c>
      <c r="K140" s="2">
        <f t="shared" si="12"/>
        <v>74</v>
      </c>
      <c r="N140" t="str" cm="1">
        <f t="array" ref="N140">_xlfn.IFS(H140&lt;500,"0-500",H140&lt;1000,"500-1000",H140&lt;1500,"1000-1500",H140&lt;2000,"1500-2000",H140&lt;2500,"2000-2500",H140&lt;3000,"2500-3000",H140&lt;3500,"3000-3500",H140&lt;4000,"3500-4000",H140&lt;4500,"4000-4500",H140&lt;=5000,"4500-5000",TRUE,"Hbove 5000")</f>
        <v>500-1000</v>
      </c>
      <c r="O140">
        <v>179.66</v>
      </c>
      <c r="P140">
        <v>87.61</v>
      </c>
      <c r="Q140">
        <v>23.79</v>
      </c>
      <c r="R140">
        <v>80.650000000000006</v>
      </c>
      <c r="S140" t="str" cm="1">
        <f t="array" ref="S140">_xlfn.IFS(
R140&lt;0,"&lt; 0",
R140&lt;5,"0 to 5",
R140&lt;10,"5 to 10",
R140&lt;15,"10 to 15",
R140&lt;20,"15 to 20",
R140&lt;25,"20 to 25",
R140&lt;50,"25 to 50",
R140&lt;75,"50 to 75",
R140&lt;100,"75 to 100",
R140&lt;125,"100 to 125",
R140&lt;150,"125 to 150",
R140&lt;175,"150 to 175",
R140&lt;200,"175 to 200",
TRUE,"&gt; 200"
)</f>
        <v>75 to 100</v>
      </c>
      <c r="T140">
        <v>524</v>
      </c>
      <c r="U140">
        <v>710</v>
      </c>
      <c r="V140">
        <v>35.5</v>
      </c>
      <c r="W140" t="str" cm="1">
        <f t="array" ref="W140">_xlfn.IFS(
V140&lt;-15,"&lt; -15%",
V140&lt;-10,"-15% to -10%",
V140&lt;-5,"-10% to -5%",
V140&lt;0,"-5% to 0%",
V140&lt;10,"0% to 10%",
V140&lt;20,"10% to 20%",
V140&lt;30,"20% to 30%",
V140&lt;40,"30% to 40%",
V140&lt;50,"40% to 50%",
V140&lt;60,"50% to 60%",
V140&lt;70,"60% to 70%",
V140&lt;80,"70% to 80%",
V140&lt;90,"80% to 90%",
V140&lt;100,"90% to 100%",
TRUE,"&gt; 100%"
)</f>
        <v>30% to 40%</v>
      </c>
      <c r="X140">
        <v>1603.8</v>
      </c>
      <c r="Y140">
        <v>1604</v>
      </c>
      <c r="Z140" t="str">
        <f t="shared" si="13"/>
        <v>&gt;0</v>
      </c>
      <c r="AA140" t="str" cm="1">
        <f t="array" ref="AA140">_xlfn.IFS(
AND(O140&gt;=0,O140&lt;5),"0-5",
AND(O140&gt;=5,O140&lt;15),"5-15",
AND(O140&gt;=15,O140&lt;30),"15-30",
AND(O140&gt;=30,O140&lt;60),"30-60",
AND(O140&gt;=60,O140&lt;90),"60-90",
AND(O140&gt;=90,O140&lt;120),"90-120",
AND(O140&gt;=120,O140&lt;160),"120-160",
AND(O140&gt;=160,O140&lt;200),"160-200",
AND(O140&gt;=200,O140&lt;250),"200-250",
AND(O140&gt;=250,O140&lt;300),"250-300",
O140&gt;=300,"&gt;300",
TRUE,"Below 0"
)</f>
        <v>160-200</v>
      </c>
      <c r="AB140">
        <v>206.07</v>
      </c>
    </row>
    <row r="141" spans="1:28" hidden="1">
      <c r="A141" s="1">
        <v>45287</v>
      </c>
      <c r="B141" s="1" t="str">
        <f t="shared" si="14"/>
        <v>2023</v>
      </c>
      <c r="C141" t="s">
        <v>44</v>
      </c>
      <c r="D141" t="str">
        <f t="shared" si="10"/>
        <v>Happy</v>
      </c>
      <c r="E141" t="str">
        <f t="shared" si="11"/>
        <v>Happy Forgings</v>
      </c>
      <c r="F141" t="str">
        <f>_xlfn.XLOOKUP(E141,MARKET_PRICE__2[Column2],MARKET_PRICE__2[Column3],"Not found")</f>
        <v>935.90</v>
      </c>
      <c r="G141" t="str">
        <f>_xlfn.XLOOKUP(D141,MARKET_PRICE__2[Column12],MARKET_PRICE__2[Column3],"Not found")</f>
        <v>70.20</v>
      </c>
      <c r="H141" s="2">
        <v>1008.59</v>
      </c>
      <c r="K141" s="2">
        <f t="shared" si="12"/>
        <v>100.85900000000001</v>
      </c>
      <c r="L141" s="14" t="str" cm="1">
        <f t="array" ref="L141">_xlfn.IFS(
AND(H141&gt;=1000,H141&lt;1050),"1000-1050",
AND(H141&gt;=1050,H141&lt;1100),"1050-1100",
AND(H141&gt;=1100,H141&lt;1150),"1100-1150",
AND(H141&gt;=1150,H141&lt;1200),"1150-1200",
AND(H141&gt;=1200,H141&lt;1250),"1200-1250",
AND(H141&gt;=1250,H141&lt;1300),"1250-1300",
AND(H141&gt;=1300,H141&lt;1350),"1300-1350",
AND(H141&gt;=1350,H141&lt;1400),"1350-1400",
AND(H141&gt;=1400,H141&lt;1450),"1400-1450",
AND(H141&gt;=1450,H141&lt;=1500),"1450-1500",
H141&lt;1000,"Below 1000",
TRUE,"Above 1500"
)</f>
        <v>1000-1050</v>
      </c>
      <c r="M141" s="14"/>
      <c r="N141" t="str" cm="1">
        <f t="array" ref="N141">_xlfn.IFS(H141&lt;500,"0-500",H141&lt;1000,"500-1000",H141&lt;1500,"1000-1500",H141&lt;2000,"1500-2000",H141&lt;2500,"2000-2500",H141&lt;3000,"2500-3000",H141&lt;3500,"3000-3500",H141&lt;4000,"3500-4000",H141&lt;4500,"4000-4500",H141&lt;=5000,"4500-5000",TRUE,"Hbove 5000")</f>
        <v>1000-1500</v>
      </c>
      <c r="O141">
        <v>220.48</v>
      </c>
      <c r="P141">
        <v>62.17</v>
      </c>
      <c r="Q141">
        <v>15.09</v>
      </c>
      <c r="R141">
        <v>82.04</v>
      </c>
      <c r="S141" t="str" cm="1">
        <f t="array" ref="S141">_xlfn.IFS(
R141&lt;0,"&lt; 0",
R141&lt;5,"0 to 5",
R141&lt;10,"5 to 10",
R141&lt;15,"10 to 15",
R141&lt;20,"15 to 20",
R141&lt;25,"20 to 25",
R141&lt;50,"25 to 50",
R141&lt;75,"50 to 75",
R141&lt;100,"75 to 100",
R141&lt;125,"100 to 125",
R141&lt;150,"125 to 150",
R141&lt;175,"150 to 175",
R141&lt;200,"175 to 200",
TRUE,"&gt; 200"
)</f>
        <v>75 to 100</v>
      </c>
      <c r="T141">
        <v>850</v>
      </c>
      <c r="U141">
        <v>1001.25</v>
      </c>
      <c r="V141">
        <v>17.79</v>
      </c>
      <c r="W141" t="str" cm="1">
        <f t="array" ref="W141">_xlfn.IFS(
V141&lt;-15,"&lt; -15%",
V141&lt;-10,"-15% to -10%",
V141&lt;-5,"-10% to -5%",
V141&lt;0,"-5% to 0%",
V141&lt;10,"0% to 10%",
V141&lt;20,"10% to 20%",
V141&lt;30,"20% to 30%",
V141&lt;40,"30% to 40%",
V141&lt;50,"40% to 50%",
V141&lt;60,"50% to 60%",
V141&lt;70,"60% to 70%",
V141&lt;80,"70% to 80%",
V141&lt;90,"80% to 90%",
V141&lt;100,"90% to 100%",
TRUE,"&gt; 100%"
)</f>
        <v>10% to 20%</v>
      </c>
      <c r="X141">
        <v>948.6</v>
      </c>
      <c r="Y141">
        <v>948.5</v>
      </c>
      <c r="Z141" t="str">
        <f t="shared" si="13"/>
        <v>&gt;0</v>
      </c>
      <c r="AA141" t="str" cm="1">
        <f t="array" ref="AA141">_xlfn.IFS(
AND(O141&gt;=0,O141&lt;5),"0-5",
AND(O141&gt;=5,O141&lt;15),"5-15",
AND(O141&gt;=15,O141&lt;30),"15-30",
AND(O141&gt;=30,O141&lt;60),"30-60",
AND(O141&gt;=60,O141&lt;90),"60-90",
AND(O141&gt;=90,O141&lt;120),"90-120",
AND(O141&gt;=120,O141&lt;160),"120-160",
AND(O141&gt;=160,O141&lt;200),"160-200",
AND(O141&gt;=200,O141&lt;250),"200-250",
AND(O141&gt;=250,O141&lt;300),"250-300",
O141&gt;=300,"&gt;300",
TRUE,"Below 0"
)</f>
        <v>200-250</v>
      </c>
      <c r="AB141">
        <v>11.6</v>
      </c>
    </row>
    <row r="142" spans="1:28">
      <c r="A142" s="1">
        <v>45287</v>
      </c>
      <c r="B142" s="1" t="str">
        <f t="shared" si="14"/>
        <v>2023</v>
      </c>
      <c r="C142" t="s">
        <v>22556</v>
      </c>
      <c r="D142" t="str">
        <f t="shared" si="10"/>
        <v>Credo</v>
      </c>
      <c r="E142" t="str">
        <f t="shared" si="11"/>
        <v>Credo Brands Marke</v>
      </c>
      <c r="F142" t="str">
        <f>_xlfn.XLOOKUP(E142,MARKET_PRICE__2[Column2],MARKET_PRICE__2[Column3],"Not found")</f>
        <v>Not found</v>
      </c>
      <c r="G142" t="str">
        <f>_xlfn.XLOOKUP(D142,MARKET_PRICE__2[Column12],MARKET_PRICE__2[Column3],"Not found")</f>
        <v>110.65</v>
      </c>
      <c r="H142" s="2">
        <v>549.78</v>
      </c>
      <c r="J142" s="2" t="str" cm="1">
        <f t="array" ref="J142">_xlfn.IFS(
AND(H142&gt;=500,H142&lt;550),"500-550",
AND(H142&gt;=550,H142&lt;600),"550-600",
AND(H142&gt;=600,H142&lt;650),"600-650",
AND(H142&gt;=650,H142&lt;700),"650-700",
AND(H142&gt;=700,H142&lt;750),"700-750",
AND(H142&gt;=750,H142&lt;800),"750-800",
AND(H142&gt;=800,H142&lt;850),"800-850",
AND(H142&gt;=850,H142&lt;900),"850-900",
AND(H142&gt;=900,H142&lt;950),"900-950",
AND(H142&gt;=950,H142&lt;=1000),"950-1000",
H142&lt;500,"Below 500",
TRUE,"Above 1000"
)</f>
        <v>500-550</v>
      </c>
      <c r="K142" s="2">
        <f t="shared" si="12"/>
        <v>54.977999999999994</v>
      </c>
      <c r="N142" t="str" cm="1">
        <f t="array" ref="N142">_xlfn.IFS(H142&lt;500,"0-500",H142&lt;1000,"500-1000",H142&lt;1500,"1000-1500",H142&lt;2000,"1500-2000",H142&lt;2500,"2000-2500",H142&lt;3000,"2500-3000",H142&lt;3500,"3000-3500",H142&lt;4000,"3500-4000",H142&lt;4500,"4000-4500",H142&lt;=5000,"4500-5000",TRUE,"Hbove 5000")</f>
        <v>500-1000</v>
      </c>
      <c r="O142">
        <v>104.95</v>
      </c>
      <c r="P142">
        <v>55.52</v>
      </c>
      <c r="Q142">
        <v>19.940000000000001</v>
      </c>
      <c r="R142">
        <v>51.85</v>
      </c>
      <c r="S142" t="str" cm="1">
        <f t="array" ref="S142">_xlfn.IFS(
R142&lt;0,"&lt; 0",
R142&lt;5,"0 to 5",
R142&lt;10,"5 to 10",
R142&lt;15,"10 to 15",
R142&lt;20,"15 to 20",
R142&lt;25,"20 to 25",
R142&lt;50,"25 to 50",
R142&lt;75,"50 to 75",
R142&lt;100,"75 to 100",
R142&lt;125,"100 to 125",
R142&lt;150,"125 to 150",
R142&lt;175,"150 to 175",
R142&lt;200,"175 to 200",
TRUE,"&gt; 200"
)</f>
        <v>50 to 75</v>
      </c>
      <c r="T142">
        <v>280</v>
      </c>
      <c r="U142">
        <v>282</v>
      </c>
      <c r="V142">
        <v>0.71</v>
      </c>
      <c r="W142" t="str" cm="1">
        <f t="array" ref="W142">_xlfn.IFS(
V142&lt;-15,"&lt; -15%",
V142&lt;-10,"-15% to -10%",
V142&lt;-5,"-10% to -5%",
V142&lt;0,"-5% to 0%",
V142&lt;10,"0% to 10%",
V142&lt;20,"10% to 20%",
V142&lt;30,"20% to 30%",
V142&lt;40,"30% to 40%",
V142&lt;50,"40% to 50%",
V142&lt;60,"50% to 60%",
V142&lt;70,"60% to 70%",
V142&lt;80,"70% to 80%",
V142&lt;90,"80% to 90%",
V142&lt;100,"90% to 100%",
TRUE,"&gt; 100%"
)</f>
        <v>0% to 10%</v>
      </c>
      <c r="X142">
        <v>121.2</v>
      </c>
      <c r="Y142">
        <v>121.14</v>
      </c>
      <c r="Z142" t="str">
        <f t="shared" si="13"/>
        <v>&gt;0</v>
      </c>
      <c r="AA142" t="str" cm="1">
        <f t="array" ref="AA142">_xlfn.IFS(
AND(O142&gt;=0,O142&lt;5),"0-5",
AND(O142&gt;=5,O142&lt;15),"5-15",
AND(O142&gt;=15,O142&lt;30),"15-30",
AND(O142&gt;=30,O142&lt;60),"30-60",
AND(O142&gt;=60,O142&lt;90),"60-90",
AND(O142&gt;=90,O142&lt;120),"90-120",
AND(O142&gt;=120,O142&lt;160),"120-160",
AND(O142&gt;=160,O142&lt;200),"160-200",
AND(O142&gt;=200,O142&lt;250),"200-250",
AND(O142&gt;=250,O142&lt;300),"250-300",
O142&gt;=300,"&gt;300",
TRUE,"Below 0"
)</f>
        <v>90-120</v>
      </c>
      <c r="AB142">
        <v>-56.71</v>
      </c>
    </row>
    <row r="143" spans="1:28" hidden="1">
      <c r="A143" s="1">
        <v>45287</v>
      </c>
      <c r="B143" s="1" t="str">
        <f t="shared" si="14"/>
        <v>2023</v>
      </c>
      <c r="C143" t="s">
        <v>45</v>
      </c>
      <c r="D143" t="str">
        <f t="shared" si="10"/>
        <v>RBZ</v>
      </c>
      <c r="E143" t="str">
        <f t="shared" si="11"/>
        <v>RBZ Jewellers</v>
      </c>
      <c r="F143" t="str">
        <f>_xlfn.XLOOKUP(E143,MARKET_PRICE__2[Column2],MARKET_PRICE__2[Column3],"Not found")</f>
        <v>Not found</v>
      </c>
      <c r="G143" t="str">
        <f>_xlfn.XLOOKUP(D143,MARKET_PRICE__2[Column12],MARKET_PRICE__2[Column3],"Not found")</f>
        <v>146.35</v>
      </c>
      <c r="H143" s="2">
        <v>100</v>
      </c>
      <c r="I143" s="2" t="str" cm="1">
        <f t="array" ref="I143">_xlfn.IFS(
H143&lt;50,"0-50",
H143&lt;100,"50-100",
H143&lt;150,"100-150",
H143&lt;200,"150-200",
H143&lt;250,"200-250",
H143&lt;300,"250-300",
H143&lt;350,"300-350",
H143&lt;400,"350-400",
H143&lt;450,"400-450",
H143&lt;=500,"450-500",
TRUE,"Above 500"
)</f>
        <v>100-150</v>
      </c>
      <c r="K143" s="2">
        <f t="shared" si="12"/>
        <v>10</v>
      </c>
      <c r="N143" t="str" cm="1">
        <f t="array" ref="N143">_xlfn.IFS(H143&lt;500,"0-500",H143&lt;1000,"500-1000",H143&lt;1500,"1000-1500",H143&lt;2000,"1500-2000",H143&lt;2500,"2000-2500",H143&lt;3000,"2500-3000",H143&lt;3500,"3000-3500",H143&lt;4000,"3500-4000",H143&lt;4500,"4000-4500",H143&lt;=5000,"4500-5000",TRUE,"Hbove 5000")</f>
        <v>0-500</v>
      </c>
      <c r="O143">
        <v>13.43</v>
      </c>
      <c r="P143">
        <v>9.27</v>
      </c>
      <c r="Q143">
        <v>24.74</v>
      </c>
      <c r="R143">
        <v>16.86</v>
      </c>
      <c r="S143" t="str" cm="1">
        <f t="array" ref="S143">_xlfn.IFS(
R143&lt;0,"&lt; 0",
R143&lt;5,"0 to 5",
R143&lt;10,"5 to 10",
R143&lt;15,"10 to 15",
R143&lt;20,"15 to 20",
R143&lt;25,"20 to 25",
R143&lt;50,"25 to 50",
R143&lt;75,"50 to 75",
R143&lt;100,"75 to 100",
R143&lt;125,"100 to 125",
R143&lt;150,"125 to 150",
R143&lt;175,"150 to 175",
R143&lt;200,"175 to 200",
TRUE,"&gt; 200"
)</f>
        <v>15 to 20</v>
      </c>
      <c r="T143">
        <v>100</v>
      </c>
      <c r="U143">
        <v>100</v>
      </c>
      <c r="V143">
        <v>0</v>
      </c>
      <c r="W143" t="str" cm="1">
        <f t="array" ref="W143">_xlfn.IFS(
V143&lt;-15,"&lt; -15%",
V143&lt;-10,"-15% to -10%",
V143&lt;-5,"-10% to -5%",
V143&lt;0,"-5% to 0%",
V143&lt;10,"0% to 10%",
V143&lt;20,"10% to 20%",
V143&lt;30,"20% to 30%",
V143&lt;40,"30% to 40%",
V143&lt;50,"40% to 50%",
V143&lt;60,"50% to 60%",
V143&lt;70,"60% to 70%",
V143&lt;80,"70% to 80%",
V143&lt;90,"80% to 90%",
V143&lt;100,"90% to 100%",
TRUE,"&gt; 100%"
)</f>
        <v>0% to 10%</v>
      </c>
      <c r="X143">
        <v>135.69999999999999</v>
      </c>
      <c r="Y143">
        <v>135.29</v>
      </c>
      <c r="Z143" t="str">
        <f t="shared" si="13"/>
        <v>=0</v>
      </c>
      <c r="AA143" t="str" cm="1">
        <f t="array" ref="AA143">_xlfn.IFS(
AND(O143&gt;=0,O143&lt;5),"0-5",
AND(O143&gt;=5,O143&lt;15),"5-15",
AND(O143&gt;=15,O143&lt;30),"15-30",
AND(O143&gt;=30,O143&lt;60),"30-60",
AND(O143&gt;=60,O143&lt;90),"60-90",
AND(O143&gt;=90,O143&lt;120),"90-120",
AND(O143&gt;=120,O143&lt;160),"120-160",
AND(O143&gt;=160,O143&lt;200),"160-200",
AND(O143&gt;=200,O143&lt;250),"200-250",
AND(O143&gt;=250,O143&lt;300),"250-300",
O143&gt;=300,"&gt;300",
TRUE,"Below 0"
)</f>
        <v>5-15</v>
      </c>
      <c r="AB143">
        <v>35.700000000000003</v>
      </c>
    </row>
    <row r="144" spans="1:28">
      <c r="A144" s="1">
        <v>45286</v>
      </c>
      <c r="B144" s="1" t="str">
        <f t="shared" si="14"/>
        <v>2023</v>
      </c>
      <c r="C144" t="s">
        <v>22557</v>
      </c>
      <c r="D144" t="str">
        <f t="shared" si="10"/>
        <v>Muthoot</v>
      </c>
      <c r="E144" t="str">
        <f t="shared" si="11"/>
        <v>Muthoot Microfin L</v>
      </c>
      <c r="F144" t="str">
        <f>_xlfn.XLOOKUP(E144,MARKET_PRICE__2[Column2],MARKET_PRICE__2[Column3],"Not found")</f>
        <v>Not found</v>
      </c>
      <c r="G144" t="str">
        <f>_xlfn.XLOOKUP(D144,MARKET_PRICE__2[Column12],MARKET_PRICE__2[Column3],"Not found")</f>
        <v>3248.00</v>
      </c>
      <c r="H144" s="2">
        <v>960</v>
      </c>
      <c r="J144" s="2" t="str" cm="1">
        <f t="array" ref="J144">_xlfn.IFS(
AND(H144&gt;=500,H144&lt;550),"500-550",
AND(H144&gt;=550,H144&lt;600),"550-600",
AND(H144&gt;=600,H144&lt;650),"600-650",
AND(H144&gt;=650,H144&lt;700),"650-700",
AND(H144&gt;=700,H144&lt;750),"700-750",
AND(H144&gt;=750,H144&lt;800),"750-800",
AND(H144&gt;=800,H144&lt;850),"800-850",
AND(H144&gt;=850,H144&lt;900),"850-900",
AND(H144&gt;=900,H144&lt;950),"900-950",
AND(H144&gt;=950,H144&lt;=1000),"950-1000",
H144&lt;500,"Below 500",
TRUE,"Above 1000"
)</f>
        <v>950-1000</v>
      </c>
      <c r="K144" s="2">
        <f t="shared" si="12"/>
        <v>96</v>
      </c>
      <c r="N144" t="str" cm="1">
        <f t="array" ref="N144">_xlfn.IFS(H144&lt;500,"0-500",H144&lt;1000,"500-1000",H144&lt;1500,"1000-1500",H144&lt;2000,"1500-2000",H144&lt;2500,"2000-2500",H144&lt;3000,"2500-3000",H144&lt;3500,"3000-3500",H144&lt;4000,"3500-4000",H144&lt;4500,"4000-4500",H144&lt;=5000,"4500-5000",TRUE,"Hbove 5000")</f>
        <v>500-1000</v>
      </c>
      <c r="O144">
        <v>17.47</v>
      </c>
      <c r="P144">
        <v>13.2</v>
      </c>
      <c r="Q144">
        <v>7.61</v>
      </c>
      <c r="R144">
        <v>11.52</v>
      </c>
      <c r="S144" t="str" cm="1">
        <f t="array" ref="S144">_xlfn.IFS(
R144&lt;0,"&lt; 0",
R144&lt;5,"0 to 5",
R144&lt;10,"5 to 10",
R144&lt;15,"10 to 15",
R144&lt;20,"15 to 20",
R144&lt;25,"20 to 25",
R144&lt;50,"25 to 50",
R144&lt;75,"50 to 75",
R144&lt;100,"75 to 100",
R144&lt;125,"100 to 125",
R144&lt;150,"125 to 150",
R144&lt;175,"150 to 175",
R144&lt;200,"175 to 200",
TRUE,"&gt; 200"
)</f>
        <v>10 to 15</v>
      </c>
      <c r="T144">
        <v>291</v>
      </c>
      <c r="U144">
        <v>278</v>
      </c>
      <c r="V144">
        <v>-4.47</v>
      </c>
      <c r="W144" t="str" cm="1">
        <f t="array" ref="W144">_xlfn.IFS(
V144&lt;-15,"&lt; -15%",
V144&lt;-10,"-15% to -10%",
V144&lt;-5,"-10% to -5%",
V144&lt;0,"-5% to 0%",
V144&lt;10,"0% to 10%",
V144&lt;20,"10% to 20%",
V144&lt;30,"20% to 30%",
V144&lt;40,"30% to 40%",
V144&lt;50,"40% to 50%",
V144&lt;60,"50% to 60%",
V144&lt;70,"60% to 70%",
V144&lt;80,"70% to 80%",
V144&lt;90,"80% to 90%",
V144&lt;100,"90% to 100%",
TRUE,"&gt; 100%"
)</f>
        <v>-5% to 0%</v>
      </c>
      <c r="X144">
        <v>159.30000000000001</v>
      </c>
      <c r="Y144">
        <v>159.32</v>
      </c>
      <c r="Z144" t="str">
        <f t="shared" si="13"/>
        <v>&lt;0</v>
      </c>
      <c r="AA144" t="str" cm="1">
        <f t="array" ref="AA144">_xlfn.IFS(
AND(O144&gt;=0,O144&lt;5),"0-5",
AND(O144&gt;=5,O144&lt;15),"5-15",
AND(O144&gt;=15,O144&lt;30),"15-30",
AND(O144&gt;=30,O144&lt;60),"30-60",
AND(O144&gt;=60,O144&lt;90),"60-90",
AND(O144&gt;=90,O144&lt;120),"90-120",
AND(O144&gt;=120,O144&lt;160),"120-160",
AND(O144&gt;=160,O144&lt;200),"160-200",
AND(O144&gt;=200,O144&lt;250),"200-250",
AND(O144&gt;=250,O144&lt;300),"250-300",
O144&gt;=300,"&gt;300",
TRUE,"Below 0"
)</f>
        <v>15-30</v>
      </c>
      <c r="AB144">
        <v>-45.26</v>
      </c>
    </row>
    <row r="145" spans="1:28" hidden="1">
      <c r="A145" s="1">
        <v>45286</v>
      </c>
      <c r="B145" s="1" t="str">
        <f t="shared" si="14"/>
        <v>2023</v>
      </c>
      <c r="C145" t="s">
        <v>22558</v>
      </c>
      <c r="D145" t="str">
        <f t="shared" si="10"/>
        <v>Motisons</v>
      </c>
      <c r="E145" t="str">
        <f t="shared" si="11"/>
        <v>Motisons Jewellers</v>
      </c>
      <c r="F145" t="str">
        <f>_xlfn.XLOOKUP(E145,MARKET_PRICE__2[Column2],MARKET_PRICE__2[Column3],"Not found")</f>
        <v>Not found</v>
      </c>
      <c r="G145" t="str">
        <f>_xlfn.XLOOKUP(D145,MARKET_PRICE__2[Column12],MARKET_PRICE__2[Column3],"Not found")</f>
        <v>17.68</v>
      </c>
      <c r="H145" s="2">
        <v>151.09</v>
      </c>
      <c r="I145" s="2" t="str" cm="1">
        <f t="array" ref="I145">_xlfn.IFS(
H145&lt;50,"0-50",
H145&lt;100,"50-100",
H145&lt;150,"100-150",
H145&lt;200,"150-200",
H145&lt;250,"200-250",
H145&lt;300,"250-300",
H145&lt;350,"300-350",
H145&lt;400,"350-400",
H145&lt;450,"400-450",
H145&lt;=500,"450-500",
TRUE,"Above 500"
)</f>
        <v>150-200</v>
      </c>
      <c r="K145" s="2">
        <f t="shared" si="12"/>
        <v>15.109</v>
      </c>
      <c r="N145" t="str" cm="1">
        <f t="array" ref="N145">_xlfn.IFS(H145&lt;500,"0-500",H145&lt;1000,"500-1000",H145&lt;1500,"1000-1500",H145&lt;2000,"1500-2000",H145&lt;2500,"2000-2500",H145&lt;3000,"2500-3000",H145&lt;3500,"3000-3500",H145&lt;4000,"3500-4000",H145&lt;4500,"4000-4500",H145&lt;=5000,"4500-5000",TRUE,"Hbove 5000")</f>
        <v>0-500</v>
      </c>
      <c r="O145">
        <v>157.4</v>
      </c>
      <c r="P145">
        <v>233.91</v>
      </c>
      <c r="Q145">
        <v>122.28</v>
      </c>
      <c r="R145">
        <v>159.61000000000001</v>
      </c>
      <c r="S145" t="str" cm="1">
        <f t="array" ref="S145">_xlfn.IFS(
R145&lt;0,"&lt; 0",
R145&lt;5,"0 to 5",
R145&lt;10,"5 to 10",
R145&lt;15,"10 to 15",
R145&lt;20,"15 to 20",
R145&lt;25,"20 to 25",
R145&lt;50,"25 to 50",
R145&lt;75,"50 to 75",
R145&lt;100,"75 to 100",
R145&lt;125,"100 to 125",
R145&lt;150,"125 to 150",
R145&lt;175,"150 to 175",
R145&lt;200,"175 to 200",
TRUE,"&gt; 200"
)</f>
        <v>150 to 175</v>
      </c>
      <c r="T145">
        <v>55</v>
      </c>
      <c r="U145">
        <v>103.9</v>
      </c>
      <c r="V145">
        <v>88.91</v>
      </c>
      <c r="W145" t="str" cm="1">
        <f t="array" ref="W145">_xlfn.IFS(
V145&lt;-15,"&lt; -15%",
V145&lt;-10,"-15% to -10%",
V145&lt;-5,"-10% to -5%",
V145&lt;0,"-5% to 0%",
V145&lt;10,"0% to 10%",
V145&lt;20,"10% to 20%",
V145&lt;30,"20% to 30%",
V145&lt;40,"30% to 40%",
V145&lt;50,"40% to 50%",
V145&lt;60,"50% to 60%",
V145&lt;70,"60% to 70%",
V145&lt;80,"70% to 80%",
V145&lt;90,"80% to 90%",
V145&lt;100,"90% to 100%",
TRUE,"&gt; 100%"
)</f>
        <v>80% to 90%</v>
      </c>
      <c r="X145">
        <v>20.05</v>
      </c>
      <c r="Y145">
        <v>20.059999999999999</v>
      </c>
      <c r="Z145" t="str">
        <f t="shared" si="13"/>
        <v>&gt;0</v>
      </c>
      <c r="AA145" t="str" cm="1">
        <f t="array" ref="AA145">_xlfn.IFS(
AND(O145&gt;=0,O145&lt;5),"0-5",
AND(O145&gt;=5,O145&lt;15),"5-15",
AND(O145&gt;=15,O145&lt;30),"15-30",
AND(O145&gt;=30,O145&lt;60),"30-60",
AND(O145&gt;=60,O145&lt;90),"60-90",
AND(O145&gt;=90,O145&lt;120),"90-120",
AND(O145&gt;=120,O145&lt;160),"120-160",
AND(O145&gt;=160,O145&lt;200),"160-200",
AND(O145&gt;=200,O145&lt;250),"200-250",
AND(O145&gt;=250,O145&lt;300),"250-300",
O145&gt;=300,"&gt;300",
TRUE,"Below 0"
)</f>
        <v>120-160</v>
      </c>
      <c r="AB145">
        <v>-63.55</v>
      </c>
    </row>
    <row r="146" spans="1:28" hidden="1">
      <c r="A146" s="1">
        <v>45286</v>
      </c>
      <c r="B146" s="1" t="str">
        <f t="shared" si="14"/>
        <v>2023</v>
      </c>
      <c r="C146" t="s">
        <v>22559</v>
      </c>
      <c r="D146" t="str">
        <f t="shared" si="10"/>
        <v>Suraj</v>
      </c>
      <c r="E146" t="str">
        <f t="shared" si="11"/>
        <v>Suraj Estate Devel</v>
      </c>
      <c r="F146" t="str">
        <f>_xlfn.XLOOKUP(E146,MARKET_PRICE__2[Column2],MARKET_PRICE__2[Column3],"Not found")</f>
        <v>Not found</v>
      </c>
      <c r="G146" t="str">
        <f>_xlfn.XLOOKUP(D146,MARKET_PRICE__2[Column12],MARKET_PRICE__2[Column3],"Not found")</f>
        <v>364.85</v>
      </c>
      <c r="H146" s="2">
        <v>400</v>
      </c>
      <c r="I146" s="2" t="str" cm="1">
        <f t="array" ref="I146">_xlfn.IFS(
H146&lt;50,"0-50",
H146&lt;100,"50-100",
H146&lt;150,"100-150",
H146&lt;200,"150-200",
H146&lt;250,"200-250",
H146&lt;300,"250-300",
H146&lt;350,"300-350",
H146&lt;400,"350-400",
H146&lt;450,"400-450",
H146&lt;=500,"450-500",
TRUE,"Above 500"
)</f>
        <v>400-450</v>
      </c>
      <c r="K146" s="2">
        <f t="shared" si="12"/>
        <v>40</v>
      </c>
      <c r="N146" t="str" cm="1">
        <f t="array" ref="N146">_xlfn.IFS(H146&lt;500,"0-500",H146&lt;1000,"500-1000",H146&lt;1500,"1000-1500",H146&lt;2000,"1500-2000",H146&lt;2500,"2000-2500",H146&lt;3000,"2500-3000",H146&lt;3500,"3000-3500",H146&lt;4000,"3500-4000",H146&lt;4500,"4000-4500",H146&lt;=5000,"4500-5000",TRUE,"Hbove 5000")</f>
        <v>0-500</v>
      </c>
      <c r="O146">
        <v>24.31</v>
      </c>
      <c r="P146">
        <v>18.899999999999999</v>
      </c>
      <c r="Q146">
        <v>9.3000000000000007</v>
      </c>
      <c r="R146">
        <v>15.65</v>
      </c>
      <c r="S146" t="str" cm="1">
        <f t="array" ref="S146">_xlfn.IFS(
R146&lt;0,"&lt; 0",
R146&lt;5,"0 to 5",
R146&lt;10,"5 to 10",
R146&lt;15,"10 to 15",
R146&lt;20,"15 to 20",
R146&lt;25,"20 to 25",
R146&lt;50,"25 to 50",
R146&lt;75,"50 to 75",
R146&lt;100,"75 to 100",
R146&lt;125,"100 to 125",
R146&lt;150,"125 to 150",
R146&lt;175,"150 to 175",
R146&lt;200,"175 to 200",
TRUE,"&gt; 200"
)</f>
        <v>15 to 20</v>
      </c>
      <c r="T146">
        <v>360</v>
      </c>
      <c r="U146">
        <v>343.8</v>
      </c>
      <c r="V146">
        <v>-4.5</v>
      </c>
      <c r="W146" t="str" cm="1">
        <f t="array" ref="W146">_xlfn.IFS(
V146&lt;-15,"&lt; -15%",
V146&lt;-10,"-15% to -10%",
V146&lt;-5,"-10% to -5%",
V146&lt;0,"-5% to 0%",
V146&lt;10,"0% to 10%",
V146&lt;20,"10% to 20%",
V146&lt;30,"20% to 30%",
V146&lt;40,"30% to 40%",
V146&lt;50,"40% to 50%",
V146&lt;60,"50% to 60%",
V146&lt;70,"60% to 70%",
V146&lt;80,"70% to 80%",
V146&lt;90,"80% to 90%",
V146&lt;100,"90% to 100%",
TRUE,"&gt; 100%"
)</f>
        <v>-5% to 0%</v>
      </c>
      <c r="X146">
        <v>318.55</v>
      </c>
      <c r="Y146">
        <v>318.60000000000002</v>
      </c>
      <c r="Z146" t="str">
        <f t="shared" si="13"/>
        <v>&lt;0</v>
      </c>
      <c r="AA146" t="str" cm="1">
        <f t="array" ref="AA146">_xlfn.IFS(
AND(O146&gt;=0,O146&lt;5),"0-5",
AND(O146&gt;=5,O146&lt;15),"5-15",
AND(O146&gt;=15,O146&lt;30),"15-30",
AND(O146&gt;=30,O146&lt;60),"30-60",
AND(O146&gt;=60,O146&lt;90),"60-90",
AND(O146&gt;=90,O146&lt;120),"90-120",
AND(O146&gt;=120,O146&lt;160),"120-160",
AND(O146&gt;=160,O146&lt;200),"160-200",
AND(O146&gt;=200,O146&lt;250),"200-250",
AND(O146&gt;=250,O146&lt;300),"250-300",
O146&gt;=300,"&gt;300",
TRUE,"Below 0"
)</f>
        <v>15-30</v>
      </c>
      <c r="AB146">
        <v>-11.51</v>
      </c>
    </row>
    <row r="147" spans="1:28" hidden="1">
      <c r="A147" s="1">
        <v>45281</v>
      </c>
      <c r="B147" s="1" t="str">
        <f t="shared" si="14"/>
        <v>2023</v>
      </c>
      <c r="C147" t="s">
        <v>46</v>
      </c>
      <c r="D147" t="str">
        <f t="shared" si="10"/>
        <v>Inox</v>
      </c>
      <c r="E147" t="str">
        <f t="shared" si="11"/>
        <v>Inox India</v>
      </c>
      <c r="F147" t="str">
        <f>_xlfn.XLOOKUP(E147,MARKET_PRICE__2[Column2],MARKET_PRICE__2[Column3],"Not found")</f>
        <v>1182.55</v>
      </c>
      <c r="G147" t="str">
        <f>_xlfn.XLOOKUP(D147,MARKET_PRICE__2[Column12],MARKET_PRICE__2[Column3],"Not found")</f>
        <v>1182.55</v>
      </c>
      <c r="H147" s="2">
        <v>1459.32</v>
      </c>
      <c r="K147" s="2">
        <f t="shared" si="12"/>
        <v>145.93199999999999</v>
      </c>
      <c r="L147" s="14" t="str" cm="1">
        <f t="array" ref="L147">_xlfn.IFS(
AND(H147&gt;=1000,H147&lt;1050),"1000-1050",
AND(H147&gt;=1050,H147&lt;1100),"1050-1100",
AND(H147&gt;=1100,H147&lt;1150),"1100-1150",
AND(H147&gt;=1150,H147&lt;1200),"1150-1200",
AND(H147&gt;=1200,H147&lt;1250),"1200-1250",
AND(H147&gt;=1250,H147&lt;1300),"1250-1300",
AND(H147&gt;=1300,H147&lt;1350),"1300-1350",
AND(H147&gt;=1350,H147&lt;1400),"1350-1400",
AND(H147&gt;=1400,H147&lt;1450),"1400-1450",
AND(H147&gt;=1450,H147&lt;=1500),"1450-1500",
H147&lt;1000,"Below 1000",
TRUE,"Above 1500"
)</f>
        <v>1450-1500</v>
      </c>
      <c r="M147" s="14"/>
      <c r="N147" t="str" cm="1">
        <f t="array" ref="N147">_xlfn.IFS(H147&lt;500,"0-500",H147&lt;1000,"500-1000",H147&lt;1500,"1000-1500",H147&lt;2000,"1500-2000",H147&lt;2500,"2000-2500",H147&lt;3000,"2500-3000",H147&lt;3500,"3000-3500",H147&lt;4000,"3500-4000",H147&lt;4500,"4000-4500",H147&lt;=5000,"4500-5000",TRUE,"Hbove 5000")</f>
        <v>1000-1500</v>
      </c>
      <c r="O147">
        <v>147.80000000000001</v>
      </c>
      <c r="P147">
        <v>53.2</v>
      </c>
      <c r="Q147">
        <v>15.3</v>
      </c>
      <c r="R147">
        <v>61.28</v>
      </c>
      <c r="S147" t="str" cm="1">
        <f t="array" ref="S147">_xlfn.IFS(
R147&lt;0,"&lt; 0",
R147&lt;5,"0 to 5",
R147&lt;10,"5 to 10",
R147&lt;15,"10 to 15",
R147&lt;20,"15 to 20",
R147&lt;25,"20 to 25",
R147&lt;50,"25 to 50",
R147&lt;75,"50 to 75",
R147&lt;100,"75 to 100",
R147&lt;125,"100 to 125",
R147&lt;150,"125 to 150",
R147&lt;175,"150 to 175",
R147&lt;200,"175 to 200",
TRUE,"&gt; 200"
)</f>
        <v>50 to 75</v>
      </c>
      <c r="T147">
        <v>660</v>
      </c>
      <c r="U147">
        <v>933.15</v>
      </c>
      <c r="V147">
        <v>41.39</v>
      </c>
      <c r="W147" t="str" cm="1">
        <f t="array" ref="W147">_xlfn.IFS(
V147&lt;-15,"&lt; -15%",
V147&lt;-10,"-15% to -10%",
V147&lt;-5,"-10% to -5%",
V147&lt;0,"-5% to 0%",
V147&lt;10,"0% to 10%",
V147&lt;20,"10% to 20%",
V147&lt;30,"20% to 30%",
V147&lt;40,"30% to 40%",
V147&lt;50,"40% to 50%",
V147&lt;60,"50% to 60%",
V147&lt;70,"60% to 70%",
V147&lt;80,"70% to 80%",
V147&lt;90,"80% to 90%",
V147&lt;100,"90% to 100%",
TRUE,"&gt; 100%"
)</f>
        <v>40% to 50%</v>
      </c>
      <c r="X147">
        <v>1150.5</v>
      </c>
      <c r="Y147">
        <v>1152</v>
      </c>
      <c r="Z147" t="str">
        <f t="shared" si="13"/>
        <v>&gt;0</v>
      </c>
      <c r="AA147" t="str" cm="1">
        <f t="array" ref="AA147">_xlfn.IFS(
AND(O147&gt;=0,O147&lt;5),"0-5",
AND(O147&gt;=5,O147&lt;15),"5-15",
AND(O147&gt;=15,O147&lt;30),"15-30",
AND(O147&gt;=30,O147&lt;60),"30-60",
AND(O147&gt;=60,O147&lt;90),"60-90",
AND(O147&gt;=90,O147&lt;120),"90-120",
AND(O147&gt;=120,O147&lt;160),"120-160",
AND(O147&gt;=160,O147&lt;200),"160-200",
AND(O147&gt;=200,O147&lt;250),"200-250",
AND(O147&gt;=250,O147&lt;300),"250-300",
O147&gt;=300,"&gt;300",
TRUE,"Below 0"
)</f>
        <v>120-160</v>
      </c>
      <c r="AB147">
        <v>74.319999999999993</v>
      </c>
    </row>
    <row r="148" spans="1:28" hidden="1">
      <c r="A148" s="1">
        <v>45280</v>
      </c>
      <c r="B148" s="1" t="str">
        <f t="shared" si="14"/>
        <v>2023</v>
      </c>
      <c r="C148" t="s">
        <v>22560</v>
      </c>
      <c r="D148" t="str">
        <f t="shared" si="10"/>
        <v>Doms</v>
      </c>
      <c r="E148" t="str">
        <f t="shared" si="11"/>
        <v>Doms Industries</v>
      </c>
      <c r="F148" t="str">
        <f>_xlfn.XLOOKUP(E148,MARKET_PRICE__2[Column2],MARKET_PRICE__2[Column3],"Not found")</f>
        <v>2565.00</v>
      </c>
      <c r="G148" t="str">
        <f>_xlfn.XLOOKUP(D148,MARKET_PRICE__2[Column12],MARKET_PRICE__2[Column3],"Not found")</f>
        <v>2565.00</v>
      </c>
      <c r="H148" s="2">
        <v>1200</v>
      </c>
      <c r="K148" s="2">
        <f t="shared" si="12"/>
        <v>120</v>
      </c>
      <c r="L148" s="14" t="str" cm="1">
        <f t="array" ref="L148">_xlfn.IFS(
AND(H148&gt;=1000,H148&lt;1050),"1000-1050",
AND(H148&gt;=1050,H148&lt;1100),"1050-1100",
AND(H148&gt;=1100,H148&lt;1150),"1100-1150",
AND(H148&gt;=1150,H148&lt;1200),"1150-1200",
AND(H148&gt;=1200,H148&lt;1250),"1200-1250",
AND(H148&gt;=1250,H148&lt;1300),"1250-1300",
AND(H148&gt;=1300,H148&lt;1350),"1300-1350",
AND(H148&gt;=1350,H148&lt;1400),"1350-1400",
AND(H148&gt;=1400,H148&lt;1450),"1400-1450",
AND(H148&gt;=1450,H148&lt;=1500),"1450-1500",
H148&lt;1000,"Below 1000",
TRUE,"Above 1500"
)</f>
        <v>1200-1250</v>
      </c>
      <c r="M148" s="14"/>
      <c r="N148" t="str" cm="1">
        <f t="array" ref="N148">_xlfn.IFS(H148&lt;500,"0-500",H148&lt;1000,"500-1000",H148&lt;1500,"1000-1500",H148&lt;2000,"1500-2000",H148&lt;2500,"2000-2500",H148&lt;3000,"2500-3000",H148&lt;3500,"3000-3500",H148&lt;4000,"3500-4000",H148&lt;4500,"4000-4500",H148&lt;=5000,"4500-5000",TRUE,"Hbove 5000")</f>
        <v>1000-1500</v>
      </c>
      <c r="O148">
        <v>115.97</v>
      </c>
      <c r="P148">
        <v>66.510000000000005</v>
      </c>
      <c r="Q148">
        <v>69.67</v>
      </c>
      <c r="R148">
        <v>93.52</v>
      </c>
      <c r="S148" t="str" cm="1">
        <f t="array" ref="S148">_xlfn.IFS(
R148&lt;0,"&lt; 0",
R148&lt;5,"0 to 5",
R148&lt;10,"5 to 10",
R148&lt;15,"10 to 15",
R148&lt;20,"15 to 20",
R148&lt;25,"20 to 25",
R148&lt;50,"25 to 50",
R148&lt;75,"50 to 75",
R148&lt;100,"75 to 100",
R148&lt;125,"100 to 125",
R148&lt;150,"125 to 150",
R148&lt;175,"150 to 175",
R148&lt;200,"175 to 200",
TRUE,"&gt; 200"
)</f>
        <v>75 to 100</v>
      </c>
      <c r="T148">
        <v>790</v>
      </c>
      <c r="U148">
        <v>1400</v>
      </c>
      <c r="V148">
        <v>77.22</v>
      </c>
      <c r="W148" t="str" cm="1">
        <f t="array" ref="W148">_xlfn.IFS(
V148&lt;-15,"&lt; -15%",
V148&lt;-10,"-15% to -10%",
V148&lt;-5,"-10% to -5%",
V148&lt;0,"-5% to 0%",
V148&lt;10,"0% to 10%",
V148&lt;20,"10% to 20%",
V148&lt;30,"20% to 30%",
V148&lt;40,"30% to 40%",
V148&lt;50,"40% to 50%",
V148&lt;60,"50% to 60%",
V148&lt;70,"60% to 70%",
V148&lt;80,"70% to 80%",
V148&lt;90,"80% to 90%",
V148&lt;100,"90% to 100%",
TRUE,"&gt; 100%"
)</f>
        <v>70% to 80%</v>
      </c>
      <c r="X148">
        <v>2475.65</v>
      </c>
      <c r="Y148">
        <v>2473.9</v>
      </c>
      <c r="Z148" t="str">
        <f t="shared" si="13"/>
        <v>&gt;0</v>
      </c>
      <c r="AA148" t="str" cm="1">
        <f t="array" ref="AA148">_xlfn.IFS(
AND(O148&gt;=0,O148&lt;5),"0-5",
AND(O148&gt;=5,O148&lt;15),"5-15",
AND(O148&gt;=15,O148&lt;30),"15-30",
AND(O148&gt;=30,O148&lt;60),"30-60",
AND(O148&gt;=60,O148&lt;90),"60-90",
AND(O148&gt;=90,O148&lt;120),"90-120",
AND(O148&gt;=120,O148&lt;160),"120-160",
AND(O148&gt;=160,O148&lt;200),"160-200",
AND(O148&gt;=200,O148&lt;250),"200-250",
AND(O148&gt;=250,O148&lt;300),"250-300",
O148&gt;=300,"&gt;300",
TRUE,"Below 0"
)</f>
        <v>90-120</v>
      </c>
      <c r="AB148">
        <v>213.37</v>
      </c>
    </row>
    <row r="149" spans="1:28" hidden="1">
      <c r="A149" s="1">
        <v>45280</v>
      </c>
      <c r="B149" s="1" t="str">
        <f t="shared" si="14"/>
        <v>2023</v>
      </c>
      <c r="C149" t="s">
        <v>22561</v>
      </c>
      <c r="D149" t="str">
        <f t="shared" si="10"/>
        <v>India</v>
      </c>
      <c r="E149" t="str">
        <f t="shared" si="11"/>
        <v>India Shelter Fina</v>
      </c>
      <c r="F149" t="str">
        <f>_xlfn.XLOOKUP(E149,MARKET_PRICE__2[Column2],MARKET_PRICE__2[Column3],"Not found")</f>
        <v>Not found</v>
      </c>
      <c r="G149" t="str">
        <f>_xlfn.XLOOKUP(D149,MARKET_PRICE__2[Column12],MARKET_PRICE__2[Column3],"Not found")</f>
        <v>981.80</v>
      </c>
      <c r="H149" s="2">
        <v>1200</v>
      </c>
      <c r="K149" s="2">
        <f t="shared" si="12"/>
        <v>120</v>
      </c>
      <c r="L149" s="14" t="str" cm="1">
        <f t="array" ref="L149">_xlfn.IFS(
AND(H149&gt;=1000,H149&lt;1050),"1000-1050",
AND(H149&gt;=1050,H149&lt;1100),"1050-1100",
AND(H149&gt;=1100,H149&lt;1150),"1100-1150",
AND(H149&gt;=1150,H149&lt;1200),"1150-1200",
AND(H149&gt;=1200,H149&lt;1250),"1200-1250",
AND(H149&gt;=1250,H149&lt;1300),"1250-1300",
AND(H149&gt;=1300,H149&lt;1350),"1300-1350",
AND(H149&gt;=1350,H149&lt;1400),"1350-1400",
AND(H149&gt;=1400,H149&lt;1450),"1400-1450",
AND(H149&gt;=1450,H149&lt;=1500),"1450-1500",
H149&lt;1000,"Below 1000",
TRUE,"Above 1500"
)</f>
        <v>1200-1250</v>
      </c>
      <c r="M149" s="14"/>
      <c r="N149" t="str" cm="1">
        <f t="array" ref="N149">_xlfn.IFS(H149&lt;500,"0-500",H149&lt;1000,"500-1000",H149&lt;1500,"1000-1500",H149&lt;2000,"1500-2000",H149&lt;2500,"2000-2500",H149&lt;3000,"2500-3000",H149&lt;3500,"3000-3500",H149&lt;4000,"3500-4000",H149&lt;4500,"4000-4500",H149&lt;=5000,"4500-5000",TRUE,"Hbove 5000")</f>
        <v>1000-1500</v>
      </c>
      <c r="O149">
        <v>89.7</v>
      </c>
      <c r="P149">
        <v>28.51</v>
      </c>
      <c r="Q149">
        <v>9.9499999999999993</v>
      </c>
      <c r="R149">
        <v>36.71</v>
      </c>
      <c r="S149" t="str" cm="1">
        <f t="array" ref="S149">_xlfn.IFS(
R149&lt;0,"&lt; 0",
R149&lt;5,"0 to 5",
R149&lt;10,"5 to 10",
R149&lt;15,"10 to 15",
R149&lt;20,"15 to 20",
R149&lt;25,"20 to 25",
R149&lt;50,"25 to 50",
R149&lt;75,"50 to 75",
R149&lt;100,"75 to 100",
R149&lt;125,"100 to 125",
R149&lt;150,"125 to 150",
R149&lt;175,"150 to 175",
R149&lt;200,"175 to 200",
TRUE,"&gt; 200"
)</f>
        <v>25 to 50</v>
      </c>
      <c r="T149">
        <v>493</v>
      </c>
      <c r="U149">
        <v>612.70000000000005</v>
      </c>
      <c r="V149">
        <v>24.28</v>
      </c>
      <c r="W149" t="str" cm="1">
        <f t="array" ref="W149">_xlfn.IFS(
V149&lt;-15,"&lt; -15%",
V149&lt;-10,"-15% to -10%",
V149&lt;-5,"-10% to -5%",
V149&lt;0,"-5% to 0%",
V149&lt;10,"0% to 10%",
V149&lt;20,"10% to 20%",
V149&lt;30,"20% to 30%",
V149&lt;40,"30% to 40%",
V149&lt;50,"40% to 50%",
V149&lt;60,"50% to 60%",
V149&lt;70,"60% to 70%",
V149&lt;80,"70% to 80%",
V149&lt;90,"80% to 90%",
V149&lt;100,"90% to 100%",
TRUE,"&gt; 100%"
)</f>
        <v>20% to 30%</v>
      </c>
      <c r="X149">
        <v>906.95</v>
      </c>
      <c r="Y149">
        <v>904.55</v>
      </c>
      <c r="Z149" t="str">
        <f t="shared" si="13"/>
        <v>&gt;0</v>
      </c>
      <c r="AA149" t="str" cm="1">
        <f t="array" ref="AA149">_xlfn.IFS(
AND(O149&gt;=0,O149&lt;5),"0-5",
AND(O149&gt;=5,O149&lt;15),"5-15",
AND(O149&gt;=15,O149&lt;30),"15-30",
AND(O149&gt;=30,O149&lt;60),"30-60",
AND(O149&gt;=60,O149&lt;90),"60-90",
AND(O149&gt;=90,O149&lt;120),"90-120",
AND(O149&gt;=120,O149&lt;160),"120-160",
AND(O149&gt;=160,O149&lt;200),"160-200",
AND(O149&gt;=200,O149&lt;250),"200-250",
AND(O149&gt;=250,O149&lt;300),"250-300",
O149&gt;=300,"&gt;300",
TRUE,"Below 0"
)</f>
        <v>60-90</v>
      </c>
      <c r="AB149">
        <v>83.97</v>
      </c>
    </row>
    <row r="150" spans="1:28">
      <c r="A150" s="1">
        <v>45261</v>
      </c>
      <c r="B150" s="1" t="str">
        <f t="shared" si="14"/>
        <v>2023</v>
      </c>
      <c r="C150" t="s">
        <v>22562</v>
      </c>
      <c r="D150" t="str">
        <f t="shared" si="10"/>
        <v>Flair</v>
      </c>
      <c r="E150" t="str">
        <f t="shared" si="11"/>
        <v>Flair Writing Indu</v>
      </c>
      <c r="F150" t="str">
        <f>_xlfn.XLOOKUP(E150,MARKET_PRICE__2[Column2],MARKET_PRICE__2[Column3],"Not found")</f>
        <v>Not found</v>
      </c>
      <c r="G150" t="str">
        <f>_xlfn.XLOOKUP(D150,MARKET_PRICE__2[Column12],MARKET_PRICE__2[Column3],"Not found")</f>
        <v>318.70</v>
      </c>
      <c r="H150" s="2">
        <v>593</v>
      </c>
      <c r="J150" s="2" t="str" cm="1">
        <f t="array" ref="J150">_xlfn.IFS(
AND(H150&gt;=500,H150&lt;550),"500-550",
AND(H150&gt;=550,H150&lt;600),"550-600",
AND(H150&gt;=600,H150&lt;650),"600-650",
AND(H150&gt;=650,H150&lt;700),"650-700",
AND(H150&gt;=700,H150&lt;750),"700-750",
AND(H150&gt;=750,H150&lt;800),"750-800",
AND(H150&gt;=800,H150&lt;850),"800-850",
AND(H150&gt;=850,H150&lt;900),"850-900",
AND(H150&gt;=900,H150&lt;950),"900-950",
AND(H150&gt;=950,H150&lt;=1000),"950-1000",
H150&lt;500,"Below 500",
TRUE,"Above 1000"
)</f>
        <v>550-600</v>
      </c>
      <c r="K150" s="2">
        <f t="shared" si="12"/>
        <v>59.3</v>
      </c>
      <c r="N150" t="str" cm="1">
        <f t="array" ref="N150">_xlfn.IFS(H150&lt;500,"0-500",H150&lt;1000,"500-1000",H150&lt;1500,"1000-1500",H150&lt;2000,"1500-2000",H150&lt;2500,"2000-2500",H150&lt;3000,"2500-3000",H150&lt;3500,"3000-3500",H150&lt;4000,"3500-4000",H150&lt;4500,"4000-4500",H150&lt;=5000,"4500-5000",TRUE,"Hbove 5000")</f>
        <v>500-1000</v>
      </c>
      <c r="O150">
        <v>115.6</v>
      </c>
      <c r="P150">
        <v>33.369999999999997</v>
      </c>
      <c r="Q150">
        <v>13.01</v>
      </c>
      <c r="R150">
        <v>46.68</v>
      </c>
      <c r="S150" t="str" cm="1">
        <f t="array" ref="S150">_xlfn.IFS(
R150&lt;0,"&lt; 0",
R150&lt;5,"0 to 5",
R150&lt;10,"5 to 10",
R150&lt;15,"10 to 15",
R150&lt;20,"15 to 20",
R150&lt;25,"20 to 25",
R150&lt;50,"25 to 50",
R150&lt;75,"50 to 75",
R150&lt;100,"75 to 100",
R150&lt;125,"100 to 125",
R150&lt;150,"125 to 150",
R150&lt;175,"150 to 175",
R150&lt;200,"175 to 200",
TRUE,"&gt; 200"
)</f>
        <v>25 to 50</v>
      </c>
      <c r="T150">
        <v>304</v>
      </c>
      <c r="U150">
        <v>503</v>
      </c>
      <c r="V150">
        <v>65.459999999999994</v>
      </c>
      <c r="W150" t="str" cm="1">
        <f t="array" ref="W150">_xlfn.IFS(
V150&lt;-15,"&lt; -15%",
V150&lt;-10,"-15% to -10%",
V150&lt;-5,"-10% to -5%",
V150&lt;0,"-5% to 0%",
V150&lt;10,"0% to 10%",
V150&lt;20,"10% to 20%",
V150&lt;30,"20% to 30%",
V150&lt;40,"30% to 40%",
V150&lt;50,"40% to 50%",
V150&lt;60,"50% to 60%",
V150&lt;70,"60% to 70%",
V150&lt;80,"70% to 80%",
V150&lt;90,"80% to 90%",
V150&lt;100,"90% to 100%",
TRUE,"&gt; 100%"
)</f>
        <v>60% to 70%</v>
      </c>
      <c r="X150">
        <v>312.05</v>
      </c>
      <c r="Y150">
        <v>312.05</v>
      </c>
      <c r="Z150" t="str">
        <f t="shared" si="13"/>
        <v>&gt;0</v>
      </c>
      <c r="AA150" t="str" cm="1">
        <f t="array" ref="AA150">_xlfn.IFS(
AND(O150&gt;=0,O150&lt;5),"0-5",
AND(O150&gt;=5,O150&lt;15),"5-15",
AND(O150&gt;=15,O150&lt;30),"15-30",
AND(O150&gt;=30,O150&lt;60),"30-60",
AND(O150&gt;=60,O150&lt;90),"60-90",
AND(O150&gt;=90,O150&lt;120),"90-120",
AND(O150&gt;=120,O150&lt;160),"120-160",
AND(O150&gt;=160,O150&lt;200),"160-200",
AND(O150&gt;=200,O150&lt;250),"200-250",
AND(O150&gt;=250,O150&lt;300),"250-300",
O150&gt;=300,"&gt;300",
TRUE,"Below 0"
)</f>
        <v>90-120</v>
      </c>
      <c r="AB150">
        <v>2.65</v>
      </c>
    </row>
    <row r="151" spans="1:28" hidden="1">
      <c r="A151" s="1">
        <v>45260</v>
      </c>
      <c r="B151" s="1" t="str">
        <f t="shared" si="14"/>
        <v>2023</v>
      </c>
      <c r="C151" t="s">
        <v>22563</v>
      </c>
      <c r="D151" t="str">
        <f t="shared" si="10"/>
        <v>Tata</v>
      </c>
      <c r="E151" t="str">
        <f t="shared" si="11"/>
        <v>Tata Technologies</v>
      </c>
      <c r="F151" t="str">
        <f>_xlfn.XLOOKUP(E151,MARKET_PRICE__2[Column2],MARKET_PRICE__2[Column3],"Not found")</f>
        <v>Not found</v>
      </c>
      <c r="G151" t="str">
        <f>_xlfn.XLOOKUP(D151,MARKET_PRICE__2[Column12],MARKET_PRICE__2[Column3],"Not found")</f>
        <v>56.48</v>
      </c>
      <c r="H151" s="2">
        <v>3042.51</v>
      </c>
      <c r="K151" s="2">
        <f t="shared" si="12"/>
        <v>304.25100000000003</v>
      </c>
      <c r="N151" t="str" cm="1">
        <f t="array" ref="N151">_xlfn.IFS(H151&lt;500,"0-500",H151&lt;1000,"500-1000",H151&lt;1500,"1000-1500",H151&lt;2000,"1500-2000",H151&lt;2500,"2000-2500",H151&lt;3000,"2500-3000",H151&lt;3500,"3000-3500",H151&lt;4000,"3500-4000",H151&lt;4500,"4000-4500",H151&lt;=5000,"4500-5000",TRUE,"Hbove 5000")</f>
        <v>3000-3500</v>
      </c>
      <c r="O151">
        <v>203.41</v>
      </c>
      <c r="P151">
        <v>62.11</v>
      </c>
      <c r="Q151">
        <v>16.5</v>
      </c>
      <c r="R151">
        <v>69.430000000000007</v>
      </c>
      <c r="S151" t="str" cm="1">
        <f t="array" ref="S151">_xlfn.IFS(
R151&lt;0,"&lt; 0",
R151&lt;5,"0 to 5",
R151&lt;10,"5 to 10",
R151&lt;15,"10 to 15",
R151&lt;20,"15 to 20",
R151&lt;25,"20 to 25",
R151&lt;50,"25 to 50",
R151&lt;75,"50 to 75",
R151&lt;100,"75 to 100",
R151&lt;125,"100 to 125",
R151&lt;150,"125 to 150",
R151&lt;175,"150 to 175",
R151&lt;200,"175 to 200",
TRUE,"&gt; 200"
)</f>
        <v>50 to 75</v>
      </c>
      <c r="T151">
        <v>500</v>
      </c>
      <c r="U151">
        <v>1199.95</v>
      </c>
      <c r="V151">
        <v>139.99</v>
      </c>
      <c r="W151" t="str" cm="1">
        <f t="array" ref="W151">_xlfn.IFS(
V151&lt;-15,"&lt; -15%",
V151&lt;-10,"-15% to -10%",
V151&lt;-5,"-10% to -5%",
V151&lt;0,"-5% to 0%",
V151&lt;10,"0% to 10%",
V151&lt;20,"10% to 20%",
V151&lt;30,"20% to 30%",
V151&lt;40,"30% to 40%",
V151&lt;50,"40% to 50%",
V151&lt;60,"50% to 60%",
V151&lt;70,"60% to 70%",
V151&lt;80,"70% to 80%",
V151&lt;90,"80% to 90%",
V151&lt;100,"90% to 100%",
TRUE,"&gt; 100%"
)</f>
        <v>&gt; 100%</v>
      </c>
      <c r="X151">
        <v>683.75</v>
      </c>
      <c r="Y151">
        <v>683.6</v>
      </c>
      <c r="Z151" t="str">
        <f t="shared" si="13"/>
        <v>&gt;0</v>
      </c>
      <c r="AA151" t="str" cm="1">
        <f t="array" ref="AA151">_xlfn.IFS(
AND(O151&gt;=0,O151&lt;5),"0-5",
AND(O151&gt;=5,O151&lt;15),"5-15",
AND(O151&gt;=15,O151&lt;30),"15-30",
AND(O151&gt;=30,O151&lt;60),"30-60",
AND(O151&gt;=60,O151&lt;90),"60-90",
AND(O151&gt;=90,O151&lt;120),"90-120",
AND(O151&gt;=120,O151&lt;160),"120-160",
AND(O151&gt;=160,O151&lt;200),"160-200",
AND(O151&gt;=200,O151&lt;250),"200-250",
AND(O151&gt;=250,O151&lt;300),"250-300",
O151&gt;=300,"&gt;300",
TRUE,"Below 0"
)</f>
        <v>200-250</v>
      </c>
      <c r="AB151">
        <v>36.75</v>
      </c>
    </row>
    <row r="152" spans="1:28">
      <c r="A152" s="1">
        <v>45260</v>
      </c>
      <c r="B152" s="1" t="str">
        <f t="shared" si="14"/>
        <v>2023</v>
      </c>
      <c r="C152" t="s">
        <v>22564</v>
      </c>
      <c r="D152" t="str">
        <f t="shared" si="10"/>
        <v>Gandhar</v>
      </c>
      <c r="E152" t="str">
        <f t="shared" si="11"/>
        <v>Gandhar Oil Refine</v>
      </c>
      <c r="F152" t="str">
        <f>_xlfn.XLOOKUP(E152,MARKET_PRICE__2[Column2],MARKET_PRICE__2[Column3],"Not found")</f>
        <v>Not found</v>
      </c>
      <c r="G152" t="str">
        <f>_xlfn.XLOOKUP(D152,MARKET_PRICE__2[Column12],MARKET_PRICE__2[Column3],"Not found")</f>
        <v>138.90</v>
      </c>
      <c r="H152" s="2">
        <v>500.69</v>
      </c>
      <c r="J152" s="2" t="str" cm="1">
        <f t="array" ref="J152">_xlfn.IFS(
AND(H152&gt;=500,H152&lt;550),"500-550",
AND(H152&gt;=550,H152&lt;600),"550-600",
AND(H152&gt;=600,H152&lt;650),"600-650",
AND(H152&gt;=650,H152&lt;700),"650-700",
AND(H152&gt;=700,H152&lt;750),"700-750",
AND(H152&gt;=750,H152&lt;800),"750-800",
AND(H152&gt;=800,H152&lt;850),"800-850",
AND(H152&gt;=850,H152&lt;900),"850-900",
AND(H152&gt;=900,H152&lt;950),"900-950",
AND(H152&gt;=950,H152&lt;=1000),"950-1000",
H152&lt;500,"Below 500",
TRUE,"Above 1000"
)</f>
        <v>500-550</v>
      </c>
      <c r="K152" s="2">
        <f t="shared" si="12"/>
        <v>50.069000000000003</v>
      </c>
      <c r="N152" t="str" cm="1">
        <f t="array" ref="N152">_xlfn.IFS(H152&lt;500,"0-500",H152&lt;1000,"500-1000",H152&lt;1500,"1000-1500",H152&lt;2000,"1500-2000",H152&lt;2500,"2000-2500",H152&lt;3000,"2500-3000",H152&lt;3500,"3000-3500",H152&lt;4000,"3500-4000",H152&lt;4500,"4000-4500",H152&lt;=5000,"4500-5000",TRUE,"Hbove 5000")</f>
        <v>500-1000</v>
      </c>
      <c r="O152">
        <v>129</v>
      </c>
      <c r="P152">
        <v>62.23</v>
      </c>
      <c r="Q152">
        <v>28.95</v>
      </c>
      <c r="R152">
        <v>64.069999999999993</v>
      </c>
      <c r="S152" t="str" cm="1">
        <f t="array" ref="S152">_xlfn.IFS(
R152&lt;0,"&lt; 0",
R152&lt;5,"0 to 5",
R152&lt;10,"5 to 10",
R152&lt;15,"10 to 15",
R152&lt;20,"15 to 20",
R152&lt;25,"20 to 25",
R152&lt;50,"25 to 50",
R152&lt;75,"50 to 75",
R152&lt;100,"75 to 100",
R152&lt;125,"100 to 125",
R152&lt;150,"125 to 150",
R152&lt;175,"150 to 175",
R152&lt;200,"175 to 200",
TRUE,"&gt; 200"
)</f>
        <v>50 to 75</v>
      </c>
      <c r="T152">
        <v>169</v>
      </c>
      <c r="U152">
        <v>295.39999999999998</v>
      </c>
      <c r="V152">
        <v>74.790000000000006</v>
      </c>
      <c r="W152" t="str" cm="1">
        <f t="array" ref="W152">_xlfn.IFS(
V152&lt;-15,"&lt; -15%",
V152&lt;-10,"-15% to -10%",
V152&lt;-5,"-10% to -5%",
V152&lt;0,"-5% to 0%",
V152&lt;10,"0% to 10%",
V152&lt;20,"10% to 20%",
V152&lt;30,"20% to 30%",
V152&lt;40,"30% to 40%",
V152&lt;50,"40% to 50%",
V152&lt;60,"50% to 60%",
V152&lt;70,"60% to 70%",
V152&lt;80,"70% to 80%",
V152&lt;90,"80% to 90%",
V152&lt;100,"90% to 100%",
TRUE,"&gt; 100%"
)</f>
        <v>70% to 80%</v>
      </c>
      <c r="X152">
        <v>150.6</v>
      </c>
      <c r="Y152">
        <v>150.36000000000001</v>
      </c>
      <c r="Z152" t="str">
        <f t="shared" si="13"/>
        <v>&gt;0</v>
      </c>
      <c r="AA152" t="str" cm="1">
        <f t="array" ref="AA152">_xlfn.IFS(
AND(O152&gt;=0,O152&lt;5),"0-5",
AND(O152&gt;=5,O152&lt;15),"5-15",
AND(O152&gt;=15,O152&lt;30),"15-30",
AND(O152&gt;=30,O152&lt;60),"30-60",
AND(O152&gt;=60,O152&lt;90),"60-90",
AND(O152&gt;=90,O152&lt;120),"90-120",
AND(O152&gt;=120,O152&lt;160),"120-160",
AND(O152&gt;=160,O152&lt;200),"160-200",
AND(O152&gt;=200,O152&lt;250),"200-250",
AND(O152&gt;=250,O152&lt;300),"250-300",
O152&gt;=300,"&gt;300",
TRUE,"Below 0"
)</f>
        <v>120-160</v>
      </c>
      <c r="AB152">
        <v>-10.89</v>
      </c>
    </row>
    <row r="153" spans="1:28" hidden="1">
      <c r="A153" s="1">
        <v>45260</v>
      </c>
      <c r="B153" s="1" t="str">
        <f t="shared" si="14"/>
        <v>2023</v>
      </c>
      <c r="C153" t="s">
        <v>22565</v>
      </c>
      <c r="D153" t="str">
        <f t="shared" si="10"/>
        <v>Fedbank</v>
      </c>
      <c r="E153" t="str">
        <f t="shared" si="11"/>
        <v>Fedbank Financial</v>
      </c>
      <c r="F153" t="str">
        <f>_xlfn.XLOOKUP(E153,MARKET_PRICE__2[Column2],MARKET_PRICE__2[Column3],"Not found")</f>
        <v>Not found</v>
      </c>
      <c r="G153" t="str">
        <f>_xlfn.XLOOKUP(D153,MARKET_PRICE__2[Column12],MARKET_PRICE__2[Column3],"Not found")</f>
        <v>158.45</v>
      </c>
      <c r="H153" s="2">
        <v>1092.26</v>
      </c>
      <c r="K153" s="2">
        <f t="shared" si="12"/>
        <v>109.226</v>
      </c>
      <c r="L153" s="14" t="str" cm="1">
        <f t="array" ref="L153">_xlfn.IFS(
AND(H153&gt;=1000,H153&lt;1050),"1000-1050",
AND(H153&gt;=1050,H153&lt;1100),"1050-1100",
AND(H153&gt;=1100,H153&lt;1150),"1100-1150",
AND(H153&gt;=1150,H153&lt;1200),"1150-1200",
AND(H153&gt;=1200,H153&lt;1250),"1200-1250",
AND(H153&gt;=1250,H153&lt;1300),"1250-1300",
AND(H153&gt;=1300,H153&lt;1350),"1300-1350",
AND(H153&gt;=1350,H153&lt;1400),"1350-1400",
AND(H153&gt;=1400,H153&lt;1450),"1400-1450",
AND(H153&gt;=1450,H153&lt;=1500),"1450-1500",
H153&lt;1000,"Below 1000",
TRUE,"Above 1500"
)</f>
        <v>1050-1100</v>
      </c>
      <c r="M153" s="14"/>
      <c r="N153" t="str" cm="1">
        <f t="array" ref="N153">_xlfn.IFS(H153&lt;500,"0-500",H153&lt;1000,"500-1000",H153&lt;1500,"1000-1500",H153&lt;2000,"1500-2000",H153&lt;2500,"2000-2500",H153&lt;3000,"2500-3000",H153&lt;3500,"3000-3500",H153&lt;4000,"3500-4000",H153&lt;4500,"4000-4500",H153&lt;=5000,"4500-5000",TRUE,"Hbove 5000")</f>
        <v>1000-1500</v>
      </c>
      <c r="O153">
        <v>3.51</v>
      </c>
      <c r="P153">
        <v>1.45</v>
      </c>
      <c r="Q153">
        <v>1.82</v>
      </c>
      <c r="R153">
        <v>2.2000000000000002</v>
      </c>
      <c r="S153" t="str" cm="1">
        <f t="array" ref="S153">_xlfn.IFS(
R153&lt;0,"&lt; 0",
R153&lt;5,"0 to 5",
R153&lt;10,"5 to 10",
R153&lt;15,"10 to 15",
R153&lt;20,"15 to 20",
R153&lt;25,"20 to 25",
R153&lt;50,"25 to 50",
R153&lt;75,"50 to 75",
R153&lt;100,"75 to 100",
R153&lt;125,"100 to 125",
R153&lt;150,"125 to 150",
R153&lt;175,"150 to 175",
R153&lt;200,"175 to 200",
TRUE,"&gt; 200"
)</f>
        <v>0 to 5</v>
      </c>
      <c r="T153">
        <v>140</v>
      </c>
      <c r="U153">
        <v>137.75</v>
      </c>
      <c r="V153">
        <v>-1.61</v>
      </c>
      <c r="W153" t="str" cm="1">
        <f t="array" ref="W153">_xlfn.IFS(
V153&lt;-15,"&lt; -15%",
V153&lt;-10,"-15% to -10%",
V153&lt;-5,"-10% to -5%",
V153&lt;0,"-5% to 0%",
V153&lt;10,"0% to 10%",
V153&lt;20,"10% to 20%",
V153&lt;30,"20% to 30%",
V153&lt;40,"30% to 40%",
V153&lt;50,"40% to 50%",
V153&lt;60,"50% to 60%",
V153&lt;70,"60% to 70%",
V153&lt;80,"70% to 80%",
V153&lt;90,"80% to 90%",
V153&lt;100,"90% to 100%",
TRUE,"&gt; 100%"
)</f>
        <v>-5% to 0%</v>
      </c>
      <c r="X153">
        <v>141.9</v>
      </c>
      <c r="Y153">
        <v>142.03</v>
      </c>
      <c r="Z153" t="str">
        <f t="shared" si="13"/>
        <v>&lt;0</v>
      </c>
      <c r="AA153" t="str" cm="1">
        <f t="array" ref="AA153">_xlfn.IFS(
AND(O153&gt;=0,O153&lt;5),"0-5",
AND(O153&gt;=5,O153&lt;15),"5-15",
AND(O153&gt;=15,O153&lt;30),"15-30",
AND(O153&gt;=30,O153&lt;60),"30-60",
AND(O153&gt;=60,O153&lt;90),"60-90",
AND(O153&gt;=90,O153&lt;120),"90-120",
AND(O153&gt;=120,O153&lt;160),"120-160",
AND(O153&gt;=160,O153&lt;200),"160-200",
AND(O153&gt;=200,O153&lt;250),"200-250",
AND(O153&gt;=250,O153&lt;300),"250-300",
O153&gt;=300,"&gt;300",
TRUE,"Below 0"
)</f>
        <v>0-5</v>
      </c>
      <c r="AB153">
        <v>1.36</v>
      </c>
    </row>
    <row r="154" spans="1:28" hidden="1">
      <c r="A154" s="1">
        <v>45259</v>
      </c>
      <c r="B154" s="1" t="str">
        <f t="shared" si="14"/>
        <v>2023</v>
      </c>
      <c r="C154" t="s">
        <v>22566</v>
      </c>
      <c r="D154" t="str">
        <f t="shared" si="10"/>
        <v>Indian</v>
      </c>
      <c r="E154" t="str">
        <f t="shared" si="11"/>
        <v>Indian Renewable E</v>
      </c>
      <c r="F154" t="str">
        <f>_xlfn.XLOOKUP(E154,MARKET_PRICE__2[Column2],MARKET_PRICE__2[Column3],"Not found")</f>
        <v>Not found</v>
      </c>
      <c r="G154" t="str">
        <f>_xlfn.XLOOKUP(D154,MARKET_PRICE__2[Column12],MARKET_PRICE__2[Column3],"Not found")</f>
        <v>140.35</v>
      </c>
      <c r="H154" s="2">
        <v>2150.21</v>
      </c>
      <c r="K154" s="2">
        <f t="shared" si="12"/>
        <v>215.02100000000002</v>
      </c>
      <c r="N154" t="str" cm="1">
        <f t="array" ref="N154">_xlfn.IFS(H154&lt;500,"0-500",H154&lt;1000,"500-1000",H154&lt;1500,"1000-1500",H154&lt;2000,"1500-2000",H154&lt;2500,"2000-2500",H154&lt;3000,"2500-3000",H154&lt;3500,"3000-3500",H154&lt;4000,"3500-4000",H154&lt;4500,"4000-4500",H154&lt;=5000,"4500-5000",TRUE,"Hbove 5000")</f>
        <v>2000-2500</v>
      </c>
      <c r="O154">
        <v>104.57</v>
      </c>
      <c r="P154">
        <v>24.16</v>
      </c>
      <c r="Q154">
        <v>7.73</v>
      </c>
      <c r="R154">
        <v>38.799999999999997</v>
      </c>
      <c r="S154" t="str" cm="1">
        <f t="array" ref="S154">_xlfn.IFS(
R154&lt;0,"&lt; 0",
R154&lt;5,"0 to 5",
R154&lt;10,"5 to 10",
R154&lt;15,"10 to 15",
R154&lt;20,"15 to 20",
R154&lt;25,"20 to 25",
R154&lt;50,"25 to 50",
R154&lt;75,"50 to 75",
R154&lt;100,"75 to 100",
R154&lt;125,"100 to 125",
R154&lt;150,"125 to 150",
R154&lt;175,"150 to 175",
R154&lt;200,"175 to 200",
TRUE,"&gt; 200"
)</f>
        <v>25 to 50</v>
      </c>
      <c r="T154">
        <v>32</v>
      </c>
      <c r="U154">
        <v>50</v>
      </c>
      <c r="V154">
        <v>56.25</v>
      </c>
      <c r="W154" t="str" cm="1">
        <f t="array" ref="W154">_xlfn.IFS(
V154&lt;-15,"&lt; -15%",
V154&lt;-10,"-15% to -10%",
V154&lt;-5,"-10% to -5%",
V154&lt;0,"-5% to 0%",
V154&lt;10,"0% to 10%",
V154&lt;20,"10% to 20%",
V154&lt;30,"20% to 30%",
V154&lt;40,"30% to 40%",
V154&lt;50,"40% to 50%",
V154&lt;60,"50% to 60%",
V154&lt;70,"60% to 70%",
V154&lt;80,"70% to 80%",
V154&lt;90,"80% to 90%",
V154&lt;100,"90% to 100%",
TRUE,"&gt; 100%"
)</f>
        <v>50% to 60%</v>
      </c>
      <c r="X154">
        <v>147.55000000000001</v>
      </c>
      <c r="Y154">
        <v>147.47999999999999</v>
      </c>
      <c r="Z154" t="str">
        <f t="shared" si="13"/>
        <v>&gt;0</v>
      </c>
      <c r="AA154" t="str" cm="1">
        <f t="array" ref="AA154">_xlfn.IFS(
AND(O154&gt;=0,O154&lt;5),"0-5",
AND(O154&gt;=5,O154&lt;15),"5-15",
AND(O154&gt;=15,O154&lt;30),"15-30",
AND(O154&gt;=30,O154&lt;60),"30-60",
AND(O154&gt;=60,O154&lt;90),"60-90",
AND(O154&gt;=90,O154&lt;120),"90-120",
AND(O154&gt;=120,O154&lt;160),"120-160",
AND(O154&gt;=160,O154&lt;200),"160-200",
AND(O154&gt;=200,O154&lt;250),"200-250",
AND(O154&gt;=250,O154&lt;300),"250-300",
O154&gt;=300,"&gt;300",
TRUE,"Below 0"
)</f>
        <v>90-120</v>
      </c>
      <c r="AB154">
        <v>361.09</v>
      </c>
    </row>
    <row r="155" spans="1:28">
      <c r="A155" s="1">
        <v>45245</v>
      </c>
      <c r="B155" s="1" t="str">
        <f t="shared" si="14"/>
        <v>2023</v>
      </c>
      <c r="C155" t="s">
        <v>47</v>
      </c>
      <c r="D155" t="str">
        <f t="shared" si="10"/>
        <v>ASK</v>
      </c>
      <c r="E155" t="str">
        <f t="shared" si="11"/>
        <v>ASK Automotive</v>
      </c>
      <c r="F155" t="str">
        <f>_xlfn.XLOOKUP(E155,MARKET_PRICE__2[Column2],MARKET_PRICE__2[Column3],"Not found")</f>
        <v>490.35</v>
      </c>
      <c r="G155" t="str">
        <f>_xlfn.XLOOKUP(D155,MARKET_PRICE__2[Column12],MARKET_PRICE__2[Column3],"Not found")</f>
        <v>490.35</v>
      </c>
      <c r="H155" s="2">
        <v>833.91</v>
      </c>
      <c r="J155" s="2" t="str" cm="1">
        <f t="array" ref="J155">_xlfn.IFS(
AND(H155&gt;=500,H155&lt;550),"500-550",
AND(H155&gt;=550,H155&lt;600),"550-600",
AND(H155&gt;=600,H155&lt;650),"600-650",
AND(H155&gt;=650,H155&lt;700),"650-700",
AND(H155&gt;=700,H155&lt;750),"700-750",
AND(H155&gt;=750,H155&lt;800),"750-800",
AND(H155&gt;=800,H155&lt;850),"800-850",
AND(H155&gt;=850,H155&lt;900),"850-900",
AND(H155&gt;=900,H155&lt;950),"900-950",
AND(H155&gt;=950,H155&lt;=1000),"950-1000",
H155&lt;500,"Below 500",
TRUE,"Above 1000"
)</f>
        <v>800-850</v>
      </c>
      <c r="K155" s="2">
        <f t="shared" si="12"/>
        <v>83.390999999999991</v>
      </c>
      <c r="N155" t="str" cm="1">
        <f t="array" ref="N155">_xlfn.IFS(H155&lt;500,"0-500",H155&lt;1000,"500-1000",H155&lt;1500,"1000-1500",H155&lt;2000,"1500-2000",H155&lt;2500,"2000-2500",H155&lt;3000,"2500-3000",H155&lt;3500,"3000-3500",H155&lt;4000,"3500-4000",H155&lt;4500,"4000-4500",H155&lt;=5000,"4500-5000",TRUE,"Hbove 5000")</f>
        <v>500-1000</v>
      </c>
      <c r="O155">
        <v>142.41</v>
      </c>
      <c r="P155">
        <v>35.47</v>
      </c>
      <c r="Q155">
        <v>5.7</v>
      </c>
      <c r="R155">
        <v>51.14</v>
      </c>
      <c r="S155" t="str" cm="1">
        <f t="array" ref="S155">_xlfn.IFS(
R155&lt;0,"&lt; 0",
R155&lt;5,"0 to 5",
R155&lt;10,"5 to 10",
R155&lt;15,"10 to 15",
R155&lt;20,"15 to 20",
R155&lt;25,"20 to 25",
R155&lt;50,"25 to 50",
R155&lt;75,"50 to 75",
R155&lt;100,"75 to 100",
R155&lt;125,"100 to 125",
R155&lt;150,"125 to 150",
R155&lt;175,"150 to 175",
R155&lt;200,"175 to 200",
TRUE,"&gt; 200"
)</f>
        <v>50 to 75</v>
      </c>
      <c r="T155">
        <v>282</v>
      </c>
      <c r="U155">
        <v>304.89999999999998</v>
      </c>
      <c r="V155">
        <v>8.1199999999999992</v>
      </c>
      <c r="W155" t="str" cm="1">
        <f t="array" ref="W155">_xlfn.IFS(
V155&lt;-15,"&lt; -15%",
V155&lt;-10,"-15% to -10%",
V155&lt;-5,"-10% to -5%",
V155&lt;0,"-5% to 0%",
V155&lt;10,"0% to 10%",
V155&lt;20,"10% to 20%",
V155&lt;30,"20% to 30%",
V155&lt;40,"30% to 40%",
V155&lt;50,"40% to 50%",
V155&lt;60,"50% to 60%",
V155&lt;70,"60% to 70%",
V155&lt;80,"70% to 80%",
V155&lt;90,"80% to 90%",
V155&lt;100,"90% to 100%",
TRUE,"&gt; 100%"
)</f>
        <v>0% to 10%</v>
      </c>
      <c r="X155">
        <v>511.5</v>
      </c>
      <c r="Y155">
        <v>511.8</v>
      </c>
      <c r="Z155" t="str">
        <f t="shared" si="13"/>
        <v>&gt;0</v>
      </c>
      <c r="AA155" t="str" cm="1">
        <f t="array" ref="AA155">_xlfn.IFS(
AND(O155&gt;=0,O155&lt;5),"0-5",
AND(O155&gt;=5,O155&lt;15),"5-15",
AND(O155&gt;=15,O155&lt;30),"15-30",
AND(O155&gt;=30,O155&lt;60),"30-60",
AND(O155&gt;=60,O155&lt;90),"60-90",
AND(O155&gt;=90,O155&lt;120),"90-120",
AND(O155&gt;=120,O155&lt;160),"120-160",
AND(O155&gt;=160,O155&lt;200),"160-200",
AND(O155&gt;=200,O155&lt;250),"200-250",
AND(O155&gt;=250,O155&lt;300),"250-300",
O155&gt;=300,"&gt;300",
TRUE,"Below 0"
)</f>
        <v>120-160</v>
      </c>
      <c r="AB155">
        <v>81.38</v>
      </c>
    </row>
    <row r="156" spans="1:28" hidden="1">
      <c r="A156" s="1">
        <v>45243</v>
      </c>
      <c r="B156" s="1" t="str">
        <f t="shared" si="14"/>
        <v>2023</v>
      </c>
      <c r="C156" t="s">
        <v>22567</v>
      </c>
      <c r="D156" t="str">
        <f t="shared" si="10"/>
        <v>Protean</v>
      </c>
      <c r="E156" t="str">
        <f t="shared" si="11"/>
        <v>Protean eGov Techn</v>
      </c>
      <c r="F156" t="str">
        <f>_xlfn.XLOOKUP(E156,MARKET_PRICE__2[Column2],MARKET_PRICE__2[Column3],"Not found")</f>
        <v>Not found</v>
      </c>
      <c r="G156" t="str">
        <f>_xlfn.XLOOKUP(D156,MARKET_PRICE__2[Column12],MARKET_PRICE__2[Column3],"Not found")</f>
        <v>861.35</v>
      </c>
      <c r="H156" s="2">
        <v>489.95</v>
      </c>
      <c r="I156" s="2" t="str" cm="1">
        <f t="array" ref="I156">_xlfn.IFS(
H156&lt;50,"0-50",
H156&lt;100,"50-100",
H156&lt;150,"100-150",
H156&lt;200,"150-200",
H156&lt;250,"200-250",
H156&lt;300,"250-300",
H156&lt;350,"300-350",
H156&lt;400,"350-400",
H156&lt;450,"400-450",
H156&lt;=500,"450-500",
TRUE,"Above 500"
)</f>
        <v>450-500</v>
      </c>
      <c r="K156" s="2">
        <f t="shared" si="12"/>
        <v>48.994999999999997</v>
      </c>
      <c r="N156" t="str" cm="1">
        <f t="array" ref="N156">_xlfn.IFS(H156&lt;500,"0-500",H156&lt;1000,"500-1000",H156&lt;1500,"1000-1500",H156&lt;2000,"1500-2000",H156&lt;2500,"2000-2500",H156&lt;3000,"2500-3000",H156&lt;3500,"3000-3500",H156&lt;4000,"3500-4000",H156&lt;4500,"4000-4500",H156&lt;=5000,"4500-5000",TRUE,"Hbove 5000")</f>
        <v>0-500</v>
      </c>
      <c r="O156">
        <v>46.94</v>
      </c>
      <c r="P156">
        <v>31.62</v>
      </c>
      <c r="Q156">
        <v>8.93</v>
      </c>
      <c r="R156">
        <v>23.86</v>
      </c>
      <c r="S156" t="str" cm="1">
        <f t="array" ref="S156">_xlfn.IFS(
R156&lt;0,"&lt; 0",
R156&lt;5,"0 to 5",
R156&lt;10,"5 to 10",
R156&lt;15,"10 to 15",
R156&lt;20,"15 to 20",
R156&lt;25,"20 to 25",
R156&lt;50,"25 to 50",
R156&lt;75,"50 to 75",
R156&lt;100,"75 to 100",
R156&lt;125,"100 to 125",
R156&lt;150,"125 to 150",
R156&lt;175,"150 to 175",
R156&lt;200,"175 to 200",
TRUE,"&gt; 200"
)</f>
        <v>20 to 25</v>
      </c>
      <c r="T156">
        <v>792</v>
      </c>
      <c r="U156">
        <v>792</v>
      </c>
      <c r="V156">
        <v>0</v>
      </c>
      <c r="W156" t="str" cm="1">
        <f t="array" ref="W156">_xlfn.IFS(
V156&lt;-15,"&lt; -15%",
V156&lt;-10,"-15% to -10%",
V156&lt;-5,"-10% to -5%",
V156&lt;0,"-5% to 0%",
V156&lt;10,"0% to 10%",
V156&lt;20,"10% to 20%",
V156&lt;30,"20% to 30%",
V156&lt;40,"30% to 40%",
V156&lt;50,"40% to 50%",
V156&lt;60,"50% to 60%",
V156&lt;70,"60% to 70%",
V156&lt;80,"70% to 80%",
V156&lt;90,"80% to 90%",
V156&lt;100,"90% to 100%",
TRUE,"&gt; 100%"
)</f>
        <v>0% to 10%</v>
      </c>
      <c r="X156">
        <v>851.65</v>
      </c>
      <c r="Y156">
        <v>851.1</v>
      </c>
      <c r="Z156" t="str">
        <f t="shared" si="13"/>
        <v>=0</v>
      </c>
      <c r="AA156" t="str" cm="1">
        <f t="array" ref="AA156">_xlfn.IFS(
AND(O156&gt;=0,O156&lt;5),"0-5",
AND(O156&gt;=5,O156&lt;15),"5-15",
AND(O156&gt;=15,O156&lt;30),"15-30",
AND(O156&gt;=30,O156&lt;60),"30-60",
AND(O156&gt;=60,O156&lt;90),"60-90",
AND(O156&gt;=90,O156&lt;120),"90-120",
AND(O156&gt;=120,O156&lt;160),"120-160",
AND(O156&gt;=160,O156&lt;200),"160-200",
AND(O156&gt;=200,O156&lt;250),"200-250",
AND(O156&gt;=250,O156&lt;300),"250-300",
O156&gt;=300,"&gt;300",
TRUE,"Below 0"
)</f>
        <v>30-60</v>
      </c>
      <c r="AB156">
        <v>7.53</v>
      </c>
    </row>
    <row r="157" spans="1:28" hidden="1">
      <c r="A157" s="1">
        <v>45240</v>
      </c>
      <c r="B157" s="1" t="str">
        <f t="shared" si="14"/>
        <v>2023</v>
      </c>
      <c r="C157" t="s">
        <v>22568</v>
      </c>
      <c r="D157" t="str">
        <f t="shared" si="10"/>
        <v>ESAF</v>
      </c>
      <c r="E157" t="str">
        <f t="shared" si="11"/>
        <v>ESAF Small Finance</v>
      </c>
      <c r="F157" t="str">
        <f>_xlfn.XLOOKUP(E157,MARKET_PRICE__2[Column2],MARKET_PRICE__2[Column3],"Not found")</f>
        <v>Not found</v>
      </c>
      <c r="G157" t="str">
        <f>_xlfn.XLOOKUP(D157,MARKET_PRICE__2[Column12],MARKET_PRICE__2[Column3],"Not found")</f>
        <v>29.00</v>
      </c>
      <c r="H157" s="2">
        <v>463</v>
      </c>
      <c r="I157" s="2" t="str" cm="1">
        <f t="array" ref="I157">_xlfn.IFS(
H157&lt;50,"0-50",
H157&lt;100,"50-100",
H157&lt;150,"100-150",
H157&lt;200,"150-200",
H157&lt;250,"200-250",
H157&lt;300,"250-300",
H157&lt;350,"300-350",
H157&lt;400,"350-400",
H157&lt;450,"400-450",
H157&lt;=500,"450-500",
TRUE,"Above 500"
)</f>
        <v>450-500</v>
      </c>
      <c r="K157" s="2">
        <f t="shared" si="12"/>
        <v>46.3</v>
      </c>
      <c r="N157" t="str" cm="1">
        <f t="array" ref="N157">_xlfn.IFS(H157&lt;500,"0-500",H157&lt;1000,"500-1000",H157&lt;1500,"1000-1500",H157&lt;2000,"1500-2000",H157&lt;2500,"2000-2500",H157&lt;3000,"2500-3000",H157&lt;3500,"3000-3500",H157&lt;4000,"3500-4000",H157&lt;4500,"4000-4500",H157&lt;=5000,"4500-5000",TRUE,"Hbove 5000")</f>
        <v>0-500</v>
      </c>
      <c r="O157">
        <v>173.52</v>
      </c>
      <c r="P157">
        <v>84.37</v>
      </c>
      <c r="Q157">
        <v>16.97</v>
      </c>
      <c r="R157">
        <v>73.150000000000006</v>
      </c>
      <c r="S157" t="str" cm="1">
        <f t="array" ref="S157">_xlfn.IFS(
R157&lt;0,"&lt; 0",
R157&lt;5,"0 to 5",
R157&lt;10,"5 to 10",
R157&lt;15,"10 to 15",
R157&lt;20,"15 to 20",
R157&lt;25,"20 to 25",
R157&lt;50,"25 to 50",
R157&lt;75,"50 to 75",
R157&lt;100,"75 to 100",
R157&lt;125,"100 to 125",
R157&lt;150,"125 to 150",
R157&lt;175,"150 to 175",
R157&lt;200,"175 to 200",
TRUE,"&gt; 200"
)</f>
        <v>50 to 75</v>
      </c>
      <c r="T157">
        <v>60</v>
      </c>
      <c r="U157">
        <v>71.900000000000006</v>
      </c>
      <c r="V157">
        <v>19.829999999999998</v>
      </c>
      <c r="W157" t="str" cm="1">
        <f t="array" ref="W157">_xlfn.IFS(
V157&lt;-15,"&lt; -15%",
V157&lt;-10,"-15% to -10%",
V157&lt;-5,"-10% to -5%",
V157&lt;0,"-5% to 0%",
V157&lt;10,"0% to 10%",
V157&lt;20,"10% to 20%",
V157&lt;30,"20% to 30%",
V157&lt;40,"30% to 40%",
V157&lt;50,"40% to 50%",
V157&lt;60,"50% to 60%",
V157&lt;70,"60% to 70%",
V157&lt;80,"70% to 80%",
V157&lt;90,"80% to 90%",
V157&lt;100,"90% to 100%",
TRUE,"&gt; 100%"
)</f>
        <v>10% to 20%</v>
      </c>
      <c r="X157">
        <v>29.44</v>
      </c>
      <c r="Y157">
        <v>29.47</v>
      </c>
      <c r="Z157" t="str">
        <f t="shared" si="13"/>
        <v>&gt;0</v>
      </c>
      <c r="AA157" t="str" cm="1">
        <f t="array" ref="AA157">_xlfn.IFS(
AND(O157&gt;=0,O157&lt;5),"0-5",
AND(O157&gt;=5,O157&lt;15),"5-15",
AND(O157&gt;=15,O157&lt;30),"15-30",
AND(O157&gt;=30,O157&lt;60),"30-60",
AND(O157&gt;=60,O157&lt;90),"60-90",
AND(O157&gt;=90,O157&lt;120),"90-120",
AND(O157&gt;=120,O157&lt;160),"120-160",
AND(O157&gt;=160,O157&lt;200),"160-200",
AND(O157&gt;=200,O157&lt;250),"200-250",
AND(O157&gt;=250,O157&lt;300),"250-300",
O157&gt;=300,"&gt;300",
TRUE,"Below 0"
)</f>
        <v>160-200</v>
      </c>
      <c r="AB157">
        <v>-50.93</v>
      </c>
    </row>
    <row r="158" spans="1:28" hidden="1">
      <c r="A158" s="1">
        <v>45237</v>
      </c>
      <c r="B158" s="1" t="str">
        <f t="shared" si="14"/>
        <v>2023</v>
      </c>
      <c r="C158" t="s">
        <v>22569</v>
      </c>
      <c r="D158" t="str">
        <f t="shared" si="10"/>
        <v>Honasa</v>
      </c>
      <c r="E158" t="str">
        <f t="shared" si="11"/>
        <v>Honasa Consumer</v>
      </c>
      <c r="F158" t="str">
        <f>_xlfn.XLOOKUP(E158,MARKET_PRICE__2[Column2],MARKET_PRICE__2[Column3],"Not found")</f>
        <v>287.40</v>
      </c>
      <c r="G158" t="str">
        <f>_xlfn.XLOOKUP(D158,MARKET_PRICE__2[Column12],MARKET_PRICE__2[Column3],"Not found")</f>
        <v>287.40</v>
      </c>
      <c r="H158" s="2">
        <v>1701.44</v>
      </c>
      <c r="K158" s="2">
        <f t="shared" si="12"/>
        <v>170.14400000000001</v>
      </c>
      <c r="M158" s="2" t="str" cm="1">
        <f t="array" ref="M158">_xlfn.IFS(
AND(H158&gt;=1000,H158&lt;1050),"1000-1050",
AND(H158&gt;=1050,H158&lt;1100),"1050-1100",
AND(H158&gt;=1100,H158&lt;1150),"1100-1150",
AND(H158&gt;=1150,H158&lt;1200),"1150-1200",
AND(H158&gt;=1200,H158&lt;1250),"1200-1250",
AND(H158&gt;=1250,H158&lt;1300),"1250-1300",
AND(H158&gt;=1300,H158&lt;1350),"1300-1350",
AND(H158&gt;=1350,H158&lt;1400),"1350-1400",
AND(H158&gt;=1400,H158&lt;1450),"1400-1450",
AND(H158&gt;=1450,H158&lt;1500),"1450-1500",
AND(H158&gt;=1500,H158&lt;1550),"1500-1550",
AND(H158&gt;=1550,H158&lt;1600),"1550-1600",
AND(H158&gt;=1600,H158&lt;1650),"1600-1650",
AND(H158&gt;=1650,H158&lt;1700),"1650-1700",
AND(H158&gt;=1700,H158&lt;1750),"1700-1750",
AND(H158&gt;=1750,H158&lt;1800),"1750-1800",
AND(H158&gt;=1800,H158&lt;1850),"1800-1850",
AND(H158&gt;=1850,H158&lt;1900),"1850-1900",
AND(H158&gt;=1900,H158&lt;1950),"1900-1950",
AND(H158&gt;=1950,H158&lt;=2000),"1950-2000",
H158&lt;1000,"Below 1000",
TRUE,"Above 2000"
)</f>
        <v>1700-1750</v>
      </c>
      <c r="N158" t="str" cm="1">
        <f t="array" ref="N158">_xlfn.IFS(H158&lt;500,"0-500",H158&lt;1000,"500-1000",H158&lt;1500,"1000-1500",H158&lt;2000,"1500-2000",H158&lt;2500,"2000-2500",H158&lt;3000,"2500-3000",H158&lt;3500,"3000-3500",H158&lt;4000,"3500-4000",H158&lt;4500,"4000-4500",H158&lt;=5000,"4500-5000",TRUE,"Hbove 5000")</f>
        <v>1500-2000</v>
      </c>
      <c r="O158">
        <v>11.5</v>
      </c>
      <c r="P158">
        <v>4.0199999999999996</v>
      </c>
      <c r="Q158">
        <v>1.35</v>
      </c>
      <c r="R158">
        <v>7.61</v>
      </c>
      <c r="S158" t="str" cm="1">
        <f t="array" ref="S158">_xlfn.IFS(
R158&lt;0,"&lt; 0",
R158&lt;5,"0 to 5",
R158&lt;10,"5 to 10",
R158&lt;15,"10 to 15",
R158&lt;20,"15 to 20",
R158&lt;25,"20 to 25",
R158&lt;50,"25 to 50",
R158&lt;75,"50 to 75",
R158&lt;100,"75 to 100",
R158&lt;125,"100 to 125",
R158&lt;150,"125 to 150",
R158&lt;175,"150 to 175",
R158&lt;200,"175 to 200",
TRUE,"&gt; 200"
)</f>
        <v>5 to 10</v>
      </c>
      <c r="T158">
        <v>324</v>
      </c>
      <c r="U158">
        <v>324</v>
      </c>
      <c r="V158">
        <v>0</v>
      </c>
      <c r="W158" t="str" cm="1">
        <f t="array" ref="W158">_xlfn.IFS(
V158&lt;-15,"&lt; -15%",
V158&lt;-10,"-15% to -10%",
V158&lt;-5,"-10% to -5%",
V158&lt;0,"-5% to 0%",
V158&lt;10,"0% to 10%",
V158&lt;20,"10% to 20%",
V158&lt;30,"20% to 30%",
V158&lt;40,"30% to 40%",
V158&lt;50,"40% to 50%",
V158&lt;60,"50% to 60%",
V158&lt;70,"60% to 70%",
V158&lt;80,"70% to 80%",
V158&lt;90,"80% to 90%",
V158&lt;100,"90% to 100%",
TRUE,"&gt; 100%"
)</f>
        <v>0% to 10%</v>
      </c>
      <c r="X158">
        <v>300.39999999999998</v>
      </c>
      <c r="Y158">
        <v>300.05</v>
      </c>
      <c r="Z158" t="str">
        <f t="shared" si="13"/>
        <v>=0</v>
      </c>
      <c r="AA158" t="str" cm="1">
        <f t="array" ref="AA158">_xlfn.IFS(
AND(O158&gt;=0,O158&lt;5),"0-5",
AND(O158&gt;=5,O158&lt;15),"5-15",
AND(O158&gt;=15,O158&lt;30),"15-30",
AND(O158&gt;=30,O158&lt;60),"30-60",
AND(O158&gt;=60,O158&lt;90),"60-90",
AND(O158&gt;=90,O158&lt;120),"90-120",
AND(O158&gt;=120,O158&lt;160),"120-160",
AND(O158&gt;=160,O158&lt;200),"160-200",
AND(O158&gt;=200,O158&lt;250),"200-250",
AND(O158&gt;=250,O158&lt;300),"250-300",
O158&gt;=300,"&gt;300",
TRUE,"Below 0"
)</f>
        <v>5-15</v>
      </c>
      <c r="AB158">
        <v>-7.28</v>
      </c>
    </row>
    <row r="159" spans="1:28" hidden="1">
      <c r="A159" s="1">
        <v>45236</v>
      </c>
      <c r="B159" s="1" t="str">
        <f t="shared" si="14"/>
        <v>2023</v>
      </c>
      <c r="C159" t="s">
        <v>48</v>
      </c>
      <c r="D159" t="str">
        <f t="shared" si="10"/>
        <v>Cello</v>
      </c>
      <c r="E159" t="str">
        <f t="shared" si="11"/>
        <v>Cello World</v>
      </c>
      <c r="F159" t="str">
        <f>_xlfn.XLOOKUP(E159,MARKET_PRICE__2[Column2],MARKET_PRICE__2[Column3],"Not found")</f>
        <v>600.00</v>
      </c>
      <c r="G159" t="str">
        <f>_xlfn.XLOOKUP(D159,MARKET_PRICE__2[Column12],MARKET_PRICE__2[Column3],"Not found")</f>
        <v>600.00</v>
      </c>
      <c r="H159" s="2">
        <v>1900</v>
      </c>
      <c r="K159" s="2">
        <f t="shared" si="12"/>
        <v>190</v>
      </c>
      <c r="M159" s="2" t="str" cm="1">
        <f t="array" ref="M159">_xlfn.IFS(
AND(H159&gt;=1000,H159&lt;1050),"1000-1050",
AND(H159&gt;=1050,H159&lt;1100),"1050-1100",
AND(H159&gt;=1100,H159&lt;1150),"1100-1150",
AND(H159&gt;=1150,H159&lt;1200),"1150-1200",
AND(H159&gt;=1200,H159&lt;1250),"1200-1250",
AND(H159&gt;=1250,H159&lt;1300),"1250-1300",
AND(H159&gt;=1300,H159&lt;1350),"1300-1350",
AND(H159&gt;=1350,H159&lt;1400),"1350-1400",
AND(H159&gt;=1400,H159&lt;1450),"1400-1450",
AND(H159&gt;=1450,H159&lt;1500),"1450-1500",
AND(H159&gt;=1500,H159&lt;1550),"1500-1550",
AND(H159&gt;=1550,H159&lt;1600),"1550-1600",
AND(H159&gt;=1600,H159&lt;1650),"1600-1650",
AND(H159&gt;=1650,H159&lt;1700),"1650-1700",
AND(H159&gt;=1700,H159&lt;1750),"1700-1750",
AND(H159&gt;=1750,H159&lt;1800),"1750-1800",
AND(H159&gt;=1800,H159&lt;1850),"1800-1850",
AND(H159&gt;=1850,H159&lt;1900),"1850-1900",
AND(H159&gt;=1900,H159&lt;1950),"1900-1950",
AND(H159&gt;=1950,H159&lt;=2000),"1950-2000",
H159&lt;1000,"Below 1000",
TRUE,"Above 2000"
)</f>
        <v>1900-1950</v>
      </c>
      <c r="N159" t="str" cm="1">
        <f t="array" ref="N159">_xlfn.IFS(H159&lt;500,"0-500",H159&lt;1000,"500-1000",H159&lt;1500,"1000-1500",H159&lt;2000,"1500-2000",H159&lt;2500,"2000-2500",H159&lt;3000,"2500-3000",H159&lt;3500,"3000-3500",H159&lt;4000,"3500-4000",H159&lt;4500,"4000-4500",H159&lt;=5000,"4500-5000",TRUE,"Hbove 5000")</f>
        <v>1500-2000</v>
      </c>
      <c r="O159">
        <v>108.57</v>
      </c>
      <c r="P159">
        <v>24.42</v>
      </c>
      <c r="Q159">
        <v>3.06</v>
      </c>
      <c r="R159">
        <v>38.9</v>
      </c>
      <c r="S159" t="str" cm="1">
        <f t="array" ref="S159">_xlfn.IFS(
R159&lt;0,"&lt; 0",
R159&lt;5,"0 to 5",
R159&lt;10,"5 to 10",
R159&lt;15,"10 to 15",
R159&lt;20,"15 to 20",
R159&lt;25,"20 to 25",
R159&lt;50,"25 to 50",
R159&lt;75,"50 to 75",
R159&lt;100,"75 to 100",
R159&lt;125,"100 to 125",
R159&lt;150,"125 to 150",
R159&lt;175,"150 to 175",
R159&lt;200,"175 to 200",
TRUE,"&gt; 200"
)</f>
        <v>25 to 50</v>
      </c>
      <c r="T159">
        <v>648</v>
      </c>
      <c r="U159">
        <v>831</v>
      </c>
      <c r="V159">
        <v>28.24</v>
      </c>
      <c r="W159" t="str" cm="1">
        <f t="array" ref="W159">_xlfn.IFS(
V159&lt;-15,"&lt; -15%",
V159&lt;-10,"-15% to -10%",
V159&lt;-5,"-10% to -5%",
V159&lt;0,"-5% to 0%",
V159&lt;10,"0% to 10%",
V159&lt;20,"10% to 20%",
V159&lt;30,"20% to 30%",
V159&lt;40,"30% to 40%",
V159&lt;50,"40% to 50%",
V159&lt;60,"50% to 60%",
V159&lt;70,"60% to 70%",
V159&lt;80,"70% to 80%",
V159&lt;90,"80% to 90%",
V159&lt;100,"90% to 100%",
TRUE,"&gt; 100%"
)</f>
        <v>20% to 30%</v>
      </c>
      <c r="X159">
        <v>539.75</v>
      </c>
      <c r="Y159">
        <v>539.6</v>
      </c>
      <c r="Z159" t="str">
        <f t="shared" si="13"/>
        <v>&gt;0</v>
      </c>
      <c r="AA159" t="str" cm="1">
        <f t="array" ref="AA159">_xlfn.IFS(
AND(O159&gt;=0,O159&lt;5),"0-5",
AND(O159&gt;=5,O159&lt;15),"5-15",
AND(O159&gt;=15,O159&lt;30),"15-30",
AND(O159&gt;=30,O159&lt;60),"30-60",
AND(O159&gt;=60,O159&lt;90),"60-90",
AND(O159&gt;=90,O159&lt;120),"90-120",
AND(O159&gt;=120,O159&lt;160),"120-160",
AND(O159&gt;=160,O159&lt;200),"160-200",
AND(O159&gt;=200,O159&lt;250),"200-250",
AND(O159&gt;=250,O159&lt;300),"250-300",
O159&gt;=300,"&gt;300",
TRUE,"Below 0"
)</f>
        <v>90-120</v>
      </c>
      <c r="AB159">
        <v>-16.71</v>
      </c>
    </row>
    <row r="160" spans="1:28">
      <c r="A160" s="1">
        <v>45231</v>
      </c>
      <c r="B160" s="1" t="str">
        <f t="shared" si="14"/>
        <v>2023</v>
      </c>
      <c r="C160" t="s">
        <v>22570</v>
      </c>
      <c r="D160" t="str">
        <f t="shared" si="10"/>
        <v>Blue</v>
      </c>
      <c r="E160" t="str">
        <f t="shared" si="11"/>
        <v>Blue Jet Healthcar</v>
      </c>
      <c r="F160" t="str">
        <f>_xlfn.XLOOKUP(E160,MARKET_PRICE__2[Column2],MARKET_PRICE__2[Column3],"Not found")</f>
        <v>Not found</v>
      </c>
      <c r="G160" t="str">
        <f>_xlfn.XLOOKUP(D160,MARKET_PRICE__2[Column12],MARKET_PRICE__2[Column3],"Not found")</f>
        <v>162.00</v>
      </c>
      <c r="H160" s="2">
        <v>840.27</v>
      </c>
      <c r="J160" s="2" t="str" cm="1">
        <f t="array" ref="J160">_xlfn.IFS(
AND(H160&gt;=500,H160&lt;550),"500-550",
AND(H160&gt;=550,H160&lt;600),"550-600",
AND(H160&gt;=600,H160&lt;650),"600-650",
AND(H160&gt;=650,H160&lt;700),"650-700",
AND(H160&gt;=700,H160&lt;750),"700-750",
AND(H160&gt;=750,H160&lt;800),"750-800",
AND(H160&gt;=800,H160&lt;850),"800-850",
AND(H160&gt;=850,H160&lt;900),"850-900",
AND(H160&gt;=900,H160&lt;950),"900-950",
AND(H160&gt;=950,H160&lt;=1000),"950-1000",
H160&lt;500,"Below 500",
TRUE,"Above 1000"
)</f>
        <v>800-850</v>
      </c>
      <c r="K160" s="2">
        <f t="shared" si="12"/>
        <v>84.027000000000001</v>
      </c>
      <c r="N160" t="str" cm="1">
        <f t="array" ref="N160">_xlfn.IFS(H160&lt;500,"0-500",H160&lt;1000,"500-1000",H160&lt;1500,"1000-1500",H160&lt;2000,"1500-2000",H160&lt;2500,"2000-2500",H160&lt;3000,"2500-3000",H160&lt;3500,"3000-3500",H160&lt;4000,"3500-4000",H160&lt;4500,"4000-4500",H160&lt;=5000,"4500-5000",TRUE,"Hbove 5000")</f>
        <v>500-1000</v>
      </c>
      <c r="O160">
        <v>13.72</v>
      </c>
      <c r="P160">
        <v>13.59</v>
      </c>
      <c r="Q160">
        <v>2.2400000000000002</v>
      </c>
      <c r="R160">
        <v>7.95</v>
      </c>
      <c r="S160" t="str" cm="1">
        <f t="array" ref="S160">_xlfn.IFS(
R160&lt;0,"&lt; 0",
R160&lt;5,"0 to 5",
R160&lt;10,"5 to 10",
R160&lt;15,"10 to 15",
R160&lt;20,"15 to 20",
R160&lt;25,"20 to 25",
R160&lt;50,"25 to 50",
R160&lt;75,"50 to 75",
R160&lt;100,"75 to 100",
R160&lt;125,"100 to 125",
R160&lt;150,"125 to 150",
R160&lt;175,"150 to 175",
R160&lt;200,"175 to 200",
TRUE,"&gt; 200"
)</f>
        <v>5 to 10</v>
      </c>
      <c r="T160">
        <v>346</v>
      </c>
      <c r="U160">
        <v>359.9</v>
      </c>
      <c r="V160">
        <v>4.0199999999999996</v>
      </c>
      <c r="W160" t="str" cm="1">
        <f t="array" ref="W160">_xlfn.IFS(
V160&lt;-15,"&lt; -15%",
V160&lt;-10,"-15% to -10%",
V160&lt;-5,"-10% to -5%",
V160&lt;0,"-5% to 0%",
V160&lt;10,"0% to 10%",
V160&lt;20,"10% to 20%",
V160&lt;30,"20% to 30%",
V160&lt;40,"30% to 40%",
V160&lt;50,"40% to 50%",
V160&lt;60,"50% to 60%",
V160&lt;70,"60% to 70%",
V160&lt;80,"70% to 80%",
V160&lt;90,"80% to 90%",
V160&lt;100,"90% to 100%",
TRUE,"&gt; 100%"
)</f>
        <v>0% to 10%</v>
      </c>
      <c r="X160">
        <v>773.75</v>
      </c>
      <c r="Y160">
        <v>775.35</v>
      </c>
      <c r="Z160" t="str">
        <f t="shared" si="13"/>
        <v>&gt;0</v>
      </c>
      <c r="AA160" t="str" cm="1">
        <f t="array" ref="AA160">_xlfn.IFS(
AND(O160&gt;=0,O160&lt;5),"0-5",
AND(O160&gt;=5,O160&lt;15),"5-15",
AND(O160&gt;=15,O160&lt;30),"15-30",
AND(O160&gt;=30,O160&lt;60),"30-60",
AND(O160&gt;=60,O160&lt;90),"60-90",
AND(O160&gt;=90,O160&lt;120),"90-120",
AND(O160&gt;=120,O160&lt;160),"120-160",
AND(O160&gt;=160,O160&lt;200),"160-200",
AND(O160&gt;=200,O160&lt;250),"200-250",
AND(O160&gt;=250,O160&lt;300),"250-300",
O160&gt;=300,"&gt;300",
TRUE,"Below 0"
)</f>
        <v>5-15</v>
      </c>
      <c r="AB160">
        <v>123.63</v>
      </c>
    </row>
    <row r="161" spans="1:28">
      <c r="A161" s="1">
        <v>45225</v>
      </c>
      <c r="B161" s="1" t="str">
        <f t="shared" si="14"/>
        <v>2023</v>
      </c>
      <c r="C161" t="s">
        <v>49</v>
      </c>
      <c r="D161" t="str">
        <f t="shared" si="10"/>
        <v>IRM</v>
      </c>
      <c r="E161" t="str">
        <f t="shared" si="11"/>
        <v>IRM Energy</v>
      </c>
      <c r="F161" t="str">
        <f>_xlfn.XLOOKUP(E161,MARKET_PRICE__2[Column2],MARKET_PRICE__2[Column3],"Not found")</f>
        <v>350.45</v>
      </c>
      <c r="G161" t="str">
        <f>_xlfn.XLOOKUP(D161,MARKET_PRICE__2[Column12],MARKET_PRICE__2[Column3],"Not found")</f>
        <v>350.45</v>
      </c>
      <c r="H161" s="2">
        <v>544.36</v>
      </c>
      <c r="J161" s="2" t="str" cm="1">
        <f t="array" ref="J161">_xlfn.IFS(
AND(H161&gt;=500,H161&lt;550),"500-550",
AND(H161&gt;=550,H161&lt;600),"550-600",
AND(H161&gt;=600,H161&lt;650),"600-650",
AND(H161&gt;=650,H161&lt;700),"650-700",
AND(H161&gt;=700,H161&lt;750),"700-750",
AND(H161&gt;=750,H161&lt;800),"750-800",
AND(H161&gt;=800,H161&lt;850),"800-850",
AND(H161&gt;=850,H161&lt;900),"850-900",
AND(H161&gt;=900,H161&lt;950),"900-950",
AND(H161&gt;=950,H161&lt;=1000),"950-1000",
H161&lt;500,"Below 500",
TRUE,"Above 1000"
)</f>
        <v>500-550</v>
      </c>
      <c r="K161" s="2">
        <f t="shared" si="12"/>
        <v>54.436</v>
      </c>
      <c r="N161" t="str" cm="1">
        <f t="array" ref="N161">_xlfn.IFS(H161&lt;500,"0-500",H161&lt;1000,"500-1000",H161&lt;1500,"1000-1500",H161&lt;2000,"1500-2000",H161&lt;2500,"2000-2500",H161&lt;3000,"2500-3000",H161&lt;3500,"3000-3500",H161&lt;4000,"3500-4000",H161&lt;4500,"4000-4500",H161&lt;=5000,"4500-5000",TRUE,"Hbove 5000")</f>
        <v>500-1000</v>
      </c>
      <c r="O161">
        <v>44.73</v>
      </c>
      <c r="P161">
        <v>48.34</v>
      </c>
      <c r="Q161">
        <v>9.2899999999999991</v>
      </c>
      <c r="R161">
        <v>27.05</v>
      </c>
      <c r="S161" t="str" cm="1">
        <f t="array" ref="S161">_xlfn.IFS(
R161&lt;0,"&lt; 0",
R161&lt;5,"0 to 5",
R161&lt;10,"5 to 10",
R161&lt;15,"10 to 15",
R161&lt;20,"15 to 20",
R161&lt;25,"20 to 25",
R161&lt;50,"25 to 50",
R161&lt;75,"50 to 75",
R161&lt;100,"75 to 100",
R161&lt;125,"100 to 125",
R161&lt;150,"125 to 150",
R161&lt;175,"150 to 175",
R161&lt;200,"175 to 200",
TRUE,"&gt; 200"
)</f>
        <v>25 to 50</v>
      </c>
      <c r="T161">
        <v>505</v>
      </c>
      <c r="U161">
        <v>479</v>
      </c>
      <c r="V161">
        <v>-5.15</v>
      </c>
      <c r="W161" t="str" cm="1">
        <f t="array" ref="W161">_xlfn.IFS(
V161&lt;-15,"&lt; -15%",
V161&lt;-10,"-15% to -10%",
V161&lt;-5,"-10% to -5%",
V161&lt;0,"-5% to 0%",
V161&lt;10,"0% to 10%",
V161&lt;20,"10% to 20%",
V161&lt;30,"20% to 30%",
V161&lt;40,"30% to 40%",
V161&lt;50,"40% to 50%",
V161&lt;60,"50% to 60%",
V161&lt;70,"60% to 70%",
V161&lt;80,"70% to 80%",
V161&lt;90,"80% to 90%",
V161&lt;100,"90% to 100%",
TRUE,"&gt; 100%"
)</f>
        <v>-10% to -5%</v>
      </c>
      <c r="X161">
        <v>276.95</v>
      </c>
      <c r="Y161">
        <v>276.95</v>
      </c>
      <c r="Z161" t="str">
        <f t="shared" si="13"/>
        <v>&lt;0</v>
      </c>
      <c r="AA161" t="str" cm="1">
        <f t="array" ref="AA161">_xlfn.IFS(
AND(O161&gt;=0,O161&lt;5),"0-5",
AND(O161&gt;=5,O161&lt;15),"5-15",
AND(O161&gt;=15,O161&lt;30),"15-30",
AND(O161&gt;=30,O161&lt;60),"30-60",
AND(O161&gt;=60,O161&lt;90),"60-90",
AND(O161&gt;=90,O161&lt;120),"90-120",
AND(O161&gt;=120,O161&lt;160),"120-160",
AND(O161&gt;=160,O161&lt;200),"160-200",
AND(O161&gt;=200,O161&lt;250),"200-250",
AND(O161&gt;=250,O161&lt;300),"250-300",
O161&gt;=300,"&gt;300",
TRUE,"Below 0"
)</f>
        <v>30-60</v>
      </c>
      <c r="AB161">
        <v>-45.16</v>
      </c>
    </row>
    <row r="162" spans="1:28" hidden="1">
      <c r="A162" s="1">
        <v>45211</v>
      </c>
      <c r="B162" s="1" t="str">
        <f t="shared" si="14"/>
        <v>2023</v>
      </c>
      <c r="C162" t="s">
        <v>50</v>
      </c>
      <c r="D162" t="str">
        <f t="shared" si="10"/>
        <v>Plaza</v>
      </c>
      <c r="E162" t="str">
        <f t="shared" si="11"/>
        <v>Plaza Wires</v>
      </c>
      <c r="F162" t="str">
        <f>_xlfn.XLOOKUP(E162,MARKET_PRICE__2[Column2],MARKET_PRICE__2[Column3],"Not found")</f>
        <v>51.80</v>
      </c>
      <c r="G162" t="str">
        <f>_xlfn.XLOOKUP(D162,MARKET_PRICE__2[Column12],MARKET_PRICE__2[Column3],"Not found")</f>
        <v>51.80</v>
      </c>
      <c r="H162" s="2">
        <v>71.28</v>
      </c>
      <c r="I162" s="2" t="str" cm="1">
        <f t="array" ref="I162">_xlfn.IFS(
H162&lt;50,"0-50",
H162&lt;100,"50-100",
H162&lt;150,"100-150",
H162&lt;200,"150-200",
H162&lt;250,"200-250",
H162&lt;300,"250-300",
H162&lt;350,"300-350",
H162&lt;400,"350-400",
H162&lt;450,"400-450",
H162&lt;=500,"450-500",
TRUE,"Above 500"
)</f>
        <v>50-100</v>
      </c>
      <c r="K162" s="2">
        <f t="shared" si="12"/>
        <v>7.1280000000000001</v>
      </c>
      <c r="N162" t="str" cm="1">
        <f t="array" ref="N162">_xlfn.IFS(H162&lt;500,"0-500",H162&lt;1000,"500-1000",H162&lt;1500,"1000-1500",H162&lt;2000,"1500-2000",H162&lt;2500,"2000-2500",H162&lt;3000,"2500-3000",H162&lt;3500,"3000-3500",H162&lt;4000,"3500-4000",H162&lt;4500,"4000-4500",H162&lt;=5000,"4500-5000",TRUE,"Hbove 5000")</f>
        <v>0-500</v>
      </c>
      <c r="O162">
        <v>42.84</v>
      </c>
      <c r="P162">
        <v>388.09</v>
      </c>
      <c r="Q162">
        <v>374.81</v>
      </c>
      <c r="R162">
        <v>160.97</v>
      </c>
      <c r="S162" t="str" cm="1">
        <f t="array" ref="S162">_xlfn.IFS(
R162&lt;0,"&lt; 0",
R162&lt;5,"0 to 5",
R162&lt;10,"5 to 10",
R162&lt;15,"10 to 15",
R162&lt;20,"15 to 20",
R162&lt;25,"20 to 25",
R162&lt;50,"25 to 50",
R162&lt;75,"50 to 75",
R162&lt;100,"75 to 100",
R162&lt;125,"100 to 125",
R162&lt;150,"125 to 150",
R162&lt;175,"150 to 175",
R162&lt;200,"175 to 200",
TRUE,"&gt; 200"
)</f>
        <v>150 to 175</v>
      </c>
      <c r="T162">
        <v>54</v>
      </c>
      <c r="U162">
        <v>84</v>
      </c>
      <c r="V162">
        <v>55.56</v>
      </c>
      <c r="W162" t="str" cm="1">
        <f t="array" ref="W162">_xlfn.IFS(
V162&lt;-15,"&lt; -15%",
V162&lt;-10,"-15% to -10%",
V162&lt;-5,"-10% to -5%",
V162&lt;0,"-5% to 0%",
V162&lt;10,"0% to 10%",
V162&lt;20,"10% to 20%",
V162&lt;30,"20% to 30%",
V162&lt;40,"30% to 40%",
V162&lt;50,"40% to 50%",
V162&lt;60,"50% to 60%",
V162&lt;70,"60% to 70%",
V162&lt;80,"70% to 80%",
V162&lt;90,"80% to 90%",
V162&lt;100,"90% to 100%",
TRUE,"&gt; 100%"
)</f>
        <v>50% to 60%</v>
      </c>
      <c r="X162">
        <v>55.61</v>
      </c>
      <c r="Y162">
        <v>55.6</v>
      </c>
      <c r="Z162" t="str">
        <f t="shared" si="13"/>
        <v>&gt;0</v>
      </c>
      <c r="AA162" t="str" cm="1">
        <f t="array" ref="AA162">_xlfn.IFS(
AND(O162&gt;=0,O162&lt;5),"0-5",
AND(O162&gt;=5,O162&lt;15),"5-15",
AND(O162&gt;=15,O162&lt;30),"15-30",
AND(O162&gt;=30,O162&lt;60),"30-60",
AND(O162&gt;=60,O162&lt;90),"60-90",
AND(O162&gt;=90,O162&lt;120),"90-120",
AND(O162&gt;=120,O162&lt;160),"120-160",
AND(O162&gt;=160,O162&lt;200),"160-200",
AND(O162&gt;=200,O162&lt;250),"200-250",
AND(O162&gt;=250,O162&lt;300),"250-300",
O162&gt;=300,"&gt;300",
TRUE,"Below 0"
)</f>
        <v>30-60</v>
      </c>
      <c r="AB162">
        <v>2.98</v>
      </c>
    </row>
    <row r="163" spans="1:28" hidden="1">
      <c r="A163" s="1">
        <v>45205</v>
      </c>
      <c r="B163" s="1" t="str">
        <f t="shared" si="14"/>
        <v>2023</v>
      </c>
      <c r="C163" t="s">
        <v>22571</v>
      </c>
      <c r="D163" t="str">
        <f t="shared" si="10"/>
        <v>Valiant</v>
      </c>
      <c r="E163" t="str">
        <f t="shared" si="11"/>
        <v>Valiant Laboratori</v>
      </c>
      <c r="F163" t="str">
        <f>_xlfn.XLOOKUP(E163,MARKET_PRICE__2[Column2],MARKET_PRICE__2[Column3],"Not found")</f>
        <v>Not found</v>
      </c>
      <c r="G163" t="str">
        <f>_xlfn.XLOOKUP(D163,MARKET_PRICE__2[Column12],MARKET_PRICE__2[Column3],"Not found")</f>
        <v>1131.60</v>
      </c>
      <c r="H163" s="2">
        <v>152.46</v>
      </c>
      <c r="I163" s="2" t="str" cm="1">
        <f t="array" ref="I163">_xlfn.IFS(
H163&lt;50,"0-50",
H163&lt;100,"50-100",
H163&lt;150,"100-150",
H163&lt;200,"150-200",
H163&lt;250,"200-250",
H163&lt;300,"250-300",
H163&lt;350,"300-350",
H163&lt;400,"350-400",
H163&lt;450,"400-450",
H163&lt;=500,"450-500",
TRUE,"Above 500"
)</f>
        <v>150-200</v>
      </c>
      <c r="K163" s="2">
        <f t="shared" si="12"/>
        <v>15.246</v>
      </c>
      <c r="N163" t="str" cm="1">
        <f t="array" ref="N163">_xlfn.IFS(H163&lt;500,"0-500",H163&lt;1000,"500-1000",H163&lt;1500,"1000-1500",H163&lt;2000,"1500-2000",H163&lt;2500,"2000-2500",H163&lt;3000,"2500-3000",H163&lt;3500,"3000-3500",H163&lt;4000,"3500-4000",H163&lt;4500,"4000-4500",H163&lt;=5000,"4500-5000",TRUE,"Hbove 5000")</f>
        <v>0-500</v>
      </c>
      <c r="O163">
        <v>20.83</v>
      </c>
      <c r="P163">
        <v>73.64</v>
      </c>
      <c r="Q163">
        <v>16.059999999999999</v>
      </c>
      <c r="R163">
        <v>29.76</v>
      </c>
      <c r="S163" t="str" cm="1">
        <f t="array" ref="S163">_xlfn.IFS(
R163&lt;0,"&lt; 0",
R163&lt;5,"0 to 5",
R163&lt;10,"5 to 10",
R163&lt;15,"10 to 15",
R163&lt;20,"15 to 20",
R163&lt;25,"20 to 25",
R163&lt;50,"25 to 50",
R163&lt;75,"50 to 75",
R163&lt;100,"75 to 100",
R163&lt;125,"100 to 125",
R163&lt;150,"125 to 150",
R163&lt;175,"150 to 175",
R163&lt;200,"175 to 200",
TRUE,"&gt; 200"
)</f>
        <v>25 to 50</v>
      </c>
      <c r="T163">
        <v>140</v>
      </c>
      <c r="U163">
        <v>161</v>
      </c>
      <c r="V163">
        <v>15</v>
      </c>
      <c r="W163" t="str" cm="1">
        <f t="array" ref="W163">_xlfn.IFS(
V163&lt;-15,"&lt; -15%",
V163&lt;-10,"-15% to -10%",
V163&lt;-5,"-10% to -5%",
V163&lt;0,"-5% to 0%",
V163&lt;10,"0% to 10%",
V163&lt;20,"10% to 20%",
V163&lt;30,"20% to 30%",
V163&lt;40,"30% to 40%",
V163&lt;50,"40% to 50%",
V163&lt;60,"50% to 60%",
V163&lt;70,"60% to 70%",
V163&lt;80,"70% to 80%",
V163&lt;90,"80% to 90%",
V163&lt;100,"90% to 100%",
TRUE,"&gt; 100%"
)</f>
        <v>10% to 20%</v>
      </c>
      <c r="X163">
        <v>88.03</v>
      </c>
      <c r="Y163">
        <v>87.99</v>
      </c>
      <c r="Z163" t="str">
        <f t="shared" si="13"/>
        <v>&gt;0</v>
      </c>
      <c r="AA163" t="str" cm="1">
        <f t="array" ref="AA163">_xlfn.IFS(
AND(O163&gt;=0,O163&lt;5),"0-5",
AND(O163&gt;=5,O163&lt;15),"5-15",
AND(O163&gt;=15,O163&lt;30),"15-30",
AND(O163&gt;=30,O163&lt;60),"30-60",
AND(O163&gt;=60,O163&lt;90),"60-90",
AND(O163&gt;=90,O163&lt;120),"90-120",
AND(O163&gt;=120,O163&lt;160),"120-160",
AND(O163&gt;=160,O163&lt;200),"160-200",
AND(O163&gt;=200,O163&lt;250),"200-250",
AND(O163&gt;=250,O163&lt;300),"250-300",
O163&gt;=300,"&gt;300",
TRUE,"Below 0"
)</f>
        <v>15-30</v>
      </c>
      <c r="AB163">
        <v>-37.119999999999997</v>
      </c>
    </row>
    <row r="164" spans="1:28" hidden="1">
      <c r="A164" s="1">
        <v>45202</v>
      </c>
      <c r="B164" s="1" t="str">
        <f t="shared" si="14"/>
        <v>2023</v>
      </c>
      <c r="C164" t="s">
        <v>22572</v>
      </c>
      <c r="D164" t="str">
        <f t="shared" si="10"/>
        <v>JSW</v>
      </c>
      <c r="E164" t="str">
        <f t="shared" si="11"/>
        <v>JSW Infrastructure</v>
      </c>
      <c r="F164" t="str">
        <f>_xlfn.XLOOKUP(E164,MARKET_PRICE__2[Column2],MARKET_PRICE__2[Column3],"Not found")</f>
        <v>Not found</v>
      </c>
      <c r="G164" t="str">
        <f>_xlfn.XLOOKUP(D164,MARKET_PRICE__2[Column12],MARKET_PRICE__2[Column3],"Not found")</f>
        <v>307.00</v>
      </c>
      <c r="H164" s="2">
        <v>2800</v>
      </c>
      <c r="K164" s="2">
        <f t="shared" si="12"/>
        <v>280</v>
      </c>
      <c r="N164" t="str" cm="1">
        <f t="array" ref="N164">_xlfn.IFS(H164&lt;500,"0-500",H164&lt;1000,"500-1000",H164&lt;1500,"1000-1500",H164&lt;2000,"1500-2000",H164&lt;2500,"2000-2500",H164&lt;3000,"2500-3000",H164&lt;3500,"3000-3500",H164&lt;4000,"3500-4000",H164&lt;4500,"4000-4500",H164&lt;=5000,"4500-5000",TRUE,"Hbove 5000")</f>
        <v>2500-3000</v>
      </c>
      <c r="O164">
        <v>57.09</v>
      </c>
      <c r="P164">
        <v>15.99</v>
      </c>
      <c r="Q164">
        <v>10.32</v>
      </c>
      <c r="R164">
        <v>37.369999999999997</v>
      </c>
      <c r="S164" t="str" cm="1">
        <f t="array" ref="S164">_xlfn.IFS(
R164&lt;0,"&lt; 0",
R164&lt;5,"0 to 5",
R164&lt;10,"5 to 10",
R164&lt;15,"10 to 15",
R164&lt;20,"15 to 20",
R164&lt;25,"20 to 25",
R164&lt;50,"25 to 50",
R164&lt;75,"50 to 75",
R164&lt;100,"75 to 100",
R164&lt;125,"100 to 125",
R164&lt;150,"125 to 150",
R164&lt;175,"150 to 175",
R164&lt;200,"175 to 200",
TRUE,"&gt; 200"
)</f>
        <v>25 to 50</v>
      </c>
      <c r="T164">
        <v>119</v>
      </c>
      <c r="U164">
        <v>143</v>
      </c>
      <c r="V164">
        <v>20.170000000000002</v>
      </c>
      <c r="W164" t="str" cm="1">
        <f t="array" ref="W164">_xlfn.IFS(
V164&lt;-15,"&lt; -15%",
V164&lt;-10,"-15% to -10%",
V164&lt;-5,"-10% to -5%",
V164&lt;0,"-5% to 0%",
V164&lt;10,"0% to 10%",
V164&lt;20,"10% to 20%",
V164&lt;30,"20% to 30%",
V164&lt;40,"30% to 40%",
V164&lt;50,"40% to 50%",
V164&lt;60,"50% to 60%",
V164&lt;70,"60% to 70%",
V164&lt;80,"70% to 80%",
V164&lt;90,"80% to 90%",
V164&lt;100,"90% to 100%",
TRUE,"&gt; 100%"
)</f>
        <v>20% to 30%</v>
      </c>
      <c r="X164">
        <v>305.25</v>
      </c>
      <c r="Y164">
        <v>305.2</v>
      </c>
      <c r="Z164" t="str">
        <f t="shared" si="13"/>
        <v>&gt;0</v>
      </c>
      <c r="AA164" t="str" cm="1">
        <f t="array" ref="AA164">_xlfn.IFS(
AND(O164&gt;=0,O164&lt;5),"0-5",
AND(O164&gt;=5,O164&lt;15),"5-15",
AND(O164&gt;=15,O164&lt;30),"15-30",
AND(O164&gt;=30,O164&lt;60),"30-60",
AND(O164&gt;=60,O164&lt;90),"60-90",
AND(O164&gt;=90,O164&lt;120),"90-120",
AND(O164&gt;=120,O164&lt;160),"120-160",
AND(O164&gt;=160,O164&lt;200),"160-200",
AND(O164&gt;=200,O164&lt;250),"200-250",
AND(O164&gt;=250,O164&lt;300),"250-300",
O164&gt;=300,"&gt;300",
TRUE,"Below 0"
)</f>
        <v>30-60</v>
      </c>
      <c r="AB164">
        <v>156.51</v>
      </c>
    </row>
    <row r="165" spans="1:28">
      <c r="A165" s="1">
        <v>45203</v>
      </c>
      <c r="B165" s="1" t="str">
        <f t="shared" si="14"/>
        <v>2023</v>
      </c>
      <c r="C165" t="s">
        <v>22573</v>
      </c>
      <c r="D165" t="str">
        <f t="shared" si="10"/>
        <v>Updater</v>
      </c>
      <c r="E165" t="str">
        <f t="shared" si="11"/>
        <v>Updater Services L</v>
      </c>
      <c r="F165" t="str">
        <f>_xlfn.XLOOKUP(E165,MARKET_PRICE__2[Column2],MARKET_PRICE__2[Column3],"Not found")</f>
        <v>Not found</v>
      </c>
      <c r="G165" t="str">
        <f>_xlfn.XLOOKUP(D165,MARKET_PRICE__2[Column12],MARKET_PRICE__2[Column3],"Not found")</f>
        <v>246.55</v>
      </c>
      <c r="H165" s="2">
        <v>640</v>
      </c>
      <c r="J165" s="2" t="str" cm="1">
        <f t="array" ref="J165">_xlfn.IFS(
AND(H165&gt;=500,H165&lt;550),"500-550",
AND(H165&gt;=550,H165&lt;600),"550-600",
AND(H165&gt;=600,H165&lt;650),"600-650",
AND(H165&gt;=650,H165&lt;700),"650-700",
AND(H165&gt;=700,H165&lt;750),"700-750",
AND(H165&gt;=750,H165&lt;800),"750-800",
AND(H165&gt;=800,H165&lt;850),"800-850",
AND(H165&gt;=850,H165&lt;900),"850-900",
AND(H165&gt;=900,H165&lt;950),"900-950",
AND(H165&gt;=950,H165&lt;=1000),"950-1000",
H165&lt;500,"Below 500",
TRUE,"Above 1000"
)</f>
        <v>600-650</v>
      </c>
      <c r="K165" s="2">
        <f t="shared" si="12"/>
        <v>64</v>
      </c>
      <c r="N165" t="str" cm="1">
        <f t="array" ref="N165">_xlfn.IFS(H165&lt;500,"0-500",H165&lt;1000,"500-1000",H165&lt;1500,"1000-1500",H165&lt;2000,"1500-2000",H165&lt;2500,"2000-2500",H165&lt;3000,"2500-3000",H165&lt;3500,"3000-3500",H165&lt;4000,"3500-4000",H165&lt;4500,"4000-4500",H165&lt;=5000,"4500-5000",TRUE,"Hbove 5000")</f>
        <v>500-1000</v>
      </c>
      <c r="O165">
        <v>4.4800000000000004</v>
      </c>
      <c r="P165">
        <v>0.85</v>
      </c>
      <c r="Q165">
        <v>1.39</v>
      </c>
      <c r="R165">
        <v>2.9</v>
      </c>
      <c r="S165" t="str" cm="1">
        <f t="array" ref="S165">_xlfn.IFS(
R165&lt;0,"&lt; 0",
R165&lt;5,"0 to 5",
R165&lt;10,"5 to 10",
R165&lt;15,"10 to 15",
R165&lt;20,"15 to 20",
R165&lt;25,"20 to 25",
R165&lt;50,"25 to 50",
R165&lt;75,"50 to 75",
R165&lt;100,"75 to 100",
R165&lt;125,"100 to 125",
R165&lt;150,"125 to 150",
R165&lt;175,"150 to 175",
R165&lt;200,"175 to 200",
TRUE,"&gt; 200"
)</f>
        <v>0 to 5</v>
      </c>
      <c r="T165">
        <v>300</v>
      </c>
      <c r="U165">
        <v>299.89999999999998</v>
      </c>
      <c r="V165">
        <v>-0.03</v>
      </c>
      <c r="W165" t="str" cm="1">
        <f t="array" ref="W165">_xlfn.IFS(
V165&lt;-15,"&lt; -15%",
V165&lt;-10,"-15% to -10%",
V165&lt;-5,"-10% to -5%",
V165&lt;0,"-5% to 0%",
V165&lt;10,"0% to 10%",
V165&lt;20,"10% to 20%",
V165&lt;30,"20% to 30%",
V165&lt;40,"30% to 40%",
V165&lt;50,"40% to 50%",
V165&lt;60,"50% to 60%",
V165&lt;70,"60% to 70%",
V165&lt;80,"70% to 80%",
V165&lt;90,"80% to 90%",
V165&lt;100,"90% to 100%",
TRUE,"&gt; 100%"
)</f>
        <v>-5% to 0%</v>
      </c>
      <c r="X165">
        <v>256.45</v>
      </c>
      <c r="Y165">
        <v>256.64999999999998</v>
      </c>
      <c r="Z165" t="str">
        <f t="shared" si="13"/>
        <v>&lt;0</v>
      </c>
      <c r="AA165" t="str" cm="1">
        <f t="array" ref="AA165">_xlfn.IFS(
AND(O165&gt;=0,O165&lt;5),"0-5",
AND(O165&gt;=5,O165&lt;15),"5-15",
AND(O165&gt;=15,O165&lt;30),"15-30",
AND(O165&gt;=30,O165&lt;60),"30-60",
AND(O165&gt;=60,O165&lt;90),"60-90",
AND(O165&gt;=90,O165&lt;120),"90-120",
AND(O165&gt;=120,O165&lt;160),"120-160",
AND(O165&gt;=160,O165&lt;200),"160-200",
AND(O165&gt;=200,O165&lt;250),"200-250",
AND(O165&gt;=250,O165&lt;300),"250-300",
O165&gt;=300,"&gt;300",
TRUE,"Below 0"
)</f>
        <v>0-5</v>
      </c>
      <c r="AB165">
        <v>-14.52</v>
      </c>
    </row>
    <row r="166" spans="1:28" hidden="1">
      <c r="A166" s="1">
        <v>45202</v>
      </c>
      <c r="B166" s="1" t="str">
        <f t="shared" si="14"/>
        <v>2023</v>
      </c>
      <c r="C166" t="s">
        <v>22574</v>
      </c>
      <c r="D166" t="str">
        <f t="shared" si="10"/>
        <v>Manoj</v>
      </c>
      <c r="E166" t="str">
        <f t="shared" si="11"/>
        <v>Manoj Vaibhav Gems</v>
      </c>
      <c r="F166" t="str">
        <f>_xlfn.XLOOKUP(E166,MARKET_PRICE__2[Column2],MARKET_PRICE__2[Column3],"Not found")</f>
        <v>Not found</v>
      </c>
      <c r="G166" t="str">
        <f>_xlfn.XLOOKUP(D166,MARKET_PRICE__2[Column12],MARKET_PRICE__2[Column3],"Not found")</f>
        <v>47.50</v>
      </c>
      <c r="H166" s="2">
        <v>270.2</v>
      </c>
      <c r="I166" s="2" t="str" cm="1">
        <f t="array" ref="I166">_xlfn.IFS(
H166&lt;50,"0-50",
H166&lt;100,"50-100",
H166&lt;150,"100-150",
H166&lt;200,"150-200",
H166&lt;250,"200-250",
H166&lt;300,"250-300",
H166&lt;350,"300-350",
H166&lt;400,"350-400",
H166&lt;450,"400-450",
H166&lt;=500,"450-500",
TRUE,"Above 500"
)</f>
        <v>250-300</v>
      </c>
      <c r="K166" s="2">
        <f t="shared" si="12"/>
        <v>27.02</v>
      </c>
      <c r="N166" t="str" cm="1">
        <f t="array" ref="N166">_xlfn.IFS(H166&lt;500,"0-500",H166&lt;1000,"500-1000",H166&lt;1500,"1000-1500",H166&lt;2000,"1500-2000",H166&lt;2500,"2000-2500",H166&lt;3000,"2500-3000",H166&lt;3500,"3000-3500",H166&lt;4000,"3500-4000",H166&lt;4500,"4000-4500",H166&lt;=5000,"4500-5000",TRUE,"Hbove 5000")</f>
        <v>0-500</v>
      </c>
      <c r="O166">
        <v>1.06</v>
      </c>
      <c r="P166">
        <v>5.18</v>
      </c>
      <c r="Q166">
        <v>1.66</v>
      </c>
      <c r="R166">
        <v>2.25</v>
      </c>
      <c r="S166" t="str" cm="1">
        <f t="array" ref="S166">_xlfn.IFS(
R166&lt;0,"&lt; 0",
R166&lt;5,"0 to 5",
R166&lt;10,"5 to 10",
R166&lt;15,"10 to 15",
R166&lt;20,"15 to 20",
R166&lt;25,"20 to 25",
R166&lt;50,"25 to 50",
R166&lt;75,"50 to 75",
R166&lt;100,"75 to 100",
R166&lt;125,"100 to 125",
R166&lt;150,"125 to 150",
R166&lt;175,"150 to 175",
R166&lt;200,"175 to 200",
TRUE,"&gt; 200"
)</f>
        <v>0 to 5</v>
      </c>
      <c r="T166">
        <v>215</v>
      </c>
      <c r="U166">
        <v>215</v>
      </c>
      <c r="V166">
        <v>0</v>
      </c>
      <c r="W166" t="str" cm="1">
        <f t="array" ref="W166">_xlfn.IFS(
V166&lt;-15,"&lt; -15%",
V166&lt;-10,"-15% to -10%",
V166&lt;-5,"-10% to -5%",
V166&lt;0,"-5% to 0%",
V166&lt;10,"0% to 10%",
V166&lt;20,"10% to 20%",
V166&lt;30,"20% to 30%",
V166&lt;40,"30% to 40%",
V166&lt;50,"40% to 50%",
V166&lt;60,"50% to 60%",
V166&lt;70,"60% to 70%",
V166&lt;80,"70% to 80%",
V166&lt;90,"80% to 90%",
V166&lt;100,"90% to 100%",
TRUE,"&gt; 100%"
)</f>
        <v>0% to 10%</v>
      </c>
      <c r="X166">
        <v>204.25</v>
      </c>
      <c r="Y166">
        <v>204.78</v>
      </c>
      <c r="Z166" t="str">
        <f t="shared" si="13"/>
        <v>=0</v>
      </c>
      <c r="AA166" t="str" cm="1">
        <f t="array" ref="AA166">_xlfn.IFS(
AND(O166&gt;=0,O166&lt;5),"0-5",
AND(O166&gt;=5,O166&lt;15),"5-15",
AND(O166&gt;=15,O166&lt;30),"15-30",
AND(O166&gt;=30,O166&lt;60),"30-60",
AND(O166&gt;=60,O166&lt;90),"60-90",
AND(O166&gt;=90,O166&lt;120),"90-120",
AND(O166&gt;=120,O166&lt;160),"120-160",
AND(O166&gt;=160,O166&lt;200),"160-200",
AND(O166&gt;=200,O166&lt;250),"200-250",
AND(O166&gt;=250,O166&lt;300),"250-300",
O166&gt;=300,"&gt;300",
TRUE,"Below 0"
)</f>
        <v>0-5</v>
      </c>
      <c r="AB166">
        <v>-5</v>
      </c>
    </row>
    <row r="167" spans="1:28">
      <c r="A167" s="1">
        <v>45196</v>
      </c>
      <c r="B167" s="1" t="str">
        <f t="shared" si="14"/>
        <v>2023</v>
      </c>
      <c r="C167" t="s">
        <v>22575</v>
      </c>
      <c r="D167" t="str">
        <f t="shared" si="10"/>
        <v>SignatureGlobal</v>
      </c>
      <c r="E167" t="str">
        <f t="shared" si="11"/>
        <v>SignatureGlobal In</v>
      </c>
      <c r="F167" t="str">
        <f>_xlfn.XLOOKUP(E167,MARKET_PRICE__2[Column2],MARKET_PRICE__2[Column3],"Not found")</f>
        <v>Not found</v>
      </c>
      <c r="G167" t="str">
        <f>_xlfn.XLOOKUP(D167,MARKET_PRICE__2[Column12],MARKET_PRICE__2[Column3],"Not found")</f>
        <v>1006.30</v>
      </c>
      <c r="H167" s="2">
        <v>730</v>
      </c>
      <c r="J167" s="2" t="str" cm="1">
        <f t="array" ref="J167">_xlfn.IFS(
AND(H167&gt;=500,H167&lt;550),"500-550",
AND(H167&gt;=550,H167&lt;600),"550-600",
AND(H167&gt;=600,H167&lt;650),"600-650",
AND(H167&gt;=650,H167&lt;700),"650-700",
AND(H167&gt;=700,H167&lt;750),"700-750",
AND(H167&gt;=750,H167&lt;800),"750-800",
AND(H167&gt;=800,H167&lt;850),"800-850",
AND(H167&gt;=850,H167&lt;900),"850-900",
AND(H167&gt;=900,H167&lt;950),"900-950",
AND(H167&gt;=950,H167&lt;=1000),"950-1000",
H167&lt;500,"Below 500",
TRUE,"Above 1000"
)</f>
        <v>700-750</v>
      </c>
      <c r="K167" s="2">
        <f t="shared" si="12"/>
        <v>73</v>
      </c>
      <c r="N167" t="str" cm="1">
        <f t="array" ref="N167">_xlfn.IFS(H167&lt;500,"0-500",H167&lt;1000,"500-1000",H167&lt;1500,"1000-1500",H167&lt;2000,"1500-2000",H167&lt;2500,"2000-2500",H167&lt;3000,"2500-3000",H167&lt;3500,"3000-3500",H167&lt;4000,"3500-4000",H167&lt;4500,"4000-4500",H167&lt;=5000,"4500-5000",TRUE,"Hbove 5000")</f>
        <v>500-1000</v>
      </c>
      <c r="O167">
        <v>12.71</v>
      </c>
      <c r="P167">
        <v>13.54</v>
      </c>
      <c r="Q167">
        <v>6.82</v>
      </c>
      <c r="R167">
        <v>11.88</v>
      </c>
      <c r="S167" t="str" cm="1">
        <f t="array" ref="S167">_xlfn.IFS(
R167&lt;0,"&lt; 0",
R167&lt;5,"0 to 5",
R167&lt;10,"5 to 10",
R167&lt;15,"10 to 15",
R167&lt;20,"15 to 20",
R167&lt;25,"20 to 25",
R167&lt;50,"25 to 50",
R167&lt;75,"50 to 75",
R167&lt;100,"75 to 100",
R167&lt;125,"100 to 125",
R167&lt;150,"125 to 150",
R167&lt;175,"150 to 175",
R167&lt;200,"175 to 200",
TRUE,"&gt; 200"
)</f>
        <v>10 to 15</v>
      </c>
      <c r="T167">
        <v>385</v>
      </c>
      <c r="U167">
        <v>445</v>
      </c>
      <c r="V167">
        <v>15.58</v>
      </c>
      <c r="W167" t="str" cm="1">
        <f t="array" ref="W167">_xlfn.IFS(
V167&lt;-15,"&lt; -15%",
V167&lt;-10,"-15% to -10%",
V167&lt;-5,"-10% to -5%",
V167&lt;0,"-5% to 0%",
V167&lt;10,"0% to 10%",
V167&lt;20,"10% to 20%",
V167&lt;30,"20% to 30%",
V167&lt;40,"30% to 40%",
V167&lt;50,"40% to 50%",
V167&lt;60,"50% to 60%",
V167&lt;70,"60% to 70%",
V167&lt;80,"70% to 80%",
V167&lt;90,"80% to 90%",
V167&lt;100,"90% to 100%",
TRUE,"&gt; 100%"
)</f>
        <v>10% to 20%</v>
      </c>
      <c r="X167">
        <v>1122.75</v>
      </c>
      <c r="Y167">
        <v>1121.9000000000001</v>
      </c>
      <c r="Z167" t="str">
        <f t="shared" si="13"/>
        <v>&gt;0</v>
      </c>
      <c r="AA167" t="str" cm="1">
        <f t="array" ref="AA167">_xlfn.IFS(
AND(O167&gt;=0,O167&lt;5),"0-5",
AND(O167&gt;=5,O167&lt;15),"5-15",
AND(O167&gt;=15,O167&lt;30),"15-30",
AND(O167&gt;=30,O167&lt;60),"30-60",
AND(O167&gt;=60,O167&lt;90),"60-90",
AND(O167&gt;=90,O167&lt;120),"90-120",
AND(O167&gt;=120,O167&lt;160),"120-160",
AND(O167&gt;=160,O167&lt;200),"160-200",
AND(O167&gt;=200,O167&lt;250),"200-250",
AND(O167&gt;=250,O167&lt;300),"250-300",
O167&gt;=300,"&gt;300",
TRUE,"Below 0"
)</f>
        <v>5-15</v>
      </c>
      <c r="AB167">
        <v>191.62</v>
      </c>
    </row>
    <row r="168" spans="1:28" hidden="1">
      <c r="A168" s="1">
        <v>45196</v>
      </c>
      <c r="B168" s="1" t="str">
        <f t="shared" si="14"/>
        <v>2023</v>
      </c>
      <c r="C168" t="s">
        <v>22576</v>
      </c>
      <c r="D168" t="str">
        <f t="shared" si="10"/>
        <v>Sai</v>
      </c>
      <c r="E168" t="str">
        <f t="shared" si="11"/>
        <v>Sai Silks (Kalaman</v>
      </c>
      <c r="F168" t="str">
        <f>_xlfn.XLOOKUP(E168,MARKET_PRICE__2[Column2],MARKET_PRICE__2[Column3],"Not found")</f>
        <v>Not found</v>
      </c>
      <c r="G168" t="str">
        <f>_xlfn.XLOOKUP(D168,MARKET_PRICE__2[Column12],MARKET_PRICE__2[Column3],"Not found")</f>
        <v>32.80</v>
      </c>
      <c r="H168" s="2">
        <v>1201</v>
      </c>
      <c r="K168" s="2">
        <f t="shared" si="12"/>
        <v>120.1</v>
      </c>
      <c r="L168" s="14" t="str" cm="1">
        <f t="array" ref="L168">_xlfn.IFS(
AND(H168&gt;=1000,H168&lt;1050),"1000-1050",
AND(H168&gt;=1050,H168&lt;1100),"1050-1100",
AND(H168&gt;=1100,H168&lt;1150),"1100-1150",
AND(H168&gt;=1150,H168&lt;1200),"1150-1200",
AND(H168&gt;=1200,H168&lt;1250),"1200-1250",
AND(H168&gt;=1250,H168&lt;1300),"1250-1300",
AND(H168&gt;=1300,H168&lt;1350),"1300-1350",
AND(H168&gt;=1350,H168&lt;1400),"1350-1400",
AND(H168&gt;=1400,H168&lt;1450),"1400-1450",
AND(H168&gt;=1450,H168&lt;=1500),"1450-1500",
H168&lt;1000,"Below 1000",
TRUE,"Above 1500"
)</f>
        <v>1200-1250</v>
      </c>
      <c r="M168" s="14"/>
      <c r="N168" t="str" cm="1">
        <f t="array" ref="N168">_xlfn.IFS(H168&lt;500,"0-500",H168&lt;1000,"500-1000",H168&lt;1500,"1000-1500",H168&lt;2000,"1500-2000",H168&lt;2500,"2000-2500",H168&lt;3000,"2500-3000",H168&lt;3500,"3000-3500",H168&lt;4000,"3500-4000",H168&lt;4500,"4000-4500",H168&lt;=5000,"4500-5000",TRUE,"Hbove 5000")</f>
        <v>1000-1500</v>
      </c>
      <c r="O168">
        <v>12.35</v>
      </c>
      <c r="P168">
        <v>2.4700000000000002</v>
      </c>
      <c r="Q168">
        <v>0.88</v>
      </c>
      <c r="R168">
        <v>4.4000000000000004</v>
      </c>
      <c r="S168" t="str" cm="1">
        <f t="array" ref="S168">_xlfn.IFS(
R168&lt;0,"&lt; 0",
R168&lt;5,"0 to 5",
R168&lt;10,"5 to 10",
R168&lt;15,"10 to 15",
R168&lt;20,"15 to 20",
R168&lt;25,"20 to 25",
R168&lt;50,"25 to 50",
R168&lt;75,"50 to 75",
R168&lt;100,"75 to 100",
R168&lt;125,"100 to 125",
R168&lt;150,"125 to 150",
R168&lt;175,"150 to 175",
R168&lt;200,"175 to 200",
TRUE,"&gt; 200"
)</f>
        <v>0 to 5</v>
      </c>
      <c r="T168">
        <v>222</v>
      </c>
      <c r="U168">
        <v>230.1</v>
      </c>
      <c r="V168">
        <v>3.65</v>
      </c>
      <c r="W168" t="str" cm="1">
        <f t="array" ref="W168">_xlfn.IFS(
V168&lt;-15,"&lt; -15%",
V168&lt;-10,"-15% to -10%",
V168&lt;-5,"-10% to -5%",
V168&lt;0,"-5% to 0%",
V168&lt;10,"0% to 10%",
V168&lt;20,"10% to 20%",
V168&lt;30,"20% to 30%",
V168&lt;40,"30% to 40%",
V168&lt;50,"40% to 50%",
V168&lt;60,"50% to 60%",
V168&lt;70,"60% to 70%",
V168&lt;80,"70% to 80%",
V168&lt;90,"80% to 90%",
V168&lt;100,"90% to 100%",
TRUE,"&gt; 100%"
)</f>
        <v>0% to 10%</v>
      </c>
      <c r="X168">
        <v>186.3</v>
      </c>
      <c r="Y168">
        <v>186.25</v>
      </c>
      <c r="Z168" t="str">
        <f t="shared" si="13"/>
        <v>&gt;0</v>
      </c>
      <c r="AA168" t="str" cm="1">
        <f t="array" ref="AA168">_xlfn.IFS(
AND(O168&gt;=0,O168&lt;5),"0-5",
AND(O168&gt;=5,O168&lt;15),"5-15",
AND(O168&gt;=15,O168&lt;30),"15-30",
AND(O168&gt;=30,O168&lt;60),"30-60",
AND(O168&gt;=60,O168&lt;90),"60-90",
AND(O168&gt;=90,O168&lt;120),"90-120",
AND(O168&gt;=120,O168&lt;160),"120-160",
AND(O168&gt;=160,O168&lt;200),"160-200",
AND(O168&gt;=200,O168&lt;250),"200-250",
AND(O168&gt;=250,O168&lt;300),"250-300",
O168&gt;=300,"&gt;300",
TRUE,"Below 0"
)</f>
        <v>5-15</v>
      </c>
      <c r="AB168">
        <v>-16.079999999999998</v>
      </c>
    </row>
    <row r="169" spans="1:28">
      <c r="A169" s="1">
        <v>45197</v>
      </c>
      <c r="B169" s="1" t="str">
        <f t="shared" si="14"/>
        <v>2023</v>
      </c>
      <c r="C169" t="s">
        <v>51</v>
      </c>
      <c r="D169" t="str">
        <f t="shared" si="10"/>
        <v>Yatra</v>
      </c>
      <c r="E169" t="str">
        <f t="shared" si="11"/>
        <v>Yatra Online</v>
      </c>
      <c r="F169" t="str">
        <f>_xlfn.XLOOKUP(E169,MARKET_PRICE__2[Column2],MARKET_PRICE__2[Column3],"Not found")</f>
        <v>162.00</v>
      </c>
      <c r="G169" t="str">
        <f>_xlfn.XLOOKUP(D169,MARKET_PRICE__2[Column12],MARKET_PRICE__2[Column3],"Not found")</f>
        <v>162.00</v>
      </c>
      <c r="H169" s="2">
        <v>775</v>
      </c>
      <c r="J169" s="2" t="str" cm="1">
        <f t="array" ref="J169">_xlfn.IFS(
AND(H169&gt;=500,H169&lt;550),"500-550",
AND(H169&gt;=550,H169&lt;600),"550-600",
AND(H169&gt;=600,H169&lt;650),"600-650",
AND(H169&gt;=650,H169&lt;700),"650-700",
AND(H169&gt;=700,H169&lt;750),"700-750",
AND(H169&gt;=750,H169&lt;800),"750-800",
AND(H169&gt;=800,H169&lt;850),"800-850",
AND(H169&gt;=850,H169&lt;900),"850-900",
AND(H169&gt;=900,H169&lt;950),"900-950",
AND(H169&gt;=950,H169&lt;=1000),"950-1000",
H169&lt;500,"Below 500",
TRUE,"Above 1000"
)</f>
        <v>750-800</v>
      </c>
      <c r="K169" s="2">
        <f t="shared" si="12"/>
        <v>77.5</v>
      </c>
      <c r="N169" t="str" cm="1">
        <f t="array" ref="N169">_xlfn.IFS(H169&lt;500,"0-500",H169&lt;1000,"500-1000",H169&lt;1500,"1000-1500",H169&lt;2000,"1500-2000",H169&lt;2500,"2000-2500",H169&lt;3000,"2500-3000",H169&lt;3500,"3000-3500",H169&lt;4000,"3500-4000",H169&lt;4500,"4000-4500",H169&lt;=5000,"4500-5000",TRUE,"Hbove 5000")</f>
        <v>500-1000</v>
      </c>
      <c r="O169">
        <v>2.0499999999999998</v>
      </c>
      <c r="P169">
        <v>0.42</v>
      </c>
      <c r="Q169">
        <v>2.11</v>
      </c>
      <c r="R169">
        <v>1.61</v>
      </c>
      <c r="S169" t="str" cm="1">
        <f t="array" ref="S169">_xlfn.IFS(
R169&lt;0,"&lt; 0",
R169&lt;5,"0 to 5",
R169&lt;10,"5 to 10",
R169&lt;15,"10 to 15",
R169&lt;20,"15 to 20",
R169&lt;25,"20 to 25",
R169&lt;50,"25 to 50",
R169&lt;75,"50 to 75",
R169&lt;100,"75 to 100",
R169&lt;125,"100 to 125",
R169&lt;150,"125 to 150",
R169&lt;175,"150 to 175",
R169&lt;200,"175 to 200",
TRUE,"&gt; 200"
)</f>
        <v>0 to 5</v>
      </c>
      <c r="T169">
        <v>142</v>
      </c>
      <c r="U169">
        <v>130</v>
      </c>
      <c r="V169">
        <v>-8.4499999999999993</v>
      </c>
      <c r="W169" t="str" cm="1">
        <f t="array" ref="W169">_xlfn.IFS(
V169&lt;-15,"&lt; -15%",
V169&lt;-10,"-15% to -10%",
V169&lt;-5,"-10% to -5%",
V169&lt;0,"-5% to 0%",
V169&lt;10,"0% to 10%",
V169&lt;20,"10% to 20%",
V169&lt;30,"20% to 30%",
V169&lt;40,"30% to 40%",
V169&lt;50,"40% to 50%",
V169&lt;60,"50% to 60%",
V169&lt;70,"60% to 70%",
V169&lt;80,"70% to 80%",
V169&lt;90,"80% to 90%",
V169&lt;100,"90% to 100%",
TRUE,"&gt; 100%"
)</f>
        <v>-10% to -5%</v>
      </c>
      <c r="X169">
        <v>152.16</v>
      </c>
      <c r="Y169">
        <v>152.24</v>
      </c>
      <c r="Z169" t="str">
        <f t="shared" si="13"/>
        <v>&lt;0</v>
      </c>
      <c r="AA169" t="str" cm="1">
        <f t="array" ref="AA169">_xlfn.IFS(
AND(O169&gt;=0,O169&lt;5),"0-5",
AND(O169&gt;=5,O169&lt;15),"5-15",
AND(O169&gt;=15,O169&lt;30),"15-30",
AND(O169&gt;=30,O169&lt;60),"30-60",
AND(O169&gt;=60,O169&lt;90),"60-90",
AND(O169&gt;=90,O169&lt;120),"90-120",
AND(O169&gt;=120,O169&lt;160),"120-160",
AND(O169&gt;=160,O169&lt;200),"160-200",
AND(O169&gt;=200,O169&lt;250),"200-250",
AND(O169&gt;=250,O169&lt;300),"250-300",
O169&gt;=300,"&gt;300",
TRUE,"Below 0"
)</f>
        <v>0-5</v>
      </c>
      <c r="AB169">
        <v>7.15</v>
      </c>
    </row>
    <row r="170" spans="1:28" hidden="1">
      <c r="A170" s="1">
        <v>45191</v>
      </c>
      <c r="B170" s="1" t="str">
        <f t="shared" si="14"/>
        <v>2023</v>
      </c>
      <c r="C170" t="s">
        <v>52</v>
      </c>
      <c r="D170" t="str">
        <f t="shared" si="10"/>
        <v>Samhi</v>
      </c>
      <c r="E170" t="str">
        <f t="shared" si="11"/>
        <v>Samhi Hotels</v>
      </c>
      <c r="F170" t="str">
        <f>_xlfn.XLOOKUP(E170,MARKET_PRICE__2[Column2],MARKET_PRICE__2[Column3],"Not found")</f>
        <v>193.65</v>
      </c>
      <c r="G170" t="str">
        <f>_xlfn.XLOOKUP(D170,MARKET_PRICE__2[Column12],MARKET_PRICE__2[Column3],"Not found")</f>
        <v>193.65</v>
      </c>
      <c r="H170" s="2">
        <v>1370.1</v>
      </c>
      <c r="K170" s="2">
        <f t="shared" si="12"/>
        <v>137.01</v>
      </c>
      <c r="L170" s="14" t="str" cm="1">
        <f t="array" ref="L170">_xlfn.IFS(
AND(H170&gt;=1000,H170&lt;1050),"1000-1050",
AND(H170&gt;=1050,H170&lt;1100),"1050-1100",
AND(H170&gt;=1100,H170&lt;1150),"1100-1150",
AND(H170&gt;=1150,H170&lt;1200),"1150-1200",
AND(H170&gt;=1200,H170&lt;1250),"1200-1250",
AND(H170&gt;=1250,H170&lt;1300),"1250-1300",
AND(H170&gt;=1300,H170&lt;1350),"1300-1350",
AND(H170&gt;=1350,H170&lt;1400),"1350-1400",
AND(H170&gt;=1400,H170&lt;1450),"1400-1450",
AND(H170&gt;=1450,H170&lt;=1500),"1450-1500",
H170&lt;1000,"Below 1000",
TRUE,"Above 1500"
)</f>
        <v>1350-1400</v>
      </c>
      <c r="M170" s="14"/>
      <c r="N170" t="str" cm="1">
        <f t="array" ref="N170">_xlfn.IFS(H170&lt;500,"0-500",H170&lt;1000,"500-1000",H170&lt;1500,"1000-1500",H170&lt;2000,"1500-2000",H170&lt;2500,"2000-2500",H170&lt;3000,"2500-3000",H170&lt;3500,"3000-3500",H170&lt;4000,"3500-4000",H170&lt;4500,"4000-4500",H170&lt;=5000,"4500-5000",TRUE,"Hbove 5000")</f>
        <v>1000-1500</v>
      </c>
      <c r="O170">
        <v>8.82</v>
      </c>
      <c r="P170">
        <v>1.22</v>
      </c>
      <c r="Q170">
        <v>1.1100000000000001</v>
      </c>
      <c r="R170">
        <v>5.33</v>
      </c>
      <c r="S170" t="str" cm="1">
        <f t="array" ref="S170">_xlfn.IFS(
R170&lt;0,"&lt; 0",
R170&lt;5,"0 to 5",
R170&lt;10,"5 to 10",
R170&lt;15,"10 to 15",
R170&lt;20,"15 to 20",
R170&lt;25,"20 to 25",
R170&lt;50,"25 to 50",
R170&lt;75,"50 to 75",
R170&lt;100,"75 to 100",
R170&lt;125,"100 to 125",
R170&lt;150,"125 to 150",
R170&lt;175,"150 to 175",
R170&lt;200,"175 to 200",
TRUE,"&gt; 200"
)</f>
        <v>5 to 10</v>
      </c>
      <c r="T170">
        <v>126</v>
      </c>
      <c r="U170">
        <v>130.55000000000001</v>
      </c>
      <c r="V170">
        <v>3.61</v>
      </c>
      <c r="W170" t="str" cm="1">
        <f t="array" ref="W170">_xlfn.IFS(
V170&lt;-15,"&lt; -15%",
V170&lt;-10,"-15% to -10%",
V170&lt;-5,"-10% to -5%",
V170&lt;0,"-5% to 0%",
V170&lt;10,"0% to 10%",
V170&lt;20,"10% to 20%",
V170&lt;30,"20% to 30%",
V170&lt;40,"30% to 40%",
V170&lt;50,"40% to 50%",
V170&lt;60,"50% to 60%",
V170&lt;70,"60% to 70%",
V170&lt;80,"70% to 80%",
V170&lt;90,"80% to 90%",
V170&lt;100,"90% to 100%",
TRUE,"&gt; 100%"
)</f>
        <v>0% to 10%</v>
      </c>
      <c r="X170">
        <v>209.15</v>
      </c>
      <c r="Y170">
        <v>208.97</v>
      </c>
      <c r="Z170" t="str">
        <f t="shared" si="13"/>
        <v>&gt;0</v>
      </c>
      <c r="AA170" t="str" cm="1">
        <f t="array" ref="AA170">_xlfn.IFS(
AND(O170&gt;=0,O170&lt;5),"0-5",
AND(O170&gt;=5,O170&lt;15),"5-15",
AND(O170&gt;=15,O170&lt;30),"15-30",
AND(O170&gt;=30,O170&lt;60),"30-60",
AND(O170&gt;=60,O170&lt;90),"60-90",
AND(O170&gt;=90,O170&lt;120),"90-120",
AND(O170&gt;=120,O170&lt;160),"120-160",
AND(O170&gt;=160,O170&lt;200),"160-200",
AND(O170&gt;=200,O170&lt;250),"200-250",
AND(O170&gt;=250,O170&lt;300),"250-300",
O170&gt;=300,"&gt;300",
TRUE,"Below 0"
)</f>
        <v>5-15</v>
      </c>
      <c r="AB170">
        <v>65.989999999999995</v>
      </c>
    </row>
    <row r="171" spans="1:28">
      <c r="A171" s="1">
        <v>45191</v>
      </c>
      <c r="B171" s="1" t="str">
        <f t="shared" si="14"/>
        <v>2023</v>
      </c>
      <c r="C171" t="s">
        <v>22577</v>
      </c>
      <c r="D171" t="str">
        <f t="shared" si="10"/>
        <v>Zaggle</v>
      </c>
      <c r="E171" t="str">
        <f t="shared" si="11"/>
        <v>Zaggle Prepaid Oce</v>
      </c>
      <c r="F171" t="str">
        <f>_xlfn.XLOOKUP(E171,MARKET_PRICE__2[Column2],MARKET_PRICE__2[Column3],"Not found")</f>
        <v>Not found</v>
      </c>
      <c r="G171" t="str">
        <f>_xlfn.XLOOKUP(D171,MARKET_PRICE__2[Column12],MARKET_PRICE__2[Column3],"Not found")</f>
        <v>340.00</v>
      </c>
      <c r="H171" s="2">
        <v>563.38</v>
      </c>
      <c r="J171" s="2" t="str" cm="1">
        <f t="array" ref="J171">_xlfn.IFS(
AND(H171&gt;=500,H171&lt;550),"500-550",
AND(H171&gt;=550,H171&lt;600),"550-600",
AND(H171&gt;=600,H171&lt;650),"600-650",
AND(H171&gt;=650,H171&lt;700),"650-700",
AND(H171&gt;=700,H171&lt;750),"700-750",
AND(H171&gt;=750,H171&lt;800),"750-800",
AND(H171&gt;=800,H171&lt;850),"800-850",
AND(H171&gt;=850,H171&lt;900),"850-900",
AND(H171&gt;=900,H171&lt;950),"900-950",
AND(H171&gt;=950,H171&lt;=1000),"950-1000",
H171&lt;500,"Below 500",
TRUE,"Above 1000"
)</f>
        <v>550-600</v>
      </c>
      <c r="K171" s="2">
        <f t="shared" si="12"/>
        <v>56.338000000000001</v>
      </c>
      <c r="N171" t="str" cm="1">
        <f t="array" ref="N171">_xlfn.IFS(H171&lt;500,"0-500",H171&lt;1000,"500-1000",H171&lt;1500,"1000-1500",H171&lt;2000,"1500-2000",H171&lt;2500,"2000-2500",H171&lt;3000,"2500-3000",H171&lt;3500,"3000-3500",H171&lt;4000,"3500-4000",H171&lt;4500,"4000-4500",H171&lt;=5000,"4500-5000",TRUE,"Hbove 5000")</f>
        <v>500-1000</v>
      </c>
      <c r="O171">
        <v>16.73</v>
      </c>
      <c r="P171">
        <v>8.85</v>
      </c>
      <c r="Q171">
        <v>5.94</v>
      </c>
      <c r="R171">
        <v>12.57</v>
      </c>
      <c r="S171" t="str" cm="1">
        <f t="array" ref="S171">_xlfn.IFS(
R171&lt;0,"&lt; 0",
R171&lt;5,"0 to 5",
R171&lt;10,"5 to 10",
R171&lt;15,"10 to 15",
R171&lt;20,"15 to 20",
R171&lt;25,"20 to 25",
R171&lt;50,"25 to 50",
R171&lt;75,"50 to 75",
R171&lt;100,"75 to 100",
R171&lt;125,"100 to 125",
R171&lt;150,"125 to 150",
R171&lt;175,"150 to 175",
R171&lt;200,"175 to 200",
TRUE,"&gt; 200"
)</f>
        <v>10 to 15</v>
      </c>
      <c r="T171">
        <v>164</v>
      </c>
      <c r="U171">
        <v>162</v>
      </c>
      <c r="V171">
        <v>-1.22</v>
      </c>
      <c r="W171" t="str" cm="1">
        <f t="array" ref="W171">_xlfn.IFS(
V171&lt;-15,"&lt; -15%",
V171&lt;-10,"-15% to -10%",
V171&lt;-5,"-10% to -5%",
V171&lt;0,"-5% to 0%",
V171&lt;10,"0% to 10%",
V171&lt;20,"10% to 20%",
V171&lt;30,"20% to 30%",
V171&lt;40,"30% to 40%",
V171&lt;50,"40% to 50%",
V171&lt;60,"50% to 60%",
V171&lt;70,"60% to 70%",
V171&lt;80,"70% to 80%",
V171&lt;90,"80% to 90%",
V171&lt;100,"90% to 100%",
TRUE,"&gt; 100%"
)</f>
        <v>-5% to 0%</v>
      </c>
      <c r="X171">
        <v>403.2</v>
      </c>
      <c r="Y171">
        <v>402.75</v>
      </c>
      <c r="Z171" t="str">
        <f t="shared" si="13"/>
        <v>&lt;0</v>
      </c>
      <c r="AA171" t="str" cm="1">
        <f t="array" ref="AA171">_xlfn.IFS(
AND(O171&gt;=0,O171&lt;5),"0-5",
AND(O171&gt;=5,O171&lt;15),"5-15",
AND(O171&gt;=15,O171&lt;30),"15-30",
AND(O171&gt;=30,O171&lt;60),"30-60",
AND(O171&gt;=60,O171&lt;90),"60-90",
AND(O171&gt;=90,O171&lt;120),"90-120",
AND(O171&gt;=120,O171&lt;160),"120-160",
AND(O171&gt;=160,O171&lt;200),"160-200",
AND(O171&gt;=200,O171&lt;250),"200-250",
AND(O171&gt;=250,O171&lt;300),"250-300",
O171&gt;=300,"&gt;300",
TRUE,"Below 0"
)</f>
        <v>15-30</v>
      </c>
      <c r="AB171">
        <v>145.85</v>
      </c>
    </row>
    <row r="172" spans="1:28" hidden="1">
      <c r="A172" s="1">
        <v>45189</v>
      </c>
      <c r="B172" s="1" t="str">
        <f t="shared" si="14"/>
        <v>2023</v>
      </c>
      <c r="C172" t="s">
        <v>53</v>
      </c>
      <c r="D172" t="str">
        <f t="shared" si="10"/>
        <v>R</v>
      </c>
      <c r="E172" t="str">
        <f t="shared" si="11"/>
        <v>R R Kabel</v>
      </c>
      <c r="F172" t="str">
        <f>_xlfn.XLOOKUP(E172,MARKET_PRICE__2[Column2],MARKET_PRICE__2[Column3],"Not found")</f>
        <v>1257.00</v>
      </c>
      <c r="G172" t="str">
        <f>_xlfn.XLOOKUP(D172,MARKET_PRICE__2[Column12],MARKET_PRICE__2[Column3],"Not found")</f>
        <v>69.19</v>
      </c>
      <c r="H172" s="2">
        <v>1964.01</v>
      </c>
      <c r="K172" s="2">
        <f t="shared" si="12"/>
        <v>196.40100000000001</v>
      </c>
      <c r="M172" s="2" t="str" cm="1">
        <f t="array" ref="M172">_xlfn.IFS(
AND(H172&gt;=1000,H172&lt;1050),"1000-1050",
AND(H172&gt;=1050,H172&lt;1100),"1050-1100",
AND(H172&gt;=1100,H172&lt;1150),"1100-1150",
AND(H172&gt;=1150,H172&lt;1200),"1150-1200",
AND(H172&gt;=1200,H172&lt;1250),"1200-1250",
AND(H172&gt;=1250,H172&lt;1300),"1250-1300",
AND(H172&gt;=1300,H172&lt;1350),"1300-1350",
AND(H172&gt;=1350,H172&lt;1400),"1350-1400",
AND(H172&gt;=1400,H172&lt;1450),"1400-1450",
AND(H172&gt;=1450,H172&lt;1500),"1450-1500",
AND(H172&gt;=1500,H172&lt;1550),"1500-1550",
AND(H172&gt;=1550,H172&lt;1600),"1550-1600",
AND(H172&gt;=1600,H172&lt;1650),"1600-1650",
AND(H172&gt;=1650,H172&lt;1700),"1650-1700",
AND(H172&gt;=1700,H172&lt;1750),"1700-1750",
AND(H172&gt;=1750,H172&lt;1800),"1750-1800",
AND(H172&gt;=1800,H172&lt;1850),"1800-1850",
AND(H172&gt;=1850,H172&lt;1900),"1850-1900",
AND(H172&gt;=1900,H172&lt;1950),"1900-1950",
AND(H172&gt;=1950,H172&lt;=2000),"1950-2000",
H172&lt;1000,"Below 1000",
TRUE,"Above 2000"
)</f>
        <v>1950-2000</v>
      </c>
      <c r="N172" t="str" cm="1">
        <f t="array" ref="N172">_xlfn.IFS(H172&lt;500,"0-500",H172&lt;1000,"500-1000",H172&lt;1500,"1000-1500",H172&lt;2000,"1500-2000",H172&lt;2500,"2000-2500",H172&lt;3000,"2500-3000",H172&lt;3500,"3000-3500",H172&lt;4000,"3500-4000",H172&lt;4500,"4000-4500",H172&lt;=5000,"4500-5000",TRUE,"Hbove 5000")</f>
        <v>1500-2000</v>
      </c>
      <c r="O172">
        <v>52.26</v>
      </c>
      <c r="P172">
        <v>13.23</v>
      </c>
      <c r="Q172">
        <v>2.13</v>
      </c>
      <c r="R172">
        <v>18.690000000000001</v>
      </c>
      <c r="S172" t="str" cm="1">
        <f t="array" ref="S172">_xlfn.IFS(
R172&lt;0,"&lt; 0",
R172&lt;5,"0 to 5",
R172&lt;10,"5 to 10",
R172&lt;15,"10 to 15",
R172&lt;20,"15 to 20",
R172&lt;25,"20 to 25",
R172&lt;50,"25 to 50",
R172&lt;75,"50 to 75",
R172&lt;100,"75 to 100",
R172&lt;125,"100 to 125",
R172&lt;150,"125 to 150",
R172&lt;175,"150 to 175",
R172&lt;200,"175 to 200",
TRUE,"&gt; 200"
)</f>
        <v>15 to 20</v>
      </c>
      <c r="T172">
        <v>1035</v>
      </c>
      <c r="U172">
        <v>1179</v>
      </c>
      <c r="V172">
        <v>13.91</v>
      </c>
      <c r="W172" t="str" cm="1">
        <f t="array" ref="W172">_xlfn.IFS(
V172&lt;-15,"&lt; -15%",
V172&lt;-10,"-15% to -10%",
V172&lt;-5,"-10% to -5%",
V172&lt;0,"-5% to 0%",
V172&lt;10,"0% to 10%",
V172&lt;20,"10% to 20%",
V172&lt;30,"20% to 30%",
V172&lt;40,"30% to 40%",
V172&lt;50,"40% to 50%",
V172&lt;60,"50% to 60%",
V172&lt;70,"60% to 70%",
V172&lt;80,"70% to 80%",
V172&lt;90,"80% to 90%",
V172&lt;100,"90% to 100%",
TRUE,"&gt; 100%"
)</f>
        <v>10% to 20%</v>
      </c>
      <c r="X172">
        <v>1215.7</v>
      </c>
      <c r="Y172">
        <v>1215.8</v>
      </c>
      <c r="Z172" t="str">
        <f t="shared" si="13"/>
        <v>&gt;0</v>
      </c>
      <c r="AA172" t="str" cm="1">
        <f t="array" ref="AA172">_xlfn.IFS(
AND(O172&gt;=0,O172&lt;5),"0-5",
AND(O172&gt;=5,O172&lt;15),"5-15",
AND(O172&gt;=15,O172&lt;30),"15-30",
AND(O172&gt;=30,O172&lt;60),"30-60",
AND(O172&gt;=60,O172&lt;90),"60-90",
AND(O172&gt;=90,O172&lt;120),"90-120",
AND(O172&gt;=120,O172&lt;160),"120-160",
AND(O172&gt;=160,O172&lt;200),"160-200",
AND(O172&gt;=200,O172&lt;250),"200-250",
AND(O172&gt;=250,O172&lt;300),"250-300",
O172&gt;=300,"&gt;300",
TRUE,"Below 0"
)</f>
        <v>30-60</v>
      </c>
      <c r="AB172">
        <v>17.46</v>
      </c>
    </row>
    <row r="173" spans="1:28" hidden="1">
      <c r="A173" s="1">
        <v>45190</v>
      </c>
      <c r="B173" s="1" t="str">
        <f t="shared" si="14"/>
        <v>2023</v>
      </c>
      <c r="C173" t="s">
        <v>54</v>
      </c>
      <c r="D173" t="str">
        <f t="shared" si="10"/>
        <v>EMS</v>
      </c>
      <c r="E173" t="str">
        <f t="shared" si="11"/>
        <v>EMS</v>
      </c>
      <c r="F173" t="str">
        <f>_xlfn.XLOOKUP(E173,MARKET_PRICE__2[Column2],MARKET_PRICE__2[Column3],"Not found")</f>
        <v>543.15</v>
      </c>
      <c r="G173" t="str">
        <f>_xlfn.XLOOKUP(D173,MARKET_PRICE__2[Column12],MARKET_PRICE__2[Column3],"Not found")</f>
        <v>543.15</v>
      </c>
      <c r="H173" s="2">
        <v>321.25</v>
      </c>
      <c r="I173" s="2" t="str" cm="1">
        <f t="array" ref="I173">_xlfn.IFS(
H173&lt;50,"0-50",
H173&lt;100,"50-100",
H173&lt;150,"100-150",
H173&lt;200,"150-200",
H173&lt;250,"200-250",
H173&lt;300,"250-300",
H173&lt;350,"300-350",
H173&lt;400,"350-400",
H173&lt;450,"400-450",
H173&lt;=500,"450-500",
TRUE,"Above 500"
)</f>
        <v>300-350</v>
      </c>
      <c r="K173" s="2">
        <f t="shared" si="12"/>
        <v>32.125</v>
      </c>
      <c r="N173" t="str" cm="1">
        <f t="array" ref="N173">_xlfn.IFS(H173&lt;500,"0-500",H173&lt;1000,"500-1000",H173&lt;1500,"1000-1500",H173&lt;2000,"1500-2000",H173&lt;2500,"2000-2500",H173&lt;3000,"2500-3000",H173&lt;3500,"3000-3500",H173&lt;4000,"3500-4000",H173&lt;4500,"4000-4500",H173&lt;=5000,"4500-5000",TRUE,"Hbove 5000")</f>
        <v>0-500</v>
      </c>
      <c r="O173">
        <v>0.67</v>
      </c>
      <c r="P173">
        <v>29.73</v>
      </c>
      <c r="Q173">
        <v>16.62</v>
      </c>
      <c r="R173">
        <v>15.05</v>
      </c>
      <c r="S173" t="str" cm="1">
        <f t="array" ref="S173">_xlfn.IFS(
R173&lt;0,"&lt; 0",
R173&lt;5,"0 to 5",
R173&lt;10,"5 to 10",
R173&lt;15,"10 to 15",
R173&lt;20,"15 to 20",
R173&lt;25,"20 to 25",
R173&lt;50,"25 to 50",
R173&lt;75,"50 to 75",
R173&lt;100,"75 to 100",
R173&lt;125,"100 to 125",
R173&lt;150,"125 to 150",
R173&lt;175,"150 to 175",
R173&lt;200,"175 to 200",
TRUE,"&gt; 200"
)</f>
        <v>15 to 20</v>
      </c>
      <c r="T173">
        <v>211</v>
      </c>
      <c r="U173">
        <v>281.55</v>
      </c>
      <c r="V173">
        <v>33.44</v>
      </c>
      <c r="W173" t="str" cm="1">
        <f t="array" ref="W173">_xlfn.IFS(
V173&lt;-15,"&lt; -15%",
V173&lt;-10,"-15% to -10%",
V173&lt;-5,"-10% to -5%",
V173&lt;0,"-5% to 0%",
V173&lt;10,"0% to 10%",
V173&lt;20,"10% to 20%",
V173&lt;30,"20% to 30%",
V173&lt;40,"30% to 40%",
V173&lt;50,"40% to 50%",
V173&lt;60,"50% to 60%",
V173&lt;70,"60% to 70%",
V173&lt;80,"70% to 80%",
V173&lt;90,"80% to 90%",
V173&lt;100,"90% to 100%",
TRUE,"&gt; 100%"
)</f>
        <v>30% to 40%</v>
      </c>
      <c r="X173">
        <v>556.6</v>
      </c>
      <c r="Y173">
        <v>556.9</v>
      </c>
      <c r="Z173" t="str">
        <f t="shared" si="13"/>
        <v>&gt;0</v>
      </c>
      <c r="AA173" t="str" cm="1">
        <f t="array" ref="AA173">_xlfn.IFS(
AND(O173&gt;=0,O173&lt;5),"0-5",
AND(O173&gt;=5,O173&lt;15),"5-15",
AND(O173&gt;=15,O173&lt;30),"15-30",
AND(O173&gt;=30,O173&lt;60),"30-60",
AND(O173&gt;=60,O173&lt;90),"60-90",
AND(O173&gt;=90,O173&lt;120),"90-120",
AND(O173&gt;=120,O173&lt;160),"120-160",
AND(O173&gt;=160,O173&lt;200),"160-200",
AND(O173&gt;=200,O173&lt;250),"200-250",
AND(O173&gt;=250,O173&lt;300),"250-300",
O173&gt;=300,"&gt;300",
TRUE,"Below 0"
)</f>
        <v>0-5</v>
      </c>
      <c r="AB173">
        <v>163.79</v>
      </c>
    </row>
    <row r="174" spans="1:28">
      <c r="A174" s="1">
        <v>45187</v>
      </c>
      <c r="B174" s="1" t="str">
        <f t="shared" si="14"/>
        <v>2023</v>
      </c>
      <c r="C174" t="s">
        <v>22578</v>
      </c>
      <c r="D174" t="str">
        <f t="shared" si="10"/>
        <v>Jupiter</v>
      </c>
      <c r="E174" t="str">
        <f t="shared" si="11"/>
        <v>Jupiter Life Line</v>
      </c>
      <c r="F174" t="str">
        <f>_xlfn.XLOOKUP(E174,MARKET_PRICE__2[Column2],MARKET_PRICE__2[Column3],"Not found")</f>
        <v>Not found</v>
      </c>
      <c r="G174" t="str">
        <f>_xlfn.XLOOKUP(D174,MARKET_PRICE__2[Column12],MARKET_PRICE__2[Column3],"Not found")</f>
        <v>336.00</v>
      </c>
      <c r="H174" s="2">
        <v>869.08</v>
      </c>
      <c r="J174" s="2" t="str" cm="1">
        <f t="array" ref="J174">_xlfn.IFS(
AND(H174&gt;=500,H174&lt;550),"500-550",
AND(H174&gt;=550,H174&lt;600),"550-600",
AND(H174&gt;=600,H174&lt;650),"600-650",
AND(H174&gt;=650,H174&lt;700),"650-700",
AND(H174&gt;=700,H174&lt;750),"700-750",
AND(H174&gt;=750,H174&lt;800),"750-800",
AND(H174&gt;=800,H174&lt;850),"800-850",
AND(H174&gt;=850,H174&lt;900),"850-900",
AND(H174&gt;=900,H174&lt;950),"900-950",
AND(H174&gt;=950,H174&lt;=1000),"950-1000",
H174&lt;500,"Below 500",
TRUE,"Above 1000"
)</f>
        <v>850-900</v>
      </c>
      <c r="K174" s="2">
        <f t="shared" si="12"/>
        <v>86.908000000000001</v>
      </c>
      <c r="N174" t="str" cm="1">
        <f t="array" ref="N174">_xlfn.IFS(H174&lt;500,"0-500",H174&lt;1000,"500-1000",H174&lt;1500,"1000-1500",H174&lt;2000,"1500-2000",H174&lt;2500,"2000-2500",H174&lt;3000,"2500-3000",H174&lt;3500,"3000-3500",H174&lt;4000,"3500-4000",H174&lt;4500,"4000-4500",H174&lt;=5000,"4500-5000",TRUE,"Hbove 5000")</f>
        <v>500-1000</v>
      </c>
      <c r="O174">
        <v>187.32</v>
      </c>
      <c r="P174">
        <v>34.75</v>
      </c>
      <c r="Q174">
        <v>7.73</v>
      </c>
      <c r="R174">
        <v>63.72</v>
      </c>
      <c r="S174" t="str" cm="1">
        <f t="array" ref="S174">_xlfn.IFS(
R174&lt;0,"&lt; 0",
R174&lt;5,"0 to 5",
R174&lt;10,"5 to 10",
R174&lt;15,"10 to 15",
R174&lt;20,"15 to 20",
R174&lt;25,"20 to 25",
R174&lt;50,"25 to 50",
R174&lt;75,"50 to 75",
R174&lt;100,"75 to 100",
R174&lt;125,"100 to 125",
R174&lt;150,"125 to 150",
R174&lt;175,"150 to 175",
R174&lt;200,"175 to 200",
TRUE,"&gt; 200"
)</f>
        <v>50 to 75</v>
      </c>
      <c r="T174">
        <v>735</v>
      </c>
      <c r="U174">
        <v>960</v>
      </c>
      <c r="V174">
        <v>30.61</v>
      </c>
      <c r="W174" t="str" cm="1">
        <f t="array" ref="W174">_xlfn.IFS(
V174&lt;-15,"&lt; -15%",
V174&lt;-10,"-15% to -10%",
V174&lt;-5,"-10% to -5%",
V174&lt;0,"-5% to 0%",
V174&lt;10,"0% to 10%",
V174&lt;20,"10% to 20%",
V174&lt;30,"20% to 30%",
V174&lt;40,"30% to 40%",
V174&lt;50,"40% to 50%",
V174&lt;60,"50% to 60%",
V174&lt;70,"60% to 70%",
V174&lt;80,"70% to 80%",
V174&lt;90,"80% to 90%",
V174&lt;100,"90% to 100%",
TRUE,"&gt; 100%"
)</f>
        <v>30% to 40%</v>
      </c>
      <c r="X174">
        <v>1405.75</v>
      </c>
      <c r="Y174">
        <v>1405.1</v>
      </c>
      <c r="Z174" t="str">
        <f t="shared" si="13"/>
        <v>&gt;0</v>
      </c>
      <c r="AA174" t="str" cm="1">
        <f t="array" ref="AA174">_xlfn.IFS(
AND(O174&gt;=0,O174&lt;5),"0-5",
AND(O174&gt;=5,O174&lt;15),"5-15",
AND(O174&gt;=15,O174&lt;30),"15-30",
AND(O174&gt;=30,O174&lt;60),"30-60",
AND(O174&gt;=60,O174&lt;90),"60-90",
AND(O174&gt;=90,O174&lt;120),"90-120",
AND(O174&gt;=120,O174&lt;160),"120-160",
AND(O174&gt;=160,O174&lt;200),"160-200",
AND(O174&gt;=200,O174&lt;250),"200-250",
AND(O174&gt;=250,O174&lt;300),"250-300",
O174&gt;=300,"&gt;300",
TRUE,"Below 0"
)</f>
        <v>160-200</v>
      </c>
      <c r="AB174">
        <v>91.26</v>
      </c>
    </row>
    <row r="175" spans="1:28" hidden="1">
      <c r="A175" s="1">
        <v>45180</v>
      </c>
      <c r="B175" s="1" t="str">
        <f t="shared" si="14"/>
        <v>2023</v>
      </c>
      <c r="C175" t="s">
        <v>22579</v>
      </c>
      <c r="D175" t="str">
        <f t="shared" si="10"/>
        <v>Ratnaveer</v>
      </c>
      <c r="E175" t="str">
        <f t="shared" si="11"/>
        <v>Ratnaveer Precisio</v>
      </c>
      <c r="F175" t="str">
        <f>_xlfn.XLOOKUP(E175,MARKET_PRICE__2[Column2],MARKET_PRICE__2[Column3],"Not found")</f>
        <v>Not found</v>
      </c>
      <c r="G175" t="str">
        <f>_xlfn.XLOOKUP(D175,MARKET_PRICE__2[Column12],MARKET_PRICE__2[Column3],"Not found")</f>
        <v>156.00</v>
      </c>
      <c r="H175" s="2">
        <v>165.03</v>
      </c>
      <c r="I175" s="2" t="str" cm="1">
        <f t="array" ref="I175">_xlfn.IFS(
H175&lt;50,"0-50",
H175&lt;100,"50-100",
H175&lt;150,"100-150",
H175&lt;200,"150-200",
H175&lt;250,"200-250",
H175&lt;300,"250-300",
H175&lt;350,"300-350",
H175&lt;400,"350-400",
H175&lt;450,"400-450",
H175&lt;=500,"450-500",
TRUE,"Above 500"
)</f>
        <v>150-200</v>
      </c>
      <c r="K175" s="2">
        <f t="shared" si="12"/>
        <v>16.503</v>
      </c>
      <c r="N175" t="str" cm="1">
        <f t="array" ref="N175">_xlfn.IFS(H175&lt;500,"0-500",H175&lt;1000,"500-1000",H175&lt;1500,"1000-1500",H175&lt;2000,"1500-2000",H175&lt;2500,"2000-2500",H175&lt;3000,"2500-3000",H175&lt;3500,"3000-3500",H175&lt;4000,"3500-4000",H175&lt;4500,"4000-4500",H175&lt;=5000,"4500-5000",TRUE,"Hbove 5000")</f>
        <v>0-500</v>
      </c>
      <c r="O175">
        <v>133.05000000000001</v>
      </c>
      <c r="P175">
        <v>135.21</v>
      </c>
      <c r="Q175">
        <v>54.01</v>
      </c>
      <c r="R175">
        <v>93.99</v>
      </c>
      <c r="S175" t="str" cm="1">
        <f t="array" ref="S175">_xlfn.IFS(
R175&lt;0,"&lt; 0",
R175&lt;5,"0 to 5",
R175&lt;10,"5 to 10",
R175&lt;15,"10 to 15",
R175&lt;20,"15 to 20",
R175&lt;25,"20 to 25",
R175&lt;50,"25 to 50",
R175&lt;75,"50 to 75",
R175&lt;100,"75 to 100",
R175&lt;125,"100 to 125",
R175&lt;150,"125 to 150",
R175&lt;175,"150 to 175",
R175&lt;200,"175 to 200",
TRUE,"&gt; 200"
)</f>
        <v>75 to 100</v>
      </c>
      <c r="T175">
        <v>98</v>
      </c>
      <c r="U175">
        <v>128</v>
      </c>
      <c r="V175">
        <v>30.61</v>
      </c>
      <c r="W175" t="str" cm="1">
        <f t="array" ref="W175">_xlfn.IFS(
V175&lt;-15,"&lt; -15%",
V175&lt;-10,"-15% to -10%",
V175&lt;-5,"-10% to -5%",
V175&lt;0,"-5% to 0%",
V175&lt;10,"0% to 10%",
V175&lt;20,"10% to 20%",
V175&lt;30,"20% to 30%",
V175&lt;40,"30% to 40%",
V175&lt;50,"40% to 50%",
V175&lt;60,"50% to 60%",
V175&lt;70,"60% to 70%",
V175&lt;80,"70% to 80%",
V175&lt;90,"80% to 90%",
V175&lt;100,"90% to 100%",
TRUE,"&gt; 100%"
)</f>
        <v>30% to 40%</v>
      </c>
      <c r="X175">
        <v>147.9</v>
      </c>
      <c r="Y175">
        <v>147.78</v>
      </c>
      <c r="Z175" t="str">
        <f t="shared" si="13"/>
        <v>&gt;0</v>
      </c>
      <c r="AA175" t="str" cm="1">
        <f t="array" ref="AA175">_xlfn.IFS(
AND(O175&gt;=0,O175&lt;5),"0-5",
AND(O175&gt;=5,O175&lt;15),"5-15",
AND(O175&gt;=15,O175&lt;30),"15-30",
AND(O175&gt;=30,O175&lt;60),"30-60",
AND(O175&gt;=60,O175&lt;90),"60-90",
AND(O175&gt;=90,O175&lt;120),"90-120",
AND(O175&gt;=120,O175&lt;160),"120-160",
AND(O175&gt;=160,O175&lt;200),"160-200",
AND(O175&gt;=200,O175&lt;250),"200-250",
AND(O175&gt;=250,O175&lt;300),"250-300",
O175&gt;=300,"&gt;300",
TRUE,"Below 0"
)</f>
        <v>120-160</v>
      </c>
      <c r="AB175">
        <v>50.92</v>
      </c>
    </row>
    <row r="176" spans="1:28" hidden="1">
      <c r="A176" s="1">
        <v>45180</v>
      </c>
      <c r="B176" s="1" t="str">
        <f t="shared" si="14"/>
        <v>2023</v>
      </c>
      <c r="C176" t="s">
        <v>22580</v>
      </c>
      <c r="D176" t="str">
        <f t="shared" si="10"/>
        <v>Rishabh</v>
      </c>
      <c r="E176" t="str">
        <f t="shared" si="11"/>
        <v>Rishabh Instrument</v>
      </c>
      <c r="F176" t="str">
        <f>_xlfn.XLOOKUP(E176,MARKET_PRICE__2[Column2],MARKET_PRICE__2[Column3],"Not found")</f>
        <v>Not found</v>
      </c>
      <c r="G176" t="str">
        <f>_xlfn.XLOOKUP(D176,MARKET_PRICE__2[Column12],MARKET_PRICE__2[Column3],"Not found")</f>
        <v>409.00</v>
      </c>
      <c r="H176" s="2">
        <v>490.78</v>
      </c>
      <c r="I176" s="2" t="str" cm="1">
        <f t="array" ref="I176">_xlfn.IFS(
H176&lt;50,"0-50",
H176&lt;100,"50-100",
H176&lt;150,"100-150",
H176&lt;200,"150-200",
H176&lt;250,"200-250",
H176&lt;300,"250-300",
H176&lt;350,"300-350",
H176&lt;400,"350-400",
H176&lt;450,"400-450",
H176&lt;=500,"450-500",
TRUE,"Above 500"
)</f>
        <v>450-500</v>
      </c>
      <c r="K176" s="2">
        <f t="shared" si="12"/>
        <v>49.077999999999996</v>
      </c>
      <c r="N176" t="str" cm="1">
        <f t="array" ref="N176">_xlfn.IFS(H176&lt;500,"0-500",H176&lt;1000,"500-1000",H176&lt;1500,"1000-1500",H176&lt;2000,"1500-2000",H176&lt;2500,"2000-2500",H176&lt;3000,"2500-3000",H176&lt;3500,"3000-3500",H176&lt;4000,"3500-4000",H176&lt;4500,"4000-4500",H176&lt;=5000,"4500-5000",TRUE,"Hbove 5000")</f>
        <v>0-500</v>
      </c>
      <c r="O176">
        <v>72.540000000000006</v>
      </c>
      <c r="P176">
        <v>31.29</v>
      </c>
      <c r="Q176">
        <v>8.44</v>
      </c>
      <c r="R176">
        <v>31.65</v>
      </c>
      <c r="S176" t="str" cm="1">
        <f t="array" ref="S176">_xlfn.IFS(
R176&lt;0,"&lt; 0",
R176&lt;5,"0 to 5",
R176&lt;10,"5 to 10",
R176&lt;15,"10 to 15",
R176&lt;20,"15 to 20",
R176&lt;25,"20 to 25",
R176&lt;50,"25 to 50",
R176&lt;75,"50 to 75",
R176&lt;100,"75 to 100",
R176&lt;125,"100 to 125",
R176&lt;150,"125 to 150",
R176&lt;175,"150 to 175",
R176&lt;200,"175 to 200",
TRUE,"&gt; 200"
)</f>
        <v>25 to 50</v>
      </c>
      <c r="T176">
        <v>441</v>
      </c>
      <c r="U176">
        <v>460</v>
      </c>
      <c r="V176">
        <v>4.3099999999999996</v>
      </c>
      <c r="W176" t="str" cm="1">
        <f t="array" ref="W176">_xlfn.IFS(
V176&lt;-15,"&lt; -15%",
V176&lt;-10,"-15% to -10%",
V176&lt;-5,"-10% to -5%",
V176&lt;0,"-5% to 0%",
V176&lt;10,"0% to 10%",
V176&lt;20,"10% to 20%",
V176&lt;30,"20% to 30%",
V176&lt;40,"30% to 40%",
V176&lt;50,"40% to 50%",
V176&lt;60,"50% to 60%",
V176&lt;70,"60% to 70%",
V176&lt;80,"70% to 80%",
V176&lt;90,"80% to 90%",
V176&lt;100,"90% to 100%",
TRUE,"&gt; 100%"
)</f>
        <v>0% to 10%</v>
      </c>
      <c r="X176">
        <v>429.3</v>
      </c>
      <c r="Y176">
        <v>429.4</v>
      </c>
      <c r="Z176" t="str">
        <f t="shared" si="13"/>
        <v>&gt;0</v>
      </c>
      <c r="AA176" t="str" cm="1">
        <f t="array" ref="AA176">_xlfn.IFS(
AND(O176&gt;=0,O176&lt;5),"0-5",
AND(O176&gt;=5,O176&lt;15),"5-15",
AND(O176&gt;=15,O176&lt;30),"15-30",
AND(O176&gt;=30,O176&lt;60),"30-60",
AND(O176&gt;=60,O176&lt;90),"60-90",
AND(O176&gt;=90,O176&lt;120),"90-120",
AND(O176&gt;=120,O176&lt;160),"120-160",
AND(O176&gt;=160,O176&lt;200),"160-200",
AND(O176&gt;=200,O176&lt;250),"200-250",
AND(O176&gt;=250,O176&lt;300),"250-300",
O176&gt;=300,"&gt;300",
TRUE,"Below 0"
)</f>
        <v>60-90</v>
      </c>
      <c r="AB176">
        <v>-2.65</v>
      </c>
    </row>
    <row r="177" spans="1:28" hidden="1">
      <c r="A177" s="1">
        <v>45174</v>
      </c>
      <c r="B177" s="1" t="str">
        <f t="shared" si="14"/>
        <v>2023</v>
      </c>
      <c r="C177" t="s">
        <v>22581</v>
      </c>
      <c r="D177" t="str">
        <f t="shared" si="10"/>
        <v>Vishnu</v>
      </c>
      <c r="E177" t="str">
        <f t="shared" si="11"/>
        <v>Vishnu Prakash R P</v>
      </c>
      <c r="F177" t="str">
        <f>_xlfn.XLOOKUP(E177,MARKET_PRICE__2[Column2],MARKET_PRICE__2[Column3],"Not found")</f>
        <v>Not found</v>
      </c>
      <c r="G177" t="str">
        <f>_xlfn.XLOOKUP(D177,MARKET_PRICE__2[Column12],MARKET_PRICE__2[Column3],"Not found")</f>
        <v>481.35</v>
      </c>
      <c r="H177" s="2">
        <v>308.61</v>
      </c>
      <c r="I177" s="2" t="str" cm="1">
        <f t="array" ref="I177">_xlfn.IFS(
H177&lt;50,"0-50",
H177&lt;100,"50-100",
H177&lt;150,"100-150",
H177&lt;200,"150-200",
H177&lt;250,"200-250",
H177&lt;300,"250-300",
H177&lt;350,"300-350",
H177&lt;400,"350-400",
H177&lt;450,"400-450",
H177&lt;=500,"450-500",
TRUE,"Above 500"
)</f>
        <v>300-350</v>
      </c>
      <c r="K177" s="2">
        <f t="shared" si="12"/>
        <v>30.861000000000001</v>
      </c>
      <c r="N177" t="str" cm="1">
        <f t="array" ref="N177">_xlfn.IFS(H177&lt;500,"0-500",H177&lt;1000,"500-1000",H177&lt;1500,"1000-1500",H177&lt;2000,"1500-2000",H177&lt;2500,"2000-2500",H177&lt;3000,"2500-3000",H177&lt;3500,"3000-3500",H177&lt;4000,"3500-4000",H177&lt;4500,"4000-4500",H177&lt;=5000,"4500-5000",TRUE,"Hbove 5000")</f>
        <v>0-500</v>
      </c>
      <c r="O177">
        <v>171.69</v>
      </c>
      <c r="P177">
        <v>111.03</v>
      </c>
      <c r="Q177">
        <v>32.020000000000003</v>
      </c>
      <c r="R177">
        <v>87.82</v>
      </c>
      <c r="S177" t="str" cm="1">
        <f t="array" ref="S177">_xlfn.IFS(
R177&lt;0,"&lt; 0",
R177&lt;5,"0 to 5",
R177&lt;10,"5 to 10",
R177&lt;15,"10 to 15",
R177&lt;20,"15 to 20",
R177&lt;25,"20 to 25",
R177&lt;50,"25 to 50",
R177&lt;75,"50 to 75",
R177&lt;100,"75 to 100",
R177&lt;125,"100 to 125",
R177&lt;150,"125 to 150",
R177&lt;175,"150 to 175",
R177&lt;200,"175 to 200",
TRUE,"&gt; 200"
)</f>
        <v>75 to 100</v>
      </c>
      <c r="T177">
        <v>99</v>
      </c>
      <c r="U177">
        <v>163.30000000000001</v>
      </c>
      <c r="V177">
        <v>64.95</v>
      </c>
      <c r="W177" t="str" cm="1">
        <f t="array" ref="W177">_xlfn.IFS(
V177&lt;-15,"&lt; -15%",
V177&lt;-10,"-15% to -10%",
V177&lt;-5,"-10% to -5%",
V177&lt;0,"-5% to 0%",
V177&lt;10,"0% to 10%",
V177&lt;20,"10% to 20%",
V177&lt;30,"20% to 30%",
V177&lt;40,"30% to 40%",
V177&lt;50,"40% to 50%",
V177&lt;60,"50% to 60%",
V177&lt;70,"60% to 70%",
V177&lt;80,"70% to 80%",
V177&lt;90,"80% to 90%",
V177&lt;100,"90% to 100%",
TRUE,"&gt; 100%"
)</f>
        <v>60% to 70%</v>
      </c>
      <c r="X177">
        <v>149.4</v>
      </c>
      <c r="Y177">
        <v>148.88</v>
      </c>
      <c r="Z177" t="str">
        <f t="shared" si="13"/>
        <v>&gt;0</v>
      </c>
      <c r="AA177" t="str" cm="1">
        <f t="array" ref="AA177">_xlfn.IFS(
AND(O177&gt;=0,O177&lt;5),"0-5",
AND(O177&gt;=5,O177&lt;15),"5-15",
AND(O177&gt;=15,O177&lt;30),"15-30",
AND(O177&gt;=30,O177&lt;60),"30-60",
AND(O177&gt;=60,O177&lt;90),"60-90",
AND(O177&gt;=90,O177&lt;120),"90-120",
AND(O177&gt;=120,O177&lt;160),"120-160",
AND(O177&gt;=160,O177&lt;200),"160-200",
AND(O177&gt;=200,O177&lt;250),"200-250",
AND(O177&gt;=250,O177&lt;300),"250-300",
O177&gt;=300,"&gt;300",
TRUE,"Below 0"
)</f>
        <v>160-200</v>
      </c>
      <c r="AB177">
        <v>50.91</v>
      </c>
    </row>
    <row r="178" spans="1:28" hidden="1">
      <c r="A178" s="1">
        <v>45169</v>
      </c>
      <c r="B178" s="1" t="str">
        <f t="shared" si="14"/>
        <v>2023</v>
      </c>
      <c r="C178" t="s">
        <v>22582</v>
      </c>
      <c r="D178" t="str">
        <f t="shared" si="10"/>
        <v>Aeroflex</v>
      </c>
      <c r="E178" t="str">
        <f t="shared" si="11"/>
        <v>Aeroflex Industrie</v>
      </c>
      <c r="F178" t="str">
        <f>_xlfn.XLOOKUP(E178,MARKET_PRICE__2[Column2],MARKET_PRICE__2[Column3],"Not found")</f>
        <v>Not found</v>
      </c>
      <c r="G178" t="str">
        <f>_xlfn.XLOOKUP(D178,MARKET_PRICE__2[Column12],MARKET_PRICE__2[Column3],"Not found")</f>
        <v>173.50</v>
      </c>
      <c r="H178" s="2">
        <v>351</v>
      </c>
      <c r="I178" s="2" t="str" cm="1">
        <f t="array" ref="I178">_xlfn.IFS(
H178&lt;50,"0-50",
H178&lt;100,"50-100",
H178&lt;150,"100-150",
H178&lt;200,"150-200",
H178&lt;250,"200-250",
H178&lt;300,"250-300",
H178&lt;350,"300-350",
H178&lt;400,"350-400",
H178&lt;450,"400-450",
H178&lt;=500,"450-500",
TRUE,"Above 500"
)</f>
        <v>350-400</v>
      </c>
      <c r="K178" s="2">
        <f t="shared" si="12"/>
        <v>35.1</v>
      </c>
      <c r="N178" t="str" cm="1">
        <f t="array" ref="N178">_xlfn.IFS(H178&lt;500,"0-500",H178&lt;1000,"500-1000",H178&lt;1500,"1000-1500",H178&lt;2000,"1500-2000",H178&lt;2500,"2000-2500",H178&lt;3000,"2500-3000",H178&lt;3500,"3000-3500",H178&lt;4000,"3500-4000",H178&lt;4500,"4000-4500",H178&lt;=5000,"4500-5000",TRUE,"Hbove 5000")</f>
        <v>0-500</v>
      </c>
      <c r="O178">
        <v>194.73</v>
      </c>
      <c r="P178">
        <v>126.13</v>
      </c>
      <c r="Q178">
        <v>34.409999999999997</v>
      </c>
      <c r="R178">
        <v>97.11</v>
      </c>
      <c r="S178" t="str" cm="1">
        <f t="array" ref="S178">_xlfn.IFS(
R178&lt;0,"&lt; 0",
R178&lt;5,"0 to 5",
R178&lt;10,"5 to 10",
R178&lt;15,"10 to 15",
R178&lt;20,"15 to 20",
R178&lt;25,"20 to 25",
R178&lt;50,"25 to 50",
R178&lt;75,"50 to 75",
R178&lt;100,"75 to 100",
R178&lt;125,"100 to 125",
R178&lt;150,"125 to 150",
R178&lt;175,"150 to 175",
R178&lt;200,"175 to 200",
TRUE,"&gt; 200"
)</f>
        <v>75 to 100</v>
      </c>
      <c r="T178">
        <v>108</v>
      </c>
      <c r="U178">
        <v>197.4</v>
      </c>
      <c r="V178">
        <v>82.78</v>
      </c>
      <c r="W178" t="str" cm="1">
        <f t="array" ref="W178">_xlfn.IFS(
V178&lt;-15,"&lt; -15%",
V178&lt;-10,"-15% to -10%",
V178&lt;-5,"-10% to -5%",
V178&lt;0,"-5% to 0%",
V178&lt;10,"0% to 10%",
V178&lt;20,"10% to 20%",
V178&lt;30,"20% to 30%",
V178&lt;40,"30% to 40%",
V178&lt;50,"40% to 50%",
V178&lt;60,"50% to 60%",
V178&lt;70,"60% to 70%",
V178&lt;80,"70% to 80%",
V178&lt;90,"80% to 90%",
V178&lt;100,"90% to 100%",
TRUE,"&gt; 100%"
)</f>
        <v>80% to 90%</v>
      </c>
      <c r="X178">
        <v>180.9</v>
      </c>
      <c r="Y178">
        <v>181.01</v>
      </c>
      <c r="Z178" t="str">
        <f t="shared" si="13"/>
        <v>&gt;0</v>
      </c>
      <c r="AA178" t="str" cm="1">
        <f t="array" ref="AA178">_xlfn.IFS(
AND(O178&gt;=0,O178&lt;5),"0-5",
AND(O178&gt;=5,O178&lt;15),"5-15",
AND(O178&gt;=15,O178&lt;30),"15-30",
AND(O178&gt;=30,O178&lt;60),"30-60",
AND(O178&gt;=60,O178&lt;90),"60-90",
AND(O178&gt;=90,O178&lt;120),"90-120",
AND(O178&gt;=120,O178&lt;160),"120-160",
AND(O178&gt;=160,O178&lt;200),"160-200",
AND(O178&gt;=200,O178&lt;250),"200-250",
AND(O178&gt;=250,O178&lt;300),"250-300",
O178&gt;=300,"&gt;300",
TRUE,"Below 0"
)</f>
        <v>160-200</v>
      </c>
      <c r="AB178">
        <v>67.5</v>
      </c>
    </row>
    <row r="179" spans="1:28" hidden="1">
      <c r="A179" s="1">
        <v>45167</v>
      </c>
      <c r="B179" s="1" t="str">
        <f t="shared" si="14"/>
        <v>2023</v>
      </c>
      <c r="C179" t="s">
        <v>22583</v>
      </c>
      <c r="D179" t="str">
        <f t="shared" si="10"/>
        <v>Pyramid</v>
      </c>
      <c r="E179" t="str">
        <f t="shared" si="11"/>
        <v>Pyramid Technoplas</v>
      </c>
      <c r="F179" t="str">
        <f>_xlfn.XLOOKUP(E179,MARKET_PRICE__2[Column2],MARKET_PRICE__2[Column3],"Not found")</f>
        <v>Not found</v>
      </c>
      <c r="G179" t="str">
        <f>_xlfn.XLOOKUP(D179,MARKET_PRICE__2[Column12],MARKET_PRICE__2[Column3],"Not found")</f>
        <v>164.35</v>
      </c>
      <c r="H179" s="2">
        <v>153.05000000000001</v>
      </c>
      <c r="I179" s="2" t="str" cm="1">
        <f t="array" ref="I179">_xlfn.IFS(
H179&lt;50,"0-50",
H179&lt;100,"50-100",
H179&lt;150,"100-150",
H179&lt;200,"150-200",
H179&lt;250,"200-250",
H179&lt;300,"250-300",
H179&lt;350,"300-350",
H179&lt;400,"350-400",
H179&lt;450,"400-450",
H179&lt;=500,"450-500",
TRUE,"Above 500"
)</f>
        <v>150-200</v>
      </c>
      <c r="K179" s="2">
        <f t="shared" si="12"/>
        <v>15.305000000000001</v>
      </c>
      <c r="N179" t="str" cm="1">
        <f t="array" ref="N179">_xlfn.IFS(H179&lt;500,"0-500",H179&lt;1000,"500-1000",H179&lt;1500,"1000-1500",H179&lt;2000,"1500-2000",H179&lt;2500,"2000-2500",H179&lt;3000,"2500-3000",H179&lt;3500,"3000-3500",H179&lt;4000,"3500-4000",H179&lt;4500,"4000-4500",H179&lt;=5000,"4500-5000",TRUE,"Hbove 5000")</f>
        <v>0-500</v>
      </c>
      <c r="O179">
        <v>9.94</v>
      </c>
      <c r="P179">
        <v>32.24</v>
      </c>
      <c r="Q179">
        <v>14.72</v>
      </c>
      <c r="R179">
        <v>18.29</v>
      </c>
      <c r="S179" t="str" cm="1">
        <f t="array" ref="S179">_xlfn.IFS(
R179&lt;0,"&lt; 0",
R179&lt;5,"0 to 5",
R179&lt;10,"5 to 10",
R179&lt;15,"10 to 15",
R179&lt;20,"15 to 20",
R179&lt;25,"20 to 25",
R179&lt;50,"25 to 50",
R179&lt;75,"50 to 75",
R179&lt;100,"75 to 100",
R179&lt;125,"100 to 125",
R179&lt;150,"125 to 150",
R179&lt;175,"150 to 175",
R179&lt;200,"175 to 200",
TRUE,"&gt; 200"
)</f>
        <v>15 to 20</v>
      </c>
      <c r="T179">
        <v>166</v>
      </c>
      <c r="U179">
        <v>185</v>
      </c>
      <c r="V179">
        <v>11.45</v>
      </c>
      <c r="W179" t="str" cm="1">
        <f t="array" ref="W179">_xlfn.IFS(
V179&lt;-15,"&lt; -15%",
V179&lt;-10,"-15% to -10%",
V179&lt;-5,"-10% to -5%",
V179&lt;0,"-5% to 0%",
V179&lt;10,"0% to 10%",
V179&lt;20,"10% to 20%",
V179&lt;30,"20% to 30%",
V179&lt;40,"30% to 40%",
V179&lt;50,"40% to 50%",
V179&lt;60,"50% to 60%",
V179&lt;70,"60% to 70%",
V179&lt;80,"70% to 80%",
V179&lt;90,"80% to 90%",
V179&lt;100,"90% to 100%",
TRUE,"&gt; 100%"
)</f>
        <v>10% to 20%</v>
      </c>
      <c r="X179">
        <v>160.5</v>
      </c>
      <c r="Y179">
        <v>160.63999999999999</v>
      </c>
      <c r="Z179" t="str">
        <f t="shared" si="13"/>
        <v>&gt;0</v>
      </c>
      <c r="AA179" t="str" cm="1">
        <f t="array" ref="AA179">_xlfn.IFS(
AND(O179&gt;=0,O179&lt;5),"0-5",
AND(O179&gt;=5,O179&lt;15),"5-15",
AND(O179&gt;=15,O179&lt;30),"15-30",
AND(O179&gt;=30,O179&lt;60),"30-60",
AND(O179&gt;=60,O179&lt;90),"60-90",
AND(O179&gt;=90,O179&lt;120),"90-120",
AND(O179&gt;=120,O179&lt;160),"120-160",
AND(O179&gt;=160,O179&lt;200),"160-200",
AND(O179&gt;=200,O179&lt;250),"200-250",
AND(O179&gt;=250,O179&lt;300),"250-300",
O179&gt;=300,"&gt;300",
TRUE,"Below 0"
)</f>
        <v>5-15</v>
      </c>
      <c r="AB179">
        <v>-3.31</v>
      </c>
    </row>
    <row r="180" spans="1:28">
      <c r="A180" s="1">
        <v>45161</v>
      </c>
      <c r="B180" s="1" t="str">
        <f t="shared" si="14"/>
        <v>2023</v>
      </c>
      <c r="C180" t="s">
        <v>22584</v>
      </c>
      <c r="D180" t="str">
        <f t="shared" si="10"/>
        <v>TVS</v>
      </c>
      <c r="E180" t="str">
        <f t="shared" si="11"/>
        <v>TVS Supply Chain S</v>
      </c>
      <c r="F180" t="str">
        <f>_xlfn.XLOOKUP(E180,MARKET_PRICE__2[Column2],MARKET_PRICE__2[Column3],"Not found")</f>
        <v>Not found</v>
      </c>
      <c r="G180" t="str">
        <f>_xlfn.XLOOKUP(D180,MARKET_PRICE__2[Column12],MARKET_PRICE__2[Column3],"Not found")</f>
        <v>3486.00</v>
      </c>
      <c r="H180" s="2">
        <v>880</v>
      </c>
      <c r="J180" s="2" t="str" cm="1">
        <f t="array" ref="J180">_xlfn.IFS(
AND(H180&gt;=500,H180&lt;550),"500-550",
AND(H180&gt;=550,H180&lt;600),"550-600",
AND(H180&gt;=600,H180&lt;650),"600-650",
AND(H180&gt;=650,H180&lt;700),"650-700",
AND(H180&gt;=700,H180&lt;750),"700-750",
AND(H180&gt;=750,H180&lt;800),"750-800",
AND(H180&gt;=800,H180&lt;850),"800-850",
AND(H180&gt;=850,H180&lt;900),"850-900",
AND(H180&gt;=900,H180&lt;950),"900-950",
AND(H180&gt;=950,H180&lt;=1000),"950-1000",
H180&lt;500,"Below 500",
TRUE,"Above 1000"
)</f>
        <v>850-900</v>
      </c>
      <c r="K180" s="2">
        <f t="shared" si="12"/>
        <v>88</v>
      </c>
      <c r="N180" t="str" cm="1">
        <f t="array" ref="N180">_xlfn.IFS(H180&lt;500,"0-500",H180&lt;1000,"500-1000",H180&lt;1500,"1000-1500",H180&lt;2000,"1500-2000",H180&lt;2500,"2000-2500",H180&lt;3000,"2500-3000",H180&lt;3500,"3000-3500",H180&lt;4000,"3500-4000",H180&lt;4500,"4000-4500",H180&lt;=5000,"4500-5000",TRUE,"Hbove 5000")</f>
        <v>500-1000</v>
      </c>
      <c r="O180">
        <v>1.35</v>
      </c>
      <c r="P180">
        <v>2.35</v>
      </c>
      <c r="Q180">
        <v>7.61</v>
      </c>
      <c r="R180">
        <v>2.78</v>
      </c>
      <c r="S180" t="str" cm="1">
        <f t="array" ref="S180">_xlfn.IFS(
R180&lt;0,"&lt; 0",
R180&lt;5,"0 to 5",
R180&lt;10,"5 to 10",
R180&lt;15,"10 to 15",
R180&lt;20,"15 to 20",
R180&lt;25,"20 to 25",
R180&lt;50,"25 to 50",
R180&lt;75,"50 to 75",
R180&lt;100,"75 to 100",
R180&lt;125,"100 to 125",
R180&lt;150,"125 to 150",
R180&lt;175,"150 to 175",
R180&lt;200,"175 to 200",
TRUE,"&gt; 200"
)</f>
        <v>0 to 5</v>
      </c>
      <c r="T180">
        <v>197</v>
      </c>
      <c r="U180">
        <v>206.3</v>
      </c>
      <c r="V180">
        <v>4.72</v>
      </c>
      <c r="W180" t="str" cm="1">
        <f t="array" ref="W180">_xlfn.IFS(
V180&lt;-15,"&lt; -15%",
V180&lt;-10,"-15% to -10%",
V180&lt;-5,"-10% to -5%",
V180&lt;0,"-5% to 0%",
V180&lt;10,"0% to 10%",
V180&lt;20,"10% to 20%",
V180&lt;30,"20% to 30%",
V180&lt;40,"30% to 40%",
V180&lt;50,"40% to 50%",
V180&lt;60,"50% to 60%",
V180&lt;70,"60% to 70%",
V180&lt;80,"70% to 80%",
V180&lt;90,"80% to 90%",
V180&lt;100,"90% to 100%",
TRUE,"&gt; 100%"
)</f>
        <v>0% to 10%</v>
      </c>
      <c r="X180">
        <v>132.05000000000001</v>
      </c>
      <c r="Y180">
        <v>131.88</v>
      </c>
      <c r="Z180" t="str">
        <f t="shared" si="13"/>
        <v>&gt;0</v>
      </c>
      <c r="AA180" t="str" cm="1">
        <f t="array" ref="AA180">_xlfn.IFS(
AND(O180&gt;=0,O180&lt;5),"0-5",
AND(O180&gt;=5,O180&lt;15),"5-15",
AND(O180&gt;=15,O180&lt;30),"15-30",
AND(O180&gt;=30,O180&lt;60),"30-60",
AND(O180&gt;=60,O180&lt;90),"60-90",
AND(O180&gt;=90,O180&lt;120),"90-120",
AND(O180&gt;=120,O180&lt;160),"120-160",
AND(O180&gt;=160,O180&lt;200),"160-200",
AND(O180&gt;=200,O180&lt;250),"200-250",
AND(O180&gt;=250,O180&lt;300),"250-300",
O180&gt;=300,"&gt;300",
TRUE,"Below 0"
)</f>
        <v>0-5</v>
      </c>
      <c r="AB180">
        <v>-32.97</v>
      </c>
    </row>
    <row r="181" spans="1:28" hidden="1">
      <c r="A181" s="1">
        <v>45156</v>
      </c>
      <c r="B181" s="1" t="str">
        <f t="shared" si="14"/>
        <v>2023</v>
      </c>
      <c r="C181" t="s">
        <v>22585</v>
      </c>
      <c r="D181" t="str">
        <f t="shared" si="10"/>
        <v>Concord</v>
      </c>
      <c r="E181" t="str">
        <f t="shared" si="11"/>
        <v>Concord Biotech</v>
      </c>
      <c r="F181" t="str">
        <f>_xlfn.XLOOKUP(E181,MARKET_PRICE__2[Column2],MARKET_PRICE__2[Column3],"Not found")</f>
        <v>1589.30</v>
      </c>
      <c r="G181" t="str">
        <f>_xlfn.XLOOKUP(D181,MARKET_PRICE__2[Column12],MARKET_PRICE__2[Column3],"Not found")</f>
        <v>2682.30</v>
      </c>
      <c r="H181" s="2">
        <v>1550.52</v>
      </c>
      <c r="K181" s="2">
        <f t="shared" si="12"/>
        <v>155.05199999999999</v>
      </c>
      <c r="M181" s="2" t="str" cm="1">
        <f t="array" ref="M181">_xlfn.IFS(
AND(H181&gt;=1000,H181&lt;1050),"1000-1050",
AND(H181&gt;=1050,H181&lt;1100),"1050-1100",
AND(H181&gt;=1100,H181&lt;1150),"1100-1150",
AND(H181&gt;=1150,H181&lt;1200),"1150-1200",
AND(H181&gt;=1200,H181&lt;1250),"1200-1250",
AND(H181&gt;=1250,H181&lt;1300),"1250-1300",
AND(H181&gt;=1300,H181&lt;1350),"1300-1350",
AND(H181&gt;=1350,H181&lt;1400),"1350-1400",
AND(H181&gt;=1400,H181&lt;1450),"1400-1450",
AND(H181&gt;=1450,H181&lt;1500),"1450-1500",
AND(H181&gt;=1500,H181&lt;1550),"1500-1550",
AND(H181&gt;=1550,H181&lt;1600),"1550-1600",
AND(H181&gt;=1600,H181&lt;1650),"1600-1650",
AND(H181&gt;=1650,H181&lt;1700),"1650-1700",
AND(H181&gt;=1700,H181&lt;1750),"1700-1750",
AND(H181&gt;=1750,H181&lt;1800),"1750-1800",
AND(H181&gt;=1800,H181&lt;1850),"1800-1850",
AND(H181&gt;=1850,H181&lt;1900),"1850-1900",
AND(H181&gt;=1900,H181&lt;1950),"1900-1950",
AND(H181&gt;=1950,H181&lt;=2000),"1950-2000",
H181&lt;1000,"Below 1000",
TRUE,"Above 2000"
)</f>
        <v>1550-1600</v>
      </c>
      <c r="N181" t="str" cm="1">
        <f t="array" ref="N181">_xlfn.IFS(H181&lt;500,"0-500",H181&lt;1000,"500-1000",H181&lt;1500,"1000-1500",H181&lt;2000,"1500-2000",H181&lt;2500,"2000-2500",H181&lt;3000,"2500-3000",H181&lt;3500,"3000-3500",H181&lt;4000,"3500-4000",H181&lt;4500,"4000-4500",H181&lt;=5000,"4500-5000",TRUE,"Hbove 5000")</f>
        <v>1500-2000</v>
      </c>
      <c r="O181">
        <v>67.67</v>
      </c>
      <c r="P181">
        <v>16.989999999999998</v>
      </c>
      <c r="Q181">
        <v>3.78</v>
      </c>
      <c r="R181">
        <v>24.87</v>
      </c>
      <c r="S181" t="str" cm="1">
        <f t="array" ref="S181">_xlfn.IFS(
R181&lt;0,"&lt; 0",
R181&lt;5,"0 to 5",
R181&lt;10,"5 to 10",
R181&lt;15,"10 to 15",
R181&lt;20,"15 to 20",
R181&lt;25,"20 to 25",
R181&lt;50,"25 to 50",
R181&lt;75,"50 to 75",
R181&lt;100,"75 to 100",
R181&lt;125,"100 to 125",
R181&lt;150,"125 to 150",
R181&lt;175,"150 to 175",
R181&lt;200,"175 to 200",
TRUE,"&gt; 200"
)</f>
        <v>20 to 25</v>
      </c>
      <c r="T181">
        <v>741</v>
      </c>
      <c r="U181">
        <v>900.05</v>
      </c>
      <c r="V181">
        <v>21.46</v>
      </c>
      <c r="W181" t="str" cm="1">
        <f t="array" ref="W181">_xlfn.IFS(
V181&lt;-15,"&lt; -15%",
V181&lt;-10,"-15% to -10%",
V181&lt;-5,"-10% to -5%",
V181&lt;0,"-5% to 0%",
V181&lt;10,"0% to 10%",
V181&lt;20,"10% to 20%",
V181&lt;30,"20% to 30%",
V181&lt;40,"30% to 40%",
V181&lt;50,"40% to 50%",
V181&lt;60,"50% to 60%",
V181&lt;70,"60% to 70%",
V181&lt;80,"70% to 80%",
V181&lt;90,"80% to 90%",
V181&lt;100,"90% to 100%",
TRUE,"&gt; 100%"
)</f>
        <v>20% to 30%</v>
      </c>
      <c r="X181">
        <v>1764.9</v>
      </c>
      <c r="Y181">
        <v>1767.6</v>
      </c>
      <c r="Z181" t="str">
        <f t="shared" si="13"/>
        <v>&gt;0</v>
      </c>
      <c r="AA181" t="str" cm="1">
        <f t="array" ref="AA181">_xlfn.IFS(
AND(O181&gt;=0,O181&lt;5),"0-5",
AND(O181&gt;=5,O181&lt;15),"5-15",
AND(O181&gt;=15,O181&lt;30),"15-30",
AND(O181&gt;=30,O181&lt;60),"30-60",
AND(O181&gt;=60,O181&lt;90),"60-90",
AND(O181&gt;=90,O181&lt;120),"90-120",
AND(O181&gt;=120,O181&lt;160),"120-160",
AND(O181&gt;=160,O181&lt;200),"160-200",
AND(O181&gt;=200,O181&lt;250),"200-250",
AND(O181&gt;=250,O181&lt;300),"250-300",
O181&gt;=300,"&gt;300",
TRUE,"Below 0"
)</f>
        <v>60-90</v>
      </c>
      <c r="AB181">
        <v>138.18</v>
      </c>
    </row>
    <row r="182" spans="1:28" hidden="1">
      <c r="A182" s="1">
        <v>45154</v>
      </c>
      <c r="B182" s="1" t="str">
        <f t="shared" si="14"/>
        <v>2023</v>
      </c>
      <c r="C182" t="s">
        <v>55</v>
      </c>
      <c r="D182" t="str">
        <f t="shared" si="10"/>
        <v>SBFC</v>
      </c>
      <c r="E182" t="str">
        <f t="shared" si="11"/>
        <v>SBFC Finance</v>
      </c>
      <c r="F182" t="str">
        <f>_xlfn.XLOOKUP(E182,MARKET_PRICE__2[Column2],MARKET_PRICE__2[Column3],"Not found")</f>
        <v>108.30</v>
      </c>
      <c r="G182" t="str">
        <f>_xlfn.XLOOKUP(D182,MARKET_PRICE__2[Column12],MARKET_PRICE__2[Column3],"Not found")</f>
        <v>108.30</v>
      </c>
      <c r="H182" s="2">
        <v>1025</v>
      </c>
      <c r="K182" s="2">
        <f t="shared" si="12"/>
        <v>102.5</v>
      </c>
      <c r="L182" s="14" t="str" cm="1">
        <f t="array" ref="L182">_xlfn.IFS(
AND(H182&gt;=1000,H182&lt;1050),"1000-1050",
AND(H182&gt;=1050,H182&lt;1100),"1050-1100",
AND(H182&gt;=1100,H182&lt;1150),"1100-1150",
AND(H182&gt;=1150,H182&lt;1200),"1150-1200",
AND(H182&gt;=1200,H182&lt;1250),"1200-1250",
AND(H182&gt;=1250,H182&lt;1300),"1250-1300",
AND(H182&gt;=1300,H182&lt;1350),"1300-1350",
AND(H182&gt;=1350,H182&lt;1400),"1350-1400",
AND(H182&gt;=1400,H182&lt;1450),"1400-1450",
AND(H182&gt;=1450,H182&lt;=1500),"1450-1500",
H182&lt;1000,"Below 1000",
TRUE,"Above 1500"
)</f>
        <v>1000-1050</v>
      </c>
      <c r="M182" s="14"/>
      <c r="N182" t="str" cm="1">
        <f t="array" ref="N182">_xlfn.IFS(H182&lt;500,"0-500",H182&lt;1000,"500-1000",H182&lt;1500,"1000-1500",H182&lt;2000,"1500-2000",H182&lt;2500,"2000-2500",H182&lt;3000,"2500-3000",H182&lt;3500,"3000-3500",H182&lt;4000,"3500-4000",H182&lt;4500,"4000-4500",H182&lt;=5000,"4500-5000",TRUE,"Hbove 5000")</f>
        <v>1000-1500</v>
      </c>
      <c r="O182">
        <v>192.9</v>
      </c>
      <c r="P182">
        <v>49.09</v>
      </c>
      <c r="Q182">
        <v>10.99</v>
      </c>
      <c r="R182">
        <v>70.16</v>
      </c>
      <c r="S182" t="str" cm="1">
        <f t="array" ref="S182">_xlfn.IFS(
R182&lt;0,"&lt; 0",
R182&lt;5,"0 to 5",
R182&lt;10,"5 to 10",
R182&lt;15,"10 to 15",
R182&lt;20,"15 to 20",
R182&lt;25,"20 to 25",
R182&lt;50,"25 to 50",
R182&lt;75,"50 to 75",
R182&lt;100,"75 to 100",
R182&lt;125,"100 to 125",
R182&lt;150,"125 to 150",
R182&lt;175,"150 to 175",
R182&lt;200,"175 to 200",
TRUE,"&gt; 200"
)</f>
        <v>50 to 75</v>
      </c>
      <c r="T182">
        <v>57</v>
      </c>
      <c r="U182">
        <v>81.99</v>
      </c>
      <c r="V182">
        <v>43.84</v>
      </c>
      <c r="W182" t="str" cm="1">
        <f t="array" ref="W182">_xlfn.IFS(
V182&lt;-15,"&lt; -15%",
V182&lt;-10,"-15% to -10%",
V182&lt;-5,"-10% to -5%",
V182&lt;0,"-5% to 0%",
V182&lt;10,"0% to 10%",
V182&lt;20,"10% to 20%",
V182&lt;30,"20% to 30%",
V182&lt;40,"30% to 40%",
V182&lt;50,"40% to 50%",
V182&lt;60,"50% to 60%",
V182&lt;70,"60% to 70%",
V182&lt;80,"70% to 80%",
V182&lt;90,"80% to 90%",
V182&lt;100,"90% to 100%",
TRUE,"&gt; 100%"
)</f>
        <v>40% to 50%</v>
      </c>
      <c r="X182">
        <v>113.4</v>
      </c>
      <c r="Y182">
        <v>113.43</v>
      </c>
      <c r="Z182" t="str">
        <f t="shared" si="13"/>
        <v>&gt;0</v>
      </c>
      <c r="AA182" t="str" cm="1">
        <f t="array" ref="AA182">_xlfn.IFS(
AND(O182&gt;=0,O182&lt;5),"0-5",
AND(O182&gt;=5,O182&lt;15),"5-15",
AND(O182&gt;=15,O182&lt;30),"15-30",
AND(O182&gt;=30,O182&lt;60),"30-60",
AND(O182&gt;=60,O182&lt;90),"60-90",
AND(O182&gt;=90,O182&lt;120),"90-120",
AND(O182&gt;=120,O182&lt;160),"120-160",
AND(O182&gt;=160,O182&lt;200),"160-200",
AND(O182&gt;=200,O182&lt;250),"200-250",
AND(O182&gt;=250,O182&lt;300),"250-300",
O182&gt;=300,"&gt;300",
TRUE,"Below 0"
)</f>
        <v>160-200</v>
      </c>
      <c r="AB182">
        <v>98.95</v>
      </c>
    </row>
    <row r="183" spans="1:28">
      <c r="A183" s="1">
        <v>45145</v>
      </c>
      <c r="B183" s="1" t="str">
        <f t="shared" si="14"/>
        <v>2023</v>
      </c>
      <c r="C183" t="s">
        <v>22586</v>
      </c>
      <c r="D183" t="str">
        <f t="shared" si="10"/>
        <v>Yatharth</v>
      </c>
      <c r="E183" t="str">
        <f t="shared" si="11"/>
        <v>Yatharth Hospital</v>
      </c>
      <c r="F183" t="str">
        <f>_xlfn.XLOOKUP(E183,MARKET_PRICE__2[Column2],MARKET_PRICE__2[Column3],"Not found")</f>
        <v>Not found</v>
      </c>
      <c r="G183" t="str">
        <f>_xlfn.XLOOKUP(D183,MARKET_PRICE__2[Column12],MARKET_PRICE__2[Column3],"Not found")</f>
        <v>824.80</v>
      </c>
      <c r="H183" s="2">
        <v>686.55</v>
      </c>
      <c r="J183" s="2" t="str" cm="1">
        <f t="array" ref="J183">_xlfn.IFS(
AND(H183&gt;=500,H183&lt;550),"500-550",
AND(H183&gt;=550,H183&lt;600),"550-600",
AND(H183&gt;=600,H183&lt;650),"600-650",
AND(H183&gt;=650,H183&lt;700),"650-700",
AND(H183&gt;=700,H183&lt;750),"700-750",
AND(H183&gt;=750,H183&lt;800),"750-800",
AND(H183&gt;=800,H183&lt;850),"800-850",
AND(H183&gt;=850,H183&lt;900),"850-900",
AND(H183&gt;=900,H183&lt;950),"900-950",
AND(H183&gt;=950,H183&lt;=1000),"950-1000",
H183&lt;500,"Below 500",
TRUE,"Above 1000"
)</f>
        <v>650-700</v>
      </c>
      <c r="K183" s="2">
        <f t="shared" si="12"/>
        <v>68.655000000000001</v>
      </c>
      <c r="N183" t="str" cm="1">
        <f t="array" ref="N183">_xlfn.IFS(H183&lt;500,"0-500",H183&lt;1000,"500-1000",H183&lt;1500,"1000-1500",H183&lt;2000,"1500-2000",H183&lt;2500,"2000-2500",H183&lt;3000,"2500-3000",H183&lt;3500,"3000-3500",H183&lt;4000,"3500-4000",H183&lt;4500,"4000-4500",H183&lt;=5000,"4500-5000",TRUE,"Hbove 5000")</f>
        <v>500-1000</v>
      </c>
      <c r="O183">
        <v>85.1</v>
      </c>
      <c r="P183">
        <v>37.22</v>
      </c>
      <c r="Q183">
        <v>8.34</v>
      </c>
      <c r="R183">
        <v>36.159999999999997</v>
      </c>
      <c r="S183" t="str" cm="1">
        <f t="array" ref="S183">_xlfn.IFS(
R183&lt;0,"&lt; 0",
R183&lt;5,"0 to 5",
R183&lt;10,"5 to 10",
R183&lt;15,"10 to 15",
R183&lt;20,"15 to 20",
R183&lt;25,"20 to 25",
R183&lt;50,"25 to 50",
R183&lt;75,"50 to 75",
R183&lt;100,"75 to 100",
R183&lt;125,"100 to 125",
R183&lt;150,"125 to 150",
R183&lt;175,"150 to 175",
R183&lt;200,"175 to 200",
TRUE,"&gt; 200"
)</f>
        <v>25 to 50</v>
      </c>
      <c r="T183">
        <v>300</v>
      </c>
      <c r="U183">
        <v>304</v>
      </c>
      <c r="V183">
        <v>1.33</v>
      </c>
      <c r="W183" t="str" cm="1">
        <f t="array" ref="W183">_xlfn.IFS(
V183&lt;-15,"&lt; -15%",
V183&lt;-10,"-15% to -10%",
V183&lt;-5,"-10% to -5%",
V183&lt;0,"-5% to 0%",
V183&lt;10,"0% to 10%",
V183&lt;20,"10% to 20%",
V183&lt;30,"20% to 30%",
V183&lt;40,"30% to 40%",
V183&lt;50,"40% to 50%",
V183&lt;60,"50% to 60%",
V183&lt;70,"60% to 70%",
V183&lt;80,"70% to 80%",
V183&lt;90,"80% to 90%",
V183&lt;100,"90% to 100%",
TRUE,"&gt; 100%"
)</f>
        <v>0% to 10%</v>
      </c>
      <c r="X183">
        <v>714.6</v>
      </c>
      <c r="Y183">
        <v>716.15</v>
      </c>
      <c r="Z183" t="str">
        <f t="shared" si="13"/>
        <v>&gt;0</v>
      </c>
      <c r="AA183" t="str" cm="1">
        <f t="array" ref="AA183">_xlfn.IFS(
AND(O183&gt;=0,O183&lt;5),"0-5",
AND(O183&gt;=5,O183&lt;15),"5-15",
AND(O183&gt;=15,O183&lt;30),"15-30",
AND(O183&gt;=30,O183&lt;60),"30-60",
AND(O183&gt;=60,O183&lt;90),"60-90",
AND(O183&gt;=90,O183&lt;120),"90-120",
AND(O183&gt;=120,O183&lt;160),"120-160",
AND(O183&gt;=160,O183&lt;200),"160-200",
AND(O183&gt;=200,O183&lt;250),"200-250",
AND(O183&gt;=250,O183&lt;300),"250-300",
O183&gt;=300,"&gt;300",
TRUE,"Below 0"
)</f>
        <v>60-90</v>
      </c>
      <c r="AB183">
        <v>138.19999999999999</v>
      </c>
    </row>
    <row r="184" spans="1:28">
      <c r="A184" s="1">
        <v>45134</v>
      </c>
      <c r="B184" s="1" t="str">
        <f t="shared" si="14"/>
        <v>2023</v>
      </c>
      <c r="C184" t="s">
        <v>22587</v>
      </c>
      <c r="D184" t="str">
        <f t="shared" si="10"/>
        <v>Netweb</v>
      </c>
      <c r="E184" t="str">
        <f t="shared" si="11"/>
        <v>Netweb Technologie</v>
      </c>
      <c r="F184" t="str">
        <f>_xlfn.XLOOKUP(E184,MARKET_PRICE__2[Column2],MARKET_PRICE__2[Column3],"Not found")</f>
        <v>Not found</v>
      </c>
      <c r="G184" t="str">
        <f>_xlfn.XLOOKUP(D184,MARKET_PRICE__2[Column12],MARKET_PRICE__2[Column3],"Not found")</f>
        <v>3978.05</v>
      </c>
      <c r="H184" s="2">
        <v>631</v>
      </c>
      <c r="J184" s="2" t="str" cm="1">
        <f t="array" ref="J184">_xlfn.IFS(
AND(H184&gt;=500,H184&lt;550),"500-550",
AND(H184&gt;=550,H184&lt;600),"550-600",
AND(H184&gt;=600,H184&lt;650),"600-650",
AND(H184&gt;=650,H184&lt;700),"650-700",
AND(H184&gt;=700,H184&lt;750),"700-750",
AND(H184&gt;=750,H184&lt;800),"750-800",
AND(H184&gt;=800,H184&lt;850),"800-850",
AND(H184&gt;=850,H184&lt;900),"850-900",
AND(H184&gt;=900,H184&lt;950),"900-950",
AND(H184&gt;=950,H184&lt;=1000),"950-1000",
H184&lt;500,"Below 500",
TRUE,"Above 1000"
)</f>
        <v>600-650</v>
      </c>
      <c r="K184" s="2">
        <f t="shared" si="12"/>
        <v>63.1</v>
      </c>
      <c r="N184" t="str" cm="1">
        <f t="array" ref="N184">_xlfn.IFS(H184&lt;500,"0-500",H184&lt;1000,"500-1000",H184&lt;1500,"1000-1500",H184&lt;2000,"1500-2000",H184&lt;2500,"2000-2500",H184&lt;3000,"2500-3000",H184&lt;3500,"3000-3500",H184&lt;4000,"3500-4000",H184&lt;4500,"4000-4500",H184&lt;=5000,"4500-5000",TRUE,"Hbove 5000")</f>
        <v>500-1000</v>
      </c>
      <c r="O184">
        <v>228.91</v>
      </c>
      <c r="P184">
        <v>81.81</v>
      </c>
      <c r="Q184">
        <v>19.149999999999999</v>
      </c>
      <c r="R184">
        <v>90.36</v>
      </c>
      <c r="S184" t="str" cm="1">
        <f t="array" ref="S184">_xlfn.IFS(
R184&lt;0,"&lt; 0",
R184&lt;5,"0 to 5",
R184&lt;10,"5 to 10",
R184&lt;15,"10 to 15",
R184&lt;20,"15 to 20",
R184&lt;25,"20 to 25",
R184&lt;50,"25 to 50",
R184&lt;75,"50 to 75",
R184&lt;100,"75 to 100",
R184&lt;125,"100 to 125",
R184&lt;150,"125 to 150",
R184&lt;175,"150 to 175",
R184&lt;200,"175 to 200",
TRUE,"&gt; 200"
)</f>
        <v>75 to 100</v>
      </c>
      <c r="T184">
        <v>500</v>
      </c>
      <c r="U184">
        <v>942.5</v>
      </c>
      <c r="V184">
        <v>88.5</v>
      </c>
      <c r="W184" t="str" cm="1">
        <f t="array" ref="W184">_xlfn.IFS(
V184&lt;-15,"&lt; -15%",
V184&lt;-10,"-15% to -10%",
V184&lt;-5,"-10% to -5%",
V184&lt;0,"-5% to 0%",
V184&lt;10,"0% to 10%",
V184&lt;20,"10% to 20%",
V184&lt;30,"20% to 30%",
V184&lt;40,"30% to 40%",
V184&lt;50,"40% to 50%",
V184&lt;60,"50% to 60%",
V184&lt;70,"60% to 70%",
V184&lt;80,"70% to 80%",
V184&lt;90,"80% to 90%",
V184&lt;100,"90% to 100%",
TRUE,"&gt; 100%"
)</f>
        <v>80% to 90%</v>
      </c>
      <c r="X184">
        <v>2321.6</v>
      </c>
      <c r="Y184">
        <v>2322.4</v>
      </c>
      <c r="Z184" t="str">
        <f t="shared" si="13"/>
        <v>&gt;0</v>
      </c>
      <c r="AA184" t="str" cm="1">
        <f t="array" ref="AA184">_xlfn.IFS(
AND(O184&gt;=0,O184&lt;5),"0-5",
AND(O184&gt;=5,O184&lt;15),"5-15",
AND(O184&gt;=15,O184&lt;30),"15-30",
AND(O184&gt;=30,O184&lt;60),"30-60",
AND(O184&gt;=60,O184&lt;90),"60-90",
AND(O184&gt;=90,O184&lt;120),"90-120",
AND(O184&gt;=120,O184&lt;160),"120-160",
AND(O184&gt;=160,O184&lt;200),"160-200",
AND(O184&gt;=200,O184&lt;250),"200-250",
AND(O184&gt;=250,O184&lt;300),"250-300",
O184&gt;=300,"&gt;300",
TRUE,"Below 0"
)</f>
        <v>200-250</v>
      </c>
      <c r="AB184">
        <v>364.32</v>
      </c>
    </row>
    <row r="185" spans="1:28">
      <c r="A185" s="1">
        <v>45128</v>
      </c>
      <c r="B185" s="1" t="str">
        <f t="shared" si="14"/>
        <v>2023</v>
      </c>
      <c r="C185" t="s">
        <v>22588</v>
      </c>
      <c r="D185" t="str">
        <f t="shared" si="10"/>
        <v>Utkarsh</v>
      </c>
      <c r="E185" t="str">
        <f t="shared" si="11"/>
        <v>Utkarsh Small Fina</v>
      </c>
      <c r="F185" t="str">
        <f>_xlfn.XLOOKUP(E185,MARKET_PRICE__2[Column2],MARKET_PRICE__2[Column3],"Not found")</f>
        <v>Not found</v>
      </c>
      <c r="G185" t="str">
        <f>_xlfn.XLOOKUP(D185,MARKET_PRICE__2[Column12],MARKET_PRICE__2[Column3],"Not found")</f>
        <v>22.02</v>
      </c>
      <c r="H185" s="2">
        <v>500</v>
      </c>
      <c r="J185" s="2" t="str" cm="1">
        <f t="array" ref="J185">_xlfn.IFS(
AND(H185&gt;=500,H185&lt;550),"500-550",
AND(H185&gt;=550,H185&lt;600),"550-600",
AND(H185&gt;=600,H185&lt;650),"600-650",
AND(H185&gt;=650,H185&lt;700),"650-700",
AND(H185&gt;=700,H185&lt;750),"700-750",
AND(H185&gt;=750,H185&lt;800),"750-800",
AND(H185&gt;=800,H185&lt;850),"800-850",
AND(H185&gt;=850,H185&lt;900),"850-900",
AND(H185&gt;=900,H185&lt;950),"900-950",
AND(H185&gt;=950,H185&lt;=1000),"950-1000",
H185&lt;500,"Below 500",
TRUE,"Above 1000"
)</f>
        <v>500-550</v>
      </c>
      <c r="K185" s="2">
        <f t="shared" si="12"/>
        <v>50</v>
      </c>
      <c r="N185" t="str" cm="1">
        <f t="array" ref="N185">_xlfn.IFS(H185&lt;500,"0-500",H185&lt;1000,"500-1000",H185&lt;1500,"1000-1500",H185&lt;2000,"1500-2000",H185&lt;2500,"2000-2500",H185&lt;3000,"2500-3000",H185&lt;3500,"3000-3500",H185&lt;4000,"3500-4000",H185&lt;4500,"4000-4500",H185&lt;=5000,"4500-5000",TRUE,"Hbove 5000")</f>
        <v>500-1000</v>
      </c>
      <c r="O185">
        <v>124.85</v>
      </c>
      <c r="P185">
        <v>81.64</v>
      </c>
      <c r="Q185">
        <v>72.11</v>
      </c>
      <c r="R185">
        <v>101.91</v>
      </c>
      <c r="S185" t="str" cm="1">
        <f t="array" ref="S185">_xlfn.IFS(
R185&lt;0,"&lt; 0",
R185&lt;5,"0 to 5",
R185&lt;10,"5 to 10",
R185&lt;15,"10 to 15",
R185&lt;20,"15 to 20",
R185&lt;25,"20 to 25",
R185&lt;50,"25 to 50",
R185&lt;75,"50 to 75",
R185&lt;100,"75 to 100",
R185&lt;125,"100 to 125",
R185&lt;150,"125 to 150",
R185&lt;175,"150 to 175",
R185&lt;200,"175 to 200",
TRUE,"&gt; 200"
)</f>
        <v>100 to 125</v>
      </c>
      <c r="T185">
        <v>25</v>
      </c>
      <c r="U185">
        <v>39.950000000000003</v>
      </c>
      <c r="V185">
        <v>59.8</v>
      </c>
      <c r="W185" t="str" cm="1">
        <f t="array" ref="W185">_xlfn.IFS(
V185&lt;-15,"&lt; -15%",
V185&lt;-10,"-15% to -10%",
V185&lt;-5,"-10% to -5%",
V185&lt;0,"-5% to 0%",
V185&lt;10,"0% to 10%",
V185&lt;20,"10% to 20%",
V185&lt;30,"20% to 30%",
V185&lt;40,"30% to 40%",
V185&lt;50,"40% to 50%",
V185&lt;60,"50% to 60%",
V185&lt;70,"60% to 70%",
V185&lt;80,"70% to 80%",
V185&lt;90,"80% to 90%",
V185&lt;100,"90% to 100%",
TRUE,"&gt; 100%"
)</f>
        <v>50% to 60%</v>
      </c>
      <c r="X185">
        <v>21.43</v>
      </c>
      <c r="Y185">
        <v>21.41</v>
      </c>
      <c r="Z185" t="str">
        <f t="shared" si="13"/>
        <v>&gt;0</v>
      </c>
      <c r="AA185" t="str" cm="1">
        <f t="array" ref="AA185">_xlfn.IFS(
AND(O185&gt;=0,O185&lt;5),"0-5",
AND(O185&gt;=5,O185&lt;15),"5-15",
AND(O185&gt;=15,O185&lt;30),"15-30",
AND(O185&gt;=30,O185&lt;60),"30-60",
AND(O185&gt;=60,O185&lt;90),"60-90",
AND(O185&gt;=90,O185&lt;120),"90-120",
AND(O185&gt;=120,O185&lt;160),"120-160",
AND(O185&gt;=160,O185&lt;200),"160-200",
AND(O185&gt;=200,O185&lt;250),"200-250",
AND(O185&gt;=250,O185&lt;300),"250-300",
O185&gt;=300,"&gt;300",
TRUE,"Below 0"
)</f>
        <v>120-160</v>
      </c>
      <c r="AB185">
        <v>-14.28</v>
      </c>
    </row>
    <row r="186" spans="1:28" hidden="1">
      <c r="A186" s="1">
        <v>45121</v>
      </c>
      <c r="B186" s="1" t="str">
        <f t="shared" si="14"/>
        <v>2023</v>
      </c>
      <c r="C186" t="s">
        <v>56</v>
      </c>
      <c r="D186" t="str">
        <f t="shared" si="10"/>
        <v>Senco</v>
      </c>
      <c r="E186" t="str">
        <f t="shared" si="11"/>
        <v>Senco Gold</v>
      </c>
      <c r="F186" t="str">
        <f>_xlfn.XLOOKUP(E186,MARKET_PRICE__2[Column2],MARKET_PRICE__2[Column3],"Not found")</f>
        <v>324.80</v>
      </c>
      <c r="G186" t="str">
        <f>_xlfn.XLOOKUP(D186,MARKET_PRICE__2[Column12],MARKET_PRICE__2[Column3],"Not found")</f>
        <v>324.80</v>
      </c>
      <c r="H186" s="2">
        <v>405</v>
      </c>
      <c r="I186" s="2" t="str" cm="1">
        <f t="array" ref="I186">_xlfn.IFS(
H186&lt;50,"0-50",
H186&lt;100,"50-100",
H186&lt;150,"100-150",
H186&lt;200,"150-200",
H186&lt;250,"200-250",
H186&lt;300,"250-300",
H186&lt;350,"300-350",
H186&lt;400,"350-400",
H186&lt;450,"400-450",
H186&lt;=500,"450-500",
TRUE,"Above 500"
)</f>
        <v>400-450</v>
      </c>
      <c r="K186" s="2">
        <f t="shared" si="12"/>
        <v>40.5</v>
      </c>
      <c r="N186" t="str" cm="1">
        <f t="array" ref="N186">_xlfn.IFS(H186&lt;500,"0-500",H186&lt;1000,"500-1000",H186&lt;1500,"1000-1500",H186&lt;2000,"1500-2000",H186&lt;2500,"2000-2500",H186&lt;3000,"2500-3000",H186&lt;3500,"3000-3500",H186&lt;4000,"3500-4000",H186&lt;4500,"4000-4500",H186&lt;=5000,"4500-5000",TRUE,"Hbove 5000")</f>
        <v>0-500</v>
      </c>
      <c r="O186">
        <v>180.94</v>
      </c>
      <c r="P186">
        <v>64.989999999999995</v>
      </c>
      <c r="Q186">
        <v>15.46</v>
      </c>
      <c r="R186">
        <v>73.349999999999994</v>
      </c>
      <c r="S186" t="str" cm="1">
        <f t="array" ref="S186">_xlfn.IFS(
R186&lt;0,"&lt; 0",
R186&lt;5,"0 to 5",
R186&lt;10,"5 to 10",
R186&lt;15,"10 to 15",
R186&lt;20,"15 to 20",
R186&lt;25,"20 to 25",
R186&lt;50,"25 to 50",
R186&lt;75,"50 to 75",
R186&lt;100,"75 to 100",
R186&lt;125,"100 to 125",
R186&lt;150,"125 to 150",
R186&lt;175,"150 to 175",
R186&lt;200,"175 to 200",
TRUE,"&gt; 200"
)</f>
        <v>50 to 75</v>
      </c>
      <c r="T186">
        <v>317</v>
      </c>
      <c r="U186">
        <v>431</v>
      </c>
      <c r="V186">
        <v>35.96</v>
      </c>
      <c r="W186" t="str" cm="1">
        <f t="array" ref="W186">_xlfn.IFS(
V186&lt;-15,"&lt; -15%",
V186&lt;-10,"-15% to -10%",
V186&lt;-5,"-10% to -5%",
V186&lt;0,"-5% to 0%",
V186&lt;10,"0% to 10%",
V186&lt;20,"10% to 20%",
V186&lt;30,"20% to 30%",
V186&lt;40,"30% to 40%",
V186&lt;50,"40% to 50%",
V186&lt;60,"50% to 60%",
V186&lt;70,"60% to 70%",
V186&lt;80,"70% to 80%",
V186&lt;90,"80% to 90%",
V186&lt;100,"90% to 100%",
TRUE,"&gt; 100%"
)</f>
        <v>30% to 40%</v>
      </c>
      <c r="X186">
        <v>379.2</v>
      </c>
      <c r="Y186">
        <v>378.95</v>
      </c>
      <c r="Z186" t="str">
        <f t="shared" si="13"/>
        <v>&gt;0</v>
      </c>
      <c r="AA186" t="str" cm="1">
        <f t="array" ref="AA186">_xlfn.IFS(
AND(O186&gt;=0,O186&lt;5),"0-5",
AND(O186&gt;=5,O186&lt;15),"5-15",
AND(O186&gt;=15,O186&lt;30),"15-30",
AND(O186&gt;=30,O186&lt;60),"30-60",
AND(O186&gt;=60,O186&lt;90),"60-90",
AND(O186&gt;=90,O186&lt;120),"90-120",
AND(O186&gt;=120,O186&lt;160),"120-160",
AND(O186&gt;=160,O186&lt;200),"160-200",
AND(O186&gt;=200,O186&lt;250),"200-250",
AND(O186&gt;=250,O186&lt;300),"250-300",
O186&gt;=300,"&gt;300",
TRUE,"Below 0"
)</f>
        <v>160-200</v>
      </c>
      <c r="AB186">
        <v>19.62</v>
      </c>
    </row>
    <row r="187" spans="1:28">
      <c r="A187" s="1">
        <v>45117</v>
      </c>
      <c r="B187" s="1" t="str">
        <f t="shared" si="14"/>
        <v>2023</v>
      </c>
      <c r="C187" t="s">
        <v>57</v>
      </c>
      <c r="D187" t="str">
        <f t="shared" si="10"/>
        <v>Cyient</v>
      </c>
      <c r="E187" t="str">
        <f t="shared" si="11"/>
        <v>Cyient DLM</v>
      </c>
      <c r="F187" t="str">
        <f>_xlfn.XLOOKUP(E187,MARKET_PRICE__2[Column2],MARKET_PRICE__2[Column3],"Not found")</f>
        <v>458.05</v>
      </c>
      <c r="G187" t="str">
        <f>_xlfn.XLOOKUP(D187,MARKET_PRICE__2[Column12],MARKET_PRICE__2[Column3],"Not found")</f>
        <v>1179.70</v>
      </c>
      <c r="H187" s="2">
        <v>592</v>
      </c>
      <c r="J187" s="2" t="str" cm="1">
        <f t="array" ref="J187">_xlfn.IFS(
AND(H187&gt;=500,H187&lt;550),"500-550",
AND(H187&gt;=550,H187&lt;600),"550-600",
AND(H187&gt;=600,H187&lt;650),"600-650",
AND(H187&gt;=650,H187&lt;700),"650-700",
AND(H187&gt;=700,H187&lt;750),"700-750",
AND(H187&gt;=750,H187&lt;800),"750-800",
AND(H187&gt;=800,H187&lt;850),"800-850",
AND(H187&gt;=850,H187&lt;900),"850-900",
AND(H187&gt;=900,H187&lt;950),"900-950",
AND(H187&gt;=950,H187&lt;=1000),"950-1000",
H187&lt;500,"Below 500",
TRUE,"Above 1000"
)</f>
        <v>550-600</v>
      </c>
      <c r="K187" s="2">
        <f t="shared" si="12"/>
        <v>59.2</v>
      </c>
      <c r="N187" t="str" cm="1">
        <f t="array" ref="N187">_xlfn.IFS(H187&lt;500,"0-500",H187&lt;1000,"500-1000",H187&lt;1500,"1000-1500",H187&lt;2000,"1500-2000",H187&lt;2500,"2000-2500",H187&lt;3000,"2500-3000",H187&lt;3500,"3000-3500",H187&lt;4000,"3500-4000",H187&lt;4500,"4000-4500",H187&lt;=5000,"4500-5000",TRUE,"Hbove 5000")</f>
        <v>500-1000</v>
      </c>
      <c r="O187">
        <v>90.44</v>
      </c>
      <c r="P187">
        <v>45.05</v>
      </c>
      <c r="Q187">
        <v>49.22</v>
      </c>
      <c r="R187">
        <v>67.31</v>
      </c>
      <c r="S187" t="str" cm="1">
        <f t="array" ref="S187">_xlfn.IFS(
R187&lt;0,"&lt; 0",
R187&lt;5,"0 to 5",
R187&lt;10,"5 to 10",
R187&lt;15,"10 to 15",
R187&lt;20,"15 to 20",
R187&lt;25,"20 to 25",
R187&lt;50,"25 to 50",
R187&lt;75,"50 to 75",
R187&lt;100,"75 to 100",
R187&lt;125,"100 to 125",
R187&lt;150,"125 to 150",
R187&lt;175,"150 to 175",
R187&lt;200,"175 to 200",
TRUE,"&gt; 200"
)</f>
        <v>50 to 75</v>
      </c>
      <c r="T187">
        <v>265</v>
      </c>
      <c r="U187">
        <v>401</v>
      </c>
      <c r="V187">
        <v>51.32</v>
      </c>
      <c r="W187" t="str" cm="1">
        <f t="array" ref="W187">_xlfn.IFS(
V187&lt;-15,"&lt; -15%",
V187&lt;-10,"-15% to -10%",
V187&lt;-5,"-10% to -5%",
V187&lt;0,"-5% to 0%",
V187&lt;10,"0% to 10%",
V187&lt;20,"10% to 20%",
V187&lt;30,"20% to 30%",
V187&lt;40,"30% to 40%",
V187&lt;50,"40% to 50%",
V187&lt;60,"50% to 60%",
V187&lt;70,"60% to 70%",
V187&lt;80,"70% to 80%",
V187&lt;90,"80% to 90%",
V187&lt;100,"90% to 100%",
TRUE,"&gt; 100%"
)</f>
        <v>50% to 60%</v>
      </c>
      <c r="X187">
        <v>445</v>
      </c>
      <c r="Y187">
        <v>445.45</v>
      </c>
      <c r="Z187" t="str">
        <f t="shared" si="13"/>
        <v>&gt;0</v>
      </c>
      <c r="AA187" t="str" cm="1">
        <f t="array" ref="AA187">_xlfn.IFS(
AND(O187&gt;=0,O187&lt;5),"0-5",
AND(O187&gt;=5,O187&lt;15),"5-15",
AND(O187&gt;=15,O187&lt;30),"15-30",
AND(O187&gt;=30,O187&lt;60),"30-60",
AND(O187&gt;=60,O187&lt;90),"60-90",
AND(O187&gt;=90,O187&lt;120),"90-120",
AND(O187&gt;=120,O187&lt;160),"120-160",
AND(O187&gt;=160,O187&lt;200),"160-200",
AND(O187&gt;=200,O187&lt;250),"200-250",
AND(O187&gt;=250,O187&lt;300),"250-300",
O187&gt;=300,"&gt;300",
TRUE,"Below 0"
)</f>
        <v>90-120</v>
      </c>
      <c r="AB187">
        <v>67.92</v>
      </c>
    </row>
    <row r="188" spans="1:28">
      <c r="A188" s="1">
        <v>45114</v>
      </c>
      <c r="B188" s="1" t="str">
        <f t="shared" si="14"/>
        <v>2023</v>
      </c>
      <c r="C188" t="s">
        <v>22589</v>
      </c>
      <c r="D188" t="str">
        <f t="shared" si="10"/>
        <v>Ideaforge</v>
      </c>
      <c r="E188" t="str">
        <f t="shared" si="11"/>
        <v>Ideaforge Technolo</v>
      </c>
      <c r="F188" t="str">
        <f>_xlfn.XLOOKUP(E188,MARKET_PRICE__2[Column2],MARKET_PRICE__2[Column3],"Not found")</f>
        <v>Not found</v>
      </c>
      <c r="G188" t="str">
        <f>_xlfn.XLOOKUP(D188,MARKET_PRICE__2[Column12],MARKET_PRICE__2[Column3],"Not found")</f>
        <v>496.95</v>
      </c>
      <c r="H188" s="2">
        <v>567.25</v>
      </c>
      <c r="J188" s="2" t="str" cm="1">
        <f t="array" ref="J188">_xlfn.IFS(
AND(H188&gt;=500,H188&lt;550),"500-550",
AND(H188&gt;=550,H188&lt;600),"550-600",
AND(H188&gt;=600,H188&lt;650),"600-650",
AND(H188&gt;=650,H188&lt;700),"650-700",
AND(H188&gt;=700,H188&lt;750),"700-750",
AND(H188&gt;=750,H188&lt;800),"750-800",
AND(H188&gt;=800,H188&lt;850),"800-850",
AND(H188&gt;=850,H188&lt;900),"850-900",
AND(H188&gt;=900,H188&lt;950),"900-950",
AND(H188&gt;=950,H188&lt;=1000),"950-1000",
H188&lt;500,"Below 500",
TRUE,"Above 1000"
)</f>
        <v>550-600</v>
      </c>
      <c r="K188" s="2">
        <f t="shared" si="12"/>
        <v>56.725000000000001</v>
      </c>
      <c r="N188" t="str" cm="1">
        <f t="array" ref="N188">_xlfn.IFS(H188&lt;500,"0-500",H188&lt;1000,"500-1000",H188&lt;1500,"1000-1500",H188&lt;2000,"1500-2000",H188&lt;2500,"2000-2500",H188&lt;3000,"2500-3000",H188&lt;3500,"3000-3500",H188&lt;4000,"3500-4000",H188&lt;4500,"4000-4500",H188&lt;=5000,"4500-5000",TRUE,"Hbove 5000")</f>
        <v>500-1000</v>
      </c>
      <c r="O188">
        <v>125.81</v>
      </c>
      <c r="P188">
        <v>80.58</v>
      </c>
      <c r="Q188">
        <v>85.2</v>
      </c>
      <c r="R188">
        <v>106.06</v>
      </c>
      <c r="S188" t="str" cm="1">
        <f t="array" ref="S188">_xlfn.IFS(
R188&lt;0,"&lt; 0",
R188&lt;5,"0 to 5",
R188&lt;10,"5 to 10",
R188&lt;15,"10 to 15",
R188&lt;20,"15 to 20",
R188&lt;25,"20 to 25",
R188&lt;50,"25 to 50",
R188&lt;75,"50 to 75",
R188&lt;100,"75 to 100",
R188&lt;125,"100 to 125",
R188&lt;150,"125 to 150",
R188&lt;175,"150 to 175",
R188&lt;200,"175 to 200",
TRUE,"&gt; 200"
)</f>
        <v>100 to 125</v>
      </c>
      <c r="T188">
        <v>672</v>
      </c>
      <c r="U188">
        <v>1305.0999999999999</v>
      </c>
      <c r="V188">
        <v>94.21</v>
      </c>
      <c r="W188" t="str" cm="1">
        <f t="array" ref="W188">_xlfn.IFS(
V188&lt;-15,"&lt; -15%",
V188&lt;-10,"-15% to -10%",
V188&lt;-5,"-10% to -5%",
V188&lt;0,"-5% to 0%",
V188&lt;10,"0% to 10%",
V188&lt;20,"10% to 20%",
V188&lt;30,"20% to 30%",
V188&lt;40,"30% to 40%",
V188&lt;50,"40% to 50%",
V188&lt;60,"50% to 60%",
V188&lt;70,"60% to 70%",
V188&lt;80,"70% to 80%",
V188&lt;90,"80% to 90%",
V188&lt;100,"90% to 100%",
TRUE,"&gt; 100%"
)</f>
        <v>90% to 100%</v>
      </c>
      <c r="X188">
        <v>499.35</v>
      </c>
      <c r="Y188">
        <v>499.05</v>
      </c>
      <c r="Z188" t="str">
        <f t="shared" si="13"/>
        <v>&gt;0</v>
      </c>
      <c r="AA188" t="str" cm="1">
        <f t="array" ref="AA188">_xlfn.IFS(
AND(O188&gt;=0,O188&lt;5),"0-5",
AND(O188&gt;=5,O188&lt;15),"5-15",
AND(O188&gt;=15,O188&lt;30),"15-30",
AND(O188&gt;=30,O188&lt;60),"30-60",
AND(O188&gt;=60,O188&lt;90),"60-90",
AND(O188&gt;=90,O188&lt;120),"90-120",
AND(O188&gt;=120,O188&lt;160),"120-160",
AND(O188&gt;=160,O188&lt;200),"160-200",
AND(O188&gt;=200,O188&lt;250),"200-250",
AND(O188&gt;=250,O188&lt;300),"250-300",
O188&gt;=300,"&gt;300",
TRUE,"Below 0"
)</f>
        <v>120-160</v>
      </c>
      <c r="AB188">
        <v>-25.69</v>
      </c>
    </row>
    <row r="189" spans="1:28" hidden="1">
      <c r="A189" s="1">
        <v>45111</v>
      </c>
      <c r="B189" s="1" t="str">
        <f t="shared" si="14"/>
        <v>2023</v>
      </c>
      <c r="C189" t="s">
        <v>22590</v>
      </c>
      <c r="D189" t="str">
        <f t="shared" si="10"/>
        <v>HMA</v>
      </c>
      <c r="E189" t="str">
        <f t="shared" si="11"/>
        <v>HMA Agro Industrie</v>
      </c>
      <c r="F189" t="str">
        <f>_xlfn.XLOOKUP(E189,MARKET_PRICE__2[Column2],MARKET_PRICE__2[Column3],"Not found")</f>
        <v>Not found</v>
      </c>
      <c r="G189" t="str">
        <f>_xlfn.XLOOKUP(D189,MARKET_PRICE__2[Column12],MARKET_PRICE__2[Column3],"Not found")</f>
        <v>30.06</v>
      </c>
      <c r="H189" s="2">
        <v>480</v>
      </c>
      <c r="I189" s="2" t="str" cm="1">
        <f t="array" ref="I189">_xlfn.IFS(
H189&lt;50,"0-50",
H189&lt;100,"50-100",
H189&lt;150,"100-150",
H189&lt;200,"150-200",
H189&lt;250,"200-250",
H189&lt;300,"250-300",
H189&lt;350,"300-350",
H189&lt;400,"350-400",
H189&lt;450,"400-450",
H189&lt;=500,"450-500",
TRUE,"Above 500"
)</f>
        <v>450-500</v>
      </c>
      <c r="K189" s="2">
        <f t="shared" si="12"/>
        <v>48</v>
      </c>
      <c r="N189" t="str" cm="1">
        <f t="array" ref="N189">_xlfn.IFS(H189&lt;500,"0-500",H189&lt;1000,"500-1000",H189&lt;1500,"1000-1500",H189&lt;2000,"1500-2000",H189&lt;2500,"2000-2500",H189&lt;3000,"2500-3000",H189&lt;3500,"3000-3500",H189&lt;4000,"3500-4000",H189&lt;4500,"4000-4500",H189&lt;=5000,"4500-5000",TRUE,"Hbove 5000")</f>
        <v>0-500</v>
      </c>
      <c r="O189">
        <v>1.74</v>
      </c>
      <c r="P189">
        <v>2.97</v>
      </c>
      <c r="Q189">
        <v>0.96</v>
      </c>
      <c r="R189">
        <v>1.62</v>
      </c>
      <c r="S189" t="str" cm="1">
        <f t="array" ref="S189">_xlfn.IFS(
R189&lt;0,"&lt; 0",
R189&lt;5,"0 to 5",
R189&lt;10,"5 to 10",
R189&lt;15,"10 to 15",
R189&lt;20,"15 to 20",
R189&lt;25,"20 to 25",
R189&lt;50,"25 to 50",
R189&lt;75,"50 to 75",
R189&lt;100,"75 to 100",
R189&lt;125,"100 to 125",
R189&lt;150,"125 to 150",
R189&lt;175,"150 to 175",
R189&lt;200,"175 to 200",
TRUE,"&gt; 200"
)</f>
        <v>0 to 5</v>
      </c>
      <c r="T189">
        <v>585</v>
      </c>
      <c r="U189">
        <v>615</v>
      </c>
      <c r="V189">
        <v>5.13</v>
      </c>
      <c r="W189" t="str" cm="1">
        <f t="array" ref="W189">_xlfn.IFS(
V189&lt;-15,"&lt; -15%",
V189&lt;-10,"-15% to -10%",
V189&lt;-5,"-10% to -5%",
V189&lt;0,"-5% to 0%",
V189&lt;10,"0% to 10%",
V189&lt;20,"10% to 20%",
V189&lt;30,"20% to 30%",
V189&lt;40,"30% to 40%",
V189&lt;50,"40% to 50%",
V189&lt;60,"50% to 60%",
V189&lt;70,"60% to 70%",
V189&lt;80,"70% to 80%",
V189&lt;90,"80% to 90%",
V189&lt;100,"90% to 100%",
TRUE,"&gt; 100%"
)</f>
        <v>0% to 10%</v>
      </c>
      <c r="X189">
        <v>31.43</v>
      </c>
      <c r="Y189">
        <v>31.44</v>
      </c>
      <c r="Z189" t="str">
        <f t="shared" si="13"/>
        <v>&gt;0</v>
      </c>
      <c r="AA189" t="str" cm="1">
        <f t="array" ref="AA189">_xlfn.IFS(
AND(O189&gt;=0,O189&lt;5),"0-5",
AND(O189&gt;=5,O189&lt;15),"5-15",
AND(O189&gt;=15,O189&lt;30),"15-30",
AND(O189&gt;=30,O189&lt;60),"30-60",
AND(O189&gt;=60,O189&lt;90),"60-90",
AND(O189&gt;=90,O189&lt;120),"90-120",
AND(O189&gt;=120,O189&lt;160),"120-160",
AND(O189&gt;=160,O189&lt;200),"160-200",
AND(O189&gt;=200,O189&lt;250),"200-250",
AND(O189&gt;=250,O189&lt;300),"250-300",
O189&gt;=300,"&gt;300",
TRUE,"Below 0"
)</f>
        <v>0-5</v>
      </c>
      <c r="AB189">
        <v>-94.63</v>
      </c>
    </row>
    <row r="190" spans="1:28">
      <c r="A190" s="1">
        <v>45093</v>
      </c>
      <c r="B190" s="1" t="str">
        <f t="shared" si="14"/>
        <v>2023</v>
      </c>
      <c r="C190" t="s">
        <v>22591</v>
      </c>
      <c r="D190" t="str">
        <f t="shared" si="10"/>
        <v>IKIO</v>
      </c>
      <c r="E190" t="str">
        <f t="shared" si="11"/>
        <v>IKIO Technologies</v>
      </c>
      <c r="F190" t="str">
        <f>_xlfn.XLOOKUP(E190,MARKET_PRICE__2[Column2],MARKET_PRICE__2[Column3],"Not found")</f>
        <v>Not found</v>
      </c>
      <c r="G190" t="str">
        <f>_xlfn.XLOOKUP(D190,MARKET_PRICE__2[Column12],MARKET_PRICE__2[Column3],"Not found")</f>
        <v>209.10</v>
      </c>
      <c r="H190" s="2">
        <v>606.5</v>
      </c>
      <c r="J190" s="2" t="str" cm="1">
        <f t="array" ref="J190">_xlfn.IFS(
AND(H190&gt;=500,H190&lt;550),"500-550",
AND(H190&gt;=550,H190&lt;600),"550-600",
AND(H190&gt;=600,H190&lt;650),"600-650",
AND(H190&gt;=650,H190&lt;700),"650-700",
AND(H190&gt;=700,H190&lt;750),"700-750",
AND(H190&gt;=750,H190&lt;800),"750-800",
AND(H190&gt;=800,H190&lt;850),"800-850",
AND(H190&gt;=850,H190&lt;900),"850-900",
AND(H190&gt;=900,H190&lt;950),"900-950",
AND(H190&gt;=950,H190&lt;=1000),"950-1000",
H190&lt;500,"Below 500",
TRUE,"Above 1000"
)</f>
        <v>600-650</v>
      </c>
      <c r="K190" s="2">
        <f t="shared" si="12"/>
        <v>60.65</v>
      </c>
      <c r="N190" t="str" cm="1">
        <f t="array" ref="N190">_xlfn.IFS(H190&lt;500,"0-500",H190&lt;1000,"500-1000",H190&lt;1500,"1000-1500",H190&lt;2000,"1500-2000",H190&lt;2500,"2000-2500",H190&lt;3000,"2500-3000",H190&lt;3500,"3000-3500",H190&lt;4000,"3500-4000",H190&lt;4500,"4000-4500",H190&lt;=5000,"4500-5000",TRUE,"Hbove 5000")</f>
        <v>500-1000</v>
      </c>
      <c r="O190">
        <v>163.58000000000001</v>
      </c>
      <c r="P190">
        <v>63.35</v>
      </c>
      <c r="Q190">
        <v>13.86</v>
      </c>
      <c r="R190">
        <v>66.3</v>
      </c>
      <c r="S190" t="str" cm="1">
        <f t="array" ref="S190">_xlfn.IFS(
R190&lt;0,"&lt; 0",
R190&lt;5,"0 to 5",
R190&lt;10,"5 to 10",
R190&lt;15,"10 to 15",
R190&lt;20,"15 to 20",
R190&lt;25,"20 to 25",
R190&lt;50,"25 to 50",
R190&lt;75,"50 to 75",
R190&lt;100,"75 to 100",
R190&lt;125,"100 to 125",
R190&lt;150,"125 to 150",
R190&lt;175,"150 to 175",
R190&lt;200,"175 to 200",
TRUE,"&gt; 200"
)</f>
        <v>50 to 75</v>
      </c>
      <c r="T190">
        <v>285</v>
      </c>
      <c r="U190">
        <v>391</v>
      </c>
      <c r="V190">
        <v>37.19</v>
      </c>
      <c r="W190" t="str" cm="1">
        <f t="array" ref="W190">_xlfn.IFS(
V190&lt;-15,"&lt; -15%",
V190&lt;-10,"-15% to -10%",
V190&lt;-5,"-10% to -5%",
V190&lt;0,"-5% to 0%",
V190&lt;10,"0% to 10%",
V190&lt;20,"10% to 20%",
V190&lt;30,"20% to 30%",
V190&lt;40,"30% to 40%",
V190&lt;50,"40% to 50%",
V190&lt;60,"50% to 60%",
V190&lt;70,"60% to 70%",
V190&lt;80,"70% to 80%",
V190&lt;90,"80% to 90%",
V190&lt;100,"90% to 100%",
TRUE,"&gt; 100%"
)</f>
        <v>30% to 40%</v>
      </c>
      <c r="X190">
        <v>228.65</v>
      </c>
      <c r="Y190">
        <v>228.61</v>
      </c>
      <c r="Z190" t="str">
        <f t="shared" si="13"/>
        <v>&gt;0</v>
      </c>
      <c r="AA190" t="str" cm="1">
        <f t="array" ref="AA190">_xlfn.IFS(
AND(O190&gt;=0,O190&lt;5),"0-5",
AND(O190&gt;=5,O190&lt;15),"5-15",
AND(O190&gt;=15,O190&lt;30),"15-30",
AND(O190&gt;=30,O190&lt;60),"30-60",
AND(O190&gt;=60,O190&lt;90),"60-90",
AND(O190&gt;=90,O190&lt;120),"90-120",
AND(O190&gt;=120,O190&lt;160),"120-160",
AND(O190&gt;=160,O190&lt;200),"160-200",
AND(O190&gt;=200,O190&lt;250),"200-250",
AND(O190&gt;=250,O190&lt;300),"250-300",
O190&gt;=300,"&gt;300",
TRUE,"Below 0"
)</f>
        <v>160-200</v>
      </c>
      <c r="AB190">
        <v>-19.77</v>
      </c>
    </row>
    <row r="191" spans="1:28" hidden="1">
      <c r="A191" s="1">
        <v>45065</v>
      </c>
      <c r="B191" s="1" t="str">
        <f t="shared" si="14"/>
        <v>2023</v>
      </c>
      <c r="C191" t="s">
        <v>58</v>
      </c>
      <c r="D191" t="str">
        <f t="shared" si="10"/>
        <v>Nexus</v>
      </c>
      <c r="E191" t="str">
        <f t="shared" si="11"/>
        <v>Nexus Select Trust</v>
      </c>
      <c r="F191" t="str">
        <f>_xlfn.XLOOKUP(E191,MARKET_PRICE__2[Column2],MARKET_PRICE__2[Column3],"Not found")</f>
        <v>Not found</v>
      </c>
      <c r="G191" t="str">
        <f>_xlfn.XLOOKUP(D191,MARKET_PRICE__2[Column12],MARKET_PRICE__2[Column3],"Not found")</f>
        <v>16.20</v>
      </c>
      <c r="H191" s="2">
        <v>3200</v>
      </c>
      <c r="K191" s="2">
        <f t="shared" si="12"/>
        <v>320</v>
      </c>
      <c r="N191" t="str" cm="1">
        <f t="array" ref="N191">_xlfn.IFS(H191&lt;500,"0-500",H191&lt;1000,"500-1000",H191&lt;1500,"1000-1500",H191&lt;2000,"1500-2000",H191&lt;2500,"2000-2500",H191&lt;3000,"2500-3000",H191&lt;3500,"3000-3500",H191&lt;4000,"3500-4000",H191&lt;4500,"4000-4500",H191&lt;=5000,"4500-5000",TRUE,"Hbove 5000")</f>
        <v>3000-3500</v>
      </c>
      <c r="O191">
        <v>0</v>
      </c>
      <c r="P191">
        <v>0</v>
      </c>
      <c r="Q191">
        <v>0</v>
      </c>
      <c r="R191">
        <v>3.61</v>
      </c>
      <c r="S191" t="str" cm="1">
        <f t="array" ref="S191">_xlfn.IFS(
R191&lt;0,"&lt; 0",
R191&lt;5,"0 to 5",
R191&lt;10,"5 to 10",
R191&lt;15,"10 to 15",
R191&lt;20,"15 to 20",
R191&lt;25,"20 to 25",
R191&lt;50,"25 to 50",
R191&lt;75,"50 to 75",
R191&lt;100,"75 to 100",
R191&lt;125,"100 to 125",
R191&lt;150,"125 to 150",
R191&lt;175,"150 to 175",
R191&lt;200,"175 to 200",
TRUE,"&gt; 200"
)</f>
        <v>0 to 5</v>
      </c>
      <c r="T191">
        <v>100</v>
      </c>
      <c r="U191">
        <v>102.27</v>
      </c>
      <c r="V191">
        <v>2.27</v>
      </c>
      <c r="W191" t="str" cm="1">
        <f t="array" ref="W191">_xlfn.IFS(
V191&lt;-15,"&lt; -15%",
V191&lt;-10,"-15% to -10%",
V191&lt;-5,"-10% to -5%",
V191&lt;0,"-5% to 0%",
V191&lt;10,"0% to 10%",
V191&lt;20,"10% to 20%",
V191&lt;30,"20% to 30%",
V191&lt;40,"30% to 40%",
V191&lt;50,"40% to 50%",
V191&lt;60,"50% to 60%",
V191&lt;70,"60% to 70%",
V191&lt;80,"70% to 80%",
V191&lt;90,"80% to 90%",
V191&lt;100,"90% to 100%",
TRUE,"&gt; 100%"
)</f>
        <v>0% to 10%</v>
      </c>
      <c r="X191">
        <v>150.61000000000001</v>
      </c>
      <c r="Y191">
        <v>150.72</v>
      </c>
      <c r="Z191" t="str">
        <f t="shared" si="13"/>
        <v>&gt;0</v>
      </c>
      <c r="AA191" t="str" cm="1">
        <f t="array" ref="AA191">_xlfn.IFS(
AND(O191&gt;=0,O191&lt;5),"0-5",
AND(O191&gt;=5,O191&lt;15),"5-15",
AND(O191&gt;=15,O191&lt;30),"15-30",
AND(O191&gt;=30,O191&lt;60),"30-60",
AND(O191&gt;=60,O191&lt;90),"60-90",
AND(O191&gt;=90,O191&lt;120),"90-120",
AND(O191&gt;=120,O191&lt;160),"120-160",
AND(O191&gt;=160,O191&lt;200),"160-200",
AND(O191&gt;=200,O191&lt;250),"200-250",
AND(O191&gt;=250,O191&lt;300),"250-300",
O191&gt;=300,"&gt;300",
TRUE,"Below 0"
)</f>
        <v>0-5</v>
      </c>
      <c r="AB191">
        <v>50.61</v>
      </c>
    </row>
    <row r="192" spans="1:28" hidden="1">
      <c r="A192" s="1">
        <v>45055</v>
      </c>
      <c r="B192" s="1" t="str">
        <f t="shared" si="14"/>
        <v>2023</v>
      </c>
      <c r="C192" t="s">
        <v>59</v>
      </c>
      <c r="D192" t="str">
        <f t="shared" si="10"/>
        <v>Mankind</v>
      </c>
      <c r="E192" t="str">
        <f t="shared" si="11"/>
        <v>Mankind Pharma</v>
      </c>
      <c r="F192" t="str">
        <f>_xlfn.XLOOKUP(E192,MARKET_PRICE__2[Column2],MARKET_PRICE__2[Column3],"Not found")</f>
        <v>2473.30</v>
      </c>
      <c r="G192" t="str">
        <f>_xlfn.XLOOKUP(D192,MARKET_PRICE__2[Column12],MARKET_PRICE__2[Column3],"Not found")</f>
        <v>2473.30</v>
      </c>
      <c r="H192" s="2">
        <v>4326.3599999999997</v>
      </c>
      <c r="K192" s="2">
        <f t="shared" si="12"/>
        <v>432.63599999999997</v>
      </c>
      <c r="N192" t="str" cm="1">
        <f t="array" ref="N192">_xlfn.IFS(H192&lt;500,"0-500",H192&lt;1000,"500-1000",H192&lt;1500,"1000-1500",H192&lt;2000,"1500-2000",H192&lt;2500,"2000-2500",H192&lt;3000,"2500-3000",H192&lt;3500,"3000-3500",H192&lt;4000,"3500-4000",H192&lt;4500,"4000-4500",H192&lt;=5000,"4500-5000",TRUE,"Hbove 5000")</f>
        <v>4000-4500</v>
      </c>
      <c r="O192">
        <v>49.16</v>
      </c>
      <c r="P192">
        <v>3.8</v>
      </c>
      <c r="Q192">
        <v>0.92</v>
      </c>
      <c r="R192">
        <v>15.32</v>
      </c>
      <c r="S192" t="str" cm="1">
        <f t="array" ref="S192">_xlfn.IFS(
R192&lt;0,"&lt; 0",
R192&lt;5,"0 to 5",
R192&lt;10,"5 to 10",
R192&lt;15,"10 to 15",
R192&lt;20,"15 to 20",
R192&lt;25,"20 to 25",
R192&lt;50,"25 to 50",
R192&lt;75,"50 to 75",
R192&lt;100,"75 to 100",
R192&lt;125,"100 to 125",
R192&lt;150,"125 to 150",
R192&lt;175,"150 to 175",
R192&lt;200,"175 to 200",
TRUE,"&gt; 200"
)</f>
        <v>15 to 20</v>
      </c>
      <c r="T192">
        <v>1080</v>
      </c>
      <c r="U192">
        <v>1300</v>
      </c>
      <c r="V192">
        <v>20.37</v>
      </c>
      <c r="W192" t="str" cm="1">
        <f t="array" ref="W192">_xlfn.IFS(
V192&lt;-15,"&lt; -15%",
V192&lt;-10,"-15% to -10%",
V192&lt;-5,"-10% to -5%",
V192&lt;0,"-5% to 0%",
V192&lt;10,"0% to 10%",
V192&lt;20,"10% to 20%",
V192&lt;30,"20% to 30%",
V192&lt;40,"30% to 40%",
V192&lt;50,"40% to 50%",
V192&lt;60,"50% to 60%",
V192&lt;70,"60% to 70%",
V192&lt;80,"70% to 80%",
V192&lt;90,"80% to 90%",
V192&lt;100,"90% to 100%",
TRUE,"&gt; 100%"
)</f>
        <v>20% to 30%</v>
      </c>
      <c r="X192">
        <v>2606.0500000000002</v>
      </c>
      <c r="Y192">
        <v>2606.8000000000002</v>
      </c>
      <c r="Z192" t="str">
        <f t="shared" si="13"/>
        <v>&gt;0</v>
      </c>
      <c r="AA192" t="str" cm="1">
        <f t="array" ref="AA192">_xlfn.IFS(
AND(O192&gt;=0,O192&lt;5),"0-5",
AND(O192&gt;=5,O192&lt;15),"5-15",
AND(O192&gt;=15,O192&lt;30),"15-30",
AND(O192&gt;=30,O192&lt;60),"30-60",
AND(O192&gt;=60,O192&lt;90),"60-90",
AND(O192&gt;=90,O192&lt;120),"90-120",
AND(O192&gt;=120,O192&lt;160),"120-160",
AND(O192&gt;=160,O192&lt;200),"160-200",
AND(O192&gt;=200,O192&lt;250),"200-250",
AND(O192&gt;=250,O192&lt;300),"250-300",
O192&gt;=300,"&gt;300",
TRUE,"Below 0"
)</f>
        <v>30-60</v>
      </c>
      <c r="AB192">
        <v>141.30000000000001</v>
      </c>
    </row>
    <row r="193" spans="1:28">
      <c r="A193" s="1">
        <v>45034</v>
      </c>
      <c r="B193" s="1" t="str">
        <f t="shared" si="14"/>
        <v>2023</v>
      </c>
      <c r="C193" t="s">
        <v>22592</v>
      </c>
      <c r="D193" t="str">
        <f t="shared" si="10"/>
        <v>Avalon</v>
      </c>
      <c r="E193" t="str">
        <f t="shared" si="11"/>
        <v>Avalon Technologie</v>
      </c>
      <c r="F193" t="str">
        <f>_xlfn.XLOOKUP(E193,MARKET_PRICE__2[Column2],MARKET_PRICE__2[Column3],"Not found")</f>
        <v>Not found</v>
      </c>
      <c r="G193" t="str">
        <f>_xlfn.XLOOKUP(D193,MARKET_PRICE__2[Column12],MARKET_PRICE__2[Column3],"Not found")</f>
        <v>1240.50</v>
      </c>
      <c r="H193" s="2">
        <v>865</v>
      </c>
      <c r="J193" s="2" t="str" cm="1">
        <f t="array" ref="J193">_xlfn.IFS(
AND(H193&gt;=500,H193&lt;550),"500-550",
AND(H193&gt;=550,H193&lt;600),"550-600",
AND(H193&gt;=600,H193&lt;650),"600-650",
AND(H193&gt;=650,H193&lt;700),"650-700",
AND(H193&gt;=700,H193&lt;750),"700-750",
AND(H193&gt;=750,H193&lt;800),"750-800",
AND(H193&gt;=800,H193&lt;850),"800-850",
AND(H193&gt;=850,H193&lt;900),"850-900",
AND(H193&gt;=900,H193&lt;950),"900-950",
AND(H193&gt;=950,H193&lt;=1000),"950-1000",
H193&lt;500,"Below 500",
TRUE,"Above 1000"
)</f>
        <v>850-900</v>
      </c>
      <c r="K193" s="2">
        <f t="shared" si="12"/>
        <v>86.5</v>
      </c>
      <c r="N193" t="str" cm="1">
        <f t="array" ref="N193">_xlfn.IFS(H193&lt;500,"0-500",H193&lt;1000,"500-1000",H193&lt;1500,"1000-1500",H193&lt;2000,"1500-2000",H193&lt;2500,"2000-2500",H193&lt;3000,"2500-3000",H193&lt;3500,"3000-3500",H193&lt;4000,"3500-4000",H193&lt;4500,"4000-4500",H193&lt;=5000,"4500-5000",TRUE,"Hbove 5000")</f>
        <v>500-1000</v>
      </c>
      <c r="O193">
        <v>3.57</v>
      </c>
      <c r="P193">
        <v>0.41</v>
      </c>
      <c r="Q193">
        <v>0.84</v>
      </c>
      <c r="R193">
        <v>2.21</v>
      </c>
      <c r="S193" t="str" cm="1">
        <f t="array" ref="S193">_xlfn.IFS(
R193&lt;0,"&lt; 0",
R193&lt;5,"0 to 5",
R193&lt;10,"5 to 10",
R193&lt;15,"10 to 15",
R193&lt;20,"15 to 20",
R193&lt;25,"20 to 25",
R193&lt;50,"25 to 50",
R193&lt;75,"50 to 75",
R193&lt;100,"75 to 100",
R193&lt;125,"100 to 125",
R193&lt;150,"125 to 150",
R193&lt;175,"150 to 175",
R193&lt;200,"175 to 200",
TRUE,"&gt; 200"
)</f>
        <v>0 to 5</v>
      </c>
      <c r="T193">
        <v>436</v>
      </c>
      <c r="U193">
        <v>431</v>
      </c>
      <c r="V193">
        <v>-1.1499999999999999</v>
      </c>
      <c r="W193" t="str" cm="1">
        <f t="array" ref="W193">_xlfn.IFS(
V193&lt;-15,"&lt; -15%",
V193&lt;-10,"-15% to -10%",
V193&lt;-5,"-10% to -5%",
V193&lt;0,"-5% to 0%",
V193&lt;10,"0% to 10%",
V193&lt;20,"10% to 20%",
V193&lt;30,"20% to 30%",
V193&lt;40,"30% to 40%",
V193&lt;50,"40% to 50%",
V193&lt;60,"50% to 60%",
V193&lt;70,"60% to 70%",
V193&lt;80,"70% to 80%",
V193&lt;90,"80% to 90%",
V193&lt;100,"90% to 100%",
TRUE,"&gt; 100%"
)</f>
        <v>-5% to 0%</v>
      </c>
      <c r="X193">
        <v>854.45</v>
      </c>
      <c r="Y193">
        <v>854.1</v>
      </c>
      <c r="Z193" t="str">
        <f t="shared" si="13"/>
        <v>&lt;0</v>
      </c>
      <c r="AA193" t="str" cm="1">
        <f t="array" ref="AA193">_xlfn.IFS(
AND(O193&gt;=0,O193&lt;5),"0-5",
AND(O193&gt;=5,O193&lt;15),"5-15",
AND(O193&gt;=15,O193&lt;30),"15-30",
AND(O193&gt;=30,O193&lt;60),"30-60",
AND(O193&gt;=60,O193&lt;90),"60-90",
AND(O193&gt;=90,O193&lt;120),"90-120",
AND(O193&gt;=120,O193&lt;160),"120-160",
AND(O193&gt;=160,O193&lt;200),"160-200",
AND(O193&gt;=200,O193&lt;250),"200-250",
AND(O193&gt;=250,O193&lt;300),"250-300",
O193&gt;=300,"&gt;300",
TRUE,"Below 0"
)</f>
        <v>0-5</v>
      </c>
      <c r="AB193">
        <v>95.97</v>
      </c>
    </row>
    <row r="194" spans="1:28" hidden="1">
      <c r="A194" s="1">
        <v>45019</v>
      </c>
      <c r="B194" s="1" t="str">
        <f t="shared" si="14"/>
        <v>2023</v>
      </c>
      <c r="C194" t="s">
        <v>22593</v>
      </c>
      <c r="D194" t="str">
        <f t="shared" ref="D194:D257" si="15">IFERROR(LEFT(C194,FIND(" ",C194)-1),C194)</f>
        <v>Udayshivakumar</v>
      </c>
      <c r="E194" t="str">
        <f t="shared" ref="E194:E257" si="16">TRIM(SUBSTITUTE(SUBSTITUTE(C194,"Ltd",""),"Lt",""))</f>
        <v>Udayshivakumar Inf</v>
      </c>
      <c r="F194" t="str">
        <f>_xlfn.XLOOKUP(E194,MARKET_PRICE__2[Column2],MARKET_PRICE__2[Column3],"Not found")</f>
        <v>Not found</v>
      </c>
      <c r="G194" t="str">
        <f>_xlfn.XLOOKUP(D194,MARKET_PRICE__2[Column12],MARKET_PRICE__2[Column3],"Not found")</f>
        <v>29.36</v>
      </c>
      <c r="H194" s="2">
        <v>66</v>
      </c>
      <c r="I194" s="2" t="str" cm="1">
        <f t="array" ref="I194">_xlfn.IFS(
H194&lt;50,"0-50",
H194&lt;100,"50-100",
H194&lt;150,"100-150",
H194&lt;200,"150-200",
H194&lt;250,"200-250",
H194&lt;300,"250-300",
H194&lt;350,"300-350",
H194&lt;400,"350-400",
H194&lt;450,"400-450",
H194&lt;=500,"450-500",
TRUE,"Above 500"
)</f>
        <v>50-100</v>
      </c>
      <c r="K194" s="2">
        <f t="shared" si="12"/>
        <v>6.6</v>
      </c>
      <c r="N194" t="str" cm="1">
        <f t="array" ref="N194">_xlfn.IFS(H194&lt;500,"0-500",H194&lt;1000,"500-1000",H194&lt;1500,"1000-1500",H194&lt;2000,"1500-2000",H194&lt;2500,"2000-2500",H194&lt;3000,"2500-3000",H194&lt;3500,"3000-3500",H194&lt;4000,"3500-4000",H194&lt;4500,"4000-4500",H194&lt;=5000,"4500-5000",TRUE,"Hbove 5000")</f>
        <v>0-500</v>
      </c>
      <c r="O194">
        <v>40.47</v>
      </c>
      <c r="P194">
        <v>60.42</v>
      </c>
      <c r="Q194">
        <v>14.1</v>
      </c>
      <c r="R194">
        <v>30.63</v>
      </c>
      <c r="S194" t="str" cm="1">
        <f t="array" ref="S194">_xlfn.IFS(
R194&lt;0,"&lt; 0",
R194&lt;5,"0 to 5",
R194&lt;10,"5 to 10",
R194&lt;15,"10 to 15",
R194&lt;20,"15 to 20",
R194&lt;25,"20 to 25",
R194&lt;50,"25 to 50",
R194&lt;75,"50 to 75",
R194&lt;100,"75 to 100",
R194&lt;125,"100 to 125",
R194&lt;150,"125 to 150",
R194&lt;175,"150 to 175",
R194&lt;200,"175 to 200",
TRUE,"&gt; 200"
)</f>
        <v>25 to 50</v>
      </c>
      <c r="T194">
        <v>35</v>
      </c>
      <c r="U194">
        <v>35</v>
      </c>
      <c r="V194">
        <v>0</v>
      </c>
      <c r="W194" t="str" cm="1">
        <f t="array" ref="W194">_xlfn.IFS(
V194&lt;-15,"&lt; -15%",
V194&lt;-10,"-15% to -10%",
V194&lt;-5,"-10% to -5%",
V194&lt;0,"-5% to 0%",
V194&lt;10,"0% to 10%",
V194&lt;20,"10% to 20%",
V194&lt;30,"20% to 30%",
V194&lt;40,"30% to 40%",
V194&lt;50,"40% to 50%",
V194&lt;60,"50% to 60%",
V194&lt;70,"60% to 70%",
V194&lt;80,"70% to 80%",
V194&lt;90,"80% to 90%",
V194&lt;100,"90% to 100%",
TRUE,"&gt; 100%"
)</f>
        <v>0% to 10%</v>
      </c>
      <c r="X194">
        <v>33.74</v>
      </c>
      <c r="Y194">
        <v>33.86</v>
      </c>
      <c r="Z194" t="str">
        <f t="shared" ref="Z194:Z257" si="17">IF(V194&gt;0, "&gt;0", IF(V194&lt;0, "&lt;0", "=0"))</f>
        <v>=0</v>
      </c>
      <c r="AA194" t="str" cm="1">
        <f t="array" ref="AA194">_xlfn.IFS(
AND(O194&gt;=0,O194&lt;5),"0-5",
AND(O194&gt;=5,O194&lt;15),"5-15",
AND(O194&gt;=15,O194&lt;30),"15-30",
AND(O194&gt;=30,O194&lt;60),"30-60",
AND(O194&gt;=60,O194&lt;90),"60-90",
AND(O194&gt;=90,O194&lt;120),"90-120",
AND(O194&gt;=120,O194&lt;160),"120-160",
AND(O194&gt;=160,O194&lt;200),"160-200",
AND(O194&gt;=200,O194&lt;250),"200-250",
AND(O194&gt;=250,O194&lt;300),"250-300",
O194&gt;=300,"&gt;300",
TRUE,"Below 0"
)</f>
        <v>30-60</v>
      </c>
      <c r="AB194">
        <v>-3.6</v>
      </c>
    </row>
    <row r="195" spans="1:28" hidden="1">
      <c r="A195" s="1">
        <v>45008</v>
      </c>
      <c r="B195" s="1" t="str">
        <f t="shared" si="14"/>
        <v>2023</v>
      </c>
      <c r="C195" t="s">
        <v>22594</v>
      </c>
      <c r="D195" t="str">
        <f t="shared" si="15"/>
        <v>Global</v>
      </c>
      <c r="E195" t="str">
        <f t="shared" si="16"/>
        <v>Global Surfaces</v>
      </c>
      <c r="F195" t="str">
        <f>_xlfn.XLOOKUP(E195,MARKET_PRICE__2[Column2],MARKET_PRICE__2[Column3],"Not found")</f>
        <v>93.25</v>
      </c>
      <c r="G195" t="str">
        <f>_xlfn.XLOOKUP(D195,MARKET_PRICE__2[Column12],MARKET_PRICE__2[Column3],"Not found")</f>
        <v>61.89</v>
      </c>
      <c r="H195" s="2">
        <v>154.97999999999999</v>
      </c>
      <c r="I195" s="2" t="str" cm="1">
        <f t="array" ref="I195">_xlfn.IFS(
H195&lt;50,"0-50",
H195&lt;100,"50-100",
H195&lt;150,"100-150",
H195&lt;200,"150-200",
H195&lt;250,"200-250",
H195&lt;300,"250-300",
H195&lt;350,"300-350",
H195&lt;400,"350-400",
H195&lt;450,"400-450",
H195&lt;=500,"450-500",
TRUE,"Above 500"
)</f>
        <v>150-200</v>
      </c>
      <c r="K195" s="2">
        <f t="shared" ref="K195:K258" si="18">H195/10</f>
        <v>15.497999999999999</v>
      </c>
      <c r="N195" t="str" cm="1">
        <f t="array" ref="N195">_xlfn.IFS(H195&lt;500,"0-500",H195&lt;1000,"500-1000",H195&lt;1500,"1000-1500",H195&lt;2000,"1500-2000",H195&lt;2500,"2000-2500",H195&lt;3000,"2500-3000",H195&lt;3500,"3000-3500",H195&lt;4000,"3500-4000",H195&lt;4500,"4000-4500",H195&lt;=5000,"4500-5000",TRUE,"Hbove 5000")</f>
        <v>0-500</v>
      </c>
      <c r="O195">
        <v>8.9499999999999993</v>
      </c>
      <c r="P195">
        <v>33.1</v>
      </c>
      <c r="Q195">
        <v>5.12</v>
      </c>
      <c r="R195">
        <v>12.21</v>
      </c>
      <c r="S195" t="str" cm="1">
        <f t="array" ref="S195">_xlfn.IFS(
R195&lt;0,"&lt; 0",
R195&lt;5,"0 to 5",
R195&lt;10,"5 to 10",
R195&lt;15,"10 to 15",
R195&lt;20,"15 to 20",
R195&lt;25,"20 to 25",
R195&lt;50,"25 to 50",
R195&lt;75,"50 to 75",
R195&lt;100,"75 to 100",
R195&lt;125,"100 to 125",
R195&lt;150,"125 to 150",
R195&lt;175,"150 to 175",
R195&lt;200,"175 to 200",
TRUE,"&gt; 200"
)</f>
        <v>10 to 15</v>
      </c>
      <c r="T195">
        <v>140</v>
      </c>
      <c r="U195">
        <v>163</v>
      </c>
      <c r="V195">
        <v>16.43</v>
      </c>
      <c r="W195" t="str" cm="1">
        <f t="array" ref="W195">_xlfn.IFS(
V195&lt;-15,"&lt; -15%",
V195&lt;-10,"-15% to -10%",
V195&lt;-5,"-10% to -5%",
V195&lt;0,"-5% to 0%",
V195&lt;10,"0% to 10%",
V195&lt;20,"10% to 20%",
V195&lt;30,"20% to 30%",
V195&lt;40,"30% to 40%",
V195&lt;50,"40% to 50%",
V195&lt;60,"50% to 60%",
V195&lt;70,"60% to 70%",
V195&lt;80,"70% to 80%",
V195&lt;90,"80% to 90%",
V195&lt;100,"90% to 100%",
TRUE,"&gt; 100%"
)</f>
        <v>10% to 20%</v>
      </c>
      <c r="X195">
        <v>114.2</v>
      </c>
      <c r="Y195">
        <v>114.7</v>
      </c>
      <c r="Z195" t="str">
        <f t="shared" si="17"/>
        <v>&gt;0</v>
      </c>
      <c r="AA195" t="str" cm="1">
        <f t="array" ref="AA195">_xlfn.IFS(
AND(O195&gt;=0,O195&lt;5),"0-5",
AND(O195&gt;=5,O195&lt;15),"5-15",
AND(O195&gt;=15,O195&lt;30),"15-30",
AND(O195&gt;=30,O195&lt;60),"30-60",
AND(O195&gt;=60,O195&lt;90),"60-90",
AND(O195&gt;=90,O195&lt;120),"90-120",
AND(O195&gt;=120,O195&lt;160),"120-160",
AND(O195&gt;=160,O195&lt;200),"160-200",
AND(O195&gt;=200,O195&lt;250),"200-250",
AND(O195&gt;=250,O195&lt;300),"250-300",
O195&gt;=300,"&gt;300",
TRUE,"Below 0"
)</f>
        <v>5-15</v>
      </c>
      <c r="AB195">
        <v>-18.43</v>
      </c>
    </row>
    <row r="196" spans="1:28" hidden="1">
      <c r="A196" s="1">
        <v>44999</v>
      </c>
      <c r="B196" s="1" t="str">
        <f t="shared" ref="B196:B259" si="19">TEXT(A196,"yyyy")</f>
        <v>2023</v>
      </c>
      <c r="C196" t="s">
        <v>22595</v>
      </c>
      <c r="D196" t="str">
        <f t="shared" si="15"/>
        <v>Divgi</v>
      </c>
      <c r="E196" t="str">
        <f t="shared" si="16"/>
        <v>Divgi Torqtransfer</v>
      </c>
      <c r="F196" t="str">
        <f>_xlfn.XLOOKUP(E196,MARKET_PRICE__2[Column2],MARKET_PRICE__2[Column3],"Not found")</f>
        <v>Not found</v>
      </c>
      <c r="G196" t="str">
        <f>_xlfn.XLOOKUP(D196,MARKET_PRICE__2[Column12],MARKET_PRICE__2[Column3],"Not found")</f>
        <v>636.85</v>
      </c>
      <c r="H196" s="2">
        <v>412.12</v>
      </c>
      <c r="I196" s="2" t="str" cm="1">
        <f t="array" ref="I196">_xlfn.IFS(
H196&lt;50,"0-50",
H196&lt;100,"50-100",
H196&lt;150,"100-150",
H196&lt;200,"150-200",
H196&lt;250,"200-250",
H196&lt;300,"250-300",
H196&lt;350,"300-350",
H196&lt;400,"350-400",
H196&lt;450,"400-450",
H196&lt;=500,"450-500",
TRUE,"Above 500"
)</f>
        <v>400-450</v>
      </c>
      <c r="K196" s="2">
        <f t="shared" si="18"/>
        <v>41.212000000000003</v>
      </c>
      <c r="N196" t="str" cm="1">
        <f t="array" ref="N196">_xlfn.IFS(H196&lt;500,"0-500",H196&lt;1000,"500-1000",H196&lt;1500,"1000-1500",H196&lt;2000,"1500-2000",H196&lt;2500,"2000-2500",H196&lt;3000,"2500-3000",H196&lt;3500,"3000-3500",H196&lt;4000,"3500-4000",H196&lt;4500,"4000-4500",H196&lt;=5000,"4500-5000",TRUE,"Hbove 5000")</f>
        <v>0-500</v>
      </c>
      <c r="O196">
        <v>7.83</v>
      </c>
      <c r="P196">
        <v>1.4</v>
      </c>
      <c r="Q196">
        <v>4.3099999999999996</v>
      </c>
      <c r="R196">
        <v>5.44</v>
      </c>
      <c r="S196" t="str" cm="1">
        <f t="array" ref="S196">_xlfn.IFS(
R196&lt;0,"&lt; 0",
R196&lt;5,"0 to 5",
R196&lt;10,"5 to 10",
R196&lt;15,"10 to 15",
R196&lt;20,"15 to 20",
R196&lt;25,"20 to 25",
R196&lt;50,"25 to 50",
R196&lt;75,"50 to 75",
R196&lt;100,"75 to 100",
R196&lt;125,"100 to 125",
R196&lt;150,"125 to 150",
R196&lt;175,"150 to 175",
R196&lt;200,"175 to 200",
TRUE,"&gt; 200"
)</f>
        <v>5 to 10</v>
      </c>
      <c r="T196">
        <v>590</v>
      </c>
      <c r="U196">
        <v>600</v>
      </c>
      <c r="V196">
        <v>1.69</v>
      </c>
      <c r="W196" t="str" cm="1">
        <f t="array" ref="W196">_xlfn.IFS(
V196&lt;-15,"&lt; -15%",
V196&lt;-10,"-15% to -10%",
V196&lt;-5,"-10% to -5%",
V196&lt;0,"-5% to 0%",
V196&lt;10,"0% to 10%",
V196&lt;20,"10% to 20%",
V196&lt;30,"20% to 30%",
V196&lt;40,"30% to 40%",
V196&lt;50,"40% to 50%",
V196&lt;60,"50% to 60%",
V196&lt;70,"60% to 70%",
V196&lt;80,"70% to 80%",
V196&lt;90,"80% to 90%",
V196&lt;100,"90% to 100%",
TRUE,"&gt; 100%"
)</f>
        <v>0% to 10%</v>
      </c>
      <c r="X196">
        <v>672.45</v>
      </c>
      <c r="Y196">
        <v>670.4</v>
      </c>
      <c r="Z196" t="str">
        <f t="shared" si="17"/>
        <v>&gt;0</v>
      </c>
      <c r="AA196" t="str" cm="1">
        <f t="array" ref="AA196">_xlfn.IFS(
AND(O196&gt;=0,O196&lt;5),"0-5",
AND(O196&gt;=5,O196&lt;15),"5-15",
AND(O196&gt;=15,O196&lt;30),"15-30",
AND(O196&gt;=30,O196&lt;60),"30-60",
AND(O196&gt;=60,O196&lt;90),"60-90",
AND(O196&gt;=90,O196&lt;120),"90-120",
AND(O196&gt;=120,O196&lt;160),"120-160",
AND(O196&gt;=160,O196&lt;200),"160-200",
AND(O196&gt;=200,O196&lt;250),"200-250",
AND(O196&gt;=250,O196&lt;300),"250-300",
O196&gt;=300,"&gt;300",
TRUE,"Below 0"
)</f>
        <v>5-15</v>
      </c>
      <c r="AB196">
        <v>13.97</v>
      </c>
    </row>
    <row r="197" spans="1:28" hidden="1">
      <c r="A197" s="1">
        <v>44938</v>
      </c>
      <c r="B197" s="1" t="str">
        <f t="shared" si="19"/>
        <v>2023</v>
      </c>
      <c r="C197" t="s">
        <v>60</v>
      </c>
      <c r="D197" t="str">
        <f t="shared" si="15"/>
        <v>Sah</v>
      </c>
      <c r="E197" t="str">
        <f t="shared" si="16"/>
        <v>Sah Polymers</v>
      </c>
      <c r="F197" t="str">
        <f>_xlfn.XLOOKUP(E197,MARKET_PRICE__2[Column2],MARKET_PRICE__2[Column3],"Not found")</f>
        <v>Not found</v>
      </c>
      <c r="G197" t="str">
        <f>_xlfn.XLOOKUP(D197,MARKET_PRICE__2[Column12],MARKET_PRICE__2[Column3],"Not found")</f>
        <v>Not found</v>
      </c>
      <c r="H197" s="2">
        <v>66.3</v>
      </c>
      <c r="I197" s="2" t="str" cm="1">
        <f t="array" ref="I197">_xlfn.IFS(
H197&lt;50,"0-50",
H197&lt;100,"50-100",
H197&lt;150,"100-150",
H197&lt;200,"150-200",
H197&lt;250,"200-250",
H197&lt;300,"250-300",
H197&lt;350,"300-350",
H197&lt;400,"350-400",
H197&lt;450,"400-450",
H197&lt;=500,"450-500",
TRUE,"Above 500"
)</f>
        <v>50-100</v>
      </c>
      <c r="K197" s="2">
        <f t="shared" si="18"/>
        <v>6.63</v>
      </c>
      <c r="N197" t="str" cm="1">
        <f t="array" ref="N197">_xlfn.IFS(H197&lt;500,"0-500",H197&lt;1000,"500-1000",H197&lt;1500,"1000-1500",H197&lt;2000,"1500-2000",H197&lt;2500,"2000-2500",H197&lt;3000,"2500-3000",H197&lt;3500,"3000-3500",H197&lt;4000,"3500-4000",H197&lt;4500,"4000-4500",H197&lt;=5000,"4500-5000",TRUE,"Hbove 5000")</f>
        <v>0-500</v>
      </c>
      <c r="O197">
        <v>2.4</v>
      </c>
      <c r="P197">
        <v>32.69</v>
      </c>
      <c r="Q197">
        <v>39.78</v>
      </c>
      <c r="R197">
        <v>17.46</v>
      </c>
      <c r="S197" t="str" cm="1">
        <f t="array" ref="S197">_xlfn.IFS(
R197&lt;0,"&lt; 0",
R197&lt;5,"0 to 5",
R197&lt;10,"5 to 10",
R197&lt;15,"10 to 15",
R197&lt;20,"15 to 20",
R197&lt;25,"20 to 25",
R197&lt;50,"25 to 50",
R197&lt;75,"50 to 75",
R197&lt;100,"75 to 100",
R197&lt;125,"100 to 125",
R197&lt;150,"125 to 150",
R197&lt;175,"150 to 175",
R197&lt;200,"175 to 200",
TRUE,"&gt; 200"
)</f>
        <v>15 to 20</v>
      </c>
      <c r="T197">
        <v>65</v>
      </c>
      <c r="U197">
        <v>85</v>
      </c>
      <c r="V197">
        <v>30.77</v>
      </c>
      <c r="W197" t="str" cm="1">
        <f t="array" ref="W197">_xlfn.IFS(
V197&lt;-15,"&lt; -15%",
V197&lt;-10,"-15% to -10%",
V197&lt;-5,"-10% to -5%",
V197&lt;0,"-5% to 0%",
V197&lt;10,"0% to 10%",
V197&lt;20,"10% to 20%",
V197&lt;30,"20% to 30%",
V197&lt;40,"30% to 40%",
V197&lt;50,"40% to 50%",
V197&lt;60,"50% to 60%",
V197&lt;70,"60% to 70%",
V197&lt;80,"70% to 80%",
V197&lt;90,"80% to 90%",
V197&lt;100,"90% to 100%",
TRUE,"&gt; 100%"
)</f>
        <v>30% to 40%</v>
      </c>
      <c r="X197">
        <v>103.45</v>
      </c>
      <c r="Y197">
        <v>103.5</v>
      </c>
      <c r="Z197" t="str">
        <f t="shared" si="17"/>
        <v>&gt;0</v>
      </c>
      <c r="AA197" t="str" cm="1">
        <f t="array" ref="AA197">_xlfn.IFS(
AND(O197&gt;=0,O197&lt;5),"0-5",
AND(O197&gt;=5,O197&lt;15),"5-15",
AND(O197&gt;=15,O197&lt;30),"15-30",
AND(O197&gt;=30,O197&lt;60),"30-60",
AND(O197&gt;=60,O197&lt;90),"60-90",
AND(O197&gt;=90,O197&lt;120),"90-120",
AND(O197&gt;=120,O197&lt;160),"120-160",
AND(O197&gt;=160,O197&lt;200),"160-200",
AND(O197&gt;=200,O197&lt;250),"200-250",
AND(O197&gt;=250,O197&lt;300),"250-300",
O197&gt;=300,"&gt;300",
TRUE,"Below 0"
)</f>
        <v>0-5</v>
      </c>
      <c r="AB197">
        <v>59.15</v>
      </c>
    </row>
    <row r="198" spans="1:28" hidden="1">
      <c r="A198" s="1">
        <v>44930</v>
      </c>
      <c r="B198" s="1" t="str">
        <f t="shared" si="19"/>
        <v>2023</v>
      </c>
      <c r="C198" t="s">
        <v>22596</v>
      </c>
      <c r="D198" t="str">
        <f t="shared" si="15"/>
        <v>Radiant</v>
      </c>
      <c r="E198" t="str">
        <f t="shared" si="16"/>
        <v>Radiant Cash Manag</v>
      </c>
      <c r="F198" t="str">
        <f>_xlfn.XLOOKUP(E198,MARKET_PRICE__2[Column2],MARKET_PRICE__2[Column3],"Not found")</f>
        <v>Not found</v>
      </c>
      <c r="G198" t="str">
        <f>_xlfn.XLOOKUP(D198,MARKET_PRICE__2[Column12],MARKET_PRICE__2[Column3],"Not found")</f>
        <v>56.01</v>
      </c>
      <c r="H198" s="2">
        <v>256.64</v>
      </c>
      <c r="I198" s="2" t="str" cm="1">
        <f t="array" ref="I198">_xlfn.IFS(
H198&lt;50,"0-50",
H198&lt;100,"50-100",
H198&lt;150,"100-150",
H198&lt;200,"150-200",
H198&lt;250,"200-250",
H198&lt;300,"250-300",
H198&lt;350,"300-350",
H198&lt;400,"350-400",
H198&lt;450,"400-450",
H198&lt;=500,"450-500",
TRUE,"Above 500"
)</f>
        <v>250-300</v>
      </c>
      <c r="K198" s="2">
        <f t="shared" si="18"/>
        <v>25.663999999999998</v>
      </c>
      <c r="N198" t="str" cm="1">
        <f t="array" ref="N198">_xlfn.IFS(H198&lt;500,"0-500",H198&lt;1000,"500-1000",H198&lt;1500,"1000-1500",H198&lt;2000,"1500-2000",H198&lt;2500,"2000-2500",H198&lt;3000,"2500-3000",H198&lt;3500,"3000-3500",H198&lt;4000,"3500-4000",H198&lt;4500,"4000-4500",H198&lt;=5000,"4500-5000",TRUE,"Hbove 5000")</f>
        <v>0-500</v>
      </c>
      <c r="O198">
        <v>1.01</v>
      </c>
      <c r="P198">
        <v>0.66</v>
      </c>
      <c r="Q198">
        <v>0.21</v>
      </c>
      <c r="R198">
        <v>0.53</v>
      </c>
      <c r="S198" t="str" cm="1">
        <f t="array" ref="S198">_xlfn.IFS(
R198&lt;0,"&lt; 0",
R198&lt;5,"0 to 5",
R198&lt;10,"5 to 10",
R198&lt;15,"10 to 15",
R198&lt;20,"15 to 20",
R198&lt;25,"20 to 25",
R198&lt;50,"25 to 50",
R198&lt;75,"50 to 75",
R198&lt;100,"75 to 100",
R198&lt;125,"100 to 125",
R198&lt;150,"125 to 150",
R198&lt;175,"150 to 175",
R198&lt;200,"175 to 200",
TRUE,"&gt; 200"
)</f>
        <v>0 to 5</v>
      </c>
      <c r="T198">
        <v>94</v>
      </c>
      <c r="U198">
        <v>99.3</v>
      </c>
      <c r="V198">
        <v>5.64</v>
      </c>
      <c r="W198" t="str" cm="1">
        <f t="array" ref="W198">_xlfn.IFS(
V198&lt;-15,"&lt; -15%",
V198&lt;-10,"-15% to -10%",
V198&lt;-5,"-10% to -5%",
V198&lt;0,"-5% to 0%",
V198&lt;10,"0% to 10%",
V198&lt;20,"10% to 20%",
V198&lt;30,"20% to 30%",
V198&lt;40,"30% to 40%",
V198&lt;50,"40% to 50%",
V198&lt;60,"50% to 60%",
V198&lt;70,"60% to 70%",
V198&lt;80,"70% to 80%",
V198&lt;90,"80% to 90%",
V198&lt;100,"90% to 100%",
TRUE,"&gt; 100%"
)</f>
        <v>0% to 10%</v>
      </c>
      <c r="X198">
        <v>59.13</v>
      </c>
      <c r="Y198">
        <v>59.21</v>
      </c>
      <c r="Z198" t="str">
        <f t="shared" si="17"/>
        <v>&gt;0</v>
      </c>
      <c r="AA198" t="str" cm="1">
        <f t="array" ref="AA198">_xlfn.IFS(
AND(O198&gt;=0,O198&lt;5),"0-5",
AND(O198&gt;=5,O198&lt;15),"5-15",
AND(O198&gt;=15,O198&lt;30),"15-30",
AND(O198&gt;=30,O198&lt;60),"30-60",
AND(O198&gt;=60,O198&lt;90),"60-90",
AND(O198&gt;=90,O198&lt;120),"90-120",
AND(O198&gt;=120,O198&lt;160),"120-160",
AND(O198&gt;=160,O198&lt;200),"160-200",
AND(O198&gt;=200,O198&lt;250),"200-250",
AND(O198&gt;=250,O198&lt;300),"250-300",
O198&gt;=300,"&gt;300",
TRUE,"Below 0"
)</f>
        <v>0-5</v>
      </c>
      <c r="AB198">
        <v>-37.1</v>
      </c>
    </row>
    <row r="199" spans="1:28" hidden="1">
      <c r="A199" s="1">
        <v>44925</v>
      </c>
      <c r="B199" s="1" t="str">
        <f t="shared" si="19"/>
        <v>2022</v>
      </c>
      <c r="C199" t="s">
        <v>22597</v>
      </c>
      <c r="D199" t="str">
        <f t="shared" si="15"/>
        <v>Elin</v>
      </c>
      <c r="E199" t="str">
        <f t="shared" si="16"/>
        <v>Elin Electronics L</v>
      </c>
      <c r="F199" t="str">
        <f>_xlfn.XLOOKUP(E199,MARKET_PRICE__2[Column2],MARKET_PRICE__2[Column3],"Not found")</f>
        <v>Not found</v>
      </c>
      <c r="G199" t="str">
        <f>_xlfn.XLOOKUP(D199,MARKET_PRICE__2[Column12],MARKET_PRICE__2[Column3],"Not found")</f>
        <v>200.80</v>
      </c>
      <c r="H199" s="2">
        <v>475</v>
      </c>
      <c r="I199" s="2" t="str" cm="1">
        <f t="array" ref="I199">_xlfn.IFS(
H199&lt;50,"0-50",
H199&lt;100,"50-100",
H199&lt;150,"100-150",
H199&lt;200,"150-200",
H199&lt;250,"200-250",
H199&lt;300,"250-300",
H199&lt;350,"300-350",
H199&lt;400,"350-400",
H199&lt;450,"400-450",
H199&lt;=500,"450-500",
TRUE,"Above 500"
)</f>
        <v>450-500</v>
      </c>
      <c r="K199" s="2">
        <f t="shared" si="18"/>
        <v>47.5</v>
      </c>
      <c r="N199" t="str" cm="1">
        <f t="array" ref="N199">_xlfn.IFS(H199&lt;500,"0-500",H199&lt;1000,"500-1000",H199&lt;1500,"1000-1500",H199&lt;2000,"1500-2000",H199&lt;2500,"2000-2500",H199&lt;3000,"2500-3000",H199&lt;3500,"3000-3500",H199&lt;4000,"3500-4000",H199&lt;4500,"4000-4500",H199&lt;=5000,"4500-5000",TRUE,"Hbove 5000")</f>
        <v>0-500</v>
      </c>
      <c r="O199">
        <v>4.51</v>
      </c>
      <c r="P199">
        <v>3.29</v>
      </c>
      <c r="Q199">
        <v>2.2000000000000002</v>
      </c>
      <c r="R199">
        <v>3.09</v>
      </c>
      <c r="S199" t="str" cm="1">
        <f t="array" ref="S199">_xlfn.IFS(
R199&lt;0,"&lt; 0",
R199&lt;5,"0 to 5",
R199&lt;10,"5 to 10",
R199&lt;15,"10 to 15",
R199&lt;20,"15 to 20",
R199&lt;25,"20 to 25",
R199&lt;50,"25 to 50",
R199&lt;75,"50 to 75",
R199&lt;100,"75 to 100",
R199&lt;125,"100 to 125",
R199&lt;150,"125 to 150",
R199&lt;175,"150 to 175",
R199&lt;200,"175 to 200",
TRUE,"&gt; 200"
)</f>
        <v>0 to 5</v>
      </c>
      <c r="T199">
        <v>247</v>
      </c>
      <c r="U199">
        <v>243</v>
      </c>
      <c r="V199">
        <v>-1.62</v>
      </c>
      <c r="W199" t="str" cm="1">
        <f t="array" ref="W199">_xlfn.IFS(
V199&lt;-15,"&lt; -15%",
V199&lt;-10,"-15% to -10%",
V199&lt;-5,"-10% to -5%",
V199&lt;0,"-5% to 0%",
V199&lt;10,"0% to 10%",
V199&lt;20,"10% to 20%",
V199&lt;30,"20% to 30%",
V199&lt;40,"30% to 40%",
V199&lt;50,"40% to 50%",
V199&lt;60,"50% to 60%",
V199&lt;70,"60% to 70%",
V199&lt;80,"70% to 80%",
V199&lt;90,"80% to 90%",
V199&lt;100,"90% to 100%",
TRUE,"&gt; 100%"
)</f>
        <v>-5% to 0%</v>
      </c>
      <c r="X199">
        <v>182.55</v>
      </c>
      <c r="Y199">
        <v>180.59</v>
      </c>
      <c r="Z199" t="str">
        <f t="shared" si="17"/>
        <v>&lt;0</v>
      </c>
      <c r="AA199" t="str" cm="1">
        <f t="array" ref="AA199">_xlfn.IFS(
AND(O199&gt;=0,O199&lt;5),"0-5",
AND(O199&gt;=5,O199&lt;15),"5-15",
AND(O199&gt;=15,O199&lt;30),"15-30",
AND(O199&gt;=30,O199&lt;60),"30-60",
AND(O199&gt;=60,O199&lt;90),"60-90",
AND(O199&gt;=90,O199&lt;120),"90-120",
AND(O199&gt;=120,O199&lt;160),"120-160",
AND(O199&gt;=160,O199&lt;200),"160-200",
AND(O199&gt;=200,O199&lt;250),"200-250",
AND(O199&gt;=250,O199&lt;300),"250-300",
O199&gt;=300,"&gt;300",
TRUE,"Below 0"
)</f>
        <v>0-5</v>
      </c>
      <c r="AB199">
        <v>-26.09</v>
      </c>
    </row>
    <row r="200" spans="1:28" hidden="1">
      <c r="A200" s="1">
        <v>44924</v>
      </c>
      <c r="B200" s="1" t="str">
        <f t="shared" si="19"/>
        <v>2022</v>
      </c>
      <c r="C200" t="s">
        <v>22598</v>
      </c>
      <c r="D200" t="str">
        <f t="shared" si="15"/>
        <v>KFin</v>
      </c>
      <c r="E200" t="str">
        <f t="shared" si="16"/>
        <v>KFin Technologies</v>
      </c>
      <c r="F200" t="str">
        <f>_xlfn.XLOOKUP(E200,MARKET_PRICE__2[Column2],MARKET_PRICE__2[Column3],"Not found")</f>
        <v>Not found</v>
      </c>
      <c r="G200" t="str">
        <f>_xlfn.XLOOKUP(D200,MARKET_PRICE__2[Column12],MARKET_PRICE__2[Column3],"Not found")</f>
        <v>1050.90</v>
      </c>
      <c r="H200" s="2">
        <v>1500</v>
      </c>
      <c r="K200" s="2">
        <f t="shared" si="18"/>
        <v>150</v>
      </c>
      <c r="M200" s="2" t="str" cm="1">
        <f t="array" ref="M200">_xlfn.IFS(
AND(H200&gt;=1000,H200&lt;1050),"1000-1050",
AND(H200&gt;=1050,H200&lt;1100),"1050-1100",
AND(H200&gt;=1100,H200&lt;1150),"1100-1150",
AND(H200&gt;=1150,H200&lt;1200),"1150-1200",
AND(H200&gt;=1200,H200&lt;1250),"1200-1250",
AND(H200&gt;=1250,H200&lt;1300),"1250-1300",
AND(H200&gt;=1300,H200&lt;1350),"1300-1350",
AND(H200&gt;=1350,H200&lt;1400),"1350-1400",
AND(H200&gt;=1400,H200&lt;1450),"1400-1450",
AND(H200&gt;=1450,H200&lt;1500),"1450-1500",
AND(H200&gt;=1500,H200&lt;1550),"1500-1550",
AND(H200&gt;=1550,H200&lt;1600),"1550-1600",
AND(H200&gt;=1600,H200&lt;1650),"1600-1650",
AND(H200&gt;=1650,H200&lt;1700),"1650-1700",
AND(H200&gt;=1700,H200&lt;1750),"1700-1750",
AND(H200&gt;=1750,H200&lt;1800),"1750-1800",
AND(H200&gt;=1800,H200&lt;1850),"1800-1850",
AND(H200&gt;=1850,H200&lt;1900),"1850-1900",
AND(H200&gt;=1900,H200&lt;1950),"1900-1950",
AND(H200&gt;=1950,H200&lt;=2000),"1950-2000",
H200&lt;1000,"Below 1000",
TRUE,"Above 2000"
)</f>
        <v>1500-1550</v>
      </c>
      <c r="N200" t="str" cm="1">
        <f t="array" ref="N200">_xlfn.IFS(H200&lt;500,"0-500",H200&lt;1000,"500-1000",H200&lt;1500,"1000-1500",H200&lt;2000,"1500-2000",H200&lt;2500,"2000-2500",H200&lt;3000,"2500-3000",H200&lt;3500,"3000-3500",H200&lt;4000,"3500-4000",H200&lt;4500,"4000-4500",H200&lt;=5000,"4500-5000",TRUE,"Hbove 5000")</f>
        <v>1500-2000</v>
      </c>
      <c r="O200">
        <v>4.17</v>
      </c>
      <c r="P200">
        <v>0.23</v>
      </c>
      <c r="Q200">
        <v>1.36</v>
      </c>
      <c r="R200">
        <v>2.59</v>
      </c>
      <c r="S200" t="str" cm="1">
        <f t="array" ref="S200">_xlfn.IFS(
R200&lt;0,"&lt; 0",
R200&lt;5,"0 to 5",
R200&lt;10,"5 to 10",
R200&lt;15,"10 to 15",
R200&lt;20,"15 to 20",
R200&lt;25,"20 to 25",
R200&lt;50,"25 to 50",
R200&lt;75,"50 to 75",
R200&lt;100,"75 to 100",
R200&lt;125,"100 to 125",
R200&lt;150,"125 to 150",
R200&lt;175,"150 to 175",
R200&lt;200,"175 to 200",
TRUE,"&gt; 200"
)</f>
        <v>0 to 5</v>
      </c>
      <c r="T200">
        <v>366</v>
      </c>
      <c r="U200">
        <v>369</v>
      </c>
      <c r="V200">
        <v>0.82</v>
      </c>
      <c r="W200" t="str" cm="1">
        <f t="array" ref="W200">_xlfn.IFS(
V200&lt;-15,"&lt; -15%",
V200&lt;-10,"-15% to -10%",
V200&lt;-5,"-10% to -5%",
V200&lt;0,"-5% to 0%",
V200&lt;10,"0% to 10%",
V200&lt;20,"10% to 20%",
V200&lt;30,"20% to 30%",
V200&lt;40,"30% to 40%",
V200&lt;50,"40% to 50%",
V200&lt;60,"50% to 60%",
V200&lt;70,"60% to 70%",
V200&lt;80,"70% to 80%",
V200&lt;90,"80% to 90%",
V200&lt;100,"90% to 100%",
TRUE,"&gt; 100%"
)</f>
        <v>0% to 10%</v>
      </c>
      <c r="X200">
        <v>1125.6500000000001</v>
      </c>
      <c r="Y200">
        <v>1126.2</v>
      </c>
      <c r="Z200" t="str">
        <f t="shared" si="17"/>
        <v>&gt;0</v>
      </c>
      <c r="AA200" t="str" cm="1">
        <f t="array" ref="AA200">_xlfn.IFS(
AND(O200&gt;=0,O200&lt;5),"0-5",
AND(O200&gt;=5,O200&lt;15),"5-15",
AND(O200&gt;=15,O200&lt;30),"15-30",
AND(O200&gt;=30,O200&lt;60),"30-60",
AND(O200&gt;=60,O200&lt;90),"60-90",
AND(O200&gt;=90,O200&lt;120),"90-120",
AND(O200&gt;=120,O200&lt;160),"120-160",
AND(O200&gt;=160,O200&lt;200),"160-200",
AND(O200&gt;=200,O200&lt;250),"200-250",
AND(O200&gt;=250,O200&lt;300),"250-300",
O200&gt;=300,"&gt;300",
TRUE,"Below 0"
)</f>
        <v>0-5</v>
      </c>
      <c r="AB200">
        <v>207.55</v>
      </c>
    </row>
    <row r="201" spans="1:28">
      <c r="A201" s="1">
        <v>44918</v>
      </c>
      <c r="B201" s="1" t="str">
        <f t="shared" si="19"/>
        <v>2022</v>
      </c>
      <c r="C201" t="s">
        <v>61</v>
      </c>
      <c r="D201" t="str">
        <f t="shared" si="15"/>
        <v>Landmark</v>
      </c>
      <c r="E201" t="str">
        <f t="shared" si="16"/>
        <v>Landmark Cars</v>
      </c>
      <c r="F201" t="str">
        <f>_xlfn.XLOOKUP(E201,MARKET_PRICE__2[Column2],MARKET_PRICE__2[Column3],"Not found")</f>
        <v>591.45</v>
      </c>
      <c r="G201" t="str">
        <f>_xlfn.XLOOKUP(D201,MARKET_PRICE__2[Column12],MARKET_PRICE__2[Column3],"Not found")</f>
        <v>52.35</v>
      </c>
      <c r="H201" s="2">
        <v>552</v>
      </c>
      <c r="J201" s="2" t="str" cm="1">
        <f t="array" ref="J201">_xlfn.IFS(
AND(H201&gt;=500,H201&lt;550),"500-550",
AND(H201&gt;=550,H201&lt;600),"550-600",
AND(H201&gt;=600,H201&lt;650),"600-650",
AND(H201&gt;=650,H201&lt;700),"650-700",
AND(H201&gt;=700,H201&lt;750),"700-750",
AND(H201&gt;=750,H201&lt;800),"750-800",
AND(H201&gt;=800,H201&lt;850),"800-850",
AND(H201&gt;=850,H201&lt;900),"850-900",
AND(H201&gt;=900,H201&lt;950),"900-950",
AND(H201&gt;=950,H201&lt;=1000),"950-1000",
H201&lt;500,"Below 500",
TRUE,"Above 1000"
)</f>
        <v>550-600</v>
      </c>
      <c r="K201" s="2">
        <f t="shared" si="18"/>
        <v>55.2</v>
      </c>
      <c r="N201" t="str" cm="1">
        <f t="array" ref="N201">_xlfn.IFS(H201&lt;500,"0-500",H201&lt;1000,"500-1000",H201&lt;1500,"1000-1500",H201&lt;2000,"1500-2000",H201&lt;2500,"2000-2500",H201&lt;3000,"2500-3000",H201&lt;3500,"3000-3500",H201&lt;4000,"3500-4000",H201&lt;4500,"4000-4500",H201&lt;=5000,"4500-5000",TRUE,"Hbove 5000")</f>
        <v>500-1000</v>
      </c>
      <c r="O201">
        <v>8.7100000000000009</v>
      </c>
      <c r="P201">
        <v>1.32</v>
      </c>
      <c r="Q201">
        <v>0.59</v>
      </c>
      <c r="R201">
        <v>3.06</v>
      </c>
      <c r="S201" t="str" cm="1">
        <f t="array" ref="S201">_xlfn.IFS(
R201&lt;0,"&lt; 0",
R201&lt;5,"0 to 5",
R201&lt;10,"5 to 10",
R201&lt;15,"10 to 15",
R201&lt;20,"15 to 20",
R201&lt;25,"20 to 25",
R201&lt;50,"25 to 50",
R201&lt;75,"50 to 75",
R201&lt;100,"75 to 100",
R201&lt;125,"100 to 125",
R201&lt;150,"125 to 150",
R201&lt;175,"150 to 175",
R201&lt;200,"175 to 200",
TRUE,"&gt; 200"
)</f>
        <v>0 to 5</v>
      </c>
      <c r="T201">
        <v>506</v>
      </c>
      <c r="U201">
        <v>471.3</v>
      </c>
      <c r="V201">
        <v>-6.86</v>
      </c>
      <c r="W201" t="str" cm="1">
        <f t="array" ref="W201">_xlfn.IFS(
V201&lt;-15,"&lt; -15%",
V201&lt;-10,"-15% to -10%",
V201&lt;-5,"-10% to -5%",
V201&lt;0,"-5% to 0%",
V201&lt;10,"0% to 10%",
V201&lt;20,"10% to 20%",
V201&lt;30,"20% to 30%",
V201&lt;40,"30% to 40%",
V201&lt;50,"40% to 50%",
V201&lt;60,"50% to 60%",
V201&lt;70,"60% to 70%",
V201&lt;80,"70% to 80%",
V201&lt;90,"80% to 90%",
V201&lt;100,"90% to 100%",
TRUE,"&gt; 100%"
)</f>
        <v>-10% to -5%</v>
      </c>
      <c r="X201">
        <v>568.6</v>
      </c>
      <c r="Y201">
        <v>569.9</v>
      </c>
      <c r="Z201" t="str">
        <f t="shared" si="17"/>
        <v>&lt;0</v>
      </c>
      <c r="AA201" t="str" cm="1">
        <f t="array" ref="AA201">_xlfn.IFS(
AND(O201&gt;=0,O201&lt;5),"0-5",
AND(O201&gt;=5,O201&lt;15),"5-15",
AND(O201&gt;=15,O201&lt;30),"15-30",
AND(O201&gt;=30,O201&lt;60),"30-60",
AND(O201&gt;=60,O201&lt;90),"60-90",
AND(O201&gt;=90,O201&lt;120),"90-120",
AND(O201&gt;=120,O201&lt;160),"120-160",
AND(O201&gt;=160,O201&lt;200),"160-200",
AND(O201&gt;=200,O201&lt;250),"200-250",
AND(O201&gt;=250,O201&lt;300),"250-300",
O201&gt;=300,"&gt;300",
TRUE,"Below 0"
)</f>
        <v>5-15</v>
      </c>
      <c r="AB201">
        <v>12.37</v>
      </c>
    </row>
    <row r="202" spans="1:28" hidden="1">
      <c r="A202" s="1">
        <v>44918</v>
      </c>
      <c r="B202" s="1" t="str">
        <f t="shared" si="19"/>
        <v>2022</v>
      </c>
      <c r="C202" t="s">
        <v>22599</v>
      </c>
      <c r="D202" t="str">
        <f t="shared" si="15"/>
        <v>Abans</v>
      </c>
      <c r="E202" t="str">
        <f t="shared" si="16"/>
        <v>Abans Financial Se</v>
      </c>
      <c r="F202" t="str">
        <f>_xlfn.XLOOKUP(E202,MARKET_PRICE__2[Column2],MARKET_PRICE__2[Column3],"Not found")</f>
        <v>Not found</v>
      </c>
      <c r="G202" t="str">
        <f>_xlfn.XLOOKUP(D202,MARKET_PRICE__2[Column12],MARKET_PRICE__2[Column3],"Not found")</f>
        <v>32.05</v>
      </c>
      <c r="H202" s="2">
        <v>345.6</v>
      </c>
      <c r="I202" s="2" t="str" cm="1">
        <f t="array" ref="I202">_xlfn.IFS(
H202&lt;50,"0-50",
H202&lt;100,"50-100",
H202&lt;150,"100-150",
H202&lt;200,"150-200",
H202&lt;250,"200-250",
H202&lt;300,"250-300",
H202&lt;350,"300-350",
H202&lt;400,"350-400",
H202&lt;450,"400-450",
H202&lt;=500,"450-500",
TRUE,"Above 500"
)</f>
        <v>300-350</v>
      </c>
      <c r="K202" s="2">
        <f t="shared" si="18"/>
        <v>34.56</v>
      </c>
      <c r="N202" t="str" cm="1">
        <f t="array" ref="N202">_xlfn.IFS(H202&lt;500,"0-500",H202&lt;1000,"500-1000",H202&lt;1500,"1000-1500",H202&lt;2000,"1500-2000",H202&lt;2500,"2000-2500",H202&lt;3000,"2500-3000",H202&lt;3500,"3000-3500",H202&lt;4000,"3500-4000",H202&lt;4500,"4000-4500",H202&lt;=5000,"4500-5000",TRUE,"Hbove 5000")</f>
        <v>0-500</v>
      </c>
      <c r="O202">
        <v>4.0999999999999996</v>
      </c>
      <c r="P202">
        <v>1.48</v>
      </c>
      <c r="Q202">
        <v>0.4</v>
      </c>
      <c r="R202">
        <v>1.1000000000000001</v>
      </c>
      <c r="S202" t="str" cm="1">
        <f t="array" ref="S202">_xlfn.IFS(
R202&lt;0,"&lt; 0",
R202&lt;5,"0 to 5",
R202&lt;10,"5 to 10",
R202&lt;15,"10 to 15",
R202&lt;20,"15 to 20",
R202&lt;25,"20 to 25",
R202&lt;50,"25 to 50",
R202&lt;75,"50 to 75",
R202&lt;100,"75 to 100",
R202&lt;125,"100 to 125",
R202&lt;150,"125 to 150",
R202&lt;175,"150 to 175",
R202&lt;200,"175 to 200",
TRUE,"&gt; 200"
)</f>
        <v>0 to 5</v>
      </c>
      <c r="T202">
        <v>270</v>
      </c>
      <c r="U202">
        <v>270</v>
      </c>
      <c r="V202">
        <v>0</v>
      </c>
      <c r="W202" t="str" cm="1">
        <f t="array" ref="W202">_xlfn.IFS(
V202&lt;-15,"&lt; -15%",
V202&lt;-10,"-15% to -10%",
V202&lt;-5,"-10% to -5%",
V202&lt;0,"-5% to 0%",
V202&lt;10,"0% to 10%",
V202&lt;20,"10% to 20%",
V202&lt;30,"20% to 30%",
V202&lt;40,"30% to 40%",
V202&lt;50,"40% to 50%",
V202&lt;60,"50% to 60%",
V202&lt;70,"60% to 70%",
V202&lt;80,"70% to 80%",
V202&lt;90,"80% to 90%",
V202&lt;100,"90% to 100%",
TRUE,"&gt; 100%"
)</f>
        <v>0% to 10%</v>
      </c>
      <c r="X202">
        <v>221.3</v>
      </c>
      <c r="Y202">
        <v>221.02</v>
      </c>
      <c r="Z202" t="str">
        <f t="shared" si="17"/>
        <v>=0</v>
      </c>
      <c r="AA202" t="str" cm="1">
        <f t="array" ref="AA202">_xlfn.IFS(
AND(O202&gt;=0,O202&lt;5),"0-5",
AND(O202&gt;=5,O202&lt;15),"5-15",
AND(O202&gt;=15,O202&lt;30),"15-30",
AND(O202&gt;=30,O202&lt;60),"30-60",
AND(O202&gt;=60,O202&lt;90),"60-90",
AND(O202&gt;=90,O202&lt;120),"90-120",
AND(O202&gt;=120,O202&lt;160),"120-160",
AND(O202&gt;=160,O202&lt;200),"160-200",
AND(O202&gt;=200,O202&lt;250),"200-250",
AND(O202&gt;=250,O202&lt;300),"250-300",
O202&gt;=300,"&gt;300",
TRUE,"Below 0"
)</f>
        <v>0-5</v>
      </c>
      <c r="AB202">
        <v>-18.04</v>
      </c>
    </row>
    <row r="203" spans="1:28">
      <c r="A203" s="1">
        <v>44917</v>
      </c>
      <c r="B203" s="1" t="str">
        <f t="shared" si="19"/>
        <v>2022</v>
      </c>
      <c r="C203" t="s">
        <v>62</v>
      </c>
      <c r="D203" t="str">
        <f t="shared" si="15"/>
        <v>Sula</v>
      </c>
      <c r="E203" t="str">
        <f t="shared" si="16"/>
        <v>Sula Vineyards</v>
      </c>
      <c r="F203" t="str">
        <f>_xlfn.XLOOKUP(E203,MARKET_PRICE__2[Column2],MARKET_PRICE__2[Column3],"Not found")</f>
        <v>258.75</v>
      </c>
      <c r="G203" t="str">
        <f>_xlfn.XLOOKUP(D203,MARKET_PRICE__2[Column12],MARKET_PRICE__2[Column3],"Not found")</f>
        <v>258.75</v>
      </c>
      <c r="H203" s="2">
        <v>960.35</v>
      </c>
      <c r="J203" s="2" t="str" cm="1">
        <f t="array" ref="J203">_xlfn.IFS(
AND(H203&gt;=500,H203&lt;550),"500-550",
AND(H203&gt;=550,H203&lt;600),"550-600",
AND(H203&gt;=600,H203&lt;650),"600-650",
AND(H203&gt;=650,H203&lt;700),"650-700",
AND(H203&gt;=700,H203&lt;750),"700-750",
AND(H203&gt;=750,H203&lt;800),"750-800",
AND(H203&gt;=800,H203&lt;850),"800-850",
AND(H203&gt;=850,H203&lt;900),"850-900",
AND(H203&gt;=900,H203&lt;950),"900-950",
AND(H203&gt;=950,H203&lt;=1000),"950-1000",
H203&lt;500,"Below 500",
TRUE,"Above 1000"
)</f>
        <v>950-1000</v>
      </c>
      <c r="K203" s="2">
        <f t="shared" si="18"/>
        <v>96.034999999999997</v>
      </c>
      <c r="N203" t="str" cm="1">
        <f t="array" ref="N203">_xlfn.IFS(H203&lt;500,"0-500",H203&lt;1000,"500-1000",H203&lt;1500,"1000-1500",H203&lt;2000,"1500-2000",H203&lt;2500,"2000-2500",H203&lt;3000,"2500-3000",H203&lt;3500,"3000-3500",H203&lt;4000,"3500-4000",H203&lt;4500,"4000-4500",H203&lt;=5000,"4500-5000",TRUE,"Hbove 5000")</f>
        <v>500-1000</v>
      </c>
      <c r="O203">
        <v>4.13</v>
      </c>
      <c r="P203">
        <v>1.51</v>
      </c>
      <c r="Q203">
        <v>1.65</v>
      </c>
      <c r="R203">
        <v>2.33</v>
      </c>
      <c r="S203" t="str" cm="1">
        <f t="array" ref="S203">_xlfn.IFS(
R203&lt;0,"&lt; 0",
R203&lt;5,"0 to 5",
R203&lt;10,"5 to 10",
R203&lt;15,"10 to 15",
R203&lt;20,"15 to 20",
R203&lt;25,"20 to 25",
R203&lt;50,"25 to 50",
R203&lt;75,"50 to 75",
R203&lt;100,"75 to 100",
R203&lt;125,"100 to 125",
R203&lt;150,"125 to 150",
R203&lt;175,"150 to 175",
R203&lt;200,"175 to 200",
TRUE,"&gt; 200"
)</f>
        <v>0 to 5</v>
      </c>
      <c r="T203">
        <v>357</v>
      </c>
      <c r="U203">
        <v>358</v>
      </c>
      <c r="V203">
        <v>0.28000000000000003</v>
      </c>
      <c r="W203" t="str" cm="1">
        <f t="array" ref="W203">_xlfn.IFS(
V203&lt;-15,"&lt; -15%",
V203&lt;-10,"-15% to -10%",
V203&lt;-5,"-10% to -5%",
V203&lt;0,"-5% to 0%",
V203&lt;10,"0% to 10%",
V203&lt;20,"10% to 20%",
V203&lt;30,"20% to 30%",
V203&lt;40,"30% to 40%",
V203&lt;50,"40% to 50%",
V203&lt;60,"50% to 60%",
V203&lt;70,"60% to 70%",
V203&lt;80,"70% to 80%",
V203&lt;90,"80% to 90%",
V203&lt;100,"90% to 100%",
TRUE,"&gt; 100%"
)</f>
        <v>0% to 10%</v>
      </c>
      <c r="X203">
        <v>267.45</v>
      </c>
      <c r="Y203">
        <v>267.3</v>
      </c>
      <c r="Z203" t="str">
        <f t="shared" si="17"/>
        <v>&gt;0</v>
      </c>
      <c r="AA203" t="str" cm="1">
        <f t="array" ref="AA203">_xlfn.IFS(
AND(O203&gt;=0,O203&lt;5),"0-5",
AND(O203&gt;=5,O203&lt;15),"5-15",
AND(O203&gt;=15,O203&lt;30),"15-30",
AND(O203&gt;=30,O203&lt;60),"30-60",
AND(O203&gt;=60,O203&lt;90),"60-90",
AND(O203&gt;=90,O203&lt;120),"90-120",
AND(O203&gt;=120,O203&lt;160),"120-160",
AND(O203&gt;=160,O203&lt;200),"160-200",
AND(O203&gt;=200,O203&lt;250),"200-250",
AND(O203&gt;=250,O203&lt;300),"250-300",
O203&gt;=300,"&gt;300",
TRUE,"Below 0"
)</f>
        <v>0-5</v>
      </c>
      <c r="AB203">
        <v>-25.08</v>
      </c>
    </row>
    <row r="204" spans="1:28">
      <c r="A204" s="1">
        <v>44907</v>
      </c>
      <c r="B204" s="1" t="str">
        <f t="shared" si="19"/>
        <v>2022</v>
      </c>
      <c r="C204" t="s">
        <v>63</v>
      </c>
      <c r="D204" t="str">
        <f t="shared" si="15"/>
        <v>Uniparts</v>
      </c>
      <c r="E204" t="str">
        <f t="shared" si="16"/>
        <v>Uniparts India</v>
      </c>
      <c r="F204" t="str">
        <f>_xlfn.XLOOKUP(E204,MARKET_PRICE__2[Column2],MARKET_PRICE__2[Column3],"Not found")</f>
        <v>454.55</v>
      </c>
      <c r="G204" t="str">
        <f>_xlfn.XLOOKUP(D204,MARKET_PRICE__2[Column12],MARKET_PRICE__2[Column3],"Not found")</f>
        <v>454.55</v>
      </c>
      <c r="H204" s="2">
        <v>835.61</v>
      </c>
      <c r="J204" s="2" t="str" cm="1">
        <f t="array" ref="J204">_xlfn.IFS(
AND(H204&gt;=500,H204&lt;550),"500-550",
AND(H204&gt;=550,H204&lt;600),"550-600",
AND(H204&gt;=600,H204&lt;650),"600-650",
AND(H204&gt;=650,H204&lt;700),"650-700",
AND(H204&gt;=700,H204&lt;750),"700-750",
AND(H204&gt;=750,H204&lt;800),"750-800",
AND(H204&gt;=800,H204&lt;850),"800-850",
AND(H204&gt;=850,H204&lt;900),"850-900",
AND(H204&gt;=900,H204&lt;950),"900-950",
AND(H204&gt;=950,H204&lt;=1000),"950-1000",
H204&lt;500,"Below 500",
TRUE,"Above 1000"
)</f>
        <v>800-850</v>
      </c>
      <c r="K204" s="2">
        <f t="shared" si="18"/>
        <v>83.561000000000007</v>
      </c>
      <c r="N204" t="str" cm="1">
        <f t="array" ref="N204">_xlfn.IFS(H204&lt;500,"0-500",H204&lt;1000,"500-1000",H204&lt;1500,"1000-1500",H204&lt;2000,"1500-2000",H204&lt;2500,"2000-2500",H204&lt;3000,"2500-3000",H204&lt;3500,"3000-3500",H204&lt;4000,"3500-4000",H204&lt;4500,"4000-4500",H204&lt;=5000,"4500-5000",TRUE,"Hbove 5000")</f>
        <v>500-1000</v>
      </c>
      <c r="O204">
        <v>67.14</v>
      </c>
      <c r="P204">
        <v>17.86</v>
      </c>
      <c r="Q204">
        <v>4.63</v>
      </c>
      <c r="R204">
        <v>25.32</v>
      </c>
      <c r="S204" t="str" cm="1">
        <f t="array" ref="S204">_xlfn.IFS(
R204&lt;0,"&lt; 0",
R204&lt;5,"0 to 5",
R204&lt;10,"5 to 10",
R204&lt;15,"10 to 15",
R204&lt;20,"15 to 20",
R204&lt;25,"20 to 25",
R204&lt;50,"25 to 50",
R204&lt;75,"50 to 75",
R204&lt;100,"75 to 100",
R204&lt;125,"100 to 125",
R204&lt;150,"125 to 150",
R204&lt;175,"150 to 175",
R204&lt;200,"175 to 200",
TRUE,"&gt; 200"
)</f>
        <v>25 to 50</v>
      </c>
      <c r="T204">
        <v>577</v>
      </c>
      <c r="U204">
        <v>575</v>
      </c>
      <c r="V204">
        <v>-0.35</v>
      </c>
      <c r="W204" t="str" cm="1">
        <f t="array" ref="W204">_xlfn.IFS(
V204&lt;-15,"&lt; -15%",
V204&lt;-10,"-15% to -10%",
V204&lt;-5,"-10% to -5%",
V204&lt;0,"-5% to 0%",
V204&lt;10,"0% to 10%",
V204&lt;20,"10% to 20%",
V204&lt;30,"20% to 30%",
V204&lt;40,"30% to 40%",
V204&lt;50,"40% to 50%",
V204&lt;60,"50% to 60%",
V204&lt;70,"60% to 70%",
V204&lt;80,"70% to 80%",
V204&lt;90,"80% to 90%",
V204&lt;100,"90% to 100%",
TRUE,"&gt; 100%"
)</f>
        <v>-5% to 0%</v>
      </c>
      <c r="X204">
        <v>419.25</v>
      </c>
      <c r="Y204">
        <v>420</v>
      </c>
      <c r="Z204" t="str">
        <f t="shared" si="17"/>
        <v>&lt;0</v>
      </c>
      <c r="AA204" t="str" cm="1">
        <f t="array" ref="AA204">_xlfn.IFS(
AND(O204&gt;=0,O204&lt;5),"0-5",
AND(O204&gt;=5,O204&lt;15),"5-15",
AND(O204&gt;=15,O204&lt;30),"15-30",
AND(O204&gt;=30,O204&lt;60),"30-60",
AND(O204&gt;=60,O204&lt;90),"60-90",
AND(O204&gt;=90,O204&lt;120),"90-120",
AND(O204&gt;=120,O204&lt;160),"120-160",
AND(O204&gt;=160,O204&lt;200),"160-200",
AND(O204&gt;=200,O204&lt;250),"200-250",
AND(O204&gt;=250,O204&lt;300),"250-300",
O204&gt;=300,"&gt;300",
TRUE,"Below 0"
)</f>
        <v>60-90</v>
      </c>
      <c r="AB204">
        <v>-27.34</v>
      </c>
    </row>
    <row r="205" spans="1:28" hidden="1">
      <c r="A205" s="1">
        <v>44903</v>
      </c>
      <c r="B205" s="1" t="str">
        <f t="shared" si="19"/>
        <v>2022</v>
      </c>
      <c r="C205" t="s">
        <v>22600</v>
      </c>
      <c r="D205" t="str">
        <f t="shared" si="15"/>
        <v>Dharmaj</v>
      </c>
      <c r="E205" t="str">
        <f t="shared" si="16"/>
        <v>Dharmaj Crop Guard</v>
      </c>
      <c r="F205" t="str">
        <f>_xlfn.XLOOKUP(E205,MARKET_PRICE__2[Column2],MARKET_PRICE__2[Column3],"Not found")</f>
        <v>Not found</v>
      </c>
      <c r="G205" t="str">
        <f>_xlfn.XLOOKUP(D205,MARKET_PRICE__2[Column12],MARKET_PRICE__2[Column3],"Not found")</f>
        <v>305.00</v>
      </c>
      <c r="H205" s="2">
        <v>251.09</v>
      </c>
      <c r="I205" s="2" t="str" cm="1">
        <f t="array" ref="I205">_xlfn.IFS(
H205&lt;50,"0-50",
H205&lt;100,"50-100",
H205&lt;150,"100-150",
H205&lt;200,"150-200",
H205&lt;250,"200-250",
H205&lt;300,"250-300",
H205&lt;350,"300-350",
H205&lt;400,"350-400",
H205&lt;450,"400-450",
H205&lt;=500,"450-500",
TRUE,"Above 500"
)</f>
        <v>250-300</v>
      </c>
      <c r="K205" s="2">
        <f t="shared" si="18"/>
        <v>25.109000000000002</v>
      </c>
      <c r="N205" t="str" cm="1">
        <f t="array" ref="N205">_xlfn.IFS(H205&lt;500,"0-500",H205&lt;1000,"500-1000",H205&lt;1500,"1000-1500",H205&lt;2000,"1500-2000",H205&lt;2500,"2000-2500",H205&lt;3000,"2500-3000",H205&lt;3500,"3000-3500",H205&lt;4000,"3500-4000",H205&lt;4500,"4000-4500",H205&lt;=5000,"4500-5000",TRUE,"Hbove 5000")</f>
        <v>0-500</v>
      </c>
      <c r="O205">
        <v>48.21</v>
      </c>
      <c r="P205">
        <v>52.29</v>
      </c>
      <c r="Q205">
        <v>21.53</v>
      </c>
      <c r="R205">
        <v>35.49</v>
      </c>
      <c r="S205" t="str" cm="1">
        <f t="array" ref="S205">_xlfn.IFS(
R205&lt;0,"&lt; 0",
R205&lt;5,"0 to 5",
R205&lt;10,"5 to 10",
R205&lt;15,"10 to 15",
R205&lt;20,"15 to 20",
R205&lt;25,"20 to 25",
R205&lt;50,"25 to 50",
R205&lt;75,"50 to 75",
R205&lt;100,"75 to 100",
R205&lt;125,"100 to 125",
R205&lt;150,"125 to 150",
R205&lt;175,"150 to 175",
R205&lt;200,"175 to 200",
TRUE,"&gt; 200"
)</f>
        <v>25 to 50</v>
      </c>
      <c r="T205">
        <v>237</v>
      </c>
      <c r="U205">
        <v>266</v>
      </c>
      <c r="V205">
        <v>12.24</v>
      </c>
      <c r="W205" t="str" cm="1">
        <f t="array" ref="W205">_xlfn.IFS(
V205&lt;-15,"&lt; -15%",
V205&lt;-10,"-15% to -10%",
V205&lt;-5,"-10% to -5%",
V205&lt;0,"-5% to 0%",
V205&lt;10,"0% to 10%",
V205&lt;20,"10% to 20%",
V205&lt;30,"20% to 30%",
V205&lt;40,"30% to 40%",
V205&lt;50,"40% to 50%",
V205&lt;60,"50% to 60%",
V205&lt;70,"60% to 70%",
V205&lt;80,"70% to 80%",
V205&lt;90,"80% to 90%",
V205&lt;100,"90% to 100%",
TRUE,"&gt; 100%"
)</f>
        <v>10% to 20%</v>
      </c>
      <c r="X205">
        <v>372.65</v>
      </c>
      <c r="Y205">
        <v>368.1</v>
      </c>
      <c r="Z205" t="str">
        <f t="shared" si="17"/>
        <v>&gt;0</v>
      </c>
      <c r="AA205" t="str" cm="1">
        <f t="array" ref="AA205">_xlfn.IFS(
AND(O205&gt;=0,O205&lt;5),"0-5",
AND(O205&gt;=5,O205&lt;15),"5-15",
AND(O205&gt;=15,O205&lt;30),"15-30",
AND(O205&gt;=30,O205&lt;60),"30-60",
AND(O205&gt;=60,O205&lt;90),"60-90",
AND(O205&gt;=90,O205&lt;120),"90-120",
AND(O205&gt;=120,O205&lt;160),"120-160",
AND(O205&gt;=160,O205&lt;200),"160-200",
AND(O205&gt;=200,O205&lt;250),"200-250",
AND(O205&gt;=250,O205&lt;300),"250-300",
O205&gt;=300,"&gt;300",
TRUE,"Below 0"
)</f>
        <v>30-60</v>
      </c>
      <c r="AB205">
        <v>57.24</v>
      </c>
    </row>
    <row r="206" spans="1:28">
      <c r="A206" s="1">
        <v>44889</v>
      </c>
      <c r="B206" s="1" t="str">
        <f t="shared" si="19"/>
        <v>2022</v>
      </c>
      <c r="C206" t="s">
        <v>22601</v>
      </c>
      <c r="D206" t="str">
        <f t="shared" si="15"/>
        <v>Keystone</v>
      </c>
      <c r="E206" t="str">
        <f t="shared" si="16"/>
        <v>Keystone Realtors</v>
      </c>
      <c r="F206" t="str">
        <f>_xlfn.XLOOKUP(E206,MARKET_PRICE__2[Column2],MARKET_PRICE__2[Column3],"Not found")</f>
        <v>Not found</v>
      </c>
      <c r="G206" t="str">
        <f>_xlfn.XLOOKUP(D206,MARKET_PRICE__2[Column12],MARKET_PRICE__2[Column3],"Not found")</f>
        <v>620.40</v>
      </c>
      <c r="H206" s="2">
        <v>635</v>
      </c>
      <c r="J206" s="2" t="str" cm="1">
        <f t="array" ref="J206">_xlfn.IFS(
AND(H206&gt;=500,H206&lt;550),"500-550",
AND(H206&gt;=550,H206&lt;600),"550-600",
AND(H206&gt;=600,H206&lt;650),"600-650",
AND(H206&gt;=650,H206&lt;700),"650-700",
AND(H206&gt;=700,H206&lt;750),"700-750",
AND(H206&gt;=750,H206&lt;800),"750-800",
AND(H206&gt;=800,H206&lt;850),"800-850",
AND(H206&gt;=850,H206&lt;900),"850-900",
AND(H206&gt;=900,H206&lt;950),"900-950",
AND(H206&gt;=950,H206&lt;=1000),"950-1000",
H206&lt;500,"Below 500",
TRUE,"Above 1000"
)</f>
        <v>600-650</v>
      </c>
      <c r="K206" s="2">
        <f t="shared" si="18"/>
        <v>63.5</v>
      </c>
      <c r="N206" t="str" cm="1">
        <f t="array" ref="N206">_xlfn.IFS(H206&lt;500,"0-500",H206&lt;1000,"500-1000",H206&lt;1500,"1000-1500",H206&lt;2000,"1500-2000",H206&lt;2500,"2000-2500",H206&lt;3000,"2500-3000",H206&lt;3500,"3000-3500",H206&lt;4000,"3500-4000",H206&lt;4500,"4000-4500",H206&lt;=5000,"4500-5000",TRUE,"Hbove 5000")</f>
        <v>500-1000</v>
      </c>
      <c r="O206">
        <v>3.84</v>
      </c>
      <c r="P206">
        <v>3.03</v>
      </c>
      <c r="Q206">
        <v>0.53</v>
      </c>
      <c r="R206">
        <v>2.0099999999999998</v>
      </c>
      <c r="S206" t="str" cm="1">
        <f t="array" ref="S206">_xlfn.IFS(
R206&lt;0,"&lt; 0",
R206&lt;5,"0 to 5",
R206&lt;10,"5 to 10",
R206&lt;15,"10 to 15",
R206&lt;20,"15 to 20",
R206&lt;25,"20 to 25",
R206&lt;50,"25 to 50",
R206&lt;75,"50 to 75",
R206&lt;100,"75 to 100",
R206&lt;125,"100 to 125",
R206&lt;150,"125 to 150",
R206&lt;175,"150 to 175",
R206&lt;200,"175 to 200",
TRUE,"&gt; 200"
)</f>
        <v>0 to 5</v>
      </c>
      <c r="T206">
        <v>541</v>
      </c>
      <c r="U206">
        <v>555</v>
      </c>
      <c r="V206">
        <v>2.59</v>
      </c>
      <c r="W206" t="str" cm="1">
        <f t="array" ref="W206">_xlfn.IFS(
V206&lt;-15,"&lt; -15%",
V206&lt;-10,"-15% to -10%",
V206&lt;-5,"-10% to -5%",
V206&lt;0,"-5% to 0%",
V206&lt;10,"0% to 10%",
V206&lt;20,"10% to 20%",
V206&lt;30,"20% to 30%",
V206&lt;40,"30% to 40%",
V206&lt;50,"40% to 50%",
V206&lt;60,"50% to 60%",
V206&lt;70,"60% to 70%",
V206&lt;80,"70% to 80%",
V206&lt;90,"80% to 90%",
V206&lt;100,"90% to 100%",
TRUE,"&gt; 100%"
)</f>
        <v>0% to 10%</v>
      </c>
      <c r="X206">
        <v>651.15</v>
      </c>
      <c r="Y206">
        <v>650.6</v>
      </c>
      <c r="Z206" t="str">
        <f t="shared" si="17"/>
        <v>&gt;0</v>
      </c>
      <c r="AA206" t="str" cm="1">
        <f t="array" ref="AA206">_xlfn.IFS(
AND(O206&gt;=0,O206&lt;5),"0-5",
AND(O206&gt;=5,O206&lt;15),"5-15",
AND(O206&gt;=15,O206&lt;30),"15-30",
AND(O206&gt;=30,O206&lt;60),"30-60",
AND(O206&gt;=60,O206&lt;90),"60-90",
AND(O206&gt;=90,O206&lt;120),"90-120",
AND(O206&gt;=120,O206&lt;160),"120-160",
AND(O206&gt;=160,O206&lt;200),"160-200",
AND(O206&gt;=200,O206&lt;250),"200-250",
AND(O206&gt;=250,O206&lt;300),"250-300",
O206&gt;=300,"&gt;300",
TRUE,"Below 0"
)</f>
        <v>0-5</v>
      </c>
      <c r="AB206">
        <v>20.36</v>
      </c>
    </row>
    <row r="207" spans="1:28">
      <c r="A207" s="1">
        <v>44888</v>
      </c>
      <c r="B207" s="1" t="str">
        <f t="shared" si="19"/>
        <v>2022</v>
      </c>
      <c r="C207" t="s">
        <v>22602</v>
      </c>
      <c r="D207" t="str">
        <f t="shared" si="15"/>
        <v>Inox</v>
      </c>
      <c r="E207" t="str">
        <f t="shared" si="16"/>
        <v>Inox Green Energy</v>
      </c>
      <c r="F207" t="str">
        <f>_xlfn.XLOOKUP(E207,MARKET_PRICE__2[Column2],MARKET_PRICE__2[Column3],"Not found")</f>
        <v>Not found</v>
      </c>
      <c r="G207" t="str">
        <f>_xlfn.XLOOKUP(D207,MARKET_PRICE__2[Column12],MARKET_PRICE__2[Column3],"Not found")</f>
        <v>1182.55</v>
      </c>
      <c r="H207" s="2">
        <v>740</v>
      </c>
      <c r="J207" s="2" t="str" cm="1">
        <f t="array" ref="J207">_xlfn.IFS(
AND(H207&gt;=500,H207&lt;550),"500-550",
AND(H207&gt;=550,H207&lt;600),"550-600",
AND(H207&gt;=600,H207&lt;650),"600-650",
AND(H207&gt;=650,H207&lt;700),"650-700",
AND(H207&gt;=700,H207&lt;750),"700-750",
AND(H207&gt;=750,H207&lt;800),"750-800",
AND(H207&gt;=800,H207&lt;850),"800-850",
AND(H207&gt;=850,H207&lt;900),"850-900",
AND(H207&gt;=900,H207&lt;950),"900-950",
AND(H207&gt;=950,H207&lt;=1000),"950-1000",
H207&lt;500,"Below 500",
TRUE,"Above 1000"
)</f>
        <v>700-750</v>
      </c>
      <c r="K207" s="2">
        <f t="shared" si="18"/>
        <v>74</v>
      </c>
      <c r="N207" t="str" cm="1">
        <f t="array" ref="N207">_xlfn.IFS(H207&lt;500,"0-500",H207&lt;1000,"500-1000",H207&lt;1500,"1000-1500",H207&lt;2000,"1500-2000",H207&lt;2500,"2000-2500",H207&lt;3000,"2500-3000",H207&lt;3500,"3000-3500",H207&lt;4000,"3500-4000",H207&lt;4500,"4000-4500",H207&lt;=5000,"4500-5000",TRUE,"Hbove 5000")</f>
        <v>500-1000</v>
      </c>
      <c r="O207">
        <v>1.05</v>
      </c>
      <c r="P207">
        <v>0.47</v>
      </c>
      <c r="Q207">
        <v>4.7</v>
      </c>
      <c r="R207">
        <v>1.55</v>
      </c>
      <c r="S207" t="str" cm="1">
        <f t="array" ref="S207">_xlfn.IFS(
R207&lt;0,"&lt; 0",
R207&lt;5,"0 to 5",
R207&lt;10,"5 to 10",
R207&lt;15,"10 to 15",
R207&lt;20,"15 to 20",
R207&lt;25,"20 to 25",
R207&lt;50,"25 to 50",
R207&lt;75,"50 to 75",
R207&lt;100,"75 to 100",
R207&lt;125,"100 to 125",
R207&lt;150,"125 to 150",
R207&lt;175,"150 to 175",
R207&lt;200,"175 to 200",
TRUE,"&gt; 200"
)</f>
        <v>0 to 5</v>
      </c>
      <c r="T207">
        <v>65</v>
      </c>
      <c r="U207">
        <v>60.5</v>
      </c>
      <c r="V207">
        <v>-6.92</v>
      </c>
      <c r="W207" t="str" cm="1">
        <f t="array" ref="W207">_xlfn.IFS(
V207&lt;-15,"&lt; -15%",
V207&lt;-10,"-15% to -10%",
V207&lt;-5,"-10% to -5%",
V207&lt;0,"-5% to 0%",
V207&lt;10,"0% to 10%",
V207&lt;20,"10% to 20%",
V207&lt;30,"20% to 30%",
V207&lt;40,"30% to 40%",
V207&lt;50,"40% to 50%",
V207&lt;60,"50% to 60%",
V207&lt;70,"60% to 70%",
V207&lt;80,"70% to 80%",
V207&lt;90,"80% to 90%",
V207&lt;100,"90% to 100%",
TRUE,"&gt; 100%"
)</f>
        <v>-10% to -5%</v>
      </c>
      <c r="X207">
        <v>153.25</v>
      </c>
      <c r="Y207">
        <v>151.97</v>
      </c>
      <c r="Z207" t="str">
        <f t="shared" si="17"/>
        <v>&lt;0</v>
      </c>
      <c r="AA207" t="str" cm="1">
        <f t="array" ref="AA207">_xlfn.IFS(
AND(O207&gt;=0,O207&lt;5),"0-5",
AND(O207&gt;=5,O207&lt;15),"5-15",
AND(O207&gt;=15,O207&lt;30),"15-30",
AND(O207&gt;=30,O207&lt;60),"30-60",
AND(O207&gt;=60,O207&lt;90),"60-90",
AND(O207&gt;=90,O207&lt;120),"90-120",
AND(O207&gt;=120,O207&lt;160),"120-160",
AND(O207&gt;=160,O207&lt;200),"160-200",
AND(O207&gt;=200,O207&lt;250),"200-250",
AND(O207&gt;=250,O207&lt;300),"250-300",
O207&gt;=300,"&gt;300",
TRUE,"Below 0"
)</f>
        <v>0-5</v>
      </c>
      <c r="AB207">
        <v>135.77000000000001</v>
      </c>
    </row>
    <row r="208" spans="1:28">
      <c r="A208" s="1">
        <v>44887</v>
      </c>
      <c r="B208" s="1" t="str">
        <f t="shared" si="19"/>
        <v>2022</v>
      </c>
      <c r="C208" t="s">
        <v>22603</v>
      </c>
      <c r="D208" t="str">
        <f t="shared" si="15"/>
        <v>Kaynes</v>
      </c>
      <c r="E208" t="str">
        <f t="shared" si="16"/>
        <v>Kaynes Technology</v>
      </c>
      <c r="F208" t="str">
        <f>_xlfn.XLOOKUP(E208,MARKET_PRICE__2[Column2],MARKET_PRICE__2[Column3],"Not found")</f>
        <v>Not found</v>
      </c>
      <c r="G208" t="str">
        <f>_xlfn.XLOOKUP(D208,MARKET_PRICE__2[Column12],MARKET_PRICE__2[Column3],"Not found")</f>
        <v>7116.00</v>
      </c>
      <c r="H208" s="2">
        <v>857.82</v>
      </c>
      <c r="J208" s="2" t="str" cm="1">
        <f t="array" ref="J208">_xlfn.IFS(
AND(H208&gt;=500,H208&lt;550),"500-550",
AND(H208&gt;=550,H208&lt;600),"550-600",
AND(H208&gt;=600,H208&lt;650),"600-650",
AND(H208&gt;=650,H208&lt;700),"650-700",
AND(H208&gt;=700,H208&lt;750),"700-750",
AND(H208&gt;=750,H208&lt;800),"750-800",
AND(H208&gt;=800,H208&lt;850),"800-850",
AND(H208&gt;=850,H208&lt;900),"850-900",
AND(H208&gt;=900,H208&lt;950),"900-950",
AND(H208&gt;=950,H208&lt;=1000),"950-1000",
H208&lt;500,"Below 500",
TRUE,"Above 1000"
)</f>
        <v>850-900</v>
      </c>
      <c r="K208" s="2">
        <f t="shared" si="18"/>
        <v>85.782000000000011</v>
      </c>
      <c r="N208" t="str" cm="1">
        <f t="array" ref="N208">_xlfn.IFS(H208&lt;500,"0-500",H208&lt;1000,"500-1000",H208&lt;1500,"1000-1500",H208&lt;2000,"1500-2000",H208&lt;2500,"2000-2500",H208&lt;3000,"2500-3000",H208&lt;3500,"3000-3500",H208&lt;4000,"3500-4000",H208&lt;4500,"4000-4500",H208&lt;=5000,"4500-5000",TRUE,"Hbove 5000")</f>
        <v>500-1000</v>
      </c>
      <c r="O208">
        <v>98.47</v>
      </c>
      <c r="P208">
        <v>21.21</v>
      </c>
      <c r="Q208">
        <v>4.0999999999999996</v>
      </c>
      <c r="R208">
        <v>34.159999999999997</v>
      </c>
      <c r="S208" t="str" cm="1">
        <f t="array" ref="S208">_xlfn.IFS(
R208&lt;0,"&lt; 0",
R208&lt;5,"0 to 5",
R208&lt;10,"5 to 10",
R208&lt;15,"10 to 15",
R208&lt;20,"15 to 20",
R208&lt;25,"20 to 25",
R208&lt;50,"25 to 50",
R208&lt;75,"50 to 75",
R208&lt;100,"75 to 100",
R208&lt;125,"100 to 125",
R208&lt;150,"125 to 150",
R208&lt;175,"150 to 175",
R208&lt;200,"175 to 200",
TRUE,"&gt; 200"
)</f>
        <v>25 to 50</v>
      </c>
      <c r="T208">
        <v>587</v>
      </c>
      <c r="U208">
        <v>775</v>
      </c>
      <c r="V208">
        <v>32.03</v>
      </c>
      <c r="W208" t="str" cm="1">
        <f t="array" ref="W208">_xlfn.IFS(
V208&lt;-15,"&lt; -15%",
V208&lt;-10,"-15% to -10%",
V208&lt;-5,"-10% to -5%",
V208&lt;0,"-5% to 0%",
V208&lt;10,"0% to 10%",
V208&lt;20,"10% to 20%",
V208&lt;30,"20% to 30%",
V208&lt;40,"30% to 40%",
V208&lt;50,"40% to 50%",
V208&lt;60,"50% to 60%",
V208&lt;70,"60% to 70%",
V208&lt;80,"70% to 80%",
V208&lt;90,"80% to 90%",
V208&lt;100,"90% to 100%",
TRUE,"&gt; 100%"
)</f>
        <v>30% to 40%</v>
      </c>
      <c r="X208">
        <v>6205.4</v>
      </c>
      <c r="Y208">
        <v>6209</v>
      </c>
      <c r="Z208" t="str">
        <f t="shared" si="17"/>
        <v>&gt;0</v>
      </c>
      <c r="AA208" t="str" cm="1">
        <f t="array" ref="AA208">_xlfn.IFS(
AND(O208&gt;=0,O208&lt;5),"0-5",
AND(O208&gt;=5,O208&lt;15),"5-15",
AND(O208&gt;=15,O208&lt;30),"15-30",
AND(O208&gt;=30,O208&lt;60),"30-60",
AND(O208&gt;=60,O208&lt;90),"60-90",
AND(O208&gt;=90,O208&lt;120),"90-120",
AND(O208&gt;=120,O208&lt;160),"120-160",
AND(O208&gt;=160,O208&lt;200),"160-200",
AND(O208&gt;=200,O208&lt;250),"200-250",
AND(O208&gt;=250,O208&lt;300),"250-300",
O208&gt;=300,"&gt;300",
TRUE,"Below 0"
)</f>
        <v>90-120</v>
      </c>
      <c r="AB208">
        <v>957.14</v>
      </c>
    </row>
    <row r="209" spans="1:28" hidden="1">
      <c r="A209" s="1">
        <v>44886</v>
      </c>
      <c r="B209" s="1" t="str">
        <f t="shared" si="19"/>
        <v>2022</v>
      </c>
      <c r="C209" t="s">
        <v>22604</v>
      </c>
      <c r="D209" t="str">
        <f t="shared" si="15"/>
        <v>Archean</v>
      </c>
      <c r="E209" t="str">
        <f t="shared" si="16"/>
        <v>Archean Chemical I</v>
      </c>
      <c r="F209" t="str">
        <f>_xlfn.XLOOKUP(E209,MARKET_PRICE__2[Column2],MARKET_PRICE__2[Column3],"Not found")</f>
        <v>Not found</v>
      </c>
      <c r="G209" t="str">
        <f>_xlfn.XLOOKUP(D209,MARKET_PRICE__2[Column12],MARKET_PRICE__2[Column3],"Not found")</f>
        <v>649.90</v>
      </c>
      <c r="H209" s="2">
        <v>1462.31</v>
      </c>
      <c r="K209" s="2">
        <f t="shared" si="18"/>
        <v>146.23099999999999</v>
      </c>
      <c r="L209" s="14" t="str" cm="1">
        <f t="array" ref="L209">_xlfn.IFS(
AND(H209&gt;=1000,H209&lt;1050),"1000-1050",
AND(H209&gt;=1050,H209&lt;1100),"1050-1100",
AND(H209&gt;=1100,H209&lt;1150),"1100-1150",
AND(H209&gt;=1150,H209&lt;1200),"1150-1200",
AND(H209&gt;=1200,H209&lt;1250),"1200-1250",
AND(H209&gt;=1250,H209&lt;1300),"1250-1300",
AND(H209&gt;=1300,H209&lt;1350),"1300-1350",
AND(H209&gt;=1350,H209&lt;1400),"1350-1400",
AND(H209&gt;=1400,H209&lt;1450),"1400-1450",
AND(H209&gt;=1450,H209&lt;=1500),"1450-1500",
H209&lt;1000,"Below 1000",
TRUE,"Above 1500"
)</f>
        <v>1450-1500</v>
      </c>
      <c r="M209" s="14"/>
      <c r="N209" t="str" cm="1">
        <f t="array" ref="N209">_xlfn.IFS(H209&lt;500,"0-500",H209&lt;1000,"500-1000",H209&lt;1500,"1000-1500",H209&lt;2000,"1500-2000",H209&lt;2500,"2000-2500",H209&lt;3000,"2500-3000",H209&lt;3500,"3000-3500",H209&lt;4000,"3500-4000",H209&lt;4500,"4000-4500",H209&lt;=5000,"4500-5000",TRUE,"Hbove 5000")</f>
        <v>1000-1500</v>
      </c>
      <c r="O209">
        <v>48.91</v>
      </c>
      <c r="P209">
        <v>14.9</v>
      </c>
      <c r="Q209">
        <v>9.9600000000000009</v>
      </c>
      <c r="R209">
        <v>32.229999999999997</v>
      </c>
      <c r="S209" t="str" cm="1">
        <f t="array" ref="S209">_xlfn.IFS(
R209&lt;0,"&lt; 0",
R209&lt;5,"0 to 5",
R209&lt;10,"5 to 10",
R209&lt;15,"10 to 15",
R209&lt;20,"15 to 20",
R209&lt;25,"20 to 25",
R209&lt;50,"25 to 50",
R209&lt;75,"50 to 75",
R209&lt;100,"75 to 100",
R209&lt;125,"100 to 125",
R209&lt;150,"125 to 150",
R209&lt;175,"150 to 175",
R209&lt;200,"175 to 200",
TRUE,"&gt; 200"
)</f>
        <v>25 to 50</v>
      </c>
      <c r="T209">
        <v>407</v>
      </c>
      <c r="U209">
        <v>449</v>
      </c>
      <c r="V209">
        <v>10.32</v>
      </c>
      <c r="W209" t="str" cm="1">
        <f t="array" ref="W209">_xlfn.IFS(
V209&lt;-15,"&lt; -15%",
V209&lt;-10,"-15% to -10%",
V209&lt;-5,"-10% to -5%",
V209&lt;0,"-5% to 0%",
V209&lt;10,"0% to 10%",
V209&lt;20,"10% to 20%",
V209&lt;30,"20% to 30%",
V209&lt;40,"30% to 40%",
V209&lt;50,"40% to 50%",
V209&lt;60,"50% to 60%",
V209&lt;70,"60% to 70%",
V209&lt;80,"70% to 80%",
V209&lt;90,"80% to 90%",
V209&lt;100,"90% to 100%",
TRUE,"&gt; 100%"
)</f>
        <v>10% to 20%</v>
      </c>
      <c r="X209">
        <v>673.6</v>
      </c>
      <c r="Y209">
        <v>674</v>
      </c>
      <c r="Z209" t="str">
        <f t="shared" si="17"/>
        <v>&gt;0</v>
      </c>
      <c r="AA209" t="str" cm="1">
        <f t="array" ref="AA209">_xlfn.IFS(
AND(O209&gt;=0,O209&lt;5),"0-5",
AND(O209&gt;=5,O209&lt;15),"5-15",
AND(O209&gt;=15,O209&lt;30),"15-30",
AND(O209&gt;=30,O209&lt;60),"30-60",
AND(O209&gt;=60,O209&lt;90),"60-90",
AND(O209&gt;=90,O209&lt;120),"90-120",
AND(O209&gt;=120,O209&lt;160),"120-160",
AND(O209&gt;=160,O209&lt;200),"160-200",
AND(O209&gt;=200,O209&lt;250),"200-250",
AND(O209&gt;=250,O209&lt;300),"250-300",
O209&gt;=300,"&gt;300",
TRUE,"Below 0"
)</f>
        <v>30-60</v>
      </c>
      <c r="AB209">
        <v>65.5</v>
      </c>
    </row>
    <row r="210" spans="1:28" hidden="1">
      <c r="A210" s="1">
        <v>44886</v>
      </c>
      <c r="B210" s="1" t="str">
        <f t="shared" si="19"/>
        <v>2022</v>
      </c>
      <c r="C210" t="s">
        <v>22605</v>
      </c>
      <c r="D210" t="str">
        <f t="shared" si="15"/>
        <v>Five-Star</v>
      </c>
      <c r="E210" t="str">
        <f t="shared" si="16"/>
        <v>Five-Star Business</v>
      </c>
      <c r="F210" t="str">
        <f>_xlfn.XLOOKUP(E210,MARKET_PRICE__2[Column2],MARKET_PRICE__2[Column3],"Not found")</f>
        <v>Not found</v>
      </c>
      <c r="G210" t="str">
        <f>_xlfn.XLOOKUP(D210,MARKET_PRICE__2[Column12],MARKET_PRICE__2[Column3],"Not found")</f>
        <v>523.55</v>
      </c>
      <c r="H210" s="2">
        <v>1588.51</v>
      </c>
      <c r="K210" s="2">
        <f t="shared" si="18"/>
        <v>158.851</v>
      </c>
      <c r="M210" s="2" t="str" cm="1">
        <f t="array" ref="M210">_xlfn.IFS(
AND(H210&gt;=1000,H210&lt;1050),"1000-1050",
AND(H210&gt;=1050,H210&lt;1100),"1050-1100",
AND(H210&gt;=1100,H210&lt;1150),"1100-1150",
AND(H210&gt;=1150,H210&lt;1200),"1150-1200",
AND(H210&gt;=1200,H210&lt;1250),"1200-1250",
AND(H210&gt;=1250,H210&lt;1300),"1250-1300",
AND(H210&gt;=1300,H210&lt;1350),"1300-1350",
AND(H210&gt;=1350,H210&lt;1400),"1350-1400",
AND(H210&gt;=1400,H210&lt;1450),"1400-1450",
AND(H210&gt;=1450,H210&lt;1500),"1450-1500",
AND(H210&gt;=1500,H210&lt;1550),"1500-1550",
AND(H210&gt;=1550,H210&lt;1600),"1550-1600",
AND(H210&gt;=1600,H210&lt;1650),"1600-1650",
AND(H210&gt;=1650,H210&lt;1700),"1650-1700",
AND(H210&gt;=1700,H210&lt;1750),"1700-1750",
AND(H210&gt;=1750,H210&lt;1800),"1750-1800",
AND(H210&gt;=1800,H210&lt;1850),"1800-1850",
AND(H210&gt;=1850,H210&lt;1900),"1850-1900",
AND(H210&gt;=1900,H210&lt;1950),"1900-1950",
AND(H210&gt;=1950,H210&lt;=2000),"1950-2000",
H210&lt;1000,"Below 1000",
TRUE,"Above 2000"
)</f>
        <v>1550-1600</v>
      </c>
      <c r="N210" t="str" cm="1">
        <f t="array" ref="N210">_xlfn.IFS(H210&lt;500,"0-500",H210&lt;1000,"500-1000",H210&lt;1500,"1000-1500",H210&lt;2000,"1500-2000",H210&lt;2500,"2000-2500",H210&lt;3000,"2500-3000",H210&lt;3500,"3000-3500",H210&lt;4000,"3500-4000",H210&lt;4500,"4000-4500",H210&lt;=5000,"4500-5000",TRUE,"Hbove 5000")</f>
        <v>1500-2000</v>
      </c>
      <c r="O210">
        <v>1.77</v>
      </c>
      <c r="P210">
        <v>0.61</v>
      </c>
      <c r="Q210">
        <v>0.11</v>
      </c>
      <c r="R210">
        <v>0.7</v>
      </c>
      <c r="S210" t="str" cm="1">
        <f t="array" ref="S210">_xlfn.IFS(
R210&lt;0,"&lt; 0",
R210&lt;5,"0 to 5",
R210&lt;10,"5 to 10",
R210&lt;15,"10 to 15",
R210&lt;20,"15 to 20",
R210&lt;25,"20 to 25",
R210&lt;50,"25 to 50",
R210&lt;75,"50 to 75",
R210&lt;100,"75 to 100",
R210&lt;125,"100 to 125",
R210&lt;150,"125 to 150",
R210&lt;175,"150 to 175",
R210&lt;200,"175 to 200",
TRUE,"&gt; 200"
)</f>
        <v>0 to 5</v>
      </c>
      <c r="T210">
        <v>474</v>
      </c>
      <c r="U210">
        <v>449.95</v>
      </c>
      <c r="V210">
        <v>-5.07</v>
      </c>
      <c r="W210" t="str" cm="1">
        <f t="array" ref="W210">_xlfn.IFS(
V210&lt;-15,"&lt; -15%",
V210&lt;-10,"-15% to -10%",
V210&lt;-5,"-10% to -5%",
V210&lt;0,"-5% to 0%",
V210&lt;10,"0% to 10%",
V210&lt;20,"10% to 20%",
V210&lt;30,"20% to 30%",
V210&lt;40,"30% to 40%",
V210&lt;50,"40% to 50%",
V210&lt;60,"50% to 60%",
V210&lt;70,"60% to 70%",
V210&lt;80,"70% to 80%",
V210&lt;90,"80% to 90%",
V210&lt;100,"90% to 100%",
TRUE,"&gt; 100%"
)</f>
        <v>-10% to -5%</v>
      </c>
      <c r="X210">
        <v>588.85</v>
      </c>
      <c r="Y210">
        <v>588.75</v>
      </c>
      <c r="Z210" t="str">
        <f t="shared" si="17"/>
        <v>&lt;0</v>
      </c>
      <c r="AA210" t="str" cm="1">
        <f t="array" ref="AA210">_xlfn.IFS(
AND(O210&gt;=0,O210&lt;5),"0-5",
AND(O210&gt;=5,O210&lt;15),"5-15",
AND(O210&gt;=15,O210&lt;30),"15-30",
AND(O210&gt;=30,O210&lt;60),"30-60",
AND(O210&gt;=60,O210&lt;90),"60-90",
AND(O210&gt;=90,O210&lt;120),"90-120",
AND(O210&gt;=120,O210&lt;160),"120-160",
AND(O210&gt;=160,O210&lt;200),"160-200",
AND(O210&gt;=200,O210&lt;250),"200-250",
AND(O210&gt;=250,O210&lt;300),"250-300",
O210&gt;=300,"&gt;300",
TRUE,"Below 0"
)</f>
        <v>0-5</v>
      </c>
      <c r="AB210">
        <v>24.23</v>
      </c>
    </row>
    <row r="211" spans="1:28">
      <c r="A211" s="1">
        <v>44881</v>
      </c>
      <c r="B211" s="1" t="str">
        <f t="shared" si="19"/>
        <v>2022</v>
      </c>
      <c r="C211" t="s">
        <v>22606</v>
      </c>
      <c r="D211" t="str">
        <f t="shared" si="15"/>
        <v>Bikaji</v>
      </c>
      <c r="E211" t="str">
        <f t="shared" si="16"/>
        <v>Bikaji Foods Inter</v>
      </c>
      <c r="F211" t="str">
        <f>_xlfn.XLOOKUP(E211,MARKET_PRICE__2[Column2],MARKET_PRICE__2[Column3],"Not found")</f>
        <v>Not found</v>
      </c>
      <c r="G211" t="str">
        <f>_xlfn.XLOOKUP(D211,MARKET_PRICE__2[Column12],MARKET_PRICE__2[Column3],"Not found")</f>
        <v>732.90</v>
      </c>
      <c r="H211" s="2">
        <v>880.85</v>
      </c>
      <c r="J211" s="2" t="str" cm="1">
        <f t="array" ref="J211">_xlfn.IFS(
AND(H211&gt;=500,H211&lt;550),"500-550",
AND(H211&gt;=550,H211&lt;600),"550-600",
AND(H211&gt;=600,H211&lt;650),"600-650",
AND(H211&gt;=650,H211&lt;700),"650-700",
AND(H211&gt;=700,H211&lt;750),"700-750",
AND(H211&gt;=750,H211&lt;800),"750-800",
AND(H211&gt;=800,H211&lt;850),"800-850",
AND(H211&gt;=850,H211&lt;900),"850-900",
AND(H211&gt;=900,H211&lt;950),"900-950",
AND(H211&gt;=950,H211&lt;=1000),"950-1000",
H211&lt;500,"Below 500",
TRUE,"Above 1000"
)</f>
        <v>850-900</v>
      </c>
      <c r="K211" s="2">
        <f t="shared" si="18"/>
        <v>88.085000000000008</v>
      </c>
      <c r="N211" t="str" cm="1">
        <f t="array" ref="N211">_xlfn.IFS(H211&lt;500,"0-500",H211&lt;1000,"500-1000",H211&lt;1500,"1000-1500",H211&lt;2000,"1500-2000",H211&lt;2500,"2000-2500",H211&lt;3000,"2500-3000",H211&lt;3500,"3000-3500",H211&lt;4000,"3500-4000",H211&lt;4500,"4000-4500",H211&lt;=5000,"4500-5000",TRUE,"Hbove 5000")</f>
        <v>500-1000</v>
      </c>
      <c r="O211">
        <v>80.63</v>
      </c>
      <c r="P211">
        <v>7.1</v>
      </c>
      <c r="Q211">
        <v>4.7699999999999996</v>
      </c>
      <c r="R211">
        <v>26.67</v>
      </c>
      <c r="S211" t="str" cm="1">
        <f t="array" ref="S211">_xlfn.IFS(
R211&lt;0,"&lt; 0",
R211&lt;5,"0 to 5",
R211&lt;10,"5 to 10",
R211&lt;15,"10 to 15",
R211&lt;20,"15 to 20",
R211&lt;25,"20 to 25",
R211&lt;50,"25 to 50",
R211&lt;75,"50 to 75",
R211&lt;100,"75 to 100",
R211&lt;125,"100 to 125",
R211&lt;150,"125 to 150",
R211&lt;175,"150 to 175",
R211&lt;200,"175 to 200",
TRUE,"&gt; 200"
)</f>
        <v>25 to 50</v>
      </c>
      <c r="T211">
        <v>300</v>
      </c>
      <c r="U211">
        <v>321.14999999999998</v>
      </c>
      <c r="V211">
        <v>7.05</v>
      </c>
      <c r="W211" t="str" cm="1">
        <f t="array" ref="W211">_xlfn.IFS(
V211&lt;-15,"&lt; -15%",
V211&lt;-10,"-15% to -10%",
V211&lt;-5,"-10% to -5%",
V211&lt;0,"-5% to 0%",
V211&lt;10,"0% to 10%",
V211&lt;20,"10% to 20%",
V211&lt;30,"20% to 30%",
V211&lt;40,"30% to 40%",
V211&lt;50,"40% to 50%",
V211&lt;60,"50% to 60%",
V211&lt;70,"60% to 70%",
V211&lt;80,"70% to 80%",
V211&lt;90,"80% to 90%",
V211&lt;100,"90% to 100%",
TRUE,"&gt; 100%"
)</f>
        <v>0% to 10%</v>
      </c>
      <c r="X211">
        <v>769.95</v>
      </c>
      <c r="Y211">
        <v>770.15</v>
      </c>
      <c r="Z211" t="str">
        <f t="shared" si="17"/>
        <v>&gt;0</v>
      </c>
      <c r="AA211" t="str" cm="1">
        <f t="array" ref="AA211">_xlfn.IFS(
AND(O211&gt;=0,O211&lt;5),"0-5",
AND(O211&gt;=5,O211&lt;15),"5-15",
AND(O211&gt;=15,O211&lt;30),"15-30",
AND(O211&gt;=30,O211&lt;60),"30-60",
AND(O211&gt;=60,O211&lt;90),"60-90",
AND(O211&gt;=90,O211&lt;120),"90-120",
AND(O211&gt;=120,O211&lt;160),"120-160",
AND(O211&gt;=160,O211&lt;200),"160-200",
AND(O211&gt;=200,O211&lt;250),"200-250",
AND(O211&gt;=250,O211&lt;300),"250-300",
O211&gt;=300,"&gt;300",
TRUE,"Below 0"
)</f>
        <v>60-90</v>
      </c>
      <c r="AB211">
        <v>156.65</v>
      </c>
    </row>
    <row r="212" spans="1:28" hidden="1">
      <c r="A212" s="1">
        <v>44881</v>
      </c>
      <c r="B212" s="1" t="str">
        <f t="shared" si="19"/>
        <v>2022</v>
      </c>
      <c r="C212" t="s">
        <v>64</v>
      </c>
      <c r="D212" t="str">
        <f t="shared" si="15"/>
        <v>Global</v>
      </c>
      <c r="E212" t="str">
        <f t="shared" si="16"/>
        <v>Global Health</v>
      </c>
      <c r="F212" t="str">
        <f>_xlfn.XLOOKUP(E212,MARKET_PRICE__2[Column2],MARKET_PRICE__2[Column3],"Not found")</f>
        <v>1374.30</v>
      </c>
      <c r="G212" t="str">
        <f>_xlfn.XLOOKUP(D212,MARKET_PRICE__2[Column12],MARKET_PRICE__2[Column3],"Not found")</f>
        <v>61.89</v>
      </c>
      <c r="H212" s="2">
        <v>2205.5700000000002</v>
      </c>
      <c r="K212" s="2">
        <f t="shared" si="18"/>
        <v>220.55700000000002</v>
      </c>
      <c r="N212" t="str" cm="1">
        <f t="array" ref="N212">_xlfn.IFS(H212&lt;500,"0-500",H212&lt;1000,"500-1000",H212&lt;1500,"1000-1500",H212&lt;2000,"1500-2000",H212&lt;2500,"2000-2500",H212&lt;3000,"2500-3000",H212&lt;3500,"3000-3500",H212&lt;4000,"3500-4000",H212&lt;4500,"4000-4500",H212&lt;=5000,"4500-5000",TRUE,"Hbove 5000")</f>
        <v>2000-2500</v>
      </c>
      <c r="O212">
        <v>28.64</v>
      </c>
      <c r="P212">
        <v>4.0199999999999996</v>
      </c>
      <c r="Q212">
        <v>0.88</v>
      </c>
      <c r="R212">
        <v>9.58</v>
      </c>
      <c r="S212" t="str" cm="1">
        <f t="array" ref="S212">_xlfn.IFS(
R212&lt;0,"&lt; 0",
R212&lt;5,"0 to 5",
R212&lt;10,"5 to 10",
R212&lt;15,"10 to 15",
R212&lt;20,"15 to 20",
R212&lt;25,"20 to 25",
R212&lt;50,"25 to 50",
R212&lt;75,"50 to 75",
R212&lt;100,"75 to 100",
R212&lt;125,"100 to 125",
R212&lt;150,"125 to 150",
R212&lt;175,"150 to 175",
R212&lt;200,"175 to 200",
TRUE,"&gt; 200"
)</f>
        <v>5 to 10</v>
      </c>
      <c r="T212">
        <v>336</v>
      </c>
      <c r="U212">
        <v>398.15</v>
      </c>
      <c r="V212">
        <v>18.5</v>
      </c>
      <c r="W212" t="str" cm="1">
        <f t="array" ref="W212">_xlfn.IFS(
V212&lt;-15,"&lt; -15%",
V212&lt;-10,"-15% to -10%",
V212&lt;-5,"-10% to -5%",
V212&lt;0,"-5% to 0%",
V212&lt;10,"0% to 10%",
V212&lt;20,"10% to 20%",
V212&lt;30,"20% to 30%",
V212&lt;40,"30% to 40%",
V212&lt;50,"40% to 50%",
V212&lt;60,"50% to 60%",
V212&lt;70,"60% to 70%",
V212&lt;80,"70% to 80%",
V212&lt;90,"80% to 90%",
V212&lt;100,"90% to 100%",
TRUE,"&gt; 100%"
)</f>
        <v>10% to 20%</v>
      </c>
      <c r="X212">
        <v>1383.5</v>
      </c>
      <c r="Y212">
        <v>1384.7</v>
      </c>
      <c r="Z212" t="str">
        <f t="shared" si="17"/>
        <v>&gt;0</v>
      </c>
      <c r="AA212" t="str" cm="1">
        <f t="array" ref="AA212">_xlfn.IFS(
AND(O212&gt;=0,O212&lt;5),"0-5",
AND(O212&gt;=5,O212&lt;15),"5-15",
AND(O212&gt;=15,O212&lt;30),"15-30",
AND(O212&gt;=30,O212&lt;60),"30-60",
AND(O212&gt;=60,O212&lt;90),"60-90",
AND(O212&gt;=90,O212&lt;120),"90-120",
AND(O212&gt;=120,O212&lt;160),"120-160",
AND(O212&gt;=160,O212&lt;200),"160-200",
AND(O212&gt;=200,O212&lt;250),"200-250",
AND(O212&gt;=250,O212&lt;300),"250-300",
O212&gt;=300,"&gt;300",
TRUE,"Below 0"
)</f>
        <v>15-30</v>
      </c>
      <c r="AB212">
        <v>311.76</v>
      </c>
    </row>
    <row r="213" spans="1:28" hidden="1">
      <c r="A213" s="1">
        <v>44880</v>
      </c>
      <c r="B213" s="1" t="str">
        <f t="shared" si="19"/>
        <v>2022</v>
      </c>
      <c r="C213" t="s">
        <v>65</v>
      </c>
      <c r="D213" t="str">
        <f t="shared" si="15"/>
        <v>Fusion</v>
      </c>
      <c r="E213" t="str">
        <f t="shared" si="16"/>
        <v>Fusion Finance</v>
      </c>
      <c r="F213" t="str">
        <f>_xlfn.XLOOKUP(E213,MARKET_PRICE__2[Column2],MARKET_PRICE__2[Column3],"Not found")</f>
        <v>192.30</v>
      </c>
      <c r="G213" t="str">
        <f>_xlfn.XLOOKUP(D213,MARKET_PRICE__2[Column12],MARKET_PRICE__2[Column3],"Not found")</f>
        <v>192.30</v>
      </c>
      <c r="H213" s="2">
        <v>1103.99</v>
      </c>
      <c r="K213" s="2">
        <f t="shared" si="18"/>
        <v>110.399</v>
      </c>
      <c r="L213" s="14" t="str" cm="1">
        <f t="array" ref="L213">_xlfn.IFS(
AND(H213&gt;=1000,H213&lt;1050),"1000-1050",
AND(H213&gt;=1050,H213&lt;1100),"1050-1100",
AND(H213&gt;=1100,H213&lt;1150),"1100-1150",
AND(H213&gt;=1150,H213&lt;1200),"1150-1200",
AND(H213&gt;=1200,H213&lt;1250),"1200-1250",
AND(H213&gt;=1250,H213&lt;1300),"1250-1300",
AND(H213&gt;=1300,H213&lt;1350),"1300-1350",
AND(H213&gt;=1350,H213&lt;1400),"1350-1400",
AND(H213&gt;=1400,H213&lt;1450),"1400-1450",
AND(H213&gt;=1450,H213&lt;=1500),"1450-1500",
H213&lt;1000,"Below 1000",
TRUE,"Above 1500"
)</f>
        <v>1100-1150</v>
      </c>
      <c r="M213" s="14"/>
      <c r="N213" t="str" cm="1">
        <f t="array" ref="N213">_xlfn.IFS(H213&lt;500,"0-500",H213&lt;1000,"500-1000",H213&lt;1500,"1000-1500",H213&lt;2000,"1500-2000",H213&lt;2500,"2000-2500",H213&lt;3000,"2500-3000",H213&lt;3500,"3000-3500",H213&lt;4000,"3500-4000",H213&lt;4500,"4000-4500",H213&lt;=5000,"4500-5000",TRUE,"Hbove 5000")</f>
        <v>1000-1500</v>
      </c>
      <c r="O213">
        <v>8.59</v>
      </c>
      <c r="P213">
        <v>1.38</v>
      </c>
      <c r="Q213">
        <v>0.51</v>
      </c>
      <c r="R213">
        <v>2.95</v>
      </c>
      <c r="S213" t="str" cm="1">
        <f t="array" ref="S213">_xlfn.IFS(
R213&lt;0,"&lt; 0",
R213&lt;5,"0 to 5",
R213&lt;10,"5 to 10",
R213&lt;15,"10 to 15",
R213&lt;20,"15 to 20",
R213&lt;25,"20 to 25",
R213&lt;50,"25 to 50",
R213&lt;75,"50 to 75",
R213&lt;100,"75 to 100",
R213&lt;125,"100 to 125",
R213&lt;150,"125 to 150",
R213&lt;175,"150 to 175",
R213&lt;200,"175 to 200",
TRUE,"&gt; 200"
)</f>
        <v>0 to 5</v>
      </c>
      <c r="T213">
        <v>368</v>
      </c>
      <c r="U213">
        <v>360.5</v>
      </c>
      <c r="V213">
        <v>-2.04</v>
      </c>
      <c r="W213" t="str" cm="1">
        <f t="array" ref="W213">_xlfn.IFS(
V213&lt;-15,"&lt; -15%",
V213&lt;-10,"-15% to -10%",
V213&lt;-5,"-10% to -5%",
V213&lt;0,"-5% to 0%",
V213&lt;10,"0% to 10%",
V213&lt;20,"10% to 20%",
V213&lt;30,"20% to 30%",
V213&lt;40,"30% to 40%",
V213&lt;50,"40% to 50%",
V213&lt;60,"50% to 60%",
V213&lt;70,"60% to 70%",
V213&lt;80,"70% to 80%",
V213&lt;90,"80% to 90%",
V213&lt;100,"90% to 100%",
TRUE,"&gt; 100%"
)</f>
        <v>-5% to 0%</v>
      </c>
      <c r="X213">
        <v>167.35</v>
      </c>
      <c r="Y213">
        <v>167.19</v>
      </c>
      <c r="Z213" t="str">
        <f t="shared" si="17"/>
        <v>&lt;0</v>
      </c>
      <c r="AA213" t="str" cm="1">
        <f t="array" ref="AA213">_xlfn.IFS(
AND(O213&gt;=0,O213&lt;5),"0-5",
AND(O213&gt;=5,O213&lt;15),"5-15",
AND(O213&gt;=15,O213&lt;30),"15-30",
AND(O213&gt;=30,O213&lt;60),"30-60",
AND(O213&gt;=60,O213&lt;90),"60-90",
AND(O213&gt;=90,O213&lt;120),"90-120",
AND(O213&gt;=120,O213&lt;160),"120-160",
AND(O213&gt;=160,O213&lt;200),"160-200",
AND(O213&gt;=200,O213&lt;250),"200-250",
AND(O213&gt;=250,O213&lt;300),"250-300",
O213&gt;=300,"&gt;300",
TRUE,"Below 0"
)</f>
        <v>5-15</v>
      </c>
      <c r="AB213">
        <v>-54.52</v>
      </c>
    </row>
    <row r="214" spans="1:28">
      <c r="A214" s="1">
        <v>44876</v>
      </c>
      <c r="B214" s="1" t="str">
        <f t="shared" si="19"/>
        <v>2022</v>
      </c>
      <c r="C214" t="s">
        <v>66</v>
      </c>
      <c r="D214" t="str">
        <f t="shared" si="15"/>
        <v>DCX</v>
      </c>
      <c r="E214" t="str">
        <f t="shared" si="16"/>
        <v>DCX Systems</v>
      </c>
      <c r="F214" t="str">
        <f>_xlfn.XLOOKUP(E214,MARKET_PRICE__2[Column2],MARKET_PRICE__2[Column3],"Not found")</f>
        <v>242.95</v>
      </c>
      <c r="G214" t="str">
        <f>_xlfn.XLOOKUP(D214,MARKET_PRICE__2[Column12],MARKET_PRICE__2[Column3],"Not found")</f>
        <v>242.95</v>
      </c>
      <c r="H214" s="2">
        <v>500</v>
      </c>
      <c r="J214" s="2" t="str" cm="1">
        <f t="array" ref="J214">_xlfn.IFS(
AND(H214&gt;=500,H214&lt;550),"500-550",
AND(H214&gt;=550,H214&lt;600),"550-600",
AND(H214&gt;=600,H214&lt;650),"600-650",
AND(H214&gt;=650,H214&lt;700),"650-700",
AND(H214&gt;=700,H214&lt;750),"700-750",
AND(H214&gt;=750,H214&lt;800),"750-800",
AND(H214&gt;=800,H214&lt;850),"800-850",
AND(H214&gt;=850,H214&lt;900),"850-900",
AND(H214&gt;=900,H214&lt;950),"900-950",
AND(H214&gt;=950,H214&lt;=1000),"950-1000",
H214&lt;500,"Below 500",
TRUE,"Above 1000"
)</f>
        <v>500-550</v>
      </c>
      <c r="K214" s="2">
        <f t="shared" si="18"/>
        <v>50</v>
      </c>
      <c r="N214" t="str" cm="1">
        <f t="array" ref="N214">_xlfn.IFS(H214&lt;500,"0-500",H214&lt;1000,"500-1000",H214&lt;1500,"1000-1500",H214&lt;2000,"1500-2000",H214&lt;2500,"2000-2500",H214&lt;3000,"2500-3000",H214&lt;3500,"3000-3500",H214&lt;4000,"3500-4000",H214&lt;4500,"4000-4500",H214&lt;=5000,"4500-5000",TRUE,"Hbove 5000")</f>
        <v>500-1000</v>
      </c>
      <c r="O214">
        <v>84.32</v>
      </c>
      <c r="P214">
        <v>43.97</v>
      </c>
      <c r="Q214">
        <v>61.77</v>
      </c>
      <c r="R214">
        <v>69.790000000000006</v>
      </c>
      <c r="S214" t="str" cm="1">
        <f t="array" ref="S214">_xlfn.IFS(
R214&lt;0,"&lt; 0",
R214&lt;5,"0 to 5",
R214&lt;10,"5 to 10",
R214&lt;15,"10 to 15",
R214&lt;20,"15 to 20",
R214&lt;25,"20 to 25",
R214&lt;50,"25 to 50",
R214&lt;75,"50 to 75",
R214&lt;100,"75 to 100",
R214&lt;125,"100 to 125",
R214&lt;150,"125 to 150",
R214&lt;175,"150 to 175",
R214&lt;200,"175 to 200",
TRUE,"&gt; 200"
)</f>
        <v>50 to 75</v>
      </c>
      <c r="T214">
        <v>207</v>
      </c>
      <c r="U214">
        <v>286.25</v>
      </c>
      <c r="V214">
        <v>38.29</v>
      </c>
      <c r="W214" t="str" cm="1">
        <f t="array" ref="W214">_xlfn.IFS(
V214&lt;-15,"&lt; -15%",
V214&lt;-10,"-15% to -10%",
V214&lt;-5,"-10% to -5%",
V214&lt;0,"-5% to 0%",
V214&lt;10,"0% to 10%",
V214&lt;20,"10% to 20%",
V214&lt;30,"20% to 30%",
V214&lt;40,"30% to 40%",
V214&lt;50,"40% to 50%",
V214&lt;60,"50% to 60%",
V214&lt;70,"60% to 70%",
V214&lt;80,"70% to 80%",
V214&lt;90,"80% to 90%",
V214&lt;100,"90% to 100%",
TRUE,"&gt; 100%"
)</f>
        <v>30% to 40%</v>
      </c>
      <c r="X214">
        <v>267</v>
      </c>
      <c r="Y214">
        <v>267.05</v>
      </c>
      <c r="Z214" t="str">
        <f t="shared" si="17"/>
        <v>&gt;0</v>
      </c>
      <c r="AA214" t="str" cm="1">
        <f t="array" ref="AA214">_xlfn.IFS(
AND(O214&gt;=0,O214&lt;5),"0-5",
AND(O214&gt;=5,O214&lt;15),"5-15",
AND(O214&gt;=15,O214&lt;30),"15-30",
AND(O214&gt;=30,O214&lt;60),"30-60",
AND(O214&gt;=60,O214&lt;90),"60-90",
AND(O214&gt;=90,O214&lt;120),"90-120",
AND(O214&gt;=120,O214&lt;160),"120-160",
AND(O214&gt;=160,O214&lt;200),"160-200",
AND(O214&gt;=200,O214&lt;250),"200-250",
AND(O214&gt;=250,O214&lt;300),"250-300",
O214&gt;=300,"&gt;300",
TRUE,"Below 0"
)</f>
        <v>60-90</v>
      </c>
      <c r="AB214">
        <v>28.99</v>
      </c>
    </row>
    <row r="215" spans="1:28" hidden="1">
      <c r="A215" s="1">
        <v>44854</v>
      </c>
      <c r="B215" s="1" t="str">
        <f t="shared" si="19"/>
        <v>2022</v>
      </c>
      <c r="C215" t="s">
        <v>22607</v>
      </c>
      <c r="D215" t="str">
        <f t="shared" si="15"/>
        <v>Tracxn</v>
      </c>
      <c r="E215" t="str">
        <f t="shared" si="16"/>
        <v>Tracxn Technologie</v>
      </c>
      <c r="F215" t="str">
        <f>_xlfn.XLOOKUP(E215,MARKET_PRICE__2[Column2],MARKET_PRICE__2[Column3],"Not found")</f>
        <v>Not found</v>
      </c>
      <c r="G215" t="str">
        <f>_xlfn.XLOOKUP(D215,MARKET_PRICE__2[Column12],MARKET_PRICE__2[Column3],"Not found")</f>
        <v>51.79</v>
      </c>
      <c r="H215" s="2">
        <v>309.38</v>
      </c>
      <c r="I215" s="2" t="str" cm="1">
        <f t="array" ref="I215">_xlfn.IFS(
H215&lt;50,"0-50",
H215&lt;100,"50-100",
H215&lt;150,"100-150",
H215&lt;200,"150-200",
H215&lt;250,"200-250",
H215&lt;300,"250-300",
H215&lt;350,"300-350",
H215&lt;400,"350-400",
H215&lt;450,"400-450",
H215&lt;=500,"450-500",
TRUE,"Above 500"
)</f>
        <v>300-350</v>
      </c>
      <c r="K215" s="2">
        <f t="shared" si="18"/>
        <v>30.937999999999999</v>
      </c>
      <c r="N215" t="str" cm="1">
        <f t="array" ref="N215">_xlfn.IFS(H215&lt;500,"0-500",H215&lt;1000,"500-1000",H215&lt;1500,"1000-1500",H215&lt;2000,"1500-2000",H215&lt;2500,"2000-2500",H215&lt;3000,"2500-3000",H215&lt;3500,"3000-3500",H215&lt;4000,"3500-4000",H215&lt;4500,"4000-4500",H215&lt;=5000,"4500-5000",TRUE,"Hbove 5000")</f>
        <v>0-500</v>
      </c>
      <c r="O215">
        <v>1.66</v>
      </c>
      <c r="P215">
        <v>0.23</v>
      </c>
      <c r="Q215">
        <v>2.39</v>
      </c>
      <c r="R215">
        <v>0.71</v>
      </c>
      <c r="S215" t="str" cm="1">
        <f t="array" ref="S215">_xlfn.IFS(
R215&lt;0,"&lt; 0",
R215&lt;5,"0 to 5",
R215&lt;10,"5 to 10",
R215&lt;15,"10 to 15",
R215&lt;20,"15 to 20",
R215&lt;25,"20 to 25",
R215&lt;50,"25 to 50",
R215&lt;75,"50 to 75",
R215&lt;100,"75 to 100",
R215&lt;125,"100 to 125",
R215&lt;150,"125 to 150",
R215&lt;175,"150 to 175",
R215&lt;200,"175 to 200",
TRUE,"&gt; 200"
)</f>
        <v>0 to 5</v>
      </c>
      <c r="T215">
        <v>80</v>
      </c>
      <c r="U215">
        <v>83</v>
      </c>
      <c r="V215">
        <v>3.75</v>
      </c>
      <c r="W215" t="str" cm="1">
        <f t="array" ref="W215">_xlfn.IFS(
V215&lt;-15,"&lt; -15%",
V215&lt;-10,"-15% to -10%",
V215&lt;-5,"-10% to -5%",
V215&lt;0,"-5% to 0%",
V215&lt;10,"0% to 10%",
V215&lt;20,"10% to 20%",
V215&lt;30,"20% to 30%",
V215&lt;40,"30% to 40%",
V215&lt;50,"40% to 50%",
V215&lt;60,"50% to 60%",
V215&lt;70,"60% to 70%",
V215&lt;80,"70% to 80%",
V215&lt;90,"80% to 90%",
V215&lt;100,"90% to 100%",
TRUE,"&gt; 100%"
)</f>
        <v>0% to 10%</v>
      </c>
      <c r="X215">
        <v>51.28</v>
      </c>
      <c r="Y215">
        <v>51.19</v>
      </c>
      <c r="Z215" t="str">
        <f t="shared" si="17"/>
        <v>&gt;0</v>
      </c>
      <c r="AA215" t="str" cm="1">
        <f t="array" ref="AA215">_xlfn.IFS(
AND(O215&gt;=0,O215&lt;5),"0-5",
AND(O215&gt;=5,O215&lt;15),"5-15",
AND(O215&gt;=15,O215&lt;30),"15-30",
AND(O215&gt;=30,O215&lt;60),"30-60",
AND(O215&gt;=60,O215&lt;90),"60-90",
AND(O215&gt;=90,O215&lt;120),"90-120",
AND(O215&gt;=120,O215&lt;160),"120-160",
AND(O215&gt;=160,O215&lt;200),"160-200",
AND(O215&gt;=200,O215&lt;250),"200-250",
AND(O215&gt;=250,O215&lt;300),"250-300",
O215&gt;=300,"&gt;300",
TRUE,"Below 0"
)</f>
        <v>0-5</v>
      </c>
      <c r="AB215">
        <v>-35.9</v>
      </c>
    </row>
    <row r="216" spans="1:28">
      <c r="A216" s="1">
        <v>44851</v>
      </c>
      <c r="B216" s="1" t="str">
        <f t="shared" si="19"/>
        <v>2022</v>
      </c>
      <c r="C216" t="s">
        <v>22608</v>
      </c>
      <c r="D216" t="str">
        <f t="shared" si="15"/>
        <v>Electronics</v>
      </c>
      <c r="E216" t="str">
        <f t="shared" si="16"/>
        <v>Electronics Mart I</v>
      </c>
      <c r="F216" t="str">
        <f>_xlfn.XLOOKUP(E216,MARKET_PRICE__2[Column2],MARKET_PRICE__2[Column3],"Not found")</f>
        <v>Not found</v>
      </c>
      <c r="G216" t="str">
        <f>_xlfn.XLOOKUP(D216,MARKET_PRICE__2[Column12],MARKET_PRICE__2[Column3],"Not found")</f>
        <v>143.65</v>
      </c>
      <c r="H216" s="2">
        <v>500</v>
      </c>
      <c r="J216" s="2" t="str" cm="1">
        <f t="array" ref="J216">_xlfn.IFS(
AND(H216&gt;=500,H216&lt;550),"500-550",
AND(H216&gt;=550,H216&lt;600),"550-600",
AND(H216&gt;=600,H216&lt;650),"600-650",
AND(H216&gt;=650,H216&lt;700),"650-700",
AND(H216&gt;=700,H216&lt;750),"700-750",
AND(H216&gt;=750,H216&lt;800),"750-800",
AND(H216&gt;=800,H216&lt;850),"800-850",
AND(H216&gt;=850,H216&lt;900),"850-900",
AND(H216&gt;=900,H216&lt;950),"900-950",
AND(H216&gt;=950,H216&lt;=1000),"950-1000",
H216&lt;500,"Below 500",
TRUE,"Above 1000"
)</f>
        <v>500-550</v>
      </c>
      <c r="K216" s="2">
        <f t="shared" si="18"/>
        <v>50</v>
      </c>
      <c r="N216" t="str" cm="1">
        <f t="array" ref="N216">_xlfn.IFS(H216&lt;500,"0-500",H216&lt;1000,"500-1000",H216&lt;1500,"1000-1500",H216&lt;2000,"1500-2000",H216&lt;2500,"2000-2500",H216&lt;3000,"2500-3000",H216&lt;3500,"3000-3500",H216&lt;4000,"3500-4000",H216&lt;4500,"4000-4500",H216&lt;=5000,"4500-5000",TRUE,"Hbove 5000")</f>
        <v>500-1000</v>
      </c>
      <c r="O216">
        <v>169.54</v>
      </c>
      <c r="P216">
        <v>63.59</v>
      </c>
      <c r="Q216">
        <v>19.72</v>
      </c>
      <c r="R216">
        <v>71.930000000000007</v>
      </c>
      <c r="S216" t="str" cm="1">
        <f t="array" ref="S216">_xlfn.IFS(
R216&lt;0,"&lt; 0",
R216&lt;5,"0 to 5",
R216&lt;10,"5 to 10",
R216&lt;15,"10 to 15",
R216&lt;20,"15 to 20",
R216&lt;25,"20 to 25",
R216&lt;50,"25 to 50",
R216&lt;75,"50 to 75",
R216&lt;100,"75 to 100",
R216&lt;125,"100 to 125",
R216&lt;150,"125 to 150",
R216&lt;175,"150 to 175",
R216&lt;200,"175 to 200",
TRUE,"&gt; 200"
)</f>
        <v>50 to 75</v>
      </c>
      <c r="T216">
        <v>59</v>
      </c>
      <c r="U216">
        <v>89.4</v>
      </c>
      <c r="V216">
        <v>51.53</v>
      </c>
      <c r="W216" t="str" cm="1">
        <f t="array" ref="W216">_xlfn.IFS(
V216&lt;-15,"&lt; -15%",
V216&lt;-10,"-15% to -10%",
V216&lt;-5,"-10% to -5%",
V216&lt;0,"-5% to 0%",
V216&lt;10,"0% to 10%",
V216&lt;20,"10% to 20%",
V216&lt;30,"20% to 30%",
V216&lt;40,"30% to 40%",
V216&lt;50,"40% to 50%",
V216&lt;60,"50% to 60%",
V216&lt;70,"60% to 70%",
V216&lt;80,"70% to 80%",
V216&lt;90,"80% to 90%",
V216&lt;100,"90% to 100%",
TRUE,"&gt; 100%"
)</f>
        <v>50% to 60%</v>
      </c>
      <c r="X216">
        <v>131.05000000000001</v>
      </c>
      <c r="Y216">
        <v>131.41</v>
      </c>
      <c r="Z216" t="str">
        <f t="shared" si="17"/>
        <v>&gt;0</v>
      </c>
      <c r="AA216" t="str" cm="1">
        <f t="array" ref="AA216">_xlfn.IFS(
AND(O216&gt;=0,O216&lt;5),"0-5",
AND(O216&gt;=5,O216&lt;15),"5-15",
AND(O216&gt;=15,O216&lt;30),"15-30",
AND(O216&gt;=30,O216&lt;60),"30-60",
AND(O216&gt;=60,O216&lt;90),"60-90",
AND(O216&gt;=90,O216&lt;120),"90-120",
AND(O216&gt;=120,O216&lt;160),"120-160",
AND(O216&gt;=160,O216&lt;200),"160-200",
AND(O216&gt;=200,O216&lt;250),"200-250",
AND(O216&gt;=250,O216&lt;300),"250-300",
O216&gt;=300,"&gt;300",
TRUE,"Below 0"
)</f>
        <v>160-200</v>
      </c>
      <c r="AB216">
        <v>122.12</v>
      </c>
    </row>
    <row r="217" spans="1:28">
      <c r="A217" s="1">
        <v>44830</v>
      </c>
      <c r="B217" s="1" t="str">
        <f t="shared" si="19"/>
        <v>2022</v>
      </c>
      <c r="C217" t="s">
        <v>22609</v>
      </c>
      <c r="D217" t="str">
        <f t="shared" si="15"/>
        <v>Harsha</v>
      </c>
      <c r="E217" t="str">
        <f t="shared" si="16"/>
        <v>Harsha Engineers I</v>
      </c>
      <c r="F217" t="str">
        <f>_xlfn.XLOOKUP(E217,MARKET_PRICE__2[Column2],MARKET_PRICE__2[Column3],"Not found")</f>
        <v>Not found</v>
      </c>
      <c r="G217" t="str">
        <f>_xlfn.XLOOKUP(D217,MARKET_PRICE__2[Column12],MARKET_PRICE__2[Column3],"Not found")</f>
        <v>387.10</v>
      </c>
      <c r="H217" s="2">
        <v>755</v>
      </c>
      <c r="J217" s="2" t="str" cm="1">
        <f t="array" ref="J217">_xlfn.IFS(
AND(H217&gt;=500,H217&lt;550),"500-550",
AND(H217&gt;=550,H217&lt;600),"550-600",
AND(H217&gt;=600,H217&lt;650),"600-650",
AND(H217&gt;=650,H217&lt;700),"650-700",
AND(H217&gt;=700,H217&lt;750),"700-750",
AND(H217&gt;=750,H217&lt;800),"750-800",
AND(H217&gt;=800,H217&lt;850),"800-850",
AND(H217&gt;=850,H217&lt;900),"850-900",
AND(H217&gt;=900,H217&lt;950),"900-950",
AND(H217&gt;=950,H217&lt;=1000),"950-1000",
H217&lt;500,"Below 500",
TRUE,"Above 1000"
)</f>
        <v>750-800</v>
      </c>
      <c r="K217" s="2">
        <f t="shared" si="18"/>
        <v>75.5</v>
      </c>
      <c r="N217" t="str" cm="1">
        <f t="array" ref="N217">_xlfn.IFS(H217&lt;500,"0-500",H217&lt;1000,"500-1000",H217&lt;1500,"1000-1500",H217&lt;2000,"1500-2000",H217&lt;2500,"2000-2500",H217&lt;3000,"2500-3000",H217&lt;3500,"3000-3500",H217&lt;4000,"3500-4000",H217&lt;4500,"4000-4500",H217&lt;=5000,"4500-5000",TRUE,"Hbove 5000")</f>
        <v>500-1000</v>
      </c>
      <c r="O217">
        <v>178.26</v>
      </c>
      <c r="P217">
        <v>40.36</v>
      </c>
      <c r="Q217">
        <v>12.44</v>
      </c>
      <c r="R217">
        <v>47.19</v>
      </c>
      <c r="S217" t="str" cm="1">
        <f t="array" ref="S217">_xlfn.IFS(
R217&lt;0,"&lt; 0",
R217&lt;5,"0 to 5",
R217&lt;10,"5 to 10",
R217&lt;15,"10 to 15",
R217&lt;20,"15 to 20",
R217&lt;25,"20 to 25",
R217&lt;50,"25 to 50",
R217&lt;75,"50 to 75",
R217&lt;100,"75 to 100",
R217&lt;125,"100 to 125",
R217&lt;150,"125 to 150",
R217&lt;175,"150 to 175",
R217&lt;200,"175 to 200",
TRUE,"&gt; 200"
)</f>
        <v>25 to 50</v>
      </c>
      <c r="T217">
        <v>330</v>
      </c>
      <c r="U217">
        <v>444</v>
      </c>
      <c r="V217">
        <v>34.549999999999997</v>
      </c>
      <c r="W217" t="str" cm="1">
        <f t="array" ref="W217">_xlfn.IFS(
V217&lt;-15,"&lt; -15%",
V217&lt;-10,"-15% to -10%",
V217&lt;-5,"-10% to -5%",
V217&lt;0,"-5% to 0%",
V217&lt;10,"0% to 10%",
V217&lt;20,"10% to 20%",
V217&lt;30,"20% to 30%",
V217&lt;40,"30% to 40%",
V217&lt;50,"40% to 50%",
V217&lt;60,"50% to 60%",
V217&lt;70,"60% to 70%",
V217&lt;80,"70% to 80%",
V217&lt;90,"80% to 90%",
V217&lt;100,"90% to 100%",
TRUE,"&gt; 100%"
)</f>
        <v>30% to 40%</v>
      </c>
      <c r="X217">
        <v>411.9</v>
      </c>
      <c r="Y217">
        <v>411.4</v>
      </c>
      <c r="Z217" t="str">
        <f t="shared" si="17"/>
        <v>&gt;0</v>
      </c>
      <c r="AA217" t="str" cm="1">
        <f t="array" ref="AA217">_xlfn.IFS(
AND(O217&gt;=0,O217&lt;5),"0-5",
AND(O217&gt;=5,O217&lt;15),"5-15",
AND(O217&gt;=15,O217&lt;30),"15-30",
AND(O217&gt;=30,O217&lt;60),"30-60",
AND(O217&gt;=60,O217&lt;90),"60-90",
AND(O217&gt;=90,O217&lt;120),"90-120",
AND(O217&gt;=120,O217&lt;160),"120-160",
AND(O217&gt;=160,O217&lt;200),"160-200",
AND(O217&gt;=200,O217&lt;250),"200-250",
AND(O217&gt;=250,O217&lt;300),"250-300",
O217&gt;=300,"&gt;300",
TRUE,"Below 0"
)</f>
        <v>160-200</v>
      </c>
      <c r="AB217">
        <v>24.82</v>
      </c>
    </row>
    <row r="218" spans="1:28">
      <c r="A218" s="1">
        <v>44819</v>
      </c>
      <c r="B218" s="1" t="str">
        <f t="shared" si="19"/>
        <v>2022</v>
      </c>
      <c r="C218" t="s">
        <v>22610</v>
      </c>
      <c r="D218" t="str">
        <f t="shared" si="15"/>
        <v>Tamilnad</v>
      </c>
      <c r="E218" t="str">
        <f t="shared" si="16"/>
        <v>Tamilnad Mercantil</v>
      </c>
      <c r="F218" t="str">
        <f>_xlfn.XLOOKUP(E218,MARKET_PRICE__2[Column2],MARKET_PRICE__2[Column3],"Not found")</f>
        <v>Not found</v>
      </c>
      <c r="G218" t="str">
        <f>_xlfn.XLOOKUP(D218,MARKET_PRICE__2[Column12],MARKET_PRICE__2[Column3],"Not found")</f>
        <v>Not found</v>
      </c>
      <c r="H218" s="2">
        <v>807.84</v>
      </c>
      <c r="J218" s="2" t="str" cm="1">
        <f t="array" ref="J218">_xlfn.IFS(
AND(H218&gt;=500,H218&lt;550),"500-550",
AND(H218&gt;=550,H218&lt;600),"550-600",
AND(H218&gt;=600,H218&lt;650),"600-650",
AND(H218&gt;=650,H218&lt;700),"650-700",
AND(H218&gt;=700,H218&lt;750),"700-750",
AND(H218&gt;=750,H218&lt;800),"750-800",
AND(H218&gt;=800,H218&lt;850),"800-850",
AND(H218&gt;=850,H218&lt;900),"850-900",
AND(H218&gt;=900,H218&lt;950),"900-950",
AND(H218&gt;=950,H218&lt;=1000),"950-1000",
H218&lt;500,"Below 500",
TRUE,"Above 1000"
)</f>
        <v>800-850</v>
      </c>
      <c r="K218" s="2">
        <f t="shared" si="18"/>
        <v>80.784000000000006</v>
      </c>
      <c r="N218" t="str" cm="1">
        <f t="array" ref="N218">_xlfn.IFS(H218&lt;500,"0-500",H218&lt;1000,"500-1000",H218&lt;1500,"1000-1500",H218&lt;2000,"1500-2000",H218&lt;2500,"2000-2500",H218&lt;3000,"2500-3000",H218&lt;3500,"3000-3500",H218&lt;4000,"3500-4000",H218&lt;4500,"4000-4500",H218&lt;=5000,"4500-5000",TRUE,"Hbove 5000")</f>
        <v>500-1000</v>
      </c>
      <c r="O218">
        <v>1.62</v>
      </c>
      <c r="P218">
        <v>2.94</v>
      </c>
      <c r="Q218">
        <v>6.48</v>
      </c>
      <c r="R218">
        <v>2.86</v>
      </c>
      <c r="S218" t="str" cm="1">
        <f t="array" ref="S218">_xlfn.IFS(
R218&lt;0,"&lt; 0",
R218&lt;5,"0 to 5",
R218&lt;10,"5 to 10",
R218&lt;15,"10 to 15",
R218&lt;20,"15 to 20",
R218&lt;25,"20 to 25",
R218&lt;50,"25 to 50",
R218&lt;75,"50 to 75",
R218&lt;100,"75 to 100",
R218&lt;125,"100 to 125",
R218&lt;150,"125 to 150",
R218&lt;175,"150 to 175",
R218&lt;200,"175 to 200",
TRUE,"&gt; 200"
)</f>
        <v>0 to 5</v>
      </c>
      <c r="T218">
        <v>510</v>
      </c>
      <c r="U218">
        <v>510</v>
      </c>
      <c r="V218">
        <v>0</v>
      </c>
      <c r="W218" t="str" cm="1">
        <f t="array" ref="W218">_xlfn.IFS(
V218&lt;-15,"&lt; -15%",
V218&lt;-10,"-15% to -10%",
V218&lt;-5,"-10% to -5%",
V218&lt;0,"-5% to 0%",
V218&lt;10,"0% to 10%",
V218&lt;20,"10% to 20%",
V218&lt;30,"20% to 30%",
V218&lt;40,"30% to 40%",
V218&lt;50,"40% to 50%",
V218&lt;60,"50% to 60%",
V218&lt;70,"60% to 70%",
V218&lt;80,"70% to 80%",
V218&lt;90,"80% to 90%",
V218&lt;100,"90% to 100%",
TRUE,"&gt; 100%"
)</f>
        <v>0% to 10%</v>
      </c>
      <c r="X218">
        <v>427.4</v>
      </c>
      <c r="Y218">
        <v>427.15</v>
      </c>
      <c r="Z218" t="str">
        <f t="shared" si="17"/>
        <v>=0</v>
      </c>
      <c r="AA218" t="str" cm="1">
        <f t="array" ref="AA218">_xlfn.IFS(
AND(O218&gt;=0,O218&lt;5),"0-5",
AND(O218&gt;=5,O218&lt;15),"5-15",
AND(O218&gt;=15,O218&lt;30),"15-30",
AND(O218&gt;=30,O218&lt;60),"30-60",
AND(O218&gt;=60,O218&lt;90),"60-90",
AND(O218&gt;=90,O218&lt;120),"90-120",
AND(O218&gt;=120,O218&lt;160),"120-160",
AND(O218&gt;=160,O218&lt;200),"160-200",
AND(O218&gt;=200,O218&lt;250),"200-250",
AND(O218&gt;=250,O218&lt;300),"250-300",
O218&gt;=300,"&gt;300",
TRUE,"Below 0"
)</f>
        <v>0-5</v>
      </c>
      <c r="AB218">
        <v>-16.2</v>
      </c>
    </row>
    <row r="219" spans="1:28">
      <c r="A219" s="1">
        <v>44810</v>
      </c>
      <c r="B219" s="1" t="str">
        <f t="shared" si="19"/>
        <v>2022</v>
      </c>
      <c r="C219" t="s">
        <v>22611</v>
      </c>
      <c r="D219" t="str">
        <f t="shared" si="15"/>
        <v>Dreamfolks</v>
      </c>
      <c r="E219" t="str">
        <f t="shared" si="16"/>
        <v>Dreamfolks Service</v>
      </c>
      <c r="F219" t="str">
        <f>_xlfn.XLOOKUP(E219,MARKET_PRICE__2[Column2],MARKET_PRICE__2[Column3],"Not found")</f>
        <v>Not found</v>
      </c>
      <c r="G219" t="str">
        <f>_xlfn.XLOOKUP(D219,MARKET_PRICE__2[Column12],MARKET_PRICE__2[Column3],"Not found")</f>
        <v>120.55</v>
      </c>
      <c r="H219" s="2">
        <v>562.1</v>
      </c>
      <c r="J219" s="2" t="str" cm="1">
        <f t="array" ref="J219">_xlfn.IFS(
AND(H219&gt;=500,H219&lt;550),"500-550",
AND(H219&gt;=550,H219&lt;600),"550-600",
AND(H219&gt;=600,H219&lt;650),"600-650",
AND(H219&gt;=650,H219&lt;700),"650-700",
AND(H219&gt;=700,H219&lt;750),"700-750",
AND(H219&gt;=750,H219&lt;800),"750-800",
AND(H219&gt;=800,H219&lt;850),"800-850",
AND(H219&gt;=850,H219&lt;900),"850-900",
AND(H219&gt;=900,H219&lt;950),"900-950",
AND(H219&gt;=950,H219&lt;=1000),"950-1000",
H219&lt;500,"Below 500",
TRUE,"Above 1000"
)</f>
        <v>550-600</v>
      </c>
      <c r="K219" s="2">
        <f t="shared" si="18"/>
        <v>56.21</v>
      </c>
      <c r="N219" t="str" cm="1">
        <f t="array" ref="N219">_xlfn.IFS(H219&lt;500,"0-500",H219&lt;1000,"500-1000",H219&lt;1500,"1000-1500",H219&lt;2000,"1500-2000",H219&lt;2500,"2000-2500",H219&lt;3000,"2500-3000",H219&lt;3500,"3000-3500",H219&lt;4000,"3500-4000",H219&lt;4500,"4000-4500",H219&lt;=5000,"4500-5000",TRUE,"Hbove 5000")</f>
        <v>500-1000</v>
      </c>
      <c r="O219">
        <v>70.53</v>
      </c>
      <c r="P219">
        <v>37.659999999999997</v>
      </c>
      <c r="Q219">
        <v>43.66</v>
      </c>
      <c r="R219">
        <v>56.68</v>
      </c>
      <c r="S219" t="str" cm="1">
        <f t="array" ref="S219">_xlfn.IFS(
R219&lt;0,"&lt; 0",
R219&lt;5,"0 to 5",
R219&lt;10,"5 to 10",
R219&lt;15,"10 to 15",
R219&lt;20,"15 to 20",
R219&lt;25,"20 to 25",
R219&lt;50,"25 to 50",
R219&lt;75,"50 to 75",
R219&lt;100,"75 to 100",
R219&lt;125,"100 to 125",
R219&lt;150,"125 to 150",
R219&lt;175,"150 to 175",
R219&lt;200,"175 to 200",
TRUE,"&gt; 200"
)</f>
        <v>50 to 75</v>
      </c>
      <c r="T219">
        <v>326</v>
      </c>
      <c r="U219">
        <v>505</v>
      </c>
      <c r="V219">
        <v>54.91</v>
      </c>
      <c r="W219" t="str" cm="1">
        <f t="array" ref="W219">_xlfn.IFS(
V219&lt;-15,"&lt; -15%",
V219&lt;-10,"-15% to -10%",
V219&lt;-5,"-10% to -5%",
V219&lt;0,"-5% to 0%",
V219&lt;10,"0% to 10%",
V219&lt;20,"10% to 20%",
V219&lt;30,"20% to 30%",
V219&lt;40,"30% to 40%",
V219&lt;50,"40% to 50%",
V219&lt;60,"50% to 60%",
V219&lt;70,"60% to 70%",
V219&lt;80,"70% to 80%",
V219&lt;90,"80% to 90%",
V219&lt;100,"90% to 100%",
TRUE,"&gt; 100%"
)</f>
        <v>50% to 60%</v>
      </c>
      <c r="X219">
        <v>154.1</v>
      </c>
      <c r="Y219">
        <v>154.13</v>
      </c>
      <c r="Z219" t="str">
        <f t="shared" si="17"/>
        <v>&gt;0</v>
      </c>
      <c r="AA219" t="str" cm="1">
        <f t="array" ref="AA219">_xlfn.IFS(
AND(O219&gt;=0,O219&lt;5),"0-5",
AND(O219&gt;=5,O219&lt;15),"5-15",
AND(O219&gt;=15,O219&lt;30),"15-30",
AND(O219&gt;=30,O219&lt;60),"30-60",
AND(O219&gt;=60,O219&lt;90),"60-90",
AND(O219&gt;=90,O219&lt;120),"90-120",
AND(O219&gt;=120,O219&lt;160),"120-160",
AND(O219&gt;=160,O219&lt;200),"160-200",
AND(O219&gt;=200,O219&lt;250),"200-250",
AND(O219&gt;=250,O219&lt;300),"250-300",
O219&gt;=300,"&gt;300",
TRUE,"Below 0"
)</f>
        <v>60-90</v>
      </c>
      <c r="AB219">
        <v>-52.73</v>
      </c>
    </row>
    <row r="220" spans="1:28">
      <c r="A220" s="1">
        <v>44799</v>
      </c>
      <c r="B220" s="1" t="str">
        <f t="shared" si="19"/>
        <v>2022</v>
      </c>
      <c r="C220" t="s">
        <v>22612</v>
      </c>
      <c r="D220" t="str">
        <f t="shared" si="15"/>
        <v>Syrma</v>
      </c>
      <c r="E220" t="str">
        <f t="shared" si="16"/>
        <v>Syrma SGS Technolo</v>
      </c>
      <c r="F220" t="str">
        <f>_xlfn.XLOOKUP(E220,MARKET_PRICE__2[Column2],MARKET_PRICE__2[Column3],"Not found")</f>
        <v>Not found</v>
      </c>
      <c r="G220" t="str">
        <f>_xlfn.XLOOKUP(D220,MARKET_PRICE__2[Column12],MARKET_PRICE__2[Column3],"Not found")</f>
        <v>820.50</v>
      </c>
      <c r="H220" s="2">
        <v>840.13</v>
      </c>
      <c r="J220" s="2" t="str" cm="1">
        <f t="array" ref="J220">_xlfn.IFS(
AND(H220&gt;=500,H220&lt;550),"500-550",
AND(H220&gt;=550,H220&lt;600),"550-600",
AND(H220&gt;=600,H220&lt;650),"600-650",
AND(H220&gt;=650,H220&lt;700),"650-700",
AND(H220&gt;=700,H220&lt;750),"700-750",
AND(H220&gt;=750,H220&lt;800),"750-800",
AND(H220&gt;=800,H220&lt;850),"800-850",
AND(H220&gt;=850,H220&lt;900),"850-900",
AND(H220&gt;=900,H220&lt;950),"900-950",
AND(H220&gt;=950,H220&lt;=1000),"950-1000",
H220&lt;500,"Below 500",
TRUE,"Above 1000"
)</f>
        <v>800-850</v>
      </c>
      <c r="K220" s="2">
        <f t="shared" si="18"/>
        <v>84.013000000000005</v>
      </c>
      <c r="N220" t="str" cm="1">
        <f t="array" ref="N220">_xlfn.IFS(H220&lt;500,"0-500",H220&lt;1000,"500-1000",H220&lt;1500,"1000-1500",H220&lt;2000,"1500-2000",H220&lt;2500,"2000-2500",H220&lt;3000,"2500-3000",H220&lt;3500,"3000-3500",H220&lt;4000,"3500-4000",H220&lt;4500,"4000-4500",H220&lt;=5000,"4500-5000",TRUE,"Hbove 5000")</f>
        <v>500-1000</v>
      </c>
      <c r="O220">
        <v>87.56</v>
      </c>
      <c r="P220">
        <v>7.13</v>
      </c>
      <c r="Q220">
        <v>2.84</v>
      </c>
      <c r="R220">
        <v>15.59</v>
      </c>
      <c r="S220" t="str" cm="1">
        <f t="array" ref="S220">_xlfn.IFS(
R220&lt;0,"&lt; 0",
R220&lt;5,"0 to 5",
R220&lt;10,"5 to 10",
R220&lt;15,"10 to 15",
R220&lt;20,"15 to 20",
R220&lt;25,"20 to 25",
R220&lt;50,"25 to 50",
R220&lt;75,"50 to 75",
R220&lt;100,"75 to 100",
R220&lt;125,"100 to 125",
R220&lt;150,"125 to 150",
R220&lt;175,"150 to 175",
R220&lt;200,"175 to 200",
TRUE,"&gt; 200"
)</f>
        <v>15 to 20</v>
      </c>
      <c r="T220">
        <v>220</v>
      </c>
      <c r="U220">
        <v>262</v>
      </c>
      <c r="V220">
        <v>19.09</v>
      </c>
      <c r="W220" t="str" cm="1">
        <f t="array" ref="W220">_xlfn.IFS(
V220&lt;-15,"&lt; -15%",
V220&lt;-10,"-15% to -10%",
V220&lt;-5,"-10% to -5%",
V220&lt;0,"-5% to 0%",
V220&lt;10,"0% to 10%",
V220&lt;20,"10% to 20%",
V220&lt;30,"20% to 30%",
V220&lt;40,"30% to 40%",
V220&lt;50,"40% to 50%",
V220&lt;60,"50% to 60%",
V220&lt;70,"60% to 70%",
V220&lt;80,"70% to 80%",
V220&lt;90,"80% to 90%",
V220&lt;100,"90% to 100%",
TRUE,"&gt; 100%"
)</f>
        <v>10% to 20%</v>
      </c>
      <c r="X220">
        <v>745.6</v>
      </c>
      <c r="Y220">
        <v>745.95</v>
      </c>
      <c r="Z220" t="str">
        <f t="shared" si="17"/>
        <v>&gt;0</v>
      </c>
      <c r="AA220" t="str" cm="1">
        <f t="array" ref="AA220">_xlfn.IFS(
AND(O220&gt;=0,O220&lt;5),"0-5",
AND(O220&gt;=5,O220&lt;15),"5-15",
AND(O220&gt;=15,O220&lt;30),"15-30",
AND(O220&gt;=30,O220&lt;60),"30-60",
AND(O220&gt;=60,O220&lt;90),"60-90",
AND(O220&gt;=90,O220&lt;120),"90-120",
AND(O220&gt;=120,O220&lt;160),"120-160",
AND(O220&gt;=160,O220&lt;200),"160-200",
AND(O220&gt;=200,O220&lt;250),"200-250",
AND(O220&gt;=250,O220&lt;300),"250-300",
O220&gt;=300,"&gt;300",
TRUE,"Below 0"
)</f>
        <v>60-90</v>
      </c>
      <c r="AB220">
        <v>238.91</v>
      </c>
    </row>
    <row r="221" spans="1:28">
      <c r="A221" s="1">
        <v>44715</v>
      </c>
      <c r="B221" s="1" t="str">
        <f t="shared" si="19"/>
        <v>2022</v>
      </c>
      <c r="C221" t="s">
        <v>22613</v>
      </c>
      <c r="D221" t="str">
        <f t="shared" si="15"/>
        <v>Aether</v>
      </c>
      <c r="E221" t="str">
        <f t="shared" si="16"/>
        <v>Aether Industries</v>
      </c>
      <c r="F221" t="str">
        <f>_xlfn.XLOOKUP(E221,MARKET_PRICE__2[Column2],MARKET_PRICE__2[Column3],"Not found")</f>
        <v>Not found</v>
      </c>
      <c r="G221" t="str">
        <f>_xlfn.XLOOKUP(D221,MARKET_PRICE__2[Column12],MARKET_PRICE__2[Column3],"Not found")</f>
        <v>749.50</v>
      </c>
      <c r="H221" s="2">
        <v>808.04</v>
      </c>
      <c r="J221" s="2" t="str" cm="1">
        <f t="array" ref="J221">_xlfn.IFS(
AND(H221&gt;=500,H221&lt;550),"500-550",
AND(H221&gt;=550,H221&lt;600),"550-600",
AND(H221&gt;=600,H221&lt;650),"600-650",
AND(H221&gt;=650,H221&lt;700),"650-700",
AND(H221&gt;=700,H221&lt;750),"700-750",
AND(H221&gt;=750,H221&lt;800),"750-800",
AND(H221&gt;=800,H221&lt;850),"800-850",
AND(H221&gt;=850,H221&lt;900),"850-900",
AND(H221&gt;=900,H221&lt;950),"900-950",
AND(H221&gt;=950,H221&lt;=1000),"950-1000",
H221&lt;500,"Below 500",
TRUE,"Above 1000"
)</f>
        <v>800-850</v>
      </c>
      <c r="K221" s="2">
        <f t="shared" si="18"/>
        <v>80.804000000000002</v>
      </c>
      <c r="N221" t="str" cm="1">
        <f t="array" ref="N221">_xlfn.IFS(H221&lt;500,"0-500",H221&lt;1000,"500-1000",H221&lt;1500,"1000-1500",H221&lt;2000,"1500-2000",H221&lt;2500,"2000-2500",H221&lt;3000,"2500-3000",H221&lt;3500,"3000-3500",H221&lt;4000,"3500-4000",H221&lt;4500,"4000-4500",H221&lt;=5000,"4500-5000",TRUE,"Hbove 5000")</f>
        <v>500-1000</v>
      </c>
      <c r="O221">
        <v>17.57</v>
      </c>
      <c r="P221">
        <v>1.33</v>
      </c>
      <c r="Q221">
        <v>0.59</v>
      </c>
      <c r="R221">
        <v>2.91</v>
      </c>
      <c r="S221" t="str" cm="1">
        <f t="array" ref="S221">_xlfn.IFS(
R221&lt;0,"&lt; 0",
R221&lt;5,"0 to 5",
R221&lt;10,"5 to 10",
R221&lt;15,"10 to 15",
R221&lt;20,"15 to 20",
R221&lt;25,"20 to 25",
R221&lt;50,"25 to 50",
R221&lt;75,"50 to 75",
R221&lt;100,"75 to 100",
R221&lt;125,"100 to 125",
R221&lt;150,"125 to 150",
R221&lt;175,"150 to 175",
R221&lt;200,"175 to 200",
TRUE,"&gt; 200"
)</f>
        <v>0 to 5</v>
      </c>
      <c r="T221">
        <v>642</v>
      </c>
      <c r="U221">
        <v>706.15</v>
      </c>
      <c r="V221">
        <v>9.99</v>
      </c>
      <c r="W221" t="str" cm="1">
        <f t="array" ref="W221">_xlfn.IFS(
V221&lt;-15,"&lt; -15%",
V221&lt;-10,"-15% to -10%",
V221&lt;-5,"-10% to -5%",
V221&lt;0,"-5% to 0%",
V221&lt;10,"0% to 10%",
V221&lt;20,"10% to 20%",
V221&lt;30,"20% to 30%",
V221&lt;40,"30% to 40%",
V221&lt;50,"40% to 50%",
V221&lt;60,"50% to 60%",
V221&lt;70,"60% to 70%",
V221&lt;80,"70% to 80%",
V221&lt;90,"80% to 90%",
V221&lt;100,"90% to 100%",
TRUE,"&gt; 100%"
)</f>
        <v>0% to 10%</v>
      </c>
      <c r="X221">
        <v>771.8</v>
      </c>
      <c r="Y221">
        <v>771.3</v>
      </c>
      <c r="Z221" t="str">
        <f t="shared" si="17"/>
        <v>&gt;0</v>
      </c>
      <c r="AA221" t="str" cm="1">
        <f t="array" ref="AA221">_xlfn.IFS(
AND(O221&gt;=0,O221&lt;5),"0-5",
AND(O221&gt;=5,O221&lt;15),"5-15",
AND(O221&gt;=15,O221&lt;30),"15-30",
AND(O221&gt;=30,O221&lt;60),"30-60",
AND(O221&gt;=60,O221&lt;90),"60-90",
AND(O221&gt;=90,O221&lt;120),"90-120",
AND(O221&gt;=120,O221&lt;160),"120-160",
AND(O221&gt;=160,O221&lt;200),"160-200",
AND(O221&gt;=200,O221&lt;250),"200-250",
AND(O221&gt;=250,O221&lt;300),"250-300",
O221&gt;=300,"&gt;300",
TRUE,"Below 0"
)</f>
        <v>15-30</v>
      </c>
      <c r="AB221">
        <v>20.22</v>
      </c>
    </row>
    <row r="222" spans="1:28" hidden="1">
      <c r="A222" s="1">
        <v>44713</v>
      </c>
      <c r="B222" s="1" t="str">
        <f t="shared" si="19"/>
        <v>2022</v>
      </c>
      <c r="C222" t="s">
        <v>67</v>
      </c>
      <c r="D222" t="str">
        <f t="shared" si="15"/>
        <v>eMudhra</v>
      </c>
      <c r="E222" t="str">
        <f t="shared" si="16"/>
        <v>eMudhra</v>
      </c>
      <c r="F222" t="str">
        <f>_xlfn.XLOOKUP(E222,MARKET_PRICE__2[Column2],MARKET_PRICE__2[Column3],"Not found")</f>
        <v>669.85</v>
      </c>
      <c r="G222" t="str">
        <f>_xlfn.XLOOKUP(D222,MARKET_PRICE__2[Column12],MARKET_PRICE__2[Column3],"Not found")</f>
        <v>669.85</v>
      </c>
      <c r="H222" s="2">
        <v>412.79</v>
      </c>
      <c r="I222" s="2" t="str" cm="1">
        <f t="array" ref="I222">_xlfn.IFS(
H222&lt;50,"0-50",
H222&lt;100,"50-100",
H222&lt;150,"100-150",
H222&lt;200,"150-200",
H222&lt;250,"200-250",
H222&lt;300,"250-300",
H222&lt;350,"300-350",
H222&lt;400,"350-400",
H222&lt;450,"400-450",
H222&lt;=500,"450-500",
TRUE,"Above 500"
)</f>
        <v>400-450</v>
      </c>
      <c r="K222" s="2">
        <f t="shared" si="18"/>
        <v>41.279000000000003</v>
      </c>
      <c r="N222" t="str" cm="1">
        <f t="array" ref="N222">_xlfn.IFS(H222&lt;500,"0-500",H222&lt;1000,"500-1000",H222&lt;1500,"1000-1500",H222&lt;2000,"1500-2000",H222&lt;2500,"2000-2500",H222&lt;3000,"2500-3000",H222&lt;3500,"3000-3500",H222&lt;4000,"3500-4000",H222&lt;4500,"4000-4500",H222&lt;=5000,"4500-5000",TRUE,"Hbove 5000")</f>
        <v>0-500</v>
      </c>
      <c r="O222">
        <v>4.05</v>
      </c>
      <c r="P222">
        <v>1.28</v>
      </c>
      <c r="Q222">
        <v>2.61</v>
      </c>
      <c r="R222">
        <v>2.72</v>
      </c>
      <c r="S222" t="str" cm="1">
        <f t="array" ref="S222">_xlfn.IFS(
R222&lt;0,"&lt; 0",
R222&lt;5,"0 to 5",
R222&lt;10,"5 to 10",
R222&lt;15,"10 to 15",
R222&lt;20,"15 to 20",
R222&lt;25,"20 to 25",
R222&lt;50,"25 to 50",
R222&lt;75,"50 to 75",
R222&lt;100,"75 to 100",
R222&lt;125,"100 to 125",
R222&lt;150,"125 to 150",
R222&lt;175,"150 to 175",
R222&lt;200,"175 to 200",
TRUE,"&gt; 200"
)</f>
        <v>0 to 5</v>
      </c>
      <c r="T222">
        <v>256</v>
      </c>
      <c r="U222">
        <v>271</v>
      </c>
      <c r="V222">
        <v>5.86</v>
      </c>
      <c r="W222" t="str" cm="1">
        <f t="array" ref="W222">_xlfn.IFS(
V222&lt;-15,"&lt; -15%",
V222&lt;-10,"-15% to -10%",
V222&lt;-5,"-10% to -5%",
V222&lt;0,"-5% to 0%",
V222&lt;10,"0% to 10%",
V222&lt;20,"10% to 20%",
V222&lt;30,"20% to 30%",
V222&lt;40,"30% to 40%",
V222&lt;50,"40% to 50%",
V222&lt;60,"50% to 60%",
V222&lt;70,"60% to 70%",
V222&lt;80,"70% to 80%",
V222&lt;90,"80% to 90%",
V222&lt;100,"90% to 100%",
TRUE,"&gt; 100%"
)</f>
        <v>0% to 10%</v>
      </c>
      <c r="X222">
        <v>747.85</v>
      </c>
      <c r="Y222">
        <v>749.35</v>
      </c>
      <c r="Z222" t="str">
        <f t="shared" si="17"/>
        <v>&gt;0</v>
      </c>
      <c r="AA222" t="str" cm="1">
        <f t="array" ref="AA222">_xlfn.IFS(
AND(O222&gt;=0,O222&lt;5),"0-5",
AND(O222&gt;=5,O222&lt;15),"5-15",
AND(O222&gt;=15,O222&lt;30),"15-30",
AND(O222&gt;=30,O222&lt;60),"30-60",
AND(O222&gt;=60,O222&lt;90),"60-90",
AND(O222&gt;=90,O222&lt;120),"90-120",
AND(O222&gt;=120,O222&lt;160),"120-160",
AND(O222&gt;=160,O222&lt;200),"160-200",
AND(O222&gt;=200,O222&lt;250),"200-250",
AND(O222&gt;=250,O222&lt;300),"250-300",
O222&gt;=300,"&gt;300",
TRUE,"Below 0"
)</f>
        <v>0-5</v>
      </c>
      <c r="AB222">
        <v>192.13</v>
      </c>
    </row>
    <row r="223" spans="1:28" hidden="1">
      <c r="A223" s="1">
        <v>44711</v>
      </c>
      <c r="B223" s="1" t="str">
        <f t="shared" si="19"/>
        <v>2022</v>
      </c>
      <c r="C223" t="s">
        <v>68</v>
      </c>
      <c r="D223" t="str">
        <f t="shared" si="15"/>
        <v>Ethos</v>
      </c>
      <c r="E223" t="str">
        <f t="shared" si="16"/>
        <v>Ethos</v>
      </c>
      <c r="F223" t="str">
        <f>_xlfn.XLOOKUP(E223,MARKET_PRICE__2[Column2],MARKET_PRICE__2[Column3],"Not found")</f>
        <v>Not found</v>
      </c>
      <c r="G223" t="str">
        <f>_xlfn.XLOOKUP(D223,MARKET_PRICE__2[Column12],MARKET_PRICE__2[Column3],"Not found")</f>
        <v>2701.85</v>
      </c>
      <c r="H223" s="2">
        <v>402.26</v>
      </c>
      <c r="I223" s="2" t="str" cm="1">
        <f t="array" ref="I223">_xlfn.IFS(
H223&lt;50,"0-50",
H223&lt;100,"50-100",
H223&lt;150,"100-150",
H223&lt;200,"150-200",
H223&lt;250,"200-250",
H223&lt;300,"250-300",
H223&lt;350,"300-350",
H223&lt;400,"350-400",
H223&lt;450,"400-450",
H223&lt;=500,"450-500",
TRUE,"Above 500"
)</f>
        <v>400-450</v>
      </c>
      <c r="K223" s="2">
        <f t="shared" si="18"/>
        <v>40.225999999999999</v>
      </c>
      <c r="N223" t="str" cm="1">
        <f t="array" ref="N223">_xlfn.IFS(H223&lt;500,"0-500",H223&lt;1000,"500-1000",H223&lt;1500,"1000-1500",H223&lt;2000,"1500-2000",H223&lt;2500,"2000-2500",H223&lt;3000,"2500-3000",H223&lt;3500,"3000-3500",H223&lt;4000,"3500-4000",H223&lt;4500,"4000-4500",H223&lt;=5000,"4500-5000",TRUE,"Hbove 5000")</f>
        <v>0-500</v>
      </c>
      <c r="O223">
        <v>1.06</v>
      </c>
      <c r="P223">
        <v>0.76</v>
      </c>
      <c r="Q223">
        <v>0.32</v>
      </c>
      <c r="R223">
        <v>0.61</v>
      </c>
      <c r="S223" t="str" cm="1">
        <f t="array" ref="S223">_xlfn.IFS(
R223&lt;0,"&lt; 0",
R223&lt;5,"0 to 5",
R223&lt;10,"5 to 10",
R223&lt;15,"10 to 15",
R223&lt;20,"15 to 20",
R223&lt;25,"20 to 25",
R223&lt;50,"25 to 50",
R223&lt;75,"50 to 75",
R223&lt;100,"75 to 100",
R223&lt;125,"100 to 125",
R223&lt;150,"125 to 150",
R223&lt;175,"150 to 175",
R223&lt;200,"175 to 200",
TRUE,"&gt; 200"
)</f>
        <v>0 to 5</v>
      </c>
      <c r="T223">
        <v>878</v>
      </c>
      <c r="U223">
        <v>830</v>
      </c>
      <c r="V223">
        <v>-5.47</v>
      </c>
      <c r="W223" t="str" cm="1">
        <f t="array" ref="W223">_xlfn.IFS(
V223&lt;-15,"&lt; -15%",
V223&lt;-10,"-15% to -10%",
V223&lt;-5,"-10% to -5%",
V223&lt;0,"-5% to 0%",
V223&lt;10,"0% to 10%",
V223&lt;20,"10% to 20%",
V223&lt;30,"20% to 30%",
V223&lt;40,"30% to 40%",
V223&lt;50,"40% to 50%",
V223&lt;60,"50% to 60%",
V223&lt;70,"60% to 70%",
V223&lt;80,"70% to 80%",
V223&lt;90,"80% to 90%",
V223&lt;100,"90% to 100%",
TRUE,"&gt; 100%"
)</f>
        <v>-10% to -5%</v>
      </c>
      <c r="X223">
        <v>2543.6999999999998</v>
      </c>
      <c r="Y223">
        <v>2544.5</v>
      </c>
      <c r="Z223" t="str">
        <f t="shared" si="17"/>
        <v>&lt;0</v>
      </c>
      <c r="AA223" t="str" cm="1">
        <f t="array" ref="AA223">_xlfn.IFS(
AND(O223&gt;=0,O223&lt;5),"0-5",
AND(O223&gt;=5,O223&lt;15),"5-15",
AND(O223&gt;=15,O223&lt;30),"15-30",
AND(O223&gt;=30,O223&lt;60),"30-60",
AND(O223&gt;=60,O223&lt;90),"60-90",
AND(O223&gt;=90,O223&lt;120),"90-120",
AND(O223&gt;=120,O223&lt;160),"120-160",
AND(O223&gt;=160,O223&lt;200),"160-200",
AND(O223&gt;=200,O223&lt;250),"200-250",
AND(O223&gt;=250,O223&lt;300),"250-300",
O223&gt;=300,"&gt;300",
TRUE,"Below 0"
)</f>
        <v>0-5</v>
      </c>
      <c r="AB223">
        <v>189.72</v>
      </c>
    </row>
    <row r="224" spans="1:28" hidden="1">
      <c r="A224" s="1">
        <v>44708</v>
      </c>
      <c r="B224" s="1" t="str">
        <f t="shared" si="19"/>
        <v>2022</v>
      </c>
      <c r="C224" t="s">
        <v>22614</v>
      </c>
      <c r="D224" t="str">
        <f t="shared" si="15"/>
        <v>Paradeep</v>
      </c>
      <c r="E224" t="str">
        <f t="shared" si="16"/>
        <v>Paradeep Phosphate</v>
      </c>
      <c r="F224" t="str">
        <f>_xlfn.XLOOKUP(E224,MARKET_PRICE__2[Column2],MARKET_PRICE__2[Column3],"Not found")</f>
        <v>Not found</v>
      </c>
      <c r="G224" t="str">
        <f>_xlfn.XLOOKUP(D224,MARKET_PRICE__2[Column12],MARKET_PRICE__2[Column3],"Not found")</f>
        <v>150.85</v>
      </c>
      <c r="H224" s="2">
        <v>1501.73</v>
      </c>
      <c r="K224" s="2">
        <f t="shared" si="18"/>
        <v>150.173</v>
      </c>
      <c r="M224" s="2" t="str" cm="1">
        <f t="array" ref="M224">_xlfn.IFS(
AND(H224&gt;=1000,H224&lt;1050),"1000-1050",
AND(H224&gt;=1050,H224&lt;1100),"1050-1100",
AND(H224&gt;=1100,H224&lt;1150),"1100-1150",
AND(H224&gt;=1150,H224&lt;1200),"1150-1200",
AND(H224&gt;=1200,H224&lt;1250),"1200-1250",
AND(H224&gt;=1250,H224&lt;1300),"1250-1300",
AND(H224&gt;=1300,H224&lt;1350),"1300-1350",
AND(H224&gt;=1350,H224&lt;1400),"1350-1400",
AND(H224&gt;=1400,H224&lt;1450),"1400-1450",
AND(H224&gt;=1450,H224&lt;1500),"1450-1500",
AND(H224&gt;=1500,H224&lt;1550),"1500-1550",
AND(H224&gt;=1550,H224&lt;1600),"1550-1600",
AND(H224&gt;=1600,H224&lt;1650),"1600-1650",
AND(H224&gt;=1650,H224&lt;1700),"1650-1700",
AND(H224&gt;=1700,H224&lt;1750),"1700-1750",
AND(H224&gt;=1750,H224&lt;1800),"1750-1800",
AND(H224&gt;=1800,H224&lt;1850),"1800-1850",
AND(H224&gt;=1850,H224&lt;1900),"1850-1900",
AND(H224&gt;=1900,H224&lt;1950),"1900-1950",
AND(H224&gt;=1950,H224&lt;=2000),"1950-2000",
H224&lt;1000,"Below 1000",
TRUE,"Above 2000"
)</f>
        <v>1500-1550</v>
      </c>
      <c r="N224" t="str" cm="1">
        <f t="array" ref="N224">_xlfn.IFS(H224&lt;500,"0-500",H224&lt;1000,"500-1000",H224&lt;1500,"1000-1500",H224&lt;2000,"1500-2000",H224&lt;2500,"2000-2500",H224&lt;3000,"2500-3000",H224&lt;3500,"3000-3500",H224&lt;4000,"3500-4000",H224&lt;4500,"4000-4500",H224&lt;=5000,"4500-5000",TRUE,"Hbove 5000")</f>
        <v>1500-2000</v>
      </c>
      <c r="O224">
        <v>3.01</v>
      </c>
      <c r="P224">
        <v>0.32</v>
      </c>
      <c r="Q224">
        <v>0.8</v>
      </c>
      <c r="R224">
        <v>0.83</v>
      </c>
      <c r="S224" t="str" cm="1">
        <f t="array" ref="S224">_xlfn.IFS(
R224&lt;0,"&lt; 0",
R224&lt;5,"0 to 5",
R224&lt;10,"5 to 10",
R224&lt;15,"10 to 15",
R224&lt;20,"15 to 20",
R224&lt;25,"20 to 25",
R224&lt;50,"25 to 50",
R224&lt;75,"50 to 75",
R224&lt;100,"75 to 100",
R224&lt;125,"100 to 125",
R224&lt;150,"125 to 150",
R224&lt;175,"150 to 175",
R224&lt;200,"175 to 200",
TRUE,"&gt; 200"
)</f>
        <v>0 to 5</v>
      </c>
      <c r="T224">
        <v>42</v>
      </c>
      <c r="U224">
        <v>43.55</v>
      </c>
      <c r="V224">
        <v>3.69</v>
      </c>
      <c r="W224" t="str" cm="1">
        <f t="array" ref="W224">_xlfn.IFS(
V224&lt;-15,"&lt; -15%",
V224&lt;-10,"-15% to -10%",
V224&lt;-5,"-10% to -5%",
V224&lt;0,"-5% to 0%",
V224&lt;10,"0% to 10%",
V224&lt;20,"10% to 20%",
V224&lt;30,"20% to 30%",
V224&lt;40,"30% to 40%",
V224&lt;50,"40% to 50%",
V224&lt;60,"50% to 60%",
V224&lt;70,"60% to 70%",
V224&lt;80,"70% to 80%",
V224&lt;90,"80% to 90%",
V224&lt;100,"90% to 100%",
TRUE,"&gt; 100%"
)</f>
        <v>0% to 10%</v>
      </c>
      <c r="X224">
        <v>220.15</v>
      </c>
      <c r="Y224">
        <v>220.12</v>
      </c>
      <c r="Z224" t="str">
        <f t="shared" si="17"/>
        <v>&gt;0</v>
      </c>
      <c r="AA224" t="str" cm="1">
        <f t="array" ref="AA224">_xlfn.IFS(
AND(O224&gt;=0,O224&lt;5),"0-5",
AND(O224&gt;=5,O224&lt;15),"5-15",
AND(O224&gt;=15,O224&lt;30),"15-30",
AND(O224&gt;=30,O224&lt;60),"30-60",
AND(O224&gt;=60,O224&lt;90),"60-90",
AND(O224&gt;=90,O224&lt;120),"90-120",
AND(O224&gt;=120,O224&lt;160),"120-160",
AND(O224&gt;=160,O224&lt;200),"160-200",
AND(O224&gt;=200,O224&lt;250),"200-250",
AND(O224&gt;=250,O224&lt;300),"250-300",
O224&gt;=300,"&gt;300",
TRUE,"Below 0"
)</f>
        <v>0-5</v>
      </c>
      <c r="AB224">
        <v>424.17</v>
      </c>
    </row>
    <row r="225" spans="1:28" hidden="1">
      <c r="A225" s="1">
        <v>44705</v>
      </c>
      <c r="B225" s="1" t="str">
        <f t="shared" si="19"/>
        <v>2022</v>
      </c>
      <c r="C225" t="s">
        <v>22615</v>
      </c>
      <c r="D225" t="str">
        <f t="shared" si="15"/>
        <v>Venus</v>
      </c>
      <c r="E225" t="str">
        <f t="shared" si="16"/>
        <v>Venus Pipes &amp; Tube</v>
      </c>
      <c r="F225" t="str">
        <f>_xlfn.XLOOKUP(E225,MARKET_PRICE__2[Column2],MARKET_PRICE__2[Column3],"Not found")</f>
        <v>Not found</v>
      </c>
      <c r="G225" t="str">
        <f>_xlfn.XLOOKUP(D225,MARKET_PRICE__2[Column12],MARKET_PRICE__2[Column3],"Not found")</f>
        <v>1304.50</v>
      </c>
      <c r="H225" s="2">
        <v>165.42</v>
      </c>
      <c r="I225" s="2" t="str" cm="1">
        <f t="array" ref="I225">_xlfn.IFS(
H225&lt;50,"0-50",
H225&lt;100,"50-100",
H225&lt;150,"100-150",
H225&lt;200,"150-200",
H225&lt;250,"200-250",
H225&lt;300,"250-300",
H225&lt;350,"300-350",
H225&lt;400,"350-400",
H225&lt;450,"400-450",
H225&lt;=500,"450-500",
TRUE,"Above 500"
)</f>
        <v>150-200</v>
      </c>
      <c r="K225" s="2">
        <f t="shared" si="18"/>
        <v>16.541999999999998</v>
      </c>
      <c r="N225" t="str" cm="1">
        <f t="array" ref="N225">_xlfn.IFS(H225&lt;500,"0-500",H225&lt;1000,"500-1000",H225&lt;1500,"1000-1500",H225&lt;2000,"1500-2000",H225&lt;2500,"2000-2500",H225&lt;3000,"2500-3000",H225&lt;3500,"3000-3500",H225&lt;4000,"3500-4000",H225&lt;4500,"4000-4500",H225&lt;=5000,"4500-5000",TRUE,"Hbove 5000")</f>
        <v>0-500</v>
      </c>
      <c r="O225">
        <v>12.02</v>
      </c>
      <c r="P225">
        <v>6.59</v>
      </c>
      <c r="Q225">
        <v>11.12</v>
      </c>
      <c r="R225">
        <v>8.69</v>
      </c>
      <c r="S225" t="str" cm="1">
        <f t="array" ref="S225">_xlfn.IFS(
R225&lt;0,"&lt; 0",
R225&lt;5,"0 to 5",
R225&lt;10,"5 to 10",
R225&lt;15,"10 to 15",
R225&lt;20,"15 to 20",
R225&lt;25,"20 to 25",
R225&lt;50,"25 to 50",
R225&lt;75,"50 to 75",
R225&lt;100,"75 to 100",
R225&lt;125,"100 to 125",
R225&lt;150,"125 to 150",
R225&lt;175,"150 to 175",
R225&lt;200,"175 to 200",
TRUE,"&gt; 200"
)</f>
        <v>5 to 10</v>
      </c>
      <c r="T225">
        <v>326</v>
      </c>
      <c r="U225">
        <v>335</v>
      </c>
      <c r="V225">
        <v>2.76</v>
      </c>
      <c r="W225" t="str" cm="1">
        <f t="array" ref="W225">_xlfn.IFS(
V225&lt;-15,"&lt; -15%",
V225&lt;-10,"-15% to -10%",
V225&lt;-5,"-10% to -5%",
V225&lt;0,"-5% to 0%",
V225&lt;10,"0% to 10%",
V225&lt;20,"10% to 20%",
V225&lt;30,"20% to 30%",
V225&lt;40,"30% to 40%",
V225&lt;50,"40% to 50%",
V225&lt;60,"50% to 60%",
V225&lt;70,"60% to 70%",
V225&lt;80,"70% to 80%",
V225&lt;90,"80% to 90%",
V225&lt;100,"90% to 100%",
TRUE,"&gt; 100%"
)</f>
        <v>0% to 10%</v>
      </c>
      <c r="X225">
        <v>1304.7</v>
      </c>
      <c r="Y225">
        <v>1304</v>
      </c>
      <c r="Z225" t="str">
        <f t="shared" si="17"/>
        <v>&gt;0</v>
      </c>
      <c r="AA225" t="str" cm="1">
        <f t="array" ref="AA225">_xlfn.IFS(
AND(O225&gt;=0,O225&lt;5),"0-5",
AND(O225&gt;=5,O225&lt;15),"5-15",
AND(O225&gt;=15,O225&lt;30),"15-30",
AND(O225&gt;=30,O225&lt;60),"30-60",
AND(O225&gt;=60,O225&lt;90),"60-90",
AND(O225&gt;=90,O225&lt;120),"90-120",
AND(O225&gt;=120,O225&lt;160),"120-160",
AND(O225&gt;=160,O225&lt;200),"160-200",
AND(O225&gt;=200,O225&lt;250),"200-250",
AND(O225&gt;=250,O225&lt;300),"250-300",
O225&gt;=300,"&gt;300",
TRUE,"Below 0"
)</f>
        <v>5-15</v>
      </c>
      <c r="AB225">
        <v>300.20999999999998</v>
      </c>
    </row>
    <row r="226" spans="1:28" hidden="1">
      <c r="A226" s="1">
        <v>44705</v>
      </c>
      <c r="B226" s="1" t="str">
        <f t="shared" si="19"/>
        <v>2022</v>
      </c>
      <c r="C226" t="s">
        <v>69</v>
      </c>
      <c r="D226" t="str">
        <f t="shared" si="15"/>
        <v>Delhivery</v>
      </c>
      <c r="E226" t="str">
        <f t="shared" si="16"/>
        <v>Delhivery</v>
      </c>
      <c r="F226" t="str">
        <f>_xlfn.XLOOKUP(E226,MARKET_PRICE__2[Column2],MARKET_PRICE__2[Column3],"Not found")</f>
        <v>467.85</v>
      </c>
      <c r="G226" t="str">
        <f>_xlfn.XLOOKUP(D226,MARKET_PRICE__2[Column12],MARKET_PRICE__2[Column3],"Not found")</f>
        <v>467.85</v>
      </c>
      <c r="H226" s="2">
        <v>5235</v>
      </c>
      <c r="K226" s="2">
        <f t="shared" si="18"/>
        <v>523.5</v>
      </c>
      <c r="N226" t="str" cm="1">
        <f t="array" ref="N226">_xlfn.IFS(H226&lt;500,"0-500",H226&lt;1000,"500-1000",H226&lt;1500,"1000-1500",H226&lt;2000,"1500-2000",H226&lt;2500,"2000-2500",H226&lt;3000,"2500-3000",H226&lt;3500,"3000-3500",H226&lt;4000,"3500-4000",H226&lt;4500,"4000-4500",H226&lt;=5000,"4500-5000",TRUE,"Hbove 5000")</f>
        <v>Hbove 5000</v>
      </c>
      <c r="O226">
        <v>2.66</v>
      </c>
      <c r="P226">
        <v>0.27</v>
      </c>
      <c r="Q226">
        <v>0.31</v>
      </c>
      <c r="R226">
        <v>0.39</v>
      </c>
      <c r="S226" t="str" cm="1">
        <f t="array" ref="S226">_xlfn.IFS(
R226&lt;0,"&lt; 0",
R226&lt;5,"0 to 5",
R226&lt;10,"5 to 10",
R226&lt;15,"10 to 15",
R226&lt;20,"15 to 20",
R226&lt;25,"20 to 25",
R226&lt;50,"25 to 50",
R226&lt;75,"50 to 75",
R226&lt;100,"75 to 100",
R226&lt;125,"100 to 125",
R226&lt;150,"125 to 150",
R226&lt;175,"150 to 175",
R226&lt;200,"175 to 200",
TRUE,"&gt; 200"
)</f>
        <v>0 to 5</v>
      </c>
      <c r="T226">
        <v>487</v>
      </c>
      <c r="U226">
        <v>493</v>
      </c>
      <c r="V226">
        <v>1.23</v>
      </c>
      <c r="W226" t="str" cm="1">
        <f t="array" ref="W226">_xlfn.IFS(
V226&lt;-15,"&lt; -15%",
V226&lt;-10,"-15% to -10%",
V226&lt;-5,"-10% to -5%",
V226&lt;0,"-5% to 0%",
V226&lt;10,"0% to 10%",
V226&lt;20,"10% to 20%",
V226&lt;30,"20% to 30%",
V226&lt;40,"30% to 40%",
V226&lt;50,"40% to 50%",
V226&lt;60,"50% to 60%",
V226&lt;70,"60% to 70%",
V226&lt;80,"70% to 80%",
V226&lt;90,"80% to 90%",
V226&lt;100,"90% to 100%",
TRUE,"&gt; 100%"
)</f>
        <v>0% to 10%</v>
      </c>
      <c r="X226">
        <v>473.55</v>
      </c>
      <c r="Y226">
        <v>473.6</v>
      </c>
      <c r="Z226" t="str">
        <f t="shared" si="17"/>
        <v>&gt;0</v>
      </c>
      <c r="AA226" t="str" cm="1">
        <f t="array" ref="AA226">_xlfn.IFS(
AND(O226&gt;=0,O226&lt;5),"0-5",
AND(O226&gt;=5,O226&lt;15),"5-15",
AND(O226&gt;=15,O226&lt;30),"15-30",
AND(O226&gt;=30,O226&lt;60),"30-60",
AND(O226&gt;=60,O226&lt;90),"60-90",
AND(O226&gt;=90,O226&lt;120),"90-120",
AND(O226&gt;=120,O226&lt;160),"120-160",
AND(O226&gt;=160,O226&lt;200),"160-200",
AND(O226&gt;=200,O226&lt;250),"200-250",
AND(O226&gt;=250,O226&lt;300),"250-300",
O226&gt;=300,"&gt;300",
TRUE,"Below 0"
)</f>
        <v>0-5</v>
      </c>
      <c r="AB226">
        <v>-2.76</v>
      </c>
    </row>
    <row r="227" spans="1:28">
      <c r="A227" s="1">
        <v>44701</v>
      </c>
      <c r="B227" s="1" t="str">
        <f t="shared" si="19"/>
        <v>2022</v>
      </c>
      <c r="C227" t="s">
        <v>22616</v>
      </c>
      <c r="D227" t="str">
        <f t="shared" si="15"/>
        <v>Prudent</v>
      </c>
      <c r="E227" t="str">
        <f t="shared" si="16"/>
        <v>Prudent Corporate</v>
      </c>
      <c r="F227" t="str">
        <f>_xlfn.XLOOKUP(E227,MARKET_PRICE__2[Column2],MARKET_PRICE__2[Column3],"Not found")</f>
        <v>Not found</v>
      </c>
      <c r="G227" t="str">
        <f>_xlfn.XLOOKUP(D227,MARKET_PRICE__2[Column12],MARKET_PRICE__2[Column3],"Not found")</f>
        <v>2620.40</v>
      </c>
      <c r="H227" s="2">
        <v>537.94000000000005</v>
      </c>
      <c r="J227" s="2" t="str" cm="1">
        <f t="array" ref="J227">_xlfn.IFS(
AND(H227&gt;=500,H227&lt;550),"500-550",
AND(H227&gt;=550,H227&lt;600),"550-600",
AND(H227&gt;=600,H227&lt;650),"600-650",
AND(H227&gt;=650,H227&lt;700),"650-700",
AND(H227&gt;=700,H227&lt;750),"700-750",
AND(H227&gt;=750,H227&lt;800),"750-800",
AND(H227&gt;=800,H227&lt;850),"800-850",
AND(H227&gt;=850,H227&lt;900),"850-900",
AND(H227&gt;=900,H227&lt;950),"900-950",
AND(H227&gt;=950,H227&lt;=1000),"950-1000",
H227&lt;500,"Below 500",
TRUE,"Above 1000"
)</f>
        <v>500-550</v>
      </c>
      <c r="K227" s="2">
        <f t="shared" si="18"/>
        <v>53.794000000000004</v>
      </c>
      <c r="N227" t="str" cm="1">
        <f t="array" ref="N227">_xlfn.IFS(H227&lt;500,"0-500",H227&lt;1000,"500-1000",H227&lt;1500,"1000-1500",H227&lt;2000,"1500-2000",H227&lt;2500,"2000-2500",H227&lt;3000,"2500-3000",H227&lt;3500,"3000-3500",H227&lt;4000,"3500-4000",H227&lt;4500,"4000-4500",H227&lt;=5000,"4500-5000",TRUE,"Hbove 5000")</f>
        <v>500-1000</v>
      </c>
      <c r="O227">
        <v>1.26</v>
      </c>
      <c r="P227">
        <v>0.74</v>
      </c>
      <c r="Q227">
        <v>0.61</v>
      </c>
      <c r="R227">
        <v>0.81</v>
      </c>
      <c r="S227" t="str" cm="1">
        <f t="array" ref="S227">_xlfn.IFS(
R227&lt;0,"&lt; 0",
R227&lt;5,"0 to 5",
R227&lt;10,"5 to 10",
R227&lt;15,"10 to 15",
R227&lt;20,"15 to 20",
R227&lt;25,"20 to 25",
R227&lt;50,"25 to 50",
R227&lt;75,"50 to 75",
R227&lt;100,"75 to 100",
R227&lt;125,"100 to 125",
R227&lt;150,"125 to 150",
R227&lt;175,"150 to 175",
R227&lt;200,"175 to 200",
TRUE,"&gt; 200"
)</f>
        <v>0 to 5</v>
      </c>
      <c r="T227">
        <v>630</v>
      </c>
      <c r="U227">
        <v>660</v>
      </c>
      <c r="V227">
        <v>4.76</v>
      </c>
      <c r="W227" t="str" cm="1">
        <f t="array" ref="W227">_xlfn.IFS(
V227&lt;-15,"&lt; -15%",
V227&lt;-10,"-15% to -10%",
V227&lt;-5,"-10% to -5%",
V227&lt;0,"-5% to 0%",
V227&lt;10,"0% to 10%",
V227&lt;20,"10% to 20%",
V227&lt;30,"20% to 30%",
V227&lt;40,"30% to 40%",
V227&lt;50,"40% to 50%",
V227&lt;60,"50% to 60%",
V227&lt;70,"60% to 70%",
V227&lt;80,"70% to 80%",
V227&lt;90,"80% to 90%",
V227&lt;100,"90% to 100%",
TRUE,"&gt; 100%"
)</f>
        <v>0% to 10%</v>
      </c>
      <c r="X227">
        <v>2894.8</v>
      </c>
      <c r="Y227">
        <v>2892</v>
      </c>
      <c r="Z227" t="str">
        <f t="shared" si="17"/>
        <v>&gt;0</v>
      </c>
      <c r="AA227" t="str" cm="1">
        <f t="array" ref="AA227">_xlfn.IFS(
AND(O227&gt;=0,O227&lt;5),"0-5",
AND(O227&gt;=5,O227&lt;15),"5-15",
AND(O227&gt;=15,O227&lt;30),"15-30",
AND(O227&gt;=30,O227&lt;60),"30-60",
AND(O227&gt;=60,O227&lt;90),"60-90",
AND(O227&gt;=90,O227&lt;120),"90-120",
AND(O227&gt;=120,O227&lt;160),"120-160",
AND(O227&gt;=160,O227&lt;200),"160-200",
AND(O227&gt;=200,O227&lt;250),"200-250",
AND(O227&gt;=250,O227&lt;300),"250-300",
O227&gt;=300,"&gt;300",
TRUE,"Below 0"
)</f>
        <v>0-5</v>
      </c>
      <c r="AB227">
        <v>359.49</v>
      </c>
    </row>
    <row r="228" spans="1:28" hidden="1">
      <c r="A228" s="1">
        <v>44698</v>
      </c>
      <c r="B228" s="1" t="str">
        <f t="shared" si="19"/>
        <v>2022</v>
      </c>
      <c r="C228" t="s">
        <v>22617</v>
      </c>
      <c r="D228" t="str">
        <f t="shared" si="15"/>
        <v>Life</v>
      </c>
      <c r="E228" t="str">
        <f t="shared" si="16"/>
        <v>Life Insurance Cor</v>
      </c>
      <c r="F228" t="str">
        <f>_xlfn.XLOOKUP(E228,MARKET_PRICE__2[Column2],MARKET_PRICE__2[Column3],"Not found")</f>
        <v>Not found</v>
      </c>
      <c r="G228" t="str">
        <f>_xlfn.XLOOKUP(D228,MARKET_PRICE__2[Column12],MARKET_PRICE__2[Column3],"Not found")</f>
        <v>894.85</v>
      </c>
      <c r="H228" s="2">
        <v>20557.2</v>
      </c>
      <c r="K228" s="2">
        <f t="shared" si="18"/>
        <v>2055.7200000000003</v>
      </c>
      <c r="N228" t="str" cm="1">
        <f t="array" ref="N228">_xlfn.IFS(H228&lt;500,"0-500",H228&lt;1000,"500-1000",H228&lt;1500,"1000-1500",H228&lt;2000,"1500-2000",H228&lt;2500,"2000-2500",H228&lt;3000,"2500-3000",H228&lt;3500,"3000-3500",H228&lt;4000,"3500-4000",H228&lt;4500,"4000-4500",H228&lt;=5000,"4500-5000",TRUE,"Hbove 5000")</f>
        <v>Hbove 5000</v>
      </c>
      <c r="O228">
        <v>2.83</v>
      </c>
      <c r="P228">
        <v>1.39</v>
      </c>
      <c r="Q228">
        <v>1.1399999999999999</v>
      </c>
      <c r="R228">
        <v>1.64</v>
      </c>
      <c r="S228" t="str" cm="1">
        <f t="array" ref="S228">_xlfn.IFS(
R228&lt;0,"&lt; 0",
R228&lt;5,"0 to 5",
R228&lt;10,"5 to 10",
R228&lt;15,"10 to 15",
R228&lt;20,"15 to 20",
R228&lt;25,"20 to 25",
R228&lt;50,"25 to 50",
R228&lt;75,"50 to 75",
R228&lt;100,"75 to 100",
R228&lt;125,"100 to 125",
R228&lt;150,"125 to 150",
R228&lt;175,"150 to 175",
R228&lt;200,"175 to 200",
TRUE,"&gt; 200"
)</f>
        <v>0 to 5</v>
      </c>
      <c r="T228">
        <v>949</v>
      </c>
      <c r="U228">
        <v>867.2</v>
      </c>
      <c r="V228">
        <v>-8.6199999999999992</v>
      </c>
      <c r="W228" t="str" cm="1">
        <f t="array" ref="W228">_xlfn.IFS(
V228&lt;-15,"&lt; -15%",
V228&lt;-10,"-15% to -10%",
V228&lt;-5,"-10% to -5%",
V228&lt;0,"-5% to 0%",
V228&lt;10,"0% to 10%",
V228&lt;20,"10% to 20%",
V228&lt;30,"20% to 30%",
V228&lt;40,"30% to 40%",
V228&lt;50,"40% to 50%",
V228&lt;60,"50% to 60%",
V228&lt;70,"60% to 70%",
V228&lt;80,"70% to 80%",
V228&lt;90,"80% to 90%",
V228&lt;100,"90% to 100%",
TRUE,"&gt; 100%"
)</f>
        <v>-10% to -5%</v>
      </c>
      <c r="X228">
        <v>889.65</v>
      </c>
      <c r="Y228">
        <v>889.1</v>
      </c>
      <c r="Z228" t="str">
        <f t="shared" si="17"/>
        <v>&lt;0</v>
      </c>
      <c r="AA228" t="str" cm="1">
        <f t="array" ref="AA228">_xlfn.IFS(
AND(O228&gt;=0,O228&lt;5),"0-5",
AND(O228&gt;=5,O228&lt;15),"5-15",
AND(O228&gt;=15,O228&lt;30),"15-30",
AND(O228&gt;=30,O228&lt;60),"30-60",
AND(O228&gt;=60,O228&lt;90),"60-90",
AND(O228&gt;=90,O228&lt;120),"90-120",
AND(O228&gt;=120,O228&lt;160),"120-160",
AND(O228&gt;=160,O228&lt;200),"160-200",
AND(O228&gt;=200,O228&lt;250),"200-250",
AND(O228&gt;=250,O228&lt;300),"250-300",
O228&gt;=300,"&gt;300",
TRUE,"Below 0"
)</f>
        <v>0-5</v>
      </c>
      <c r="AB228">
        <v>-6.25</v>
      </c>
    </row>
    <row r="229" spans="1:28" hidden="1">
      <c r="A229" s="1">
        <v>44691</v>
      </c>
      <c r="B229" s="1" t="str">
        <f t="shared" si="19"/>
        <v>2022</v>
      </c>
      <c r="C229" t="s">
        <v>22618</v>
      </c>
      <c r="D229" t="str">
        <f t="shared" si="15"/>
        <v>Rainbow</v>
      </c>
      <c r="E229" t="str">
        <f t="shared" si="16"/>
        <v>Rainbow Children's</v>
      </c>
      <c r="F229" t="str">
        <f>_xlfn.XLOOKUP(E229,MARKET_PRICE__2[Column2],MARKET_PRICE__2[Column3],"Not found")</f>
        <v>Not found</v>
      </c>
      <c r="G229" t="str">
        <f>_xlfn.XLOOKUP(D229,MARKET_PRICE__2[Column12],MARKET_PRICE__2[Column3],"Not found")</f>
        <v>1324.30</v>
      </c>
      <c r="H229" s="2">
        <v>1580.85</v>
      </c>
      <c r="K229" s="2">
        <f t="shared" si="18"/>
        <v>158.08499999999998</v>
      </c>
      <c r="M229" s="2" t="str" cm="1">
        <f t="array" ref="M229">_xlfn.IFS(
AND(H229&gt;=1000,H229&lt;1050),"1000-1050",
AND(H229&gt;=1050,H229&lt;1100),"1050-1100",
AND(H229&gt;=1100,H229&lt;1150),"1100-1150",
AND(H229&gt;=1150,H229&lt;1200),"1150-1200",
AND(H229&gt;=1200,H229&lt;1250),"1200-1250",
AND(H229&gt;=1250,H229&lt;1300),"1250-1300",
AND(H229&gt;=1300,H229&lt;1350),"1300-1350",
AND(H229&gt;=1350,H229&lt;1400),"1350-1400",
AND(H229&gt;=1400,H229&lt;1450),"1400-1450",
AND(H229&gt;=1450,H229&lt;1500),"1450-1500",
AND(H229&gt;=1500,H229&lt;1550),"1500-1550",
AND(H229&gt;=1550,H229&lt;1600),"1550-1600",
AND(H229&gt;=1600,H229&lt;1650),"1600-1650",
AND(H229&gt;=1650,H229&lt;1700),"1650-1700",
AND(H229&gt;=1700,H229&lt;1750),"1700-1750",
AND(H229&gt;=1750,H229&lt;1800),"1750-1800",
AND(H229&gt;=1800,H229&lt;1850),"1800-1850",
AND(H229&gt;=1850,H229&lt;1900),"1850-1900",
AND(H229&gt;=1900,H229&lt;1950),"1900-1950",
AND(H229&gt;=1950,H229&lt;=2000),"1950-2000",
H229&lt;1000,"Below 1000",
TRUE,"Above 2000"
)</f>
        <v>1550-1600</v>
      </c>
      <c r="N229" t="str" cm="1">
        <f t="array" ref="N229">_xlfn.IFS(H229&lt;500,"0-500",H229&lt;1000,"500-1000",H229&lt;1500,"1000-1500",H229&lt;2000,"1500-2000",H229&lt;2500,"2000-2500",H229&lt;3000,"2500-3000",H229&lt;3500,"3000-3500",H229&lt;4000,"3500-4000",H229&lt;4500,"4000-4500",H229&lt;=5000,"4500-5000",TRUE,"Hbove 5000")</f>
        <v>1500-2000</v>
      </c>
      <c r="O229">
        <v>38.9</v>
      </c>
      <c r="P229">
        <v>1.37</v>
      </c>
      <c r="Q229">
        <v>0.7</v>
      </c>
      <c r="R229">
        <v>5.25</v>
      </c>
      <c r="S229" t="str" cm="1">
        <f t="array" ref="S229">_xlfn.IFS(
R229&lt;0,"&lt; 0",
R229&lt;5,"0 to 5",
R229&lt;10,"5 to 10",
R229&lt;15,"10 to 15",
R229&lt;20,"15 to 20",
R229&lt;25,"20 to 25",
R229&lt;50,"25 to 50",
R229&lt;75,"50 to 75",
R229&lt;100,"75 to 100",
R229&lt;125,"100 to 125",
R229&lt;150,"125 to 150",
R229&lt;175,"150 to 175",
R229&lt;200,"175 to 200",
TRUE,"&gt; 200"
)</f>
        <v>5 to 10</v>
      </c>
      <c r="T229">
        <v>542</v>
      </c>
      <c r="U229">
        <v>506</v>
      </c>
      <c r="V229">
        <v>-6.64</v>
      </c>
      <c r="W229" t="str" cm="1">
        <f t="array" ref="W229">_xlfn.IFS(
V229&lt;-15,"&lt; -15%",
V229&lt;-10,"-15% to -10%",
V229&lt;-5,"-10% to -5%",
V229&lt;0,"-5% to 0%",
V229&lt;10,"0% to 10%",
V229&lt;20,"10% to 20%",
V229&lt;30,"20% to 30%",
V229&lt;40,"30% to 40%",
V229&lt;50,"40% to 50%",
V229&lt;60,"50% to 60%",
V229&lt;70,"60% to 70%",
V229&lt;80,"70% to 80%",
V229&lt;90,"80% to 90%",
V229&lt;100,"90% to 100%",
TRUE,"&gt; 100%"
)</f>
        <v>-10% to -5%</v>
      </c>
      <c r="X229">
        <v>1569.2</v>
      </c>
      <c r="Y229">
        <v>1577.4</v>
      </c>
      <c r="Z229" t="str">
        <f t="shared" si="17"/>
        <v>&lt;0</v>
      </c>
      <c r="AA229" t="str" cm="1">
        <f t="array" ref="AA229">_xlfn.IFS(
AND(O229&gt;=0,O229&lt;5),"0-5",
AND(O229&gt;=5,O229&lt;15),"5-15",
AND(O229&gt;=15,O229&lt;30),"15-30",
AND(O229&gt;=30,O229&lt;60),"30-60",
AND(O229&gt;=60,O229&lt;90),"60-90",
AND(O229&gt;=90,O229&lt;120),"90-120",
AND(O229&gt;=120,O229&lt;160),"120-160",
AND(O229&gt;=160,O229&lt;200),"160-200",
AND(O229&gt;=200,O229&lt;250),"200-250",
AND(O229&gt;=250,O229&lt;300),"250-300",
O229&gt;=300,"&gt;300",
TRUE,"Below 0"
)</f>
        <v>30-60</v>
      </c>
      <c r="AB229">
        <v>189.52</v>
      </c>
    </row>
    <row r="230" spans="1:28" hidden="1">
      <c r="A230" s="1">
        <v>44690</v>
      </c>
      <c r="B230" s="1" t="str">
        <f t="shared" si="19"/>
        <v>2022</v>
      </c>
      <c r="C230" t="s">
        <v>22619</v>
      </c>
      <c r="D230" t="str">
        <f t="shared" si="15"/>
        <v>Campus</v>
      </c>
      <c r="E230" t="str">
        <f t="shared" si="16"/>
        <v>Campus Activewear</v>
      </c>
      <c r="F230" t="str">
        <f>_xlfn.XLOOKUP(E230,MARKET_PRICE__2[Column2],MARKET_PRICE__2[Column3],"Not found")</f>
        <v>Not found</v>
      </c>
      <c r="G230" t="str">
        <f>_xlfn.XLOOKUP(D230,MARKET_PRICE__2[Column12],MARKET_PRICE__2[Column3],"Not found")</f>
        <v>278.15</v>
      </c>
      <c r="H230" s="2">
        <v>1399.6</v>
      </c>
      <c r="K230" s="2">
        <f t="shared" si="18"/>
        <v>139.95999999999998</v>
      </c>
      <c r="L230" s="14" t="str" cm="1">
        <f t="array" ref="L230">_xlfn.IFS(
AND(H230&gt;=1000,H230&lt;1050),"1000-1050",
AND(H230&gt;=1050,H230&lt;1100),"1050-1100",
AND(H230&gt;=1100,H230&lt;1150),"1100-1150",
AND(H230&gt;=1150,H230&lt;1200),"1150-1200",
AND(H230&gt;=1200,H230&lt;1250),"1200-1250",
AND(H230&gt;=1250,H230&lt;1300),"1250-1300",
AND(H230&gt;=1300,H230&lt;1350),"1300-1350",
AND(H230&gt;=1350,H230&lt;1400),"1350-1400",
AND(H230&gt;=1400,H230&lt;1450),"1400-1450",
AND(H230&gt;=1450,H230&lt;=1500),"1450-1500",
H230&lt;1000,"Below 1000",
TRUE,"Above 1500"
)</f>
        <v>1350-1400</v>
      </c>
      <c r="M230" s="14"/>
      <c r="N230" t="str" cm="1">
        <f t="array" ref="N230">_xlfn.IFS(H230&lt;500,"0-500",H230&lt;1000,"500-1000",H230&lt;1500,"1000-1500",H230&lt;2000,"1500-2000",H230&lt;2500,"2000-2500",H230&lt;3000,"2500-3000",H230&lt;3500,"3000-3500",H230&lt;4000,"3500-4000",H230&lt;4500,"4000-4500",H230&lt;=5000,"4500-5000",TRUE,"Hbove 5000")</f>
        <v>1000-1500</v>
      </c>
      <c r="O230">
        <v>152.04</v>
      </c>
      <c r="P230">
        <v>10.68</v>
      </c>
      <c r="Q230">
        <v>4.7300000000000004</v>
      </c>
      <c r="R230">
        <v>28.55</v>
      </c>
      <c r="S230" t="str" cm="1">
        <f t="array" ref="S230">_xlfn.IFS(
R230&lt;0,"&lt; 0",
R230&lt;5,"0 to 5",
R230&lt;10,"5 to 10",
R230&lt;15,"10 to 15",
R230&lt;20,"15 to 20",
R230&lt;25,"20 to 25",
R230&lt;50,"25 to 50",
R230&lt;75,"50 to 75",
R230&lt;100,"75 to 100",
R230&lt;125,"100 to 125",
R230&lt;150,"125 to 150",
R230&lt;175,"150 to 175",
R230&lt;200,"175 to 200",
TRUE,"&gt; 200"
)</f>
        <v>25 to 50</v>
      </c>
      <c r="T230">
        <v>292</v>
      </c>
      <c r="U230">
        <v>355</v>
      </c>
      <c r="V230">
        <v>21.58</v>
      </c>
      <c r="W230" t="str" cm="1">
        <f t="array" ref="W230">_xlfn.IFS(
V230&lt;-15,"&lt; -15%",
V230&lt;-10,"-15% to -10%",
V230&lt;-5,"-10% to -5%",
V230&lt;0,"-5% to 0%",
V230&lt;10,"0% to 10%",
V230&lt;20,"10% to 20%",
V230&lt;30,"20% to 30%",
V230&lt;40,"30% to 40%",
V230&lt;50,"40% to 50%",
V230&lt;60,"50% to 60%",
V230&lt;70,"60% to 70%",
V230&lt;80,"70% to 80%",
V230&lt;90,"80% to 90%",
V230&lt;100,"90% to 100%",
TRUE,"&gt; 100%"
)</f>
        <v>20% to 30%</v>
      </c>
      <c r="X230">
        <v>265.39999999999998</v>
      </c>
      <c r="Y230">
        <v>266.7</v>
      </c>
      <c r="Z230" t="str">
        <f t="shared" si="17"/>
        <v>&gt;0</v>
      </c>
      <c r="AA230" t="str" cm="1">
        <f t="array" ref="AA230">_xlfn.IFS(
AND(O230&gt;=0,O230&lt;5),"0-5",
AND(O230&gt;=5,O230&lt;15),"5-15",
AND(O230&gt;=15,O230&lt;30),"15-30",
AND(O230&gt;=30,O230&lt;60),"30-60",
AND(O230&gt;=60,O230&lt;90),"60-90",
AND(O230&gt;=90,O230&lt;120),"90-120",
AND(O230&gt;=120,O230&lt;160),"120-160",
AND(O230&gt;=160,O230&lt;200),"160-200",
AND(O230&gt;=200,O230&lt;250),"200-250",
AND(O230&gt;=250,O230&lt;300),"250-300",
O230&gt;=300,"&gt;300",
TRUE,"Below 0"
)</f>
        <v>120-160</v>
      </c>
      <c r="AB230">
        <v>-9.11</v>
      </c>
    </row>
    <row r="231" spans="1:28" hidden="1">
      <c r="A231" s="1">
        <v>44664</v>
      </c>
      <c r="B231" s="1" t="str">
        <f t="shared" si="19"/>
        <v>2022</v>
      </c>
      <c r="C231" t="s">
        <v>22620</v>
      </c>
      <c r="D231" t="str">
        <f t="shared" si="15"/>
        <v>Hariom</v>
      </c>
      <c r="E231" t="str">
        <f t="shared" si="16"/>
        <v>Hariom Pipe Indust</v>
      </c>
      <c r="F231" t="str">
        <f>_xlfn.XLOOKUP(E231,MARKET_PRICE__2[Column2],MARKET_PRICE__2[Column3],"Not found")</f>
        <v>Not found</v>
      </c>
      <c r="G231" t="str">
        <f>_xlfn.XLOOKUP(D231,MARKET_PRICE__2[Column12],MARKET_PRICE__2[Column3],"Not found")</f>
        <v>468.70</v>
      </c>
      <c r="H231" s="2">
        <v>130.05000000000001</v>
      </c>
      <c r="I231" s="2" t="str" cm="1">
        <f t="array" ref="I231">_xlfn.IFS(
H231&lt;50,"0-50",
H231&lt;100,"50-100",
H231&lt;150,"100-150",
H231&lt;200,"150-200",
H231&lt;250,"200-250",
H231&lt;300,"250-300",
H231&lt;350,"300-350",
H231&lt;400,"350-400",
H231&lt;450,"400-450",
H231&lt;=500,"450-500",
TRUE,"Above 500"
)</f>
        <v>100-150</v>
      </c>
      <c r="K231" s="2">
        <f t="shared" si="18"/>
        <v>13.005000000000001</v>
      </c>
      <c r="N231" t="str" cm="1">
        <f t="array" ref="N231">_xlfn.IFS(H231&lt;500,"0-500",H231&lt;1000,"500-1000",H231&lt;1500,"1000-1500",H231&lt;2000,"1500-2000",H231&lt;2500,"2000-2500",H231&lt;3000,"2500-3000",H231&lt;3500,"3000-3500",H231&lt;4000,"3500-4000",H231&lt;4500,"4000-4500",H231&lt;=5000,"4500-5000",TRUE,"Hbove 5000")</f>
        <v>0-500</v>
      </c>
      <c r="O231">
        <v>1.91</v>
      </c>
      <c r="P231">
        <v>2.68</v>
      </c>
      <c r="Q231">
        <v>6.92</v>
      </c>
      <c r="R231">
        <v>3.57</v>
      </c>
      <c r="S231" t="str" cm="1">
        <f t="array" ref="S231">_xlfn.IFS(
R231&lt;0,"&lt; 0",
R231&lt;5,"0 to 5",
R231&lt;10,"5 to 10",
R231&lt;15,"10 to 15",
R231&lt;20,"15 to 20",
R231&lt;25,"20 to 25",
R231&lt;50,"25 to 50",
R231&lt;75,"50 to 75",
R231&lt;100,"75 to 100",
R231&lt;125,"100 to 125",
R231&lt;150,"125 to 150",
R231&lt;175,"150 to 175",
R231&lt;200,"175 to 200",
TRUE,"&gt; 200"
)</f>
        <v>0 to 5</v>
      </c>
      <c r="T231">
        <v>153</v>
      </c>
      <c r="U231">
        <v>214</v>
      </c>
      <c r="V231">
        <v>39.869999999999997</v>
      </c>
      <c r="W231" t="str" cm="1">
        <f t="array" ref="W231">_xlfn.IFS(
V231&lt;-15,"&lt; -15%",
V231&lt;-10,"-15% to -10%",
V231&lt;-5,"-10% to -5%",
V231&lt;0,"-5% to 0%",
V231&lt;10,"0% to 10%",
V231&lt;20,"10% to 20%",
V231&lt;30,"20% to 30%",
V231&lt;40,"30% to 40%",
V231&lt;50,"40% to 50%",
V231&lt;60,"50% to 60%",
V231&lt;70,"60% to 70%",
V231&lt;80,"70% to 80%",
V231&lt;90,"80% to 90%",
V231&lt;100,"90% to 100%",
TRUE,"&gt; 100%"
)</f>
        <v>30% to 40%</v>
      </c>
      <c r="X231">
        <v>490.5</v>
      </c>
      <c r="Y231">
        <v>490.6</v>
      </c>
      <c r="Z231" t="str">
        <f t="shared" si="17"/>
        <v>&gt;0</v>
      </c>
      <c r="AA231" t="str" cm="1">
        <f t="array" ref="AA231">_xlfn.IFS(
AND(O231&gt;=0,O231&lt;5),"0-5",
AND(O231&gt;=5,O231&lt;15),"5-15",
AND(O231&gt;=15,O231&lt;30),"15-30",
AND(O231&gt;=30,O231&lt;60),"30-60",
AND(O231&gt;=60,O231&lt;90),"60-90",
AND(O231&gt;=90,O231&lt;120),"90-120",
AND(O231&gt;=120,O231&lt;160),"120-160",
AND(O231&gt;=160,O231&lt;200),"160-200",
AND(O231&gt;=200,O231&lt;250),"200-250",
AND(O231&gt;=250,O231&lt;300),"250-300",
O231&gt;=300,"&gt;300",
TRUE,"Below 0"
)</f>
        <v>0-5</v>
      </c>
      <c r="AB231">
        <v>220.59</v>
      </c>
    </row>
    <row r="232" spans="1:28" hidden="1">
      <c r="A232" s="1">
        <v>44662</v>
      </c>
      <c r="B232" s="1" t="str">
        <f t="shared" si="19"/>
        <v>2022</v>
      </c>
      <c r="C232" t="s">
        <v>22621</v>
      </c>
      <c r="D232" t="str">
        <f t="shared" si="15"/>
        <v>Veranda</v>
      </c>
      <c r="E232" t="str">
        <f t="shared" si="16"/>
        <v>Veranda Learning S</v>
      </c>
      <c r="F232" t="str">
        <f>_xlfn.XLOOKUP(E232,MARKET_PRICE__2[Column2],MARKET_PRICE__2[Column3],"Not found")</f>
        <v>Not found</v>
      </c>
      <c r="G232" t="str">
        <f>_xlfn.XLOOKUP(D232,MARKET_PRICE__2[Column12],MARKET_PRICE__2[Column3],"Not found")</f>
        <v>223.55</v>
      </c>
      <c r="H232" s="2">
        <v>200</v>
      </c>
      <c r="I232" s="2" t="str" cm="1">
        <f t="array" ref="I232">_xlfn.IFS(
H232&lt;50,"0-50",
H232&lt;100,"50-100",
H232&lt;150,"100-150",
H232&lt;200,"150-200",
H232&lt;250,"200-250",
H232&lt;300,"250-300",
H232&lt;350,"300-350",
H232&lt;400,"350-400",
H232&lt;450,"400-450",
H232&lt;=500,"450-500",
TRUE,"Above 500"
)</f>
        <v>200-250</v>
      </c>
      <c r="K232" s="2">
        <f t="shared" si="18"/>
        <v>20</v>
      </c>
      <c r="N232" t="str" cm="1">
        <f t="array" ref="N232">_xlfn.IFS(H232&lt;500,"0-500",H232&lt;1000,"500-1000",H232&lt;1500,"1000-1500",H232&lt;2000,"1500-2000",H232&lt;2500,"2000-2500",H232&lt;3000,"2500-3000",H232&lt;3500,"3000-3500",H232&lt;4000,"3500-4000",H232&lt;4500,"4000-4500",H232&lt;=5000,"4500-5000",TRUE,"Hbove 5000")</f>
        <v>0-500</v>
      </c>
      <c r="O232">
        <v>2.02</v>
      </c>
      <c r="P232">
        <v>2.09</v>
      </c>
      <c r="Q232">
        <v>5.68</v>
      </c>
      <c r="R232">
        <v>2.2400000000000002</v>
      </c>
      <c r="S232" t="str" cm="1">
        <f t="array" ref="S232">_xlfn.IFS(
R232&lt;0,"&lt; 0",
R232&lt;5,"0 to 5",
R232&lt;10,"5 to 10",
R232&lt;15,"10 to 15",
R232&lt;20,"15 to 20",
R232&lt;25,"20 to 25",
R232&lt;50,"25 to 50",
R232&lt;75,"50 to 75",
R232&lt;100,"75 to 100",
R232&lt;125,"100 to 125",
R232&lt;150,"125 to 150",
R232&lt;175,"150 to 175",
R232&lt;200,"175 to 200",
TRUE,"&gt; 200"
)</f>
        <v>0 to 5</v>
      </c>
      <c r="T232">
        <v>137</v>
      </c>
      <c r="U232">
        <v>157</v>
      </c>
      <c r="V232">
        <v>14.6</v>
      </c>
      <c r="W232" t="str" cm="1">
        <f t="array" ref="W232">_xlfn.IFS(
V232&lt;-15,"&lt; -15%",
V232&lt;-10,"-15% to -10%",
V232&lt;-5,"-10% to -5%",
V232&lt;0,"-5% to 0%",
V232&lt;10,"0% to 10%",
V232&lt;20,"10% to 20%",
V232&lt;30,"20% to 30%",
V232&lt;40,"30% to 40%",
V232&lt;50,"40% to 50%",
V232&lt;60,"50% to 60%",
V232&lt;70,"60% to 70%",
V232&lt;80,"70% to 80%",
V232&lt;90,"80% to 90%",
V232&lt;100,"90% to 100%",
TRUE,"&gt; 100%"
)</f>
        <v>10% to 20%</v>
      </c>
      <c r="X232">
        <v>220.9</v>
      </c>
      <c r="Y232">
        <v>221.47</v>
      </c>
      <c r="Z232" t="str">
        <f t="shared" si="17"/>
        <v>&gt;0</v>
      </c>
      <c r="AA232" t="str" cm="1">
        <f t="array" ref="AA232">_xlfn.IFS(
AND(O232&gt;=0,O232&lt;5),"0-5",
AND(O232&gt;=5,O232&lt;15),"5-15",
AND(O232&gt;=15,O232&lt;30),"15-30",
AND(O232&gt;=30,O232&lt;60),"30-60",
AND(O232&gt;=60,O232&lt;90),"60-90",
AND(O232&gt;=90,O232&lt;120),"90-120",
AND(O232&gt;=120,O232&lt;160),"120-160",
AND(O232&gt;=160,O232&lt;200),"160-200",
AND(O232&gt;=200,O232&lt;250),"200-250",
AND(O232&gt;=250,O232&lt;300),"250-300",
O232&gt;=300,"&gt;300",
TRUE,"Below 0"
)</f>
        <v>0-5</v>
      </c>
      <c r="AB232">
        <v>61.24</v>
      </c>
    </row>
    <row r="233" spans="1:28" hidden="1">
      <c r="A233" s="1">
        <v>44658</v>
      </c>
      <c r="B233" s="1" t="str">
        <f t="shared" si="19"/>
        <v>2022</v>
      </c>
      <c r="C233" t="s">
        <v>70</v>
      </c>
      <c r="D233" t="str">
        <f t="shared" si="15"/>
        <v>Uma</v>
      </c>
      <c r="E233" t="str">
        <f t="shared" si="16"/>
        <v>Uma Exports</v>
      </c>
      <c r="F233" t="str">
        <f>_xlfn.XLOOKUP(E233,MARKET_PRICE__2[Column2],MARKET_PRICE__2[Column3],"Not found")</f>
        <v>46.50</v>
      </c>
      <c r="G233" t="str">
        <f>_xlfn.XLOOKUP(D233,MARKET_PRICE__2[Column12],MARKET_PRICE__2[Column3],"Not found")</f>
        <v>23.95</v>
      </c>
      <c r="H233" s="2">
        <v>60</v>
      </c>
      <c r="I233" s="2" t="str" cm="1">
        <f t="array" ref="I233">_xlfn.IFS(
H233&lt;50,"0-50",
H233&lt;100,"50-100",
H233&lt;150,"100-150",
H233&lt;200,"150-200",
H233&lt;250,"200-250",
H233&lt;300,"250-300",
H233&lt;350,"300-350",
H233&lt;400,"350-400",
H233&lt;450,"400-450",
H233&lt;=500,"450-500",
TRUE,"Above 500"
)</f>
        <v>50-100</v>
      </c>
      <c r="K233" s="2">
        <f t="shared" si="18"/>
        <v>6</v>
      </c>
      <c r="N233" t="str" cm="1">
        <f t="array" ref="N233">_xlfn.IFS(H233&lt;500,"0-500",H233&lt;1000,"500-1000",H233&lt;1500,"1000-1500",H233&lt;2000,"1500-2000",H233&lt;2500,"2000-2500",H233&lt;3000,"2500-3000",H233&lt;3500,"3000-3500",H233&lt;4000,"3500-4000",H233&lt;4500,"4000-4500",H233&lt;=5000,"4500-5000",TRUE,"Hbove 5000")</f>
        <v>0-500</v>
      </c>
      <c r="O233">
        <v>2.81</v>
      </c>
      <c r="P233">
        <v>0.94</v>
      </c>
      <c r="Q233">
        <v>6.28</v>
      </c>
      <c r="R233">
        <v>4.6399999999999997</v>
      </c>
      <c r="S233" t="str" cm="1">
        <f t="array" ref="S233">_xlfn.IFS(
R233&lt;0,"&lt; 0",
R233&lt;5,"0 to 5",
R233&lt;10,"5 to 10",
R233&lt;15,"10 to 15",
R233&lt;20,"15 to 20",
R233&lt;25,"20 to 25",
R233&lt;50,"25 to 50",
R233&lt;75,"50 to 75",
R233&lt;100,"75 to 100",
R233&lt;125,"100 to 125",
R233&lt;150,"125 to 150",
R233&lt;175,"150 to 175",
R233&lt;200,"175 to 200",
TRUE,"&gt; 200"
)</f>
        <v>0 to 5</v>
      </c>
      <c r="T233">
        <v>68</v>
      </c>
      <c r="U233">
        <v>80</v>
      </c>
      <c r="V233">
        <v>17.649999999999999</v>
      </c>
      <c r="W233" t="str" cm="1">
        <f t="array" ref="W233">_xlfn.IFS(
V233&lt;-15,"&lt; -15%",
V233&lt;-10,"-15% to -10%",
V233&lt;-5,"-10% to -5%",
V233&lt;0,"-5% to 0%",
V233&lt;10,"0% to 10%",
V233&lt;20,"10% to 20%",
V233&lt;30,"20% to 30%",
V233&lt;40,"30% to 40%",
V233&lt;50,"40% to 50%",
V233&lt;60,"50% to 60%",
V233&lt;70,"60% to 70%",
V233&lt;80,"70% to 80%",
V233&lt;90,"80% to 90%",
V233&lt;100,"90% to 100%",
TRUE,"&gt; 100%"
)</f>
        <v>10% to 20%</v>
      </c>
      <c r="X233">
        <v>55.66</v>
      </c>
      <c r="Y233">
        <v>55.55</v>
      </c>
      <c r="Z233" t="str">
        <f t="shared" si="17"/>
        <v>&gt;0</v>
      </c>
      <c r="AA233" t="str" cm="1">
        <f t="array" ref="AA233">_xlfn.IFS(
AND(O233&gt;=0,O233&lt;5),"0-5",
AND(O233&gt;=5,O233&lt;15),"5-15",
AND(O233&gt;=15,O233&lt;30),"15-30",
AND(O233&gt;=30,O233&lt;60),"30-60",
AND(O233&gt;=60,O233&lt;90),"60-90",
AND(O233&gt;=90,O233&lt;120),"90-120",
AND(O233&gt;=120,O233&lt;160),"120-160",
AND(O233&gt;=160,O233&lt;200),"160-200",
AND(O233&gt;=200,O233&lt;250),"200-250",
AND(O233&gt;=250,O233&lt;300),"250-300",
O233&gt;=300,"&gt;300",
TRUE,"Below 0"
)</f>
        <v>0-5</v>
      </c>
      <c r="AB233">
        <v>-18.149999999999999</v>
      </c>
    </row>
    <row r="234" spans="1:28" hidden="1">
      <c r="A234" s="1">
        <v>44659</v>
      </c>
      <c r="B234" s="1" t="str">
        <f t="shared" si="19"/>
        <v>2022</v>
      </c>
      <c r="C234" t="s">
        <v>22622</v>
      </c>
      <c r="D234" t="str">
        <f t="shared" si="15"/>
        <v>Patanjali</v>
      </c>
      <c r="E234" t="str">
        <f t="shared" si="16"/>
        <v>Patanjali Foods</v>
      </c>
      <c r="F234" t="str">
        <f>_xlfn.XLOOKUP(E234,MARKET_PRICE__2[Column2],MARKET_PRICE__2[Column3],"Not found")</f>
        <v>595.80</v>
      </c>
      <c r="G234" t="str">
        <f>_xlfn.XLOOKUP(D234,MARKET_PRICE__2[Column12],MARKET_PRICE__2[Column3],"Not found")</f>
        <v>595.80</v>
      </c>
      <c r="H234" s="2">
        <v>4300</v>
      </c>
      <c r="K234" s="2">
        <f t="shared" si="18"/>
        <v>430</v>
      </c>
      <c r="N234" t="str" cm="1">
        <f t="array" ref="N234">_xlfn.IFS(H234&lt;500,"0-500",H234&lt;1000,"500-1000",H234&lt;1500,"1000-1500",H234&lt;2000,"1500-2000",H234&lt;2500,"2000-2500",H234&lt;3000,"2500-3000",H234&lt;3500,"3000-3500",H234&lt;4000,"3500-4000",H234&lt;4500,"4000-4500",H234&lt;=5000,"4500-5000",TRUE,"Hbove 5000")</f>
        <v>4000-4500</v>
      </c>
      <c r="O234">
        <v>2.2000000000000002</v>
      </c>
      <c r="P234">
        <v>11.75</v>
      </c>
      <c r="Q234">
        <v>0.9</v>
      </c>
      <c r="R234">
        <v>3.6</v>
      </c>
      <c r="S234" t="str" cm="1">
        <f t="array" ref="S234">_xlfn.IFS(
R234&lt;0,"&lt; 0",
R234&lt;5,"0 to 5",
R234&lt;10,"5 to 10",
R234&lt;15,"10 to 15",
R234&lt;20,"15 to 20",
R234&lt;25,"20 to 25",
R234&lt;50,"25 to 50",
R234&lt;75,"50 to 75",
R234&lt;100,"75 to 100",
R234&lt;125,"100 to 125",
R234&lt;150,"125 to 150",
R234&lt;175,"150 to 175",
R234&lt;200,"175 to 200",
TRUE,"&gt; 200"
)</f>
        <v>0 to 5</v>
      </c>
      <c r="T234">
        <v>650</v>
      </c>
      <c r="U234">
        <v>850</v>
      </c>
      <c r="V234">
        <v>30.77</v>
      </c>
      <c r="W234" t="str" cm="1">
        <f t="array" ref="W234">_xlfn.IFS(
V234&lt;-15,"&lt; -15%",
V234&lt;-10,"-15% to -10%",
V234&lt;-5,"-10% to -5%",
V234&lt;0,"-5% to 0%",
V234&lt;10,"0% to 10%",
V234&lt;20,"10% to 20%",
V234&lt;30,"20% to 30%",
V234&lt;40,"30% to 40%",
V234&lt;50,"40% to 50%",
V234&lt;60,"50% to 60%",
V234&lt;70,"60% to 70%",
V234&lt;80,"70% to 80%",
V234&lt;90,"80% to 90%",
V234&lt;100,"90% to 100%",
TRUE,"&gt; 100%"
)</f>
        <v>30% to 40%</v>
      </c>
      <c r="X234">
        <v>1804.05</v>
      </c>
      <c r="Y234">
        <v>1801.2</v>
      </c>
      <c r="Z234" t="str">
        <f t="shared" si="17"/>
        <v>&gt;0</v>
      </c>
      <c r="AA234" t="str" cm="1">
        <f t="array" ref="AA234">_xlfn.IFS(
AND(O234&gt;=0,O234&lt;5),"0-5",
AND(O234&gt;=5,O234&lt;15),"5-15",
AND(O234&gt;=15,O234&lt;30),"15-30",
AND(O234&gt;=30,O234&lt;60),"30-60",
AND(O234&gt;=60,O234&lt;90),"60-90",
AND(O234&gt;=90,O234&lt;120),"90-120",
AND(O234&gt;=120,O234&lt;160),"120-160",
AND(O234&gt;=160,O234&lt;200),"160-200",
AND(O234&gt;=200,O234&lt;250),"200-250",
AND(O234&gt;=250,O234&lt;300),"250-300",
O234&gt;=300,"&gt;300",
TRUE,"Below 0"
)</f>
        <v>0-5</v>
      </c>
      <c r="AB234">
        <v>177.55</v>
      </c>
    </row>
    <row r="235" spans="1:28" hidden="1">
      <c r="A235" s="1">
        <v>44608</v>
      </c>
      <c r="B235" s="1" t="str">
        <f t="shared" si="19"/>
        <v>2022</v>
      </c>
      <c r="C235" t="s">
        <v>22623</v>
      </c>
      <c r="D235" t="str">
        <f t="shared" si="15"/>
        <v>Vedant</v>
      </c>
      <c r="E235" t="str">
        <f t="shared" si="16"/>
        <v>Vedant Fashions</v>
      </c>
      <c r="F235" t="str">
        <f>_xlfn.XLOOKUP(E235,MARKET_PRICE__2[Column2],MARKET_PRICE__2[Column3],"Not found")</f>
        <v>689.95</v>
      </c>
      <c r="G235" t="str">
        <f>_xlfn.XLOOKUP(D235,MARKET_PRICE__2[Column12],MARKET_PRICE__2[Column3],"Not found")</f>
        <v>689.95</v>
      </c>
      <c r="H235" s="2">
        <v>3149.19</v>
      </c>
      <c r="K235" s="2">
        <f t="shared" si="18"/>
        <v>314.91899999999998</v>
      </c>
      <c r="N235" t="str" cm="1">
        <f t="array" ref="N235">_xlfn.IFS(H235&lt;500,"0-500",H235&lt;1000,"500-1000",H235&lt;1500,"1000-1500",H235&lt;2000,"1500-2000",H235&lt;2500,"2000-2500",H235&lt;3000,"2500-3000",H235&lt;3500,"3000-3500",H235&lt;4000,"3500-4000",H235&lt;4500,"4000-4500",H235&lt;=5000,"4500-5000",TRUE,"Hbove 5000")</f>
        <v>3000-3500</v>
      </c>
      <c r="O235">
        <v>7.49</v>
      </c>
      <c r="P235">
        <v>1.07</v>
      </c>
      <c r="Q235">
        <v>0.39</v>
      </c>
      <c r="R235">
        <v>2.57</v>
      </c>
      <c r="S235" t="str" cm="1">
        <f t="array" ref="S235">_xlfn.IFS(
R235&lt;0,"&lt; 0",
R235&lt;5,"0 to 5",
R235&lt;10,"5 to 10",
R235&lt;15,"10 to 15",
R235&lt;20,"15 to 20",
R235&lt;25,"20 to 25",
R235&lt;50,"25 to 50",
R235&lt;75,"50 to 75",
R235&lt;100,"75 to 100",
R235&lt;125,"100 to 125",
R235&lt;150,"125 to 150",
R235&lt;175,"150 to 175",
R235&lt;200,"175 to 200",
TRUE,"&gt; 200"
)</f>
        <v>0 to 5</v>
      </c>
      <c r="T235">
        <v>866</v>
      </c>
      <c r="U235">
        <v>936</v>
      </c>
      <c r="V235">
        <v>8.08</v>
      </c>
      <c r="W235" t="str" cm="1">
        <f t="array" ref="W235">_xlfn.IFS(
V235&lt;-15,"&lt; -15%",
V235&lt;-10,"-15% to -10%",
V235&lt;-5,"-10% to -5%",
V235&lt;0,"-5% to 0%",
V235&lt;10,"0% to 10%",
V235&lt;20,"10% to 20%",
V235&lt;30,"20% to 30%",
V235&lt;40,"30% to 40%",
V235&lt;50,"40% to 50%",
V235&lt;60,"50% to 60%",
V235&lt;70,"60% to 70%",
V235&lt;80,"70% to 80%",
V235&lt;90,"80% to 90%",
V235&lt;100,"90% to 100%",
TRUE,"&gt; 100%"
)</f>
        <v>0% to 10%</v>
      </c>
      <c r="X235">
        <v>776.1</v>
      </c>
      <c r="Y235">
        <v>776.25</v>
      </c>
      <c r="Z235" t="str">
        <f t="shared" si="17"/>
        <v>&gt;0</v>
      </c>
      <c r="AA235" t="str" cm="1">
        <f t="array" ref="AA235">_xlfn.IFS(
AND(O235&gt;=0,O235&lt;5),"0-5",
AND(O235&gt;=5,O235&lt;15),"5-15",
AND(O235&gt;=15,O235&lt;30),"15-30",
AND(O235&gt;=30,O235&lt;60),"30-60",
AND(O235&gt;=60,O235&lt;90),"60-90",
AND(O235&gt;=90,O235&lt;120),"90-120",
AND(O235&gt;=120,O235&lt;160),"120-160",
AND(O235&gt;=160,O235&lt;200),"160-200",
AND(O235&gt;=200,O235&lt;250),"200-250",
AND(O235&gt;=250,O235&lt;300),"250-300",
O235&gt;=300,"&gt;300",
TRUE,"Below 0"
)</f>
        <v>5-15</v>
      </c>
      <c r="AB235">
        <v>-10.38</v>
      </c>
    </row>
    <row r="236" spans="1:28" hidden="1">
      <c r="A236" s="1">
        <v>44600</v>
      </c>
      <c r="B236" s="1" t="str">
        <f t="shared" si="19"/>
        <v>2022</v>
      </c>
      <c r="C236" t="s">
        <v>22624</v>
      </c>
      <c r="D236" t="str">
        <f t="shared" si="15"/>
        <v>AWL</v>
      </c>
      <c r="E236" t="str">
        <f t="shared" si="16"/>
        <v>AWL Agri Business</v>
      </c>
      <c r="F236" t="str">
        <f>_xlfn.XLOOKUP(E236,MARKET_PRICE__2[Column2],MARKET_PRICE__2[Column3],"Not found")</f>
        <v>Not found</v>
      </c>
      <c r="G236" t="str">
        <f>_xlfn.XLOOKUP(D236,MARKET_PRICE__2[Column12],MARKET_PRICE__2[Column3],"Not found")</f>
        <v>268.50</v>
      </c>
      <c r="H236" s="2">
        <v>3600</v>
      </c>
      <c r="K236" s="2">
        <f t="shared" si="18"/>
        <v>360</v>
      </c>
      <c r="N236" t="str" cm="1">
        <f t="array" ref="N236">_xlfn.IFS(H236&lt;500,"0-500",H236&lt;1000,"500-1000",H236&lt;1500,"1000-1500",H236&lt;2000,"1500-2000",H236&lt;2500,"2000-2500",H236&lt;3000,"2500-3000",H236&lt;3500,"3000-3500",H236&lt;4000,"3500-4000",H236&lt;4500,"4000-4500",H236&lt;=5000,"4500-5000",TRUE,"Hbove 5000")</f>
        <v>3500-4000</v>
      </c>
      <c r="O236">
        <v>5.73</v>
      </c>
      <c r="P236">
        <v>56.3</v>
      </c>
      <c r="Q236">
        <v>3.92</v>
      </c>
      <c r="R236">
        <v>17.37</v>
      </c>
      <c r="S236" t="str" cm="1">
        <f t="array" ref="S236">_xlfn.IFS(
R236&lt;0,"&lt; 0",
R236&lt;5,"0 to 5",
R236&lt;10,"5 to 10",
R236&lt;15,"10 to 15",
R236&lt;20,"15 to 20",
R236&lt;25,"20 to 25",
R236&lt;50,"25 to 50",
R236&lt;75,"50 to 75",
R236&lt;100,"75 to 100",
R236&lt;125,"100 to 125",
R236&lt;150,"125 to 150",
R236&lt;175,"150 to 175",
R236&lt;200,"175 to 200",
TRUE,"&gt; 200"
)</f>
        <v>15 to 20</v>
      </c>
      <c r="T236">
        <v>230</v>
      </c>
      <c r="U236">
        <v>221</v>
      </c>
      <c r="V236">
        <v>-3.91</v>
      </c>
      <c r="W236" t="str" cm="1">
        <f t="array" ref="W236">_xlfn.IFS(
V236&lt;-15,"&lt; -15%",
V236&lt;-10,"-15% to -10%",
V236&lt;-5,"-10% to -5%",
V236&lt;0,"-5% to 0%",
V236&lt;10,"0% to 10%",
V236&lt;20,"10% to 20%",
V236&lt;30,"20% to 30%",
V236&lt;40,"30% to 40%",
V236&lt;50,"40% to 50%",
V236&lt;60,"50% to 60%",
V236&lt;70,"60% to 70%",
V236&lt;80,"70% to 80%",
V236&lt;90,"80% to 90%",
V236&lt;100,"90% to 100%",
TRUE,"&gt; 100%"
)</f>
        <v>-5% to 0%</v>
      </c>
      <c r="X236">
        <v>258.35000000000002</v>
      </c>
      <c r="Y236">
        <v>258.39999999999998</v>
      </c>
      <c r="Z236" t="str">
        <f t="shared" si="17"/>
        <v>&lt;0</v>
      </c>
      <c r="AA236" t="str" cm="1">
        <f t="array" ref="AA236">_xlfn.IFS(
AND(O236&gt;=0,O236&lt;5),"0-5",
AND(O236&gt;=5,O236&lt;15),"5-15",
AND(O236&gt;=15,O236&lt;30),"15-30",
AND(O236&gt;=30,O236&lt;60),"30-60",
AND(O236&gt;=60,O236&lt;90),"60-90",
AND(O236&gt;=90,O236&lt;120),"90-120",
AND(O236&gt;=120,O236&lt;160),"120-160",
AND(O236&gt;=160,O236&lt;200),"160-200",
AND(O236&gt;=200,O236&lt;250),"200-250",
AND(O236&gt;=250,O236&lt;300),"250-300",
O236&gt;=300,"&gt;300",
TRUE,"Below 0"
)</f>
        <v>5-15</v>
      </c>
      <c r="AB236">
        <v>12.33</v>
      </c>
    </row>
    <row r="237" spans="1:28">
      <c r="A237" s="1">
        <v>44592</v>
      </c>
      <c r="B237" s="1" t="str">
        <f t="shared" si="19"/>
        <v>2022</v>
      </c>
      <c r="C237" t="s">
        <v>22625</v>
      </c>
      <c r="D237" t="str">
        <f t="shared" si="15"/>
        <v>AGS</v>
      </c>
      <c r="E237" t="str">
        <f t="shared" si="16"/>
        <v>AGS Transact Techn</v>
      </c>
      <c r="F237" t="str">
        <f>_xlfn.XLOOKUP(E237,MARKET_PRICE__2[Column2],MARKET_PRICE__2[Column3],"Not found")</f>
        <v>Not found</v>
      </c>
      <c r="G237" t="str">
        <f>_xlfn.XLOOKUP(D237,MARKET_PRICE__2[Column12],MARKET_PRICE__2[Column3],"Not found")</f>
        <v>4.79</v>
      </c>
      <c r="H237" s="2">
        <v>680</v>
      </c>
      <c r="J237" s="2" t="str" cm="1">
        <f t="array" ref="J237">_xlfn.IFS(
AND(H237&gt;=500,H237&lt;550),"500-550",
AND(H237&gt;=550,H237&lt;600),"550-600",
AND(H237&gt;=600,H237&lt;650),"600-650",
AND(H237&gt;=650,H237&lt;700),"650-700",
AND(H237&gt;=700,H237&lt;750),"700-750",
AND(H237&gt;=750,H237&lt;800),"750-800",
AND(H237&gt;=800,H237&lt;850),"800-850",
AND(H237&gt;=850,H237&lt;900),"850-900",
AND(H237&gt;=900,H237&lt;950),"900-950",
AND(H237&gt;=950,H237&lt;=1000),"950-1000",
H237&lt;500,"Below 500",
TRUE,"Above 1000"
)</f>
        <v>650-700</v>
      </c>
      <c r="K237" s="2">
        <f t="shared" si="18"/>
        <v>68</v>
      </c>
      <c r="N237" t="str" cm="1">
        <f t="array" ref="N237">_xlfn.IFS(H237&lt;500,"0-500",H237&lt;1000,"500-1000",H237&lt;1500,"1000-1500",H237&lt;2000,"1500-2000",H237&lt;2500,"2000-2500",H237&lt;3000,"2500-3000",H237&lt;3500,"3000-3500",H237&lt;4000,"3500-4000",H237&lt;4500,"4000-4500",H237&lt;=5000,"4500-5000",TRUE,"Hbove 5000")</f>
        <v>500-1000</v>
      </c>
      <c r="O237">
        <v>2.68</v>
      </c>
      <c r="P237">
        <v>25.61</v>
      </c>
      <c r="Q237">
        <v>3.08</v>
      </c>
      <c r="R237">
        <v>7.79</v>
      </c>
      <c r="S237" t="str" cm="1">
        <f t="array" ref="S237">_xlfn.IFS(
R237&lt;0,"&lt; 0",
R237&lt;5,"0 to 5",
R237&lt;10,"5 to 10",
R237&lt;15,"10 to 15",
R237&lt;20,"15 to 20",
R237&lt;25,"20 to 25",
R237&lt;50,"25 to 50",
R237&lt;75,"50 to 75",
R237&lt;100,"75 to 100",
R237&lt;125,"100 to 125",
R237&lt;150,"125 to 150",
R237&lt;175,"150 to 175",
R237&lt;200,"175 to 200",
TRUE,"&gt; 200"
)</f>
        <v>5 to 10</v>
      </c>
      <c r="T237">
        <v>175</v>
      </c>
      <c r="U237">
        <v>176</v>
      </c>
      <c r="V237">
        <v>0.56999999999999995</v>
      </c>
      <c r="W237" t="str" cm="1">
        <f t="array" ref="W237">_xlfn.IFS(
V237&lt;-15,"&lt; -15%",
V237&lt;-10,"-15% to -10%",
V237&lt;-5,"-10% to -5%",
V237&lt;0,"-5% to 0%",
V237&lt;10,"0% to 10%",
V237&lt;20,"10% to 20%",
V237&lt;30,"20% to 30%",
V237&lt;40,"30% to 40%",
V237&lt;50,"40% to 50%",
V237&lt;60,"50% to 60%",
V237&lt;70,"60% to 70%",
V237&lt;80,"70% to 80%",
V237&lt;90,"80% to 90%",
V237&lt;100,"90% to 100%",
TRUE,"&gt; 100%"
)</f>
        <v>0% to 10%</v>
      </c>
      <c r="X237">
        <v>5.82</v>
      </c>
      <c r="Y237">
        <v>5.76</v>
      </c>
      <c r="Z237" t="str">
        <f t="shared" si="17"/>
        <v>&gt;0</v>
      </c>
      <c r="AA237" t="str" cm="1">
        <f t="array" ref="AA237">_xlfn.IFS(
AND(O237&gt;=0,O237&lt;5),"0-5",
AND(O237&gt;=5,O237&lt;15),"5-15",
AND(O237&gt;=15,O237&lt;30),"15-30",
AND(O237&gt;=30,O237&lt;60),"30-60",
AND(O237&gt;=60,O237&lt;90),"60-90",
AND(O237&gt;=90,O237&lt;120),"90-120",
AND(O237&gt;=120,O237&lt;160),"120-160",
AND(O237&gt;=160,O237&lt;200),"160-200",
AND(O237&gt;=200,O237&lt;250),"200-250",
AND(O237&gt;=250,O237&lt;300),"250-300",
O237&gt;=300,"&gt;300",
TRUE,"Below 0"
)</f>
        <v>0-5</v>
      </c>
      <c r="AB237">
        <v>-96.67</v>
      </c>
    </row>
    <row r="238" spans="1:28" hidden="1">
      <c r="A238" s="1">
        <v>44561</v>
      </c>
      <c r="B238" s="1" t="str">
        <f t="shared" si="19"/>
        <v>2021</v>
      </c>
      <c r="C238" t="s">
        <v>22626</v>
      </c>
      <c r="D238" t="str">
        <f t="shared" si="15"/>
        <v>CMS</v>
      </c>
      <c r="E238" t="str">
        <f t="shared" si="16"/>
        <v>CMS Info Systems L</v>
      </c>
      <c r="F238" t="str">
        <f>_xlfn.XLOOKUP(E238,MARKET_PRICE__2[Column2],MARKET_PRICE__2[Column3],"Not found")</f>
        <v>Not found</v>
      </c>
      <c r="G238" t="str">
        <f>_xlfn.XLOOKUP(D238,MARKET_PRICE__2[Column12],MARKET_PRICE__2[Column3],"Not found")</f>
        <v>375.40</v>
      </c>
      <c r="H238" s="2">
        <v>1100</v>
      </c>
      <c r="K238" s="2">
        <f t="shared" si="18"/>
        <v>110</v>
      </c>
      <c r="L238" s="14" t="str" cm="1">
        <f t="array" ref="L238">_xlfn.IFS(
AND(H238&gt;=1000,H238&lt;1050),"1000-1050",
AND(H238&gt;=1050,H238&lt;1100),"1050-1100",
AND(H238&gt;=1100,H238&lt;1150),"1100-1150",
AND(H238&gt;=1150,H238&lt;1200),"1150-1200",
AND(H238&gt;=1200,H238&lt;1250),"1200-1250",
AND(H238&gt;=1250,H238&lt;1300),"1250-1300",
AND(H238&gt;=1300,H238&lt;1350),"1300-1350",
AND(H238&gt;=1350,H238&lt;1400),"1350-1400",
AND(H238&gt;=1400,H238&lt;1450),"1400-1450",
AND(H238&gt;=1450,H238&lt;=1500),"1450-1500",
H238&lt;1000,"Below 1000",
TRUE,"Above 1500"
)</f>
        <v>1100-1150</v>
      </c>
      <c r="M238" s="14"/>
      <c r="N238" t="str" cm="1">
        <f t="array" ref="N238">_xlfn.IFS(H238&lt;500,"0-500",H238&lt;1000,"500-1000",H238&lt;1500,"1000-1500",H238&lt;2000,"1500-2000",H238&lt;2500,"2000-2500",H238&lt;3000,"2500-3000",H238&lt;3500,"3000-3500",H238&lt;4000,"3500-4000",H238&lt;4500,"4000-4500",H238&lt;=5000,"4500-5000",TRUE,"Hbove 5000")</f>
        <v>1000-1500</v>
      </c>
      <c r="O238">
        <v>1.98</v>
      </c>
      <c r="P238">
        <v>1.45</v>
      </c>
      <c r="Q238">
        <v>2.15</v>
      </c>
      <c r="R238">
        <v>1.95</v>
      </c>
      <c r="S238" t="str" cm="1">
        <f t="array" ref="S238">_xlfn.IFS(
R238&lt;0,"&lt; 0",
R238&lt;5,"0 to 5",
R238&lt;10,"5 to 10",
R238&lt;15,"10 to 15",
R238&lt;20,"15 to 20",
R238&lt;25,"20 to 25",
R238&lt;50,"25 to 50",
R238&lt;75,"50 to 75",
R238&lt;100,"75 to 100",
R238&lt;125,"100 to 125",
R238&lt;150,"125 to 150",
R238&lt;175,"150 to 175",
R238&lt;200,"175 to 200",
TRUE,"&gt; 200"
)</f>
        <v>0 to 5</v>
      </c>
      <c r="T238">
        <v>216</v>
      </c>
      <c r="U238">
        <v>218.5</v>
      </c>
      <c r="V238">
        <v>1.1599999999999999</v>
      </c>
      <c r="W238" t="str" cm="1">
        <f t="array" ref="W238">_xlfn.IFS(
V238&lt;-15,"&lt; -15%",
V238&lt;-10,"-15% to -10%",
V238&lt;-5,"-10% to -5%",
V238&lt;0,"-5% to 0%",
V238&lt;10,"0% to 10%",
V238&lt;20,"10% to 20%",
V238&lt;30,"20% to 30%",
V238&lt;40,"30% to 40%",
V238&lt;50,"40% to 50%",
V238&lt;60,"50% to 60%",
V238&lt;70,"60% to 70%",
V238&lt;80,"70% to 80%",
V238&lt;90,"80% to 90%",
V238&lt;100,"90% to 100%",
TRUE,"&gt; 100%"
)</f>
        <v>0% to 10%</v>
      </c>
      <c r="X238">
        <v>440</v>
      </c>
      <c r="Y238">
        <v>440.05</v>
      </c>
      <c r="Z238" t="str">
        <f t="shared" si="17"/>
        <v>&gt;0</v>
      </c>
      <c r="AA238" t="str" cm="1">
        <f t="array" ref="AA238">_xlfn.IFS(
AND(O238&gt;=0,O238&lt;5),"0-5",
AND(O238&gt;=5,O238&lt;15),"5-15",
AND(O238&gt;=15,O238&lt;30),"15-30",
AND(O238&gt;=30,O238&lt;60),"30-60",
AND(O238&gt;=60,O238&lt;90),"60-90",
AND(O238&gt;=90,O238&lt;120),"90-120",
AND(O238&gt;=120,O238&lt;160),"120-160",
AND(O238&gt;=160,O238&lt;200),"160-200",
AND(O238&gt;=200,O238&lt;250),"200-250",
AND(O238&gt;=250,O238&lt;300),"250-300",
O238&gt;=300,"&gt;300",
TRUE,"Below 0"
)</f>
        <v>0-5</v>
      </c>
      <c r="AB238">
        <v>103.7</v>
      </c>
    </row>
    <row r="239" spans="1:28">
      <c r="A239" s="1">
        <v>44558</v>
      </c>
      <c r="B239" s="1" t="str">
        <f t="shared" si="19"/>
        <v>2021</v>
      </c>
      <c r="C239" t="s">
        <v>22627</v>
      </c>
      <c r="D239" t="str">
        <f t="shared" si="15"/>
        <v>Supriya</v>
      </c>
      <c r="E239" t="str">
        <f t="shared" si="16"/>
        <v>Supriya Lifescienc</v>
      </c>
      <c r="F239" t="str">
        <f>_xlfn.XLOOKUP(E239,MARKET_PRICE__2[Column2],MARKET_PRICE__2[Column3],"Not found")</f>
        <v>Not found</v>
      </c>
      <c r="G239" t="str">
        <f>_xlfn.XLOOKUP(D239,MARKET_PRICE__2[Column12],MARKET_PRICE__2[Column3],"Not found")</f>
        <v>720.90</v>
      </c>
      <c r="H239" s="2">
        <v>700</v>
      </c>
      <c r="J239" s="2" t="str" cm="1">
        <f t="array" ref="J239">_xlfn.IFS(
AND(H239&gt;=500,H239&lt;550),"500-550",
AND(H239&gt;=550,H239&lt;600),"550-600",
AND(H239&gt;=600,H239&lt;650),"600-650",
AND(H239&gt;=650,H239&lt;700),"650-700",
AND(H239&gt;=700,H239&lt;750),"700-750",
AND(H239&gt;=750,H239&lt;800),"750-800",
AND(H239&gt;=800,H239&lt;850),"800-850",
AND(H239&gt;=850,H239&lt;900),"850-900",
AND(H239&gt;=900,H239&lt;950),"900-950",
AND(H239&gt;=950,H239&lt;=1000),"950-1000",
H239&lt;500,"Below 500",
TRUE,"Above 1000"
)</f>
        <v>700-750</v>
      </c>
      <c r="K239" s="2">
        <f t="shared" si="18"/>
        <v>70</v>
      </c>
      <c r="N239" t="str" cm="1">
        <f t="array" ref="N239">_xlfn.IFS(H239&lt;500,"0-500",H239&lt;1000,"500-1000",H239&lt;1500,"1000-1500",H239&lt;2000,"1500-2000",H239&lt;2500,"2000-2500",H239&lt;3000,"2500-3000",H239&lt;3500,"3000-3500",H239&lt;4000,"3500-4000",H239&lt;4500,"4000-4500",H239&lt;=5000,"4500-5000",TRUE,"Hbove 5000")</f>
        <v>500-1000</v>
      </c>
      <c r="O239">
        <v>31.83</v>
      </c>
      <c r="P239">
        <v>161.22</v>
      </c>
      <c r="Q239">
        <v>56.01</v>
      </c>
      <c r="R239">
        <v>71.510000000000005</v>
      </c>
      <c r="S239" t="str" cm="1">
        <f t="array" ref="S239">_xlfn.IFS(
R239&lt;0,"&lt; 0",
R239&lt;5,"0 to 5",
R239&lt;10,"5 to 10",
R239&lt;15,"10 to 15",
R239&lt;20,"15 to 20",
R239&lt;25,"20 to 25",
R239&lt;50,"25 to 50",
R239&lt;75,"50 to 75",
R239&lt;100,"75 to 100",
R239&lt;125,"100 to 125",
R239&lt;150,"125 to 150",
R239&lt;175,"150 to 175",
R239&lt;200,"175 to 200",
TRUE,"&gt; 200"
)</f>
        <v>50 to 75</v>
      </c>
      <c r="T239">
        <v>274</v>
      </c>
      <c r="U239">
        <v>425</v>
      </c>
      <c r="V239">
        <v>55.11</v>
      </c>
      <c r="W239" t="str" cm="1">
        <f t="array" ref="W239">_xlfn.IFS(
V239&lt;-15,"&lt; -15%",
V239&lt;-10,"-15% to -10%",
V239&lt;-5,"-10% to -5%",
V239&lt;0,"-5% to 0%",
V239&lt;10,"0% to 10%",
V239&lt;20,"10% to 20%",
V239&lt;30,"20% to 30%",
V239&lt;40,"30% to 40%",
V239&lt;50,"40% to 50%",
V239&lt;60,"50% to 60%",
V239&lt;70,"60% to 70%",
V239&lt;80,"70% to 80%",
V239&lt;90,"80% to 90%",
V239&lt;100,"90% to 100%",
TRUE,"&gt; 100%"
)</f>
        <v>50% to 60%</v>
      </c>
      <c r="X239">
        <v>689.2</v>
      </c>
      <c r="Y239">
        <v>689.55</v>
      </c>
      <c r="Z239" t="str">
        <f t="shared" si="17"/>
        <v>&gt;0</v>
      </c>
      <c r="AA239" t="str" cm="1">
        <f t="array" ref="AA239">_xlfn.IFS(
AND(O239&gt;=0,O239&lt;5),"0-5",
AND(O239&gt;=5,O239&lt;15),"5-15",
AND(O239&gt;=15,O239&lt;30),"15-30",
AND(O239&gt;=30,O239&lt;60),"30-60",
AND(O239&gt;=60,O239&lt;90),"60-90",
AND(O239&gt;=90,O239&lt;120),"90-120",
AND(O239&gt;=120,O239&lt;160),"120-160",
AND(O239&gt;=160,O239&lt;200),"160-200",
AND(O239&gt;=200,O239&lt;250),"200-250",
AND(O239&gt;=250,O239&lt;300),"250-300",
O239&gt;=300,"&gt;300",
TRUE,"Below 0"
)</f>
        <v>30-60</v>
      </c>
      <c r="AB239">
        <v>151.53</v>
      </c>
    </row>
    <row r="240" spans="1:28" hidden="1">
      <c r="A240" s="1">
        <v>44557</v>
      </c>
      <c r="B240" s="1" t="str">
        <f t="shared" si="19"/>
        <v>2021</v>
      </c>
      <c r="C240" t="s">
        <v>71</v>
      </c>
      <c r="D240" t="str">
        <f t="shared" si="15"/>
        <v>HP</v>
      </c>
      <c r="E240" t="str">
        <f t="shared" si="16"/>
        <v>HP Adhesives</v>
      </c>
      <c r="F240" t="str">
        <f>_xlfn.XLOOKUP(E240,MARKET_PRICE__2[Column2],MARKET_PRICE__2[Column3],"Not found")</f>
        <v>46.95</v>
      </c>
      <c r="G240" t="str">
        <f>_xlfn.XLOOKUP(D240,MARKET_PRICE__2[Column12],MARKET_PRICE__2[Column3],"Not found")</f>
        <v>289.00</v>
      </c>
      <c r="H240" s="2">
        <v>125.96</v>
      </c>
      <c r="I240" s="2" t="str" cm="1">
        <f t="array" ref="I240">_xlfn.IFS(
H240&lt;50,"0-50",
H240&lt;100,"50-100",
H240&lt;150,"100-150",
H240&lt;200,"150-200",
H240&lt;250,"200-250",
H240&lt;300,"250-300",
H240&lt;350,"300-350",
H240&lt;400,"350-400",
H240&lt;450,"400-450",
H240&lt;=500,"450-500",
TRUE,"Above 500"
)</f>
        <v>100-150</v>
      </c>
      <c r="K240" s="2">
        <f t="shared" si="18"/>
        <v>12.596</v>
      </c>
      <c r="N240" t="str" cm="1">
        <f t="array" ref="N240">_xlfn.IFS(H240&lt;500,"0-500",H240&lt;1000,"500-1000",H240&lt;1500,"1000-1500",H240&lt;2000,"1500-2000",H240&lt;2500,"2000-2500",H240&lt;3000,"2500-3000",H240&lt;3500,"3000-3500",H240&lt;4000,"3500-4000",H240&lt;4500,"4000-4500",H240&lt;=5000,"4500-5000",TRUE,"Hbove 5000")</f>
        <v>0-500</v>
      </c>
      <c r="O240">
        <v>1.82</v>
      </c>
      <c r="P240">
        <v>19.04</v>
      </c>
      <c r="Q240">
        <v>81.239999999999995</v>
      </c>
      <c r="R240">
        <v>20.96</v>
      </c>
      <c r="S240" t="str" cm="1">
        <f t="array" ref="S240">_xlfn.IFS(
R240&lt;0,"&lt; 0",
R240&lt;5,"0 to 5",
R240&lt;10,"5 to 10",
R240&lt;15,"10 to 15",
R240&lt;20,"15 to 20",
R240&lt;25,"20 to 25",
R240&lt;50,"25 to 50",
R240&lt;75,"50 to 75",
R240&lt;100,"75 to 100",
R240&lt;125,"100 to 125",
R240&lt;150,"125 to 150",
R240&lt;175,"150 to 175",
R240&lt;200,"175 to 200",
TRUE,"&gt; 200"
)</f>
        <v>20 to 25</v>
      </c>
      <c r="T240">
        <v>274</v>
      </c>
      <c r="U240">
        <v>319</v>
      </c>
      <c r="V240">
        <v>16.420000000000002</v>
      </c>
      <c r="W240" t="str" cm="1">
        <f t="array" ref="W240">_xlfn.IFS(
V240&lt;-15,"&lt; -15%",
V240&lt;-10,"-15% to -10%",
V240&lt;-5,"-10% to -5%",
V240&lt;0,"-5% to 0%",
V240&lt;10,"0% to 10%",
V240&lt;20,"10% to 20%",
V240&lt;30,"20% to 30%",
V240&lt;40,"30% to 40%",
V240&lt;50,"40% to 50%",
V240&lt;60,"50% to 60%",
V240&lt;70,"60% to 70%",
V240&lt;80,"70% to 80%",
V240&lt;90,"80% to 90%",
V240&lt;100,"90% to 100%",
TRUE,"&gt; 100%"
)</f>
        <v>10% to 20%</v>
      </c>
      <c r="X240">
        <v>46.99</v>
      </c>
      <c r="Y240">
        <v>47.07</v>
      </c>
      <c r="Z240" t="str">
        <f t="shared" si="17"/>
        <v>&gt;0</v>
      </c>
      <c r="AA240" t="str" cm="1">
        <f t="array" ref="AA240">_xlfn.IFS(
AND(O240&gt;=0,O240&lt;5),"0-5",
AND(O240&gt;=5,O240&lt;15),"5-15",
AND(O240&gt;=15,O240&lt;30),"15-30",
AND(O240&gt;=30,O240&lt;60),"30-60",
AND(O240&gt;=60,O240&lt;90),"60-90",
AND(O240&gt;=90,O240&lt;120),"90-120",
AND(O240&gt;=120,O240&lt;160),"120-160",
AND(O240&gt;=160,O240&lt;200),"160-200",
AND(O240&gt;=200,O240&lt;250),"200-250",
AND(O240&gt;=250,O240&lt;300),"250-300",
O240&gt;=300,"&gt;300",
TRUE,"Below 0"
)</f>
        <v>0-5</v>
      </c>
      <c r="AB240">
        <v>-82.85</v>
      </c>
    </row>
    <row r="241" spans="1:28">
      <c r="A241" s="1">
        <v>44554</v>
      </c>
      <c r="B241" s="1" t="str">
        <f t="shared" si="19"/>
        <v>2021</v>
      </c>
      <c r="C241" t="s">
        <v>22628</v>
      </c>
      <c r="D241" t="str">
        <f t="shared" si="15"/>
        <v>Data</v>
      </c>
      <c r="E241" t="str">
        <f t="shared" si="16"/>
        <v>Data Patterns (Ind</v>
      </c>
      <c r="F241" t="str">
        <f>_xlfn.XLOOKUP(E241,MARKET_PRICE__2[Column2],MARKET_PRICE__2[Column3],"Not found")</f>
        <v>Not found</v>
      </c>
      <c r="G241" t="str">
        <f>_xlfn.XLOOKUP(D241,MARKET_PRICE__2[Column12],MARKET_PRICE__2[Column3],"Not found")</f>
        <v>2815.00</v>
      </c>
      <c r="H241" s="2">
        <v>588.22</v>
      </c>
      <c r="J241" s="2" t="str" cm="1">
        <f t="array" ref="J241">_xlfn.IFS(
AND(H241&gt;=500,H241&lt;550),"500-550",
AND(H241&gt;=550,H241&lt;600),"550-600",
AND(H241&gt;=600,H241&lt;650),"600-650",
AND(H241&gt;=650,H241&lt;700),"650-700",
AND(H241&gt;=700,H241&lt;750),"700-750",
AND(H241&gt;=750,H241&lt;800),"750-800",
AND(H241&gt;=800,H241&lt;850),"800-850",
AND(H241&gt;=850,H241&lt;900),"850-900",
AND(H241&gt;=900,H241&lt;950),"900-950",
AND(H241&gt;=950,H241&lt;=1000),"950-1000",
H241&lt;500,"Below 500",
TRUE,"Above 1000"
)</f>
        <v>550-600</v>
      </c>
      <c r="K241" s="2">
        <f t="shared" si="18"/>
        <v>58.822000000000003</v>
      </c>
      <c r="N241" t="str" cm="1">
        <f t="array" ref="N241">_xlfn.IFS(H241&lt;500,"0-500",H241&lt;1000,"500-1000",H241&lt;1500,"1000-1500",H241&lt;2000,"1500-2000",H241&lt;2500,"2000-2500",H241&lt;3000,"2500-3000",H241&lt;3500,"3000-3500",H241&lt;4000,"3500-4000",H241&lt;4500,"4000-4500",H241&lt;=5000,"4500-5000",TRUE,"Hbove 5000")</f>
        <v>500-1000</v>
      </c>
      <c r="O241">
        <v>190.86</v>
      </c>
      <c r="P241">
        <v>254.22</v>
      </c>
      <c r="Q241">
        <v>23.14</v>
      </c>
      <c r="R241">
        <v>119.62</v>
      </c>
      <c r="S241" t="str" cm="1">
        <f t="array" ref="S241">_xlfn.IFS(
R241&lt;0,"&lt; 0",
R241&lt;5,"0 to 5",
R241&lt;10,"5 to 10",
R241&lt;15,"10 to 15",
R241&lt;20,"15 to 20",
R241&lt;25,"20 to 25",
R241&lt;50,"25 to 50",
R241&lt;75,"50 to 75",
R241&lt;100,"75 to 100",
R241&lt;125,"100 to 125",
R241&lt;150,"125 to 150",
R241&lt;175,"150 to 175",
R241&lt;200,"175 to 200",
TRUE,"&gt; 200"
)</f>
        <v>100 to 125</v>
      </c>
      <c r="T241">
        <v>585</v>
      </c>
      <c r="U241">
        <v>864</v>
      </c>
      <c r="V241">
        <v>47.69</v>
      </c>
      <c r="W241" t="str" cm="1">
        <f t="array" ref="W241">_xlfn.IFS(
V241&lt;-15,"&lt; -15%",
V241&lt;-10,"-15% to -10%",
V241&lt;-5,"-10% to -5%",
V241&lt;0,"-5% to 0%",
V241&lt;10,"0% to 10%",
V241&lt;20,"10% to 20%",
V241&lt;30,"20% to 30%",
V241&lt;40,"30% to 40%",
V241&lt;50,"40% to 50%",
V241&lt;60,"50% to 60%",
V241&lt;70,"60% to 70%",
V241&lt;80,"70% to 80%",
V241&lt;90,"80% to 90%",
V241&lt;100,"90% to 100%",
TRUE,"&gt; 100%"
)</f>
        <v>40% to 50%</v>
      </c>
      <c r="X241">
        <v>2589.6</v>
      </c>
      <c r="Y241">
        <v>2590.6</v>
      </c>
      <c r="Z241" t="str">
        <f t="shared" si="17"/>
        <v>&gt;0</v>
      </c>
      <c r="AA241" t="str" cm="1">
        <f t="array" ref="AA241">_xlfn.IFS(
AND(O241&gt;=0,O241&lt;5),"0-5",
AND(O241&gt;=5,O241&lt;15),"5-15",
AND(O241&gt;=15,O241&lt;30),"15-30",
AND(O241&gt;=30,O241&lt;60),"30-60",
AND(O241&gt;=60,O241&lt;90),"60-90",
AND(O241&gt;=90,O241&lt;120),"90-120",
AND(O241&gt;=120,O241&lt;160),"120-160",
AND(O241&gt;=160,O241&lt;200),"160-200",
AND(O241&gt;=200,O241&lt;250),"200-250",
AND(O241&gt;=250,O241&lt;300),"250-300",
O241&gt;=300,"&gt;300",
TRUE,"Below 0"
)</f>
        <v>160-200</v>
      </c>
      <c r="AB241">
        <v>342.67</v>
      </c>
    </row>
    <row r="242" spans="1:28" hidden="1">
      <c r="A242" s="1">
        <v>44553</v>
      </c>
      <c r="B242" s="1" t="str">
        <f t="shared" si="19"/>
        <v>2021</v>
      </c>
      <c r="C242" t="s">
        <v>22629</v>
      </c>
      <c r="D242" t="str">
        <f t="shared" si="15"/>
        <v>Medplus</v>
      </c>
      <c r="E242" t="str">
        <f t="shared" si="16"/>
        <v>Medplus Health Ser</v>
      </c>
      <c r="F242" t="str">
        <f>_xlfn.XLOOKUP(E242,MARKET_PRICE__2[Column2],MARKET_PRICE__2[Column3],"Not found")</f>
        <v>Not found</v>
      </c>
      <c r="G242" t="str">
        <f>_xlfn.XLOOKUP(D242,MARKET_PRICE__2[Column12],MARKET_PRICE__2[Column3],"Not found")</f>
        <v>778.00</v>
      </c>
      <c r="H242" s="2">
        <v>1398.3</v>
      </c>
      <c r="K242" s="2">
        <f t="shared" si="18"/>
        <v>139.82999999999998</v>
      </c>
      <c r="L242" s="14" t="str" cm="1">
        <f t="array" ref="L242">_xlfn.IFS(
AND(H242&gt;=1000,H242&lt;1050),"1000-1050",
AND(H242&gt;=1050,H242&lt;1100),"1050-1100",
AND(H242&gt;=1100,H242&lt;1150),"1100-1150",
AND(H242&gt;=1150,H242&lt;1200),"1150-1200",
AND(H242&gt;=1200,H242&lt;1250),"1200-1250",
AND(H242&gt;=1250,H242&lt;1300),"1250-1300",
AND(H242&gt;=1300,H242&lt;1350),"1300-1350",
AND(H242&gt;=1350,H242&lt;1400),"1350-1400",
AND(H242&gt;=1400,H242&lt;1450),"1400-1450",
AND(H242&gt;=1450,H242&lt;=1500),"1450-1500",
H242&lt;1000,"Below 1000",
TRUE,"Above 1500"
)</f>
        <v>1350-1400</v>
      </c>
      <c r="M242" s="14"/>
      <c r="N242" t="str" cm="1">
        <f t="array" ref="N242">_xlfn.IFS(H242&lt;500,"0-500",H242&lt;1000,"500-1000",H242&lt;1500,"1000-1500",H242&lt;2000,"1500-2000",H242&lt;2500,"2000-2500",H242&lt;3000,"2500-3000",H242&lt;3500,"3000-3500",H242&lt;4000,"3500-4000",H242&lt;4500,"4000-4500",H242&lt;=5000,"4500-5000",TRUE,"Hbove 5000")</f>
        <v>1000-1500</v>
      </c>
      <c r="O242">
        <v>111.9</v>
      </c>
      <c r="P242">
        <v>85.33</v>
      </c>
      <c r="Q242">
        <v>5.24</v>
      </c>
      <c r="R242">
        <v>52.59</v>
      </c>
      <c r="S242" t="str" cm="1">
        <f t="array" ref="S242">_xlfn.IFS(
R242&lt;0,"&lt; 0",
R242&lt;5,"0 to 5",
R242&lt;10,"5 to 10",
R242&lt;15,"10 to 15",
R242&lt;20,"15 to 20",
R242&lt;25,"20 to 25",
R242&lt;50,"25 to 50",
R242&lt;75,"50 to 75",
R242&lt;100,"75 to 100",
R242&lt;125,"100 to 125",
R242&lt;150,"125 to 150",
R242&lt;175,"150 to 175",
R242&lt;200,"175 to 200",
TRUE,"&gt; 200"
)</f>
        <v>50 to 75</v>
      </c>
      <c r="T242">
        <v>796</v>
      </c>
      <c r="U242">
        <v>1015</v>
      </c>
      <c r="V242">
        <v>27.51</v>
      </c>
      <c r="W242" t="str" cm="1">
        <f t="array" ref="W242">_xlfn.IFS(
V242&lt;-15,"&lt; -15%",
V242&lt;-10,"-15% to -10%",
V242&lt;-5,"-10% to -5%",
V242&lt;0,"-5% to 0%",
V242&lt;10,"0% to 10%",
V242&lt;20,"10% to 20%",
V242&lt;30,"20% to 30%",
V242&lt;40,"30% to 40%",
V242&lt;50,"40% to 50%",
V242&lt;60,"50% to 60%",
V242&lt;70,"60% to 70%",
V242&lt;80,"70% to 80%",
V242&lt;90,"80% to 90%",
V242&lt;100,"90% to 100%",
TRUE,"&gt; 100%"
)</f>
        <v>20% to 30%</v>
      </c>
      <c r="X242">
        <v>822.65</v>
      </c>
      <c r="Y242">
        <v>821.25</v>
      </c>
      <c r="Z242" t="str">
        <f t="shared" si="17"/>
        <v>&gt;0</v>
      </c>
      <c r="AA242" t="str" cm="1">
        <f t="array" ref="AA242">_xlfn.IFS(
AND(O242&gt;=0,O242&lt;5),"0-5",
AND(O242&gt;=5,O242&lt;15),"5-15",
AND(O242&gt;=15,O242&lt;30),"15-30",
AND(O242&gt;=30,O242&lt;60),"30-60",
AND(O242&gt;=60,O242&lt;90),"60-90",
AND(O242&gt;=90,O242&lt;120),"90-120",
AND(O242&gt;=120,O242&lt;160),"120-160",
AND(O242&gt;=160,O242&lt;200),"160-200",
AND(O242&gt;=200,O242&lt;250),"200-250",
AND(O242&gt;=250,O242&lt;300),"250-300",
O242&gt;=300,"&gt;300",
TRUE,"Below 0"
)</f>
        <v>90-120</v>
      </c>
      <c r="AB242">
        <v>3.35</v>
      </c>
    </row>
    <row r="243" spans="1:28" hidden="1">
      <c r="A243" s="1">
        <v>44552</v>
      </c>
      <c r="B243" s="1" t="str">
        <f t="shared" si="19"/>
        <v>2021</v>
      </c>
      <c r="C243" t="s">
        <v>72</v>
      </c>
      <c r="D243" t="str">
        <f t="shared" si="15"/>
        <v>Metro</v>
      </c>
      <c r="E243" t="str">
        <f t="shared" si="16"/>
        <v>Metro Brands</v>
      </c>
      <c r="F243" t="str">
        <f>_xlfn.XLOOKUP(E243,MARKET_PRICE__2[Column2],MARKET_PRICE__2[Column3],"Not found")</f>
        <v>1212.60</v>
      </c>
      <c r="G243" t="str">
        <f>_xlfn.XLOOKUP(D243,MARKET_PRICE__2[Column12],MARKET_PRICE__2[Column3],"Not found")</f>
        <v>1212.60</v>
      </c>
      <c r="H243" s="2">
        <v>1367.51</v>
      </c>
      <c r="K243" s="2">
        <f t="shared" si="18"/>
        <v>136.751</v>
      </c>
      <c r="L243" s="14" t="str" cm="1">
        <f t="array" ref="L243">_xlfn.IFS(
AND(H243&gt;=1000,H243&lt;1050),"1000-1050",
AND(H243&gt;=1050,H243&lt;1100),"1050-1100",
AND(H243&gt;=1100,H243&lt;1150),"1100-1150",
AND(H243&gt;=1150,H243&lt;1200),"1150-1200",
AND(H243&gt;=1200,H243&lt;1250),"1200-1250",
AND(H243&gt;=1250,H243&lt;1300),"1250-1300",
AND(H243&gt;=1300,H243&lt;1350),"1300-1350",
AND(H243&gt;=1350,H243&lt;1400),"1350-1400",
AND(H243&gt;=1400,H243&lt;1450),"1400-1450",
AND(H243&gt;=1450,H243&lt;=1500),"1450-1500",
H243&lt;1000,"Below 1000",
TRUE,"Above 1500"
)</f>
        <v>1350-1400</v>
      </c>
      <c r="M243" s="14"/>
      <c r="N243" t="str" cm="1">
        <f t="array" ref="N243">_xlfn.IFS(H243&lt;500,"0-500",H243&lt;1000,"500-1000",H243&lt;1500,"1000-1500",H243&lt;2000,"1500-2000",H243&lt;2500,"2000-2500",H243&lt;3000,"2500-3000",H243&lt;3500,"3000-3500",H243&lt;4000,"3500-4000",H243&lt;4500,"4000-4500",H243&lt;=5000,"4500-5000",TRUE,"Hbove 5000")</f>
        <v>1000-1500</v>
      </c>
      <c r="O243">
        <v>8.49</v>
      </c>
      <c r="P243">
        <v>3.02</v>
      </c>
      <c r="Q243">
        <v>1.1299999999999999</v>
      </c>
      <c r="R243">
        <v>3.64</v>
      </c>
      <c r="S243" t="str" cm="1">
        <f t="array" ref="S243">_xlfn.IFS(
R243&lt;0,"&lt; 0",
R243&lt;5,"0 to 5",
R243&lt;10,"5 to 10",
R243&lt;15,"10 to 15",
R243&lt;20,"15 to 20",
R243&lt;25,"20 to 25",
R243&lt;50,"25 to 50",
R243&lt;75,"50 to 75",
R243&lt;100,"75 to 100",
R243&lt;125,"100 to 125",
R243&lt;150,"125 to 150",
R243&lt;175,"150 to 175",
R243&lt;200,"175 to 200",
TRUE,"&gt; 200"
)</f>
        <v>0 to 5</v>
      </c>
      <c r="T243">
        <v>500</v>
      </c>
      <c r="U243">
        <v>436</v>
      </c>
      <c r="V243">
        <v>-12.8</v>
      </c>
      <c r="W243" t="str" cm="1">
        <f t="array" ref="W243">_xlfn.IFS(
V243&lt;-15,"&lt; -15%",
V243&lt;-10,"-15% to -10%",
V243&lt;-5,"-10% to -5%",
V243&lt;0,"-5% to 0%",
V243&lt;10,"0% to 10%",
V243&lt;20,"10% to 20%",
V243&lt;30,"20% to 30%",
V243&lt;40,"30% to 40%",
V243&lt;50,"40% to 50%",
V243&lt;60,"50% to 60%",
V243&lt;70,"60% to 70%",
V243&lt;80,"70% to 80%",
V243&lt;90,"80% to 90%",
V243&lt;100,"90% to 100%",
TRUE,"&gt; 100%"
)</f>
        <v>-15% to -10%</v>
      </c>
      <c r="X243">
        <v>1160.8</v>
      </c>
      <c r="Y243">
        <v>1159.5</v>
      </c>
      <c r="Z243" t="str">
        <f t="shared" si="17"/>
        <v>&lt;0</v>
      </c>
      <c r="AA243" t="str" cm="1">
        <f t="array" ref="AA243">_xlfn.IFS(
AND(O243&gt;=0,O243&lt;5),"0-5",
AND(O243&gt;=5,O243&lt;15),"5-15",
AND(O243&gt;=15,O243&lt;30),"15-30",
AND(O243&gt;=30,O243&lt;60),"30-60",
AND(O243&gt;=60,O243&lt;90),"60-90",
AND(O243&gt;=90,O243&lt;120),"90-120",
AND(O243&gt;=120,O243&lt;160),"120-160",
AND(O243&gt;=160,O243&lt;200),"160-200",
AND(O243&gt;=200,O243&lt;250),"200-250",
AND(O243&gt;=250,O243&lt;300),"250-300",
O243&gt;=300,"&gt;300",
TRUE,"Below 0"
)</f>
        <v>5-15</v>
      </c>
      <c r="AB243">
        <v>132.16</v>
      </c>
    </row>
    <row r="244" spans="1:28" hidden="1">
      <c r="A244" s="1">
        <v>44551</v>
      </c>
      <c r="B244" s="1" t="str">
        <f t="shared" si="19"/>
        <v>2021</v>
      </c>
      <c r="C244" t="s">
        <v>22630</v>
      </c>
      <c r="D244" t="str">
        <f t="shared" si="15"/>
        <v>C.E.</v>
      </c>
      <c r="E244" t="str">
        <f t="shared" si="16"/>
        <v>C.E. Info Systems</v>
      </c>
      <c r="F244" t="str">
        <f>_xlfn.XLOOKUP(E244,MARKET_PRICE__2[Column2],MARKET_PRICE__2[Column3],"Not found")</f>
        <v>Not found</v>
      </c>
      <c r="G244" t="str">
        <f>_xlfn.XLOOKUP(D244,MARKET_PRICE__2[Column12],MARKET_PRICE__2[Column3],"Not found")</f>
        <v>1699.95</v>
      </c>
      <c r="H244" s="2">
        <v>1039.6099999999999</v>
      </c>
      <c r="K244" s="2">
        <f t="shared" si="18"/>
        <v>103.96099999999998</v>
      </c>
      <c r="L244" s="14" t="str" cm="1">
        <f t="array" ref="L244">_xlfn.IFS(
AND(H244&gt;=1000,H244&lt;1050),"1000-1050",
AND(H244&gt;=1050,H244&lt;1100),"1050-1100",
AND(H244&gt;=1100,H244&lt;1150),"1100-1150",
AND(H244&gt;=1150,H244&lt;1200),"1150-1200",
AND(H244&gt;=1200,H244&lt;1250),"1200-1250",
AND(H244&gt;=1250,H244&lt;1300),"1250-1300",
AND(H244&gt;=1300,H244&lt;1350),"1300-1350",
AND(H244&gt;=1350,H244&lt;1400),"1350-1400",
AND(H244&gt;=1400,H244&lt;1450),"1400-1450",
AND(H244&gt;=1450,H244&lt;=1500),"1450-1500",
H244&lt;1000,"Below 1000",
TRUE,"Above 1500"
)</f>
        <v>1000-1050</v>
      </c>
      <c r="M244" s="14"/>
      <c r="N244" t="str" cm="1">
        <f t="array" ref="N244">_xlfn.IFS(H244&lt;500,"0-500",H244&lt;1000,"500-1000",H244&lt;1500,"1000-1500",H244&lt;2000,"1500-2000",H244&lt;2500,"2000-2500",H244&lt;3000,"2500-3000",H244&lt;3500,"3000-3500",H244&lt;4000,"3500-4000",H244&lt;4500,"4000-4500",H244&lt;=5000,"4500-5000",TRUE,"Hbove 5000")</f>
        <v>1000-1500</v>
      </c>
      <c r="O244">
        <v>196.36</v>
      </c>
      <c r="P244">
        <v>424.69</v>
      </c>
      <c r="Q244">
        <v>15.2</v>
      </c>
      <c r="R244">
        <v>154.71</v>
      </c>
      <c r="S244" t="str" cm="1">
        <f t="array" ref="S244">_xlfn.IFS(
R244&lt;0,"&lt; 0",
R244&lt;5,"0 to 5",
R244&lt;10,"5 to 10",
R244&lt;15,"10 to 15",
R244&lt;20,"15 to 20",
R244&lt;25,"20 to 25",
R244&lt;50,"25 to 50",
R244&lt;75,"50 to 75",
R244&lt;100,"75 to 100",
R244&lt;125,"100 to 125",
R244&lt;150,"125 to 150",
R244&lt;175,"150 to 175",
R244&lt;200,"175 to 200",
TRUE,"&gt; 200"
)</f>
        <v>150 to 175</v>
      </c>
      <c r="T244">
        <v>1033</v>
      </c>
      <c r="U244">
        <v>1581</v>
      </c>
      <c r="V244">
        <v>53.05</v>
      </c>
      <c r="W244" t="str" cm="1">
        <f t="array" ref="W244">_xlfn.IFS(
V244&lt;-15,"&lt; -15%",
V244&lt;-10,"-15% to -10%",
V244&lt;-5,"-10% to -5%",
V244&lt;0,"-5% to 0%",
V244&lt;10,"0% to 10%",
V244&lt;20,"10% to 20%",
V244&lt;30,"20% to 30%",
V244&lt;40,"30% to 40%",
V244&lt;50,"40% to 50%",
V244&lt;60,"50% to 60%",
V244&lt;70,"60% to 70%",
V244&lt;80,"70% to 80%",
V244&lt;90,"80% to 90%",
V244&lt;100,"90% to 100%",
TRUE,"&gt; 100%"
)</f>
        <v>50% to 60%</v>
      </c>
      <c r="X244">
        <v>1729.7</v>
      </c>
      <c r="Y244">
        <v>1729.6</v>
      </c>
      <c r="Z244" t="str">
        <f t="shared" si="17"/>
        <v>&gt;0</v>
      </c>
      <c r="AA244" t="str" cm="1">
        <f t="array" ref="AA244">_xlfn.IFS(
AND(O244&gt;=0,O244&lt;5),"0-5",
AND(O244&gt;=5,O244&lt;15),"5-15",
AND(O244&gt;=15,O244&lt;30),"15-30",
AND(O244&gt;=30,O244&lt;60),"30-60",
AND(O244&gt;=60,O244&lt;90),"60-90",
AND(O244&gt;=90,O244&lt;120),"90-120",
AND(O244&gt;=120,O244&lt;160),"120-160",
AND(O244&gt;=160,O244&lt;200),"160-200",
AND(O244&gt;=200,O244&lt;250),"200-250",
AND(O244&gt;=250,O244&lt;300),"250-300",
O244&gt;=300,"&gt;300",
TRUE,"Below 0"
)</f>
        <v>160-200</v>
      </c>
      <c r="AB244">
        <v>67.44</v>
      </c>
    </row>
    <row r="245" spans="1:28">
      <c r="A245" s="1">
        <v>44550</v>
      </c>
      <c r="B245" s="1" t="str">
        <f t="shared" si="19"/>
        <v>2021</v>
      </c>
      <c r="C245" t="s">
        <v>22631</v>
      </c>
      <c r="D245" t="str">
        <f t="shared" si="15"/>
        <v>Shriram</v>
      </c>
      <c r="E245" t="str">
        <f t="shared" si="16"/>
        <v>Shriram Properties</v>
      </c>
      <c r="F245" t="str">
        <f>_xlfn.XLOOKUP(E245,MARKET_PRICE__2[Column2],MARKET_PRICE__2[Column3],"Not found")</f>
        <v>Not found</v>
      </c>
      <c r="G245" t="str">
        <f>_xlfn.XLOOKUP(D245,MARKET_PRICE__2[Column12],MARKET_PRICE__2[Column3],"Not found")</f>
        <v>2659.55</v>
      </c>
      <c r="H245" s="2">
        <v>600</v>
      </c>
      <c r="J245" s="2" t="str" cm="1">
        <f t="array" ref="J245">_xlfn.IFS(
AND(H245&gt;=500,H245&lt;550),"500-550",
AND(H245&gt;=550,H245&lt;600),"550-600",
AND(H245&gt;=600,H245&lt;650),"600-650",
AND(H245&gt;=650,H245&lt;700),"650-700",
AND(H245&gt;=700,H245&lt;750),"700-750",
AND(H245&gt;=750,H245&lt;800),"750-800",
AND(H245&gt;=800,H245&lt;850),"800-850",
AND(H245&gt;=850,H245&lt;900),"850-900",
AND(H245&gt;=900,H245&lt;950),"900-950",
AND(H245&gt;=950,H245&lt;=1000),"950-1000",
H245&lt;500,"Below 500",
TRUE,"Above 1000"
)</f>
        <v>600-650</v>
      </c>
      <c r="K245" s="2">
        <f t="shared" si="18"/>
        <v>60</v>
      </c>
      <c r="N245" t="str" cm="1">
        <f t="array" ref="N245">_xlfn.IFS(H245&lt;500,"0-500",H245&lt;1000,"500-1000",H245&lt;1500,"1000-1500",H245&lt;2000,"1500-2000",H245&lt;2500,"2000-2500",H245&lt;3000,"2500-3000",H245&lt;3500,"3000-3500",H245&lt;4000,"3500-4000",H245&lt;4500,"4000-4500",H245&lt;=5000,"4500-5000",TRUE,"Hbove 5000")</f>
        <v>500-1000</v>
      </c>
      <c r="O245">
        <v>1.85</v>
      </c>
      <c r="P245">
        <v>4.82</v>
      </c>
      <c r="Q245">
        <v>12.72</v>
      </c>
      <c r="R245">
        <v>4.5999999999999996</v>
      </c>
      <c r="S245" t="str" cm="1">
        <f t="array" ref="S245">_xlfn.IFS(
R245&lt;0,"&lt; 0",
R245&lt;5,"0 to 5",
R245&lt;10,"5 to 10",
R245&lt;15,"10 to 15",
R245&lt;20,"15 to 20",
R245&lt;25,"20 to 25",
R245&lt;50,"25 to 50",
R245&lt;75,"50 to 75",
R245&lt;100,"75 to 100",
R245&lt;125,"100 to 125",
R245&lt;150,"125 to 150",
R245&lt;175,"150 to 175",
R245&lt;200,"175 to 200",
TRUE,"&gt; 200"
)</f>
        <v>0 to 5</v>
      </c>
      <c r="T245">
        <v>118</v>
      </c>
      <c r="U245">
        <v>94</v>
      </c>
      <c r="V245">
        <v>-20.34</v>
      </c>
      <c r="W245" t="str" cm="1">
        <f t="array" ref="W245">_xlfn.IFS(
V245&lt;-15,"&lt; -15%",
V245&lt;-10,"-15% to -10%",
V245&lt;-5,"-10% to -5%",
V245&lt;0,"-5% to 0%",
V245&lt;10,"0% to 10%",
V245&lt;20,"10% to 20%",
V245&lt;30,"20% to 30%",
V245&lt;40,"30% to 40%",
V245&lt;50,"40% to 50%",
V245&lt;60,"50% to 60%",
V245&lt;70,"60% to 70%",
V245&lt;80,"70% to 80%",
V245&lt;90,"80% to 90%",
V245&lt;100,"90% to 100%",
TRUE,"&gt; 100%"
)</f>
        <v>&lt; -15%</v>
      </c>
      <c r="X245">
        <v>89.86</v>
      </c>
      <c r="Y245">
        <v>89.65</v>
      </c>
      <c r="Z245" t="str">
        <f t="shared" si="17"/>
        <v>&lt;0</v>
      </c>
      <c r="AA245" t="str" cm="1">
        <f t="array" ref="AA245">_xlfn.IFS(
AND(O245&gt;=0,O245&lt;5),"0-5",
AND(O245&gt;=5,O245&lt;15),"5-15",
AND(O245&gt;=15,O245&lt;30),"15-30",
AND(O245&gt;=30,O245&lt;60),"30-60",
AND(O245&gt;=60,O245&lt;90),"60-90",
AND(O245&gt;=90,O245&lt;120),"90-120",
AND(O245&gt;=120,O245&lt;160),"120-160",
AND(O245&gt;=160,O245&lt;200),"160-200",
AND(O245&gt;=200,O245&lt;250),"200-250",
AND(O245&gt;=250,O245&lt;300),"250-300",
O245&gt;=300,"&gt;300",
TRUE,"Below 0"
)</f>
        <v>0-5</v>
      </c>
      <c r="AB245">
        <v>-23.85</v>
      </c>
    </row>
    <row r="246" spans="1:28" hidden="1">
      <c r="A246" s="1">
        <v>44547</v>
      </c>
      <c r="B246" s="1" t="str">
        <f t="shared" si="19"/>
        <v>2021</v>
      </c>
      <c r="C246" t="s">
        <v>22632</v>
      </c>
      <c r="D246" t="str">
        <f t="shared" si="15"/>
        <v>Rategain</v>
      </c>
      <c r="E246" t="str">
        <f t="shared" si="16"/>
        <v>Rategain Travel Te</v>
      </c>
      <c r="F246" t="str">
        <f>_xlfn.XLOOKUP(E246,MARKET_PRICE__2[Column2],MARKET_PRICE__2[Column3],"Not found")</f>
        <v>Not found</v>
      </c>
      <c r="G246" t="str">
        <f>_xlfn.XLOOKUP(D246,MARKET_PRICE__2[Column12],MARKET_PRICE__2[Column3],"Not found")</f>
        <v>691.10</v>
      </c>
      <c r="H246" s="2">
        <v>1335.74</v>
      </c>
      <c r="K246" s="2">
        <f t="shared" si="18"/>
        <v>133.57400000000001</v>
      </c>
      <c r="L246" s="14" t="str" cm="1">
        <f t="array" ref="L246">_xlfn.IFS(
AND(H246&gt;=1000,H246&lt;1050),"1000-1050",
AND(H246&gt;=1050,H246&lt;1100),"1050-1100",
AND(H246&gt;=1100,H246&lt;1150),"1100-1150",
AND(H246&gt;=1150,H246&lt;1200),"1150-1200",
AND(H246&gt;=1200,H246&lt;1250),"1200-1250",
AND(H246&gt;=1250,H246&lt;1300),"1250-1300",
AND(H246&gt;=1300,H246&lt;1350),"1300-1350",
AND(H246&gt;=1350,H246&lt;1400),"1350-1400",
AND(H246&gt;=1400,H246&lt;1450),"1400-1450",
AND(H246&gt;=1450,H246&lt;=1500),"1450-1500",
H246&lt;1000,"Below 1000",
TRUE,"Above 1500"
)</f>
        <v>1300-1350</v>
      </c>
      <c r="M246" s="14"/>
      <c r="N246" t="str" cm="1">
        <f t="array" ref="N246">_xlfn.IFS(H246&lt;500,"0-500",H246&lt;1000,"500-1000",H246&lt;1500,"1000-1500",H246&lt;2000,"1500-2000",H246&lt;2500,"2000-2500",H246&lt;3000,"2500-3000",H246&lt;3500,"3000-3500",H246&lt;4000,"3500-4000",H246&lt;4500,"4000-4500",H246&lt;=5000,"4500-5000",TRUE,"Hbove 5000")</f>
        <v>1000-1500</v>
      </c>
      <c r="O246">
        <v>8.42</v>
      </c>
      <c r="P246">
        <v>42.04</v>
      </c>
      <c r="Q246">
        <v>8.08</v>
      </c>
      <c r="R246">
        <v>17.41</v>
      </c>
      <c r="S246" t="str" cm="1">
        <f t="array" ref="S246">_xlfn.IFS(
R246&lt;0,"&lt; 0",
R246&lt;5,"0 to 5",
R246&lt;10,"5 to 10",
R246&lt;15,"10 to 15",
R246&lt;20,"15 to 20",
R246&lt;25,"20 to 25",
R246&lt;50,"25 to 50",
R246&lt;75,"50 to 75",
R246&lt;100,"75 to 100",
R246&lt;125,"100 to 125",
R246&lt;150,"125 to 150",
R246&lt;175,"150 to 175",
R246&lt;200,"175 to 200",
TRUE,"&gt; 200"
)</f>
        <v>15 to 20</v>
      </c>
      <c r="T246">
        <v>425</v>
      </c>
      <c r="U246">
        <v>364.8</v>
      </c>
      <c r="V246">
        <v>-14.16</v>
      </c>
      <c r="W246" t="str" cm="1">
        <f t="array" ref="W246">_xlfn.IFS(
V246&lt;-15,"&lt; -15%",
V246&lt;-10,"-15% to -10%",
V246&lt;-5,"-10% to -5%",
V246&lt;0,"-5% to 0%",
V246&lt;10,"0% to 10%",
V246&lt;20,"10% to 20%",
V246&lt;30,"20% to 30%",
V246&lt;40,"30% to 40%",
V246&lt;50,"40% to 50%",
V246&lt;60,"50% to 60%",
V246&lt;70,"60% to 70%",
V246&lt;80,"70% to 80%",
V246&lt;90,"80% to 90%",
V246&lt;100,"90% to 100%",
TRUE,"&gt; 100%"
)</f>
        <v>-15% to -10%</v>
      </c>
      <c r="X246">
        <v>495.2</v>
      </c>
      <c r="Y246">
        <v>495.05</v>
      </c>
      <c r="Z246" t="str">
        <f t="shared" si="17"/>
        <v>&lt;0</v>
      </c>
      <c r="AA246" t="str" cm="1">
        <f t="array" ref="AA246">_xlfn.IFS(
AND(O246&gt;=0,O246&lt;5),"0-5",
AND(O246&gt;=5,O246&lt;15),"5-15",
AND(O246&gt;=15,O246&lt;30),"15-30",
AND(O246&gt;=30,O246&lt;60),"30-60",
AND(O246&gt;=60,O246&lt;90),"60-90",
AND(O246&gt;=90,O246&lt;120),"90-120",
AND(O246&gt;=120,O246&lt;160),"120-160",
AND(O246&gt;=160,O246&lt;200),"160-200",
AND(O246&gt;=200,O246&lt;250),"200-250",
AND(O246&gt;=250,O246&lt;300),"250-300",
O246&gt;=300,"&gt;300",
TRUE,"Below 0"
)</f>
        <v>5-15</v>
      </c>
      <c r="AB246">
        <v>16.52</v>
      </c>
    </row>
    <row r="247" spans="1:28">
      <c r="A247" s="1">
        <v>44544</v>
      </c>
      <c r="B247" s="1" t="str">
        <f t="shared" si="19"/>
        <v>2021</v>
      </c>
      <c r="C247" t="s">
        <v>22633</v>
      </c>
      <c r="D247" t="str">
        <f t="shared" si="15"/>
        <v>Anand</v>
      </c>
      <c r="E247" t="str">
        <f t="shared" si="16"/>
        <v>Anand Rathi Wealth</v>
      </c>
      <c r="F247" t="str">
        <f>_xlfn.XLOOKUP(E247,MARKET_PRICE__2[Column2],MARKET_PRICE__2[Column3],"Not found")</f>
        <v>Not found</v>
      </c>
      <c r="G247" t="str">
        <f>_xlfn.XLOOKUP(D247,MARKET_PRICE__2[Column12],MARKET_PRICE__2[Column3],"Not found")</f>
        <v>2948.80</v>
      </c>
      <c r="H247" s="2">
        <v>659.38</v>
      </c>
      <c r="J247" s="2" t="str" cm="1">
        <f t="array" ref="J247">_xlfn.IFS(
AND(H247&gt;=500,H247&lt;550),"500-550",
AND(H247&gt;=550,H247&lt;600),"550-600",
AND(H247&gt;=600,H247&lt;650),"600-650",
AND(H247&gt;=650,H247&lt;700),"650-700",
AND(H247&gt;=700,H247&lt;750),"700-750",
AND(H247&gt;=750,H247&lt;800),"750-800",
AND(H247&gt;=800,H247&lt;850),"800-850",
AND(H247&gt;=850,H247&lt;900),"850-900",
AND(H247&gt;=900,H247&lt;950),"900-950",
AND(H247&gt;=950,H247&lt;=1000),"950-1000",
H247&lt;500,"Below 500",
TRUE,"Above 1000"
)</f>
        <v>650-700</v>
      </c>
      <c r="K247" s="2">
        <f t="shared" si="18"/>
        <v>65.938000000000002</v>
      </c>
      <c r="N247" t="str" cm="1">
        <f t="array" ref="N247">_xlfn.IFS(H247&lt;500,"0-500",H247&lt;1000,"500-1000",H247&lt;1500,"1000-1500",H247&lt;2000,"1500-2000",H247&lt;2500,"2000-2500",H247&lt;3000,"2500-3000",H247&lt;3500,"3000-3500",H247&lt;4000,"3500-4000",H247&lt;4500,"4000-4500",H247&lt;=5000,"4500-5000",TRUE,"Hbove 5000")</f>
        <v>500-1000</v>
      </c>
      <c r="O247">
        <v>2.5</v>
      </c>
      <c r="P247">
        <v>25.42</v>
      </c>
      <c r="Q247">
        <v>7.76</v>
      </c>
      <c r="R247">
        <v>9.7799999999999994</v>
      </c>
      <c r="S247" t="str" cm="1">
        <f t="array" ref="S247">_xlfn.IFS(
R247&lt;0,"&lt; 0",
R247&lt;5,"0 to 5",
R247&lt;10,"5 to 10",
R247&lt;15,"10 to 15",
R247&lt;20,"15 to 20",
R247&lt;25,"20 to 25",
R247&lt;50,"25 to 50",
R247&lt;75,"50 to 75",
R247&lt;100,"75 to 100",
R247&lt;125,"100 to 125",
R247&lt;150,"125 to 150",
R247&lt;175,"150 to 175",
R247&lt;200,"175 to 200",
TRUE,"&gt; 200"
)</f>
        <v>5 to 10</v>
      </c>
      <c r="T247">
        <v>550</v>
      </c>
      <c r="U247">
        <v>602.04999999999995</v>
      </c>
      <c r="V247">
        <v>9.4600000000000009</v>
      </c>
      <c r="W247" t="str" cm="1">
        <f t="array" ref="W247">_xlfn.IFS(
V247&lt;-15,"&lt; -15%",
V247&lt;-10,"-15% to -10%",
V247&lt;-5,"-10% to -5%",
V247&lt;0,"-5% to 0%",
V247&lt;10,"0% to 10%",
V247&lt;20,"10% to 20%",
V247&lt;30,"20% to 30%",
V247&lt;40,"30% to 40%",
V247&lt;50,"40% to 50%",
V247&lt;60,"50% to 60%",
V247&lt;70,"60% to 70%",
V247&lt;80,"70% to 80%",
V247&lt;90,"80% to 90%",
V247&lt;100,"90% to 100%",
TRUE,"&gt; 100%"
)</f>
        <v>0% to 10%</v>
      </c>
      <c r="X247">
        <v>2803.95</v>
      </c>
      <c r="Y247">
        <v>2806.2</v>
      </c>
      <c r="Z247" t="str">
        <f t="shared" si="17"/>
        <v>&gt;0</v>
      </c>
      <c r="AA247" t="str" cm="1">
        <f t="array" ref="AA247">_xlfn.IFS(
AND(O247&gt;=0,O247&lt;5),"0-5",
AND(O247&gt;=5,O247&lt;15),"5-15",
AND(O247&gt;=15,O247&lt;30),"15-30",
AND(O247&gt;=30,O247&lt;60),"30-60",
AND(O247&gt;=60,O247&lt;90),"60-90",
AND(O247&gt;=90,O247&lt;120),"90-120",
AND(O247&gt;=120,O247&lt;160),"120-160",
AND(O247&gt;=160,O247&lt;200),"160-200",
AND(O247&gt;=200,O247&lt;250),"200-250",
AND(O247&gt;=250,O247&lt;300),"250-300",
O247&gt;=300,"&gt;300",
TRUE,"Below 0"
)</f>
        <v>0-5</v>
      </c>
      <c r="AB247">
        <v>409.81</v>
      </c>
    </row>
    <row r="248" spans="1:28">
      <c r="A248" s="1">
        <v>44543</v>
      </c>
      <c r="B248" s="1" t="str">
        <f t="shared" si="19"/>
        <v>2021</v>
      </c>
      <c r="C248" t="s">
        <v>22634</v>
      </c>
      <c r="D248" t="str">
        <f t="shared" si="15"/>
        <v>Tega</v>
      </c>
      <c r="E248" t="str">
        <f t="shared" si="16"/>
        <v>Tega Industries</v>
      </c>
      <c r="F248" t="str">
        <f>_xlfn.XLOOKUP(E248,MARKET_PRICE__2[Column2],MARKET_PRICE__2[Column3],"Not found")</f>
        <v>Not found</v>
      </c>
      <c r="G248" t="str">
        <f>_xlfn.XLOOKUP(D248,MARKET_PRICE__2[Column12],MARKET_PRICE__2[Column3],"Not found")</f>
        <v>1946.10</v>
      </c>
      <c r="H248" s="2">
        <v>619.23</v>
      </c>
      <c r="J248" s="2" t="str" cm="1">
        <f t="array" ref="J248">_xlfn.IFS(
AND(H248&gt;=500,H248&lt;550),"500-550",
AND(H248&gt;=550,H248&lt;600),"550-600",
AND(H248&gt;=600,H248&lt;650),"600-650",
AND(H248&gt;=650,H248&lt;700),"650-700",
AND(H248&gt;=700,H248&lt;750),"700-750",
AND(H248&gt;=750,H248&lt;800),"750-800",
AND(H248&gt;=800,H248&lt;850),"800-850",
AND(H248&gt;=850,H248&lt;900),"850-900",
AND(H248&gt;=900,H248&lt;950),"900-950",
AND(H248&gt;=950,H248&lt;=1000),"950-1000",
H248&lt;500,"Below 500",
TRUE,"Above 1000"
)</f>
        <v>600-650</v>
      </c>
      <c r="K248" s="2">
        <f t="shared" si="18"/>
        <v>61.923000000000002</v>
      </c>
      <c r="N248" t="str" cm="1">
        <f t="array" ref="N248">_xlfn.IFS(H248&lt;500,"0-500",H248&lt;1000,"500-1000",H248&lt;1500,"1000-1500",H248&lt;2000,"1500-2000",H248&lt;2500,"2000-2500",H248&lt;3000,"2500-3000",H248&lt;3500,"3000-3500",H248&lt;4000,"3500-4000",H248&lt;4500,"4000-4500",H248&lt;=5000,"4500-5000",TRUE,"Hbove 5000")</f>
        <v>500-1000</v>
      </c>
      <c r="O248">
        <v>215.45</v>
      </c>
      <c r="P248">
        <v>666.19</v>
      </c>
      <c r="Q248">
        <v>29.44</v>
      </c>
      <c r="R248">
        <v>219.04</v>
      </c>
      <c r="S248" t="str" cm="1">
        <f t="array" ref="S248">_xlfn.IFS(
R248&lt;0,"&lt; 0",
R248&lt;5,"0 to 5",
R248&lt;10,"5 to 10",
R248&lt;15,"10 to 15",
R248&lt;20,"15 to 20",
R248&lt;25,"20 to 25",
R248&lt;50,"25 to 50",
R248&lt;75,"50 to 75",
R248&lt;100,"75 to 100",
R248&lt;125,"100 to 125",
R248&lt;150,"125 to 150",
R248&lt;175,"150 to 175",
R248&lt;200,"175 to 200",
TRUE,"&gt; 200"
)</f>
        <v>&gt; 200</v>
      </c>
      <c r="T248">
        <v>453</v>
      </c>
      <c r="U248">
        <v>753</v>
      </c>
      <c r="V248">
        <v>66.23</v>
      </c>
      <c r="W248" t="str" cm="1">
        <f t="array" ref="W248">_xlfn.IFS(
V248&lt;-15,"&lt; -15%",
V248&lt;-10,"-15% to -10%",
V248&lt;-5,"-10% to -5%",
V248&lt;0,"-5% to 0%",
V248&lt;10,"0% to 10%",
V248&lt;20,"10% to 20%",
V248&lt;30,"20% to 30%",
V248&lt;40,"30% to 40%",
V248&lt;50,"40% to 50%",
V248&lt;60,"50% to 60%",
V248&lt;70,"60% to 70%",
V248&lt;80,"70% to 80%",
V248&lt;90,"80% to 90%",
V248&lt;100,"90% to 100%",
TRUE,"&gt; 100%"
)</f>
        <v>60% to 70%</v>
      </c>
      <c r="X248">
        <v>1875.4</v>
      </c>
      <c r="Y248">
        <v>1874.5</v>
      </c>
      <c r="Z248" t="str">
        <f t="shared" si="17"/>
        <v>&gt;0</v>
      </c>
      <c r="AA248" t="str" cm="1">
        <f t="array" ref="AA248">_xlfn.IFS(
AND(O248&gt;=0,O248&lt;5),"0-5",
AND(O248&gt;=5,O248&lt;15),"5-15",
AND(O248&gt;=15,O248&lt;30),"15-30",
AND(O248&gt;=30,O248&lt;60),"30-60",
AND(O248&gt;=60,O248&lt;90),"60-90",
AND(O248&gt;=90,O248&lt;120),"90-120",
AND(O248&gt;=120,O248&lt;160),"120-160",
AND(O248&gt;=160,O248&lt;200),"160-200",
AND(O248&gt;=200,O248&lt;250),"200-250",
AND(O248&gt;=250,O248&lt;300),"250-300",
O248&gt;=300,"&gt;300",
TRUE,"Below 0"
)</f>
        <v>200-250</v>
      </c>
      <c r="AB248">
        <v>314</v>
      </c>
    </row>
    <row r="249" spans="1:28" hidden="1">
      <c r="A249" s="1">
        <v>44540</v>
      </c>
      <c r="B249" s="1" t="str">
        <f t="shared" si="19"/>
        <v>2021</v>
      </c>
      <c r="C249" t="s">
        <v>22635</v>
      </c>
      <c r="D249" t="str">
        <f t="shared" si="15"/>
        <v>Star</v>
      </c>
      <c r="E249" t="str">
        <f t="shared" si="16"/>
        <v>Star Health &amp; Alli</v>
      </c>
      <c r="F249" t="str">
        <f>_xlfn.XLOOKUP(E249,MARKET_PRICE__2[Column2],MARKET_PRICE__2[Column3],"Not found")</f>
        <v>Not found</v>
      </c>
      <c r="G249" t="str">
        <f>_xlfn.XLOOKUP(D249,MARKET_PRICE__2[Column12],MARKET_PRICE__2[Column3],"Not found")</f>
        <v>133.00</v>
      </c>
      <c r="H249" s="2">
        <v>6400.44</v>
      </c>
      <c r="K249" s="2">
        <f t="shared" si="18"/>
        <v>640.04399999999998</v>
      </c>
      <c r="N249" t="str" cm="1">
        <f t="array" ref="N249">_xlfn.IFS(H249&lt;500,"0-500",H249&lt;1000,"500-1000",H249&lt;1500,"1000-1500",H249&lt;2000,"1500-2000",H249&lt;2500,"2000-2500",H249&lt;3000,"2500-3000",H249&lt;3500,"3000-3500",H249&lt;4000,"3500-4000",H249&lt;4500,"4000-4500",H249&lt;=5000,"4500-5000",TRUE,"Hbove 5000")</f>
        <v>Hbove 5000</v>
      </c>
      <c r="O249">
        <v>1.03</v>
      </c>
      <c r="P249">
        <v>0.19</v>
      </c>
      <c r="Q249">
        <v>1.1000000000000001</v>
      </c>
      <c r="R249">
        <v>0.79</v>
      </c>
      <c r="S249" t="str" cm="1">
        <f t="array" ref="S249">_xlfn.IFS(
R249&lt;0,"&lt; 0",
R249&lt;5,"0 to 5",
R249&lt;10,"5 to 10",
R249&lt;15,"10 to 15",
R249&lt;20,"15 to 20",
R249&lt;25,"20 to 25",
R249&lt;50,"25 to 50",
R249&lt;75,"50 to 75",
R249&lt;100,"75 to 100",
R249&lt;125,"100 to 125",
R249&lt;150,"125 to 150",
R249&lt;175,"150 to 175",
R249&lt;200,"175 to 200",
TRUE,"&gt; 200"
)</f>
        <v>0 to 5</v>
      </c>
      <c r="T249">
        <v>900</v>
      </c>
      <c r="U249">
        <v>848.8</v>
      </c>
      <c r="V249">
        <v>-5.69</v>
      </c>
      <c r="W249" t="str" cm="1">
        <f t="array" ref="W249">_xlfn.IFS(
V249&lt;-15,"&lt; -15%",
V249&lt;-10,"-15% to -10%",
V249&lt;-5,"-10% to -5%",
V249&lt;0,"-5% to 0%",
V249&lt;10,"0% to 10%",
V249&lt;20,"10% to 20%",
V249&lt;30,"20% to 30%",
V249&lt;40,"30% to 40%",
V249&lt;50,"40% to 50%",
V249&lt;60,"50% to 60%",
V249&lt;70,"60% to 70%",
V249&lt;80,"70% to 80%",
V249&lt;90,"80% to 90%",
V249&lt;100,"90% to 100%",
TRUE,"&gt; 100%"
)</f>
        <v>-10% to -5%</v>
      </c>
      <c r="X249">
        <v>444.7</v>
      </c>
      <c r="Y249">
        <v>444.55</v>
      </c>
      <c r="Z249" t="str">
        <f t="shared" si="17"/>
        <v>&lt;0</v>
      </c>
      <c r="AA249" t="str" cm="1">
        <f t="array" ref="AA249">_xlfn.IFS(
AND(O249&gt;=0,O249&lt;5),"0-5",
AND(O249&gt;=5,O249&lt;15),"5-15",
AND(O249&gt;=15,O249&lt;30),"15-30",
AND(O249&gt;=30,O249&lt;60),"30-60",
AND(O249&gt;=60,O249&lt;90),"60-90",
AND(O249&gt;=90,O249&lt;120),"90-120",
AND(O249&gt;=120,O249&lt;160),"120-160",
AND(O249&gt;=160,O249&lt;200),"160-200",
AND(O249&gt;=200,O249&lt;250),"200-250",
AND(O249&gt;=250,O249&lt;300),"250-300",
O249&gt;=300,"&gt;300",
TRUE,"Below 0"
)</f>
        <v>0-5</v>
      </c>
      <c r="AB249">
        <v>-50.59</v>
      </c>
    </row>
    <row r="250" spans="1:28" hidden="1">
      <c r="A250" s="1">
        <v>44530</v>
      </c>
      <c r="B250" s="1" t="str">
        <f t="shared" si="19"/>
        <v>2021</v>
      </c>
      <c r="C250" t="s">
        <v>22636</v>
      </c>
      <c r="D250" t="str">
        <f t="shared" si="15"/>
        <v>Go</v>
      </c>
      <c r="E250" t="str">
        <f t="shared" si="16"/>
        <v>Go Fashion (India)</v>
      </c>
      <c r="F250" t="str">
        <f>_xlfn.XLOOKUP(E250,MARKET_PRICE__2[Column2],MARKET_PRICE__2[Column3],"Not found")</f>
        <v>Not found</v>
      </c>
      <c r="G250" t="str">
        <f>_xlfn.XLOOKUP(D250,MARKET_PRICE__2[Column12],MARKET_PRICE__2[Column3],"Not found")</f>
        <v>678.00</v>
      </c>
      <c r="H250" s="2">
        <v>1013.61</v>
      </c>
      <c r="K250" s="2">
        <f t="shared" si="18"/>
        <v>101.361</v>
      </c>
      <c r="L250" s="14" t="str" cm="1">
        <f t="array" ref="L250">_xlfn.IFS(
AND(H250&gt;=1000,H250&lt;1050),"1000-1050",
AND(H250&gt;=1050,H250&lt;1100),"1050-1100",
AND(H250&gt;=1100,H250&lt;1150),"1100-1150",
AND(H250&gt;=1150,H250&lt;1200),"1150-1200",
AND(H250&gt;=1200,H250&lt;1250),"1200-1250",
AND(H250&gt;=1250,H250&lt;1300),"1250-1300",
AND(H250&gt;=1300,H250&lt;1350),"1300-1350",
AND(H250&gt;=1350,H250&lt;1400),"1350-1400",
AND(H250&gt;=1400,H250&lt;1450),"1400-1450",
AND(H250&gt;=1450,H250&lt;=1500),"1450-1500",
H250&lt;1000,"Below 1000",
TRUE,"Above 1500"
)</f>
        <v>1000-1050</v>
      </c>
      <c r="M250" s="14"/>
      <c r="N250" t="str" cm="1">
        <f t="array" ref="N250">_xlfn.IFS(H250&lt;500,"0-500",H250&lt;1000,"500-1000",H250&lt;1500,"1000-1500",H250&lt;2000,"1500-2000",H250&lt;2500,"2000-2500",H250&lt;3000,"2500-3000",H250&lt;3500,"3000-3500",H250&lt;4000,"3500-4000",H250&lt;4500,"4000-4500",H250&lt;=5000,"4500-5000",TRUE,"Hbove 5000")</f>
        <v>1000-1500</v>
      </c>
      <c r="O250">
        <v>100.73</v>
      </c>
      <c r="P250">
        <v>262.08</v>
      </c>
      <c r="Q250">
        <v>49.7</v>
      </c>
      <c r="R250">
        <v>135.46</v>
      </c>
      <c r="S250" t="str" cm="1">
        <f t="array" ref="S250">_xlfn.IFS(
R250&lt;0,"&lt; 0",
R250&lt;5,"0 to 5",
R250&lt;10,"5 to 10",
R250&lt;15,"10 to 15",
R250&lt;20,"15 to 20",
R250&lt;25,"20 to 25",
R250&lt;50,"25 to 50",
R250&lt;75,"50 to 75",
R250&lt;100,"75 to 100",
R250&lt;125,"100 to 125",
R250&lt;150,"125 to 150",
R250&lt;175,"150 to 175",
R250&lt;200,"175 to 200",
TRUE,"&gt; 200"
)</f>
        <v>125 to 150</v>
      </c>
      <c r="T250">
        <v>690</v>
      </c>
      <c r="U250">
        <v>1316</v>
      </c>
      <c r="V250">
        <v>90.72</v>
      </c>
      <c r="W250" t="str" cm="1">
        <f t="array" ref="W250">_xlfn.IFS(
V250&lt;-15,"&lt; -15%",
V250&lt;-10,"-15% to -10%",
V250&lt;-5,"-10% to -5%",
V250&lt;0,"-5% to 0%",
V250&lt;10,"0% to 10%",
V250&lt;20,"10% to 20%",
V250&lt;30,"20% to 30%",
V250&lt;40,"30% to 40%",
V250&lt;50,"40% to 50%",
V250&lt;60,"50% to 60%",
V250&lt;70,"60% to 70%",
V250&lt;80,"70% to 80%",
V250&lt;90,"80% to 90%",
V250&lt;100,"90% to 100%",
TRUE,"&gt; 100%"
)</f>
        <v>90% to 100%</v>
      </c>
      <c r="X250">
        <v>694.55</v>
      </c>
      <c r="Y250">
        <v>694.1</v>
      </c>
      <c r="Z250" t="str">
        <f t="shared" si="17"/>
        <v>&gt;0</v>
      </c>
      <c r="AA250" t="str" cm="1">
        <f t="array" ref="AA250">_xlfn.IFS(
AND(O250&gt;=0,O250&lt;5),"0-5",
AND(O250&gt;=5,O250&lt;15),"5-15",
AND(O250&gt;=15,O250&lt;30),"15-30",
AND(O250&gt;=30,O250&lt;60),"30-60",
AND(O250&gt;=60,O250&lt;90),"60-90",
AND(O250&gt;=90,O250&lt;120),"90-120",
AND(O250&gt;=120,O250&lt;160),"120-160",
AND(O250&gt;=160,O250&lt;200),"160-200",
AND(O250&gt;=200,O250&lt;250),"200-250",
AND(O250&gt;=250,O250&lt;300),"250-300",
O250&gt;=300,"&gt;300",
TRUE,"Below 0"
)</f>
        <v>90-120</v>
      </c>
      <c r="AB250">
        <v>0.66</v>
      </c>
    </row>
    <row r="251" spans="1:28" hidden="1">
      <c r="A251" s="1">
        <v>44526</v>
      </c>
      <c r="B251" s="1" t="str">
        <f t="shared" si="19"/>
        <v>2021</v>
      </c>
      <c r="C251" t="s">
        <v>22637</v>
      </c>
      <c r="D251" t="str">
        <f t="shared" si="15"/>
        <v>Tarsons</v>
      </c>
      <c r="E251" t="str">
        <f t="shared" si="16"/>
        <v>Tarsons Products L</v>
      </c>
      <c r="F251" t="str">
        <f>_xlfn.XLOOKUP(E251,MARKET_PRICE__2[Column2],MARKET_PRICE__2[Column3],"Not found")</f>
        <v>Not found</v>
      </c>
      <c r="G251" t="str">
        <f>_xlfn.XLOOKUP(D251,MARKET_PRICE__2[Column12],MARKET_PRICE__2[Column3],"Not found")</f>
        <v>298.50</v>
      </c>
      <c r="H251" s="2">
        <v>1023.47</v>
      </c>
      <c r="K251" s="2">
        <f t="shared" si="18"/>
        <v>102.34700000000001</v>
      </c>
      <c r="L251" s="14" t="str" cm="1">
        <f t="array" ref="L251">_xlfn.IFS(
AND(H251&gt;=1000,H251&lt;1050),"1000-1050",
AND(H251&gt;=1050,H251&lt;1100),"1050-1100",
AND(H251&gt;=1100,H251&lt;1150),"1100-1150",
AND(H251&gt;=1150,H251&lt;1200),"1150-1200",
AND(H251&gt;=1200,H251&lt;1250),"1200-1250",
AND(H251&gt;=1250,H251&lt;1300),"1250-1300",
AND(H251&gt;=1300,H251&lt;1350),"1300-1350",
AND(H251&gt;=1350,H251&lt;1400),"1350-1400",
AND(H251&gt;=1400,H251&lt;1450),"1400-1450",
AND(H251&gt;=1450,H251&lt;=1500),"1450-1500",
H251&lt;1000,"Below 1000",
TRUE,"Above 1500"
)</f>
        <v>1000-1050</v>
      </c>
      <c r="M251" s="14"/>
      <c r="N251" t="str" cm="1">
        <f t="array" ref="N251">_xlfn.IFS(H251&lt;500,"0-500",H251&lt;1000,"500-1000",H251&lt;1500,"1000-1500",H251&lt;2000,"1500-2000",H251&lt;2500,"2000-2500",H251&lt;3000,"2500-3000",H251&lt;3500,"3000-3500",H251&lt;4000,"3500-4000",H251&lt;4500,"4000-4500",H251&lt;=5000,"4500-5000",TRUE,"Hbove 5000")</f>
        <v>1000-1500</v>
      </c>
      <c r="O251">
        <v>115.77</v>
      </c>
      <c r="P251">
        <v>184.58</v>
      </c>
      <c r="Q251">
        <v>10.56</v>
      </c>
      <c r="R251">
        <v>77.489999999999995</v>
      </c>
      <c r="S251" t="str" cm="1">
        <f t="array" ref="S251">_xlfn.IFS(
R251&lt;0,"&lt; 0",
R251&lt;5,"0 to 5",
R251&lt;10,"5 to 10",
R251&lt;15,"10 to 15",
R251&lt;20,"15 to 20",
R251&lt;25,"20 to 25",
R251&lt;50,"25 to 50",
R251&lt;75,"50 to 75",
R251&lt;100,"75 to 100",
R251&lt;125,"100 to 125",
R251&lt;150,"125 to 150",
R251&lt;175,"150 to 175",
R251&lt;200,"175 to 200",
TRUE,"&gt; 200"
)</f>
        <v>75 to 100</v>
      </c>
      <c r="T251">
        <v>662</v>
      </c>
      <c r="U251">
        <v>700</v>
      </c>
      <c r="V251">
        <v>5.74</v>
      </c>
      <c r="W251" t="str" cm="1">
        <f t="array" ref="W251">_xlfn.IFS(
V251&lt;-15,"&lt; -15%",
V251&lt;-10,"-15% to -10%",
V251&lt;-5,"-10% to -5%",
V251&lt;0,"-5% to 0%",
V251&lt;10,"0% to 10%",
V251&lt;20,"10% to 20%",
V251&lt;30,"20% to 30%",
V251&lt;40,"30% to 40%",
V251&lt;50,"40% to 50%",
V251&lt;60,"50% to 60%",
V251&lt;70,"60% to 70%",
V251&lt;80,"70% to 80%",
V251&lt;90,"80% to 90%",
V251&lt;100,"90% to 100%",
TRUE,"&gt; 100%"
)</f>
        <v>0% to 10%</v>
      </c>
      <c r="X251">
        <v>327.25</v>
      </c>
      <c r="Y251">
        <v>327.5</v>
      </c>
      <c r="Z251" t="str">
        <f t="shared" si="17"/>
        <v>&gt;0</v>
      </c>
      <c r="AA251" t="str" cm="1">
        <f t="array" ref="AA251">_xlfn.IFS(
AND(O251&gt;=0,O251&lt;5),"0-5",
AND(O251&gt;=5,O251&lt;15),"5-15",
AND(O251&gt;=15,O251&lt;30),"15-30",
AND(O251&gt;=30,O251&lt;60),"30-60",
AND(O251&gt;=60,O251&lt;90),"60-90",
AND(O251&gt;=90,O251&lt;120),"90-120",
AND(O251&gt;=120,O251&lt;160),"120-160",
AND(O251&gt;=160,O251&lt;200),"160-200",
AND(O251&gt;=200,O251&lt;250),"200-250",
AND(O251&gt;=250,O251&lt;300),"250-300",
O251&gt;=300,"&gt;300",
TRUE,"Below 0"
)</f>
        <v>90-120</v>
      </c>
      <c r="AB251">
        <v>-50.57</v>
      </c>
    </row>
    <row r="252" spans="1:28">
      <c r="A252" s="1">
        <v>44523</v>
      </c>
      <c r="B252" s="1" t="str">
        <f t="shared" si="19"/>
        <v>2021</v>
      </c>
      <c r="C252" t="s">
        <v>22638</v>
      </c>
      <c r="D252" t="str">
        <f t="shared" si="15"/>
        <v>Latent</v>
      </c>
      <c r="E252" t="str">
        <f t="shared" si="16"/>
        <v>Latent View Analyt</v>
      </c>
      <c r="F252" t="str">
        <f>_xlfn.XLOOKUP(E252,MARKET_PRICE__2[Column2],MARKET_PRICE__2[Column3],"Not found")</f>
        <v>Not found</v>
      </c>
      <c r="G252" t="str">
        <f>_xlfn.XLOOKUP(D252,MARKET_PRICE__2[Column12],MARKET_PRICE__2[Column3],"Not found")</f>
        <v>427.05</v>
      </c>
      <c r="H252" s="2">
        <v>600</v>
      </c>
      <c r="J252" s="2" t="str" cm="1">
        <f t="array" ref="J252">_xlfn.IFS(
AND(H252&gt;=500,H252&lt;550),"500-550",
AND(H252&gt;=550,H252&lt;600),"550-600",
AND(H252&gt;=600,H252&lt;650),"600-650",
AND(H252&gt;=650,H252&lt;700),"650-700",
AND(H252&gt;=700,H252&lt;750),"700-750",
AND(H252&gt;=750,H252&lt;800),"750-800",
AND(H252&gt;=800,H252&lt;850),"800-850",
AND(H252&gt;=850,H252&lt;900),"850-900",
AND(H252&gt;=900,H252&lt;950),"900-950",
AND(H252&gt;=950,H252&lt;=1000),"950-1000",
H252&lt;500,"Below 500",
TRUE,"Above 1000"
)</f>
        <v>600-650</v>
      </c>
      <c r="K252" s="2">
        <f t="shared" si="18"/>
        <v>60</v>
      </c>
      <c r="N252" t="str" cm="1">
        <f t="array" ref="N252">_xlfn.IFS(H252&lt;500,"0-500",H252&lt;1000,"500-1000",H252&lt;1500,"1000-1500",H252&lt;2000,"1500-2000",H252&lt;2500,"2000-2500",H252&lt;3000,"2500-3000",H252&lt;3500,"3000-3500",H252&lt;4000,"3500-4000",H252&lt;4500,"4000-4500",H252&lt;=5000,"4500-5000",TRUE,"Hbove 5000")</f>
        <v>500-1000</v>
      </c>
      <c r="O252">
        <v>145.47999999999999</v>
      </c>
      <c r="P252">
        <v>850.66</v>
      </c>
      <c r="Q252">
        <v>119.44</v>
      </c>
      <c r="R252">
        <v>326.49</v>
      </c>
      <c r="S252" t="str" cm="1">
        <f t="array" ref="S252">_xlfn.IFS(
R252&lt;0,"&lt; 0",
R252&lt;5,"0 to 5",
R252&lt;10,"5 to 10",
R252&lt;15,"10 to 15",
R252&lt;20,"15 to 20",
R252&lt;25,"20 to 25",
R252&lt;50,"25 to 50",
R252&lt;75,"50 to 75",
R252&lt;100,"75 to 100",
R252&lt;125,"100 to 125",
R252&lt;150,"125 to 150",
R252&lt;175,"150 to 175",
R252&lt;200,"175 to 200",
TRUE,"&gt; 200"
)</f>
        <v>&gt; 200</v>
      </c>
      <c r="T252">
        <v>197</v>
      </c>
      <c r="U252">
        <v>530</v>
      </c>
      <c r="V252">
        <v>169.04</v>
      </c>
      <c r="W252" t="str" cm="1">
        <f t="array" ref="W252">_xlfn.IFS(
V252&lt;-15,"&lt; -15%",
V252&lt;-10,"-15% to -10%",
V252&lt;-5,"-10% to -5%",
V252&lt;0,"-5% to 0%",
V252&lt;10,"0% to 10%",
V252&lt;20,"10% to 20%",
V252&lt;30,"20% to 30%",
V252&lt;40,"30% to 40%",
V252&lt;50,"40% to 50%",
V252&lt;60,"50% to 60%",
V252&lt;70,"60% to 70%",
V252&lt;80,"70% to 80%",
V252&lt;90,"80% to 90%",
V252&lt;100,"90% to 100%",
TRUE,"&gt; 100%"
)</f>
        <v>&gt; 100%</v>
      </c>
      <c r="X252">
        <v>419.85</v>
      </c>
      <c r="Y252">
        <v>419.9</v>
      </c>
      <c r="Z252" t="str">
        <f t="shared" si="17"/>
        <v>&gt;0</v>
      </c>
      <c r="AA252" t="str" cm="1">
        <f t="array" ref="AA252">_xlfn.IFS(
AND(O252&gt;=0,O252&lt;5),"0-5",
AND(O252&gt;=5,O252&lt;15),"5-15",
AND(O252&gt;=15,O252&lt;30),"15-30",
AND(O252&gt;=30,O252&lt;60),"30-60",
AND(O252&gt;=60,O252&lt;90),"60-90",
AND(O252&gt;=90,O252&lt;120),"90-120",
AND(O252&gt;=120,O252&lt;160),"120-160",
AND(O252&gt;=160,O252&lt;200),"160-200",
AND(O252&gt;=200,O252&lt;250),"200-250",
AND(O252&gt;=250,O252&lt;300),"250-300",
O252&gt;=300,"&gt;300",
TRUE,"Below 0"
)</f>
        <v>120-160</v>
      </c>
      <c r="AB252">
        <v>113.12</v>
      </c>
    </row>
    <row r="253" spans="1:28" hidden="1">
      <c r="A253" s="1">
        <v>44518</v>
      </c>
      <c r="B253" s="1" t="str">
        <f t="shared" si="19"/>
        <v>2021</v>
      </c>
      <c r="C253" t="s">
        <v>22639</v>
      </c>
      <c r="D253" t="str">
        <f t="shared" si="15"/>
        <v>Sapphire</v>
      </c>
      <c r="E253" t="str">
        <f t="shared" si="16"/>
        <v>Sapphire Foods Ind</v>
      </c>
      <c r="F253" t="str">
        <f>_xlfn.XLOOKUP(E253,MARKET_PRICE__2[Column2],MARKET_PRICE__2[Column3],"Not found")</f>
        <v>Not found</v>
      </c>
      <c r="G253" t="str">
        <f>_xlfn.XLOOKUP(D253,MARKET_PRICE__2[Column12],MARKET_PRICE__2[Column3],"Not found")</f>
        <v>286.60</v>
      </c>
      <c r="H253" s="2">
        <v>2073.25</v>
      </c>
      <c r="K253" s="2">
        <f t="shared" si="18"/>
        <v>207.32499999999999</v>
      </c>
      <c r="N253" t="str" cm="1">
        <f t="array" ref="N253">_xlfn.IFS(H253&lt;500,"0-500",H253&lt;1000,"500-1000",H253&lt;1500,"1000-1500",H253&lt;2000,"1500-2000",H253&lt;2500,"2000-2500",H253&lt;3000,"2500-3000",H253&lt;3500,"3000-3500",H253&lt;4000,"3500-4000",H253&lt;4500,"4000-4500",H253&lt;=5000,"4500-5000",TRUE,"Hbove 5000")</f>
        <v>2000-2500</v>
      </c>
      <c r="O253">
        <v>7.5</v>
      </c>
      <c r="P253">
        <v>3.46</v>
      </c>
      <c r="Q253">
        <v>8.6999999999999993</v>
      </c>
      <c r="R253">
        <v>6.62</v>
      </c>
      <c r="S253" t="str" cm="1">
        <f t="array" ref="S253">_xlfn.IFS(
R253&lt;0,"&lt; 0",
R253&lt;5,"0 to 5",
R253&lt;10,"5 to 10",
R253&lt;15,"10 to 15",
R253&lt;20,"15 to 20",
R253&lt;25,"20 to 25",
R253&lt;50,"25 to 50",
R253&lt;75,"50 to 75",
R253&lt;100,"75 to 100",
R253&lt;125,"100 to 125",
R253&lt;150,"125 to 150",
R253&lt;175,"150 to 175",
R253&lt;200,"175 to 200",
TRUE,"&gt; 200"
)</f>
        <v>5 to 10</v>
      </c>
      <c r="T253">
        <v>1180</v>
      </c>
      <c r="U253">
        <v>1311</v>
      </c>
      <c r="V253">
        <v>11.1</v>
      </c>
      <c r="W253" t="str" cm="1">
        <f t="array" ref="W253">_xlfn.IFS(
V253&lt;-15,"&lt; -15%",
V253&lt;-10,"-15% to -10%",
V253&lt;-5,"-10% to -5%",
V253&lt;0,"-5% to 0%",
V253&lt;10,"0% to 10%",
V253&lt;20,"10% to 20%",
V253&lt;30,"20% to 30%",
V253&lt;40,"30% to 40%",
V253&lt;50,"40% to 50%",
V253&lt;60,"50% to 60%",
V253&lt;70,"60% to 70%",
V253&lt;80,"70% to 80%",
V253&lt;90,"80% to 90%",
V253&lt;100,"90% to 100%",
TRUE,"&gt; 100%"
)</f>
        <v>10% to 20%</v>
      </c>
      <c r="X253">
        <v>326.85000000000002</v>
      </c>
      <c r="Y253">
        <v>327</v>
      </c>
      <c r="Z253" t="str">
        <f t="shared" si="17"/>
        <v>&gt;0</v>
      </c>
      <c r="AA253" t="str" cm="1">
        <f t="array" ref="AA253">_xlfn.IFS(
AND(O253&gt;=0,O253&lt;5),"0-5",
AND(O253&gt;=5,O253&lt;15),"5-15",
AND(O253&gt;=15,O253&lt;30),"15-30",
AND(O253&gt;=30,O253&lt;60),"30-60",
AND(O253&gt;=60,O253&lt;90),"60-90",
AND(O253&gt;=90,O253&lt;120),"90-120",
AND(O253&gt;=120,O253&lt;160),"120-160",
AND(O253&gt;=160,O253&lt;200),"160-200",
AND(O253&gt;=200,O253&lt;250),"200-250",
AND(O253&gt;=250,O253&lt;300),"250-300",
O253&gt;=300,"&gt;300",
TRUE,"Below 0"
)</f>
        <v>5-15</v>
      </c>
      <c r="AB253">
        <v>-72.3</v>
      </c>
    </row>
    <row r="254" spans="1:28" hidden="1">
      <c r="A254" s="1">
        <v>44518</v>
      </c>
      <c r="B254" s="1" t="str">
        <f t="shared" si="19"/>
        <v>2021</v>
      </c>
      <c r="C254" t="s">
        <v>22640</v>
      </c>
      <c r="D254" t="str">
        <f t="shared" si="15"/>
        <v>One</v>
      </c>
      <c r="E254" t="str">
        <f t="shared" si="16"/>
        <v>One 97 Communicati</v>
      </c>
      <c r="F254" t="str">
        <f>_xlfn.XLOOKUP(E254,MARKET_PRICE__2[Column2],MARKET_PRICE__2[Column3],"Not found")</f>
        <v>Not found</v>
      </c>
      <c r="G254" t="str">
        <f>_xlfn.XLOOKUP(D254,MARKET_PRICE__2[Column12],MARKET_PRICE__2[Column3],"Not found")</f>
        <v>277.30</v>
      </c>
      <c r="H254" s="2">
        <v>18300</v>
      </c>
      <c r="K254" s="2">
        <f t="shared" si="18"/>
        <v>1830</v>
      </c>
      <c r="N254" t="str" cm="1">
        <f t="array" ref="N254">_xlfn.IFS(H254&lt;500,"0-500",H254&lt;1000,"500-1000",H254&lt;1500,"1000-1500",H254&lt;2000,"1500-2000",H254&lt;2500,"2000-2500",H254&lt;3000,"2500-3000",H254&lt;3500,"3000-3500",H254&lt;4000,"3500-4000",H254&lt;4500,"4000-4500",H254&lt;=5000,"4500-5000",TRUE,"Hbove 5000")</f>
        <v>Hbove 5000</v>
      </c>
      <c r="O254">
        <v>2.79</v>
      </c>
      <c r="P254">
        <v>0.24</v>
      </c>
      <c r="Q254">
        <v>1.66</v>
      </c>
      <c r="R254">
        <v>1.89</v>
      </c>
      <c r="S254" t="str" cm="1">
        <f t="array" ref="S254">_xlfn.IFS(
R254&lt;0,"&lt; 0",
R254&lt;5,"0 to 5",
R254&lt;10,"5 to 10",
R254&lt;15,"10 to 15",
R254&lt;20,"15 to 20",
R254&lt;25,"20 to 25",
R254&lt;50,"25 to 50",
R254&lt;75,"50 to 75",
R254&lt;100,"75 to 100",
R254&lt;125,"100 to 125",
R254&lt;150,"125 to 150",
R254&lt;175,"150 to 175",
R254&lt;200,"175 to 200",
TRUE,"&gt; 200"
)</f>
        <v>0 to 5</v>
      </c>
      <c r="T254">
        <v>2150</v>
      </c>
      <c r="U254">
        <v>1955</v>
      </c>
      <c r="V254">
        <v>-9.07</v>
      </c>
      <c r="W254" t="str" cm="1">
        <f t="array" ref="W254">_xlfn.IFS(
V254&lt;-15,"&lt; -15%",
V254&lt;-10,"-15% to -10%",
V254&lt;-5,"-10% to -5%",
V254&lt;0,"-5% to 0%",
V254&lt;10,"0% to 10%",
V254&lt;20,"10% to 20%",
V254&lt;30,"20% to 30%",
V254&lt;40,"30% to 40%",
V254&lt;50,"40% to 50%",
V254&lt;60,"50% to 60%",
V254&lt;70,"60% to 70%",
V254&lt;80,"70% to 80%",
V254&lt;90,"80% to 90%",
V254&lt;100,"90% to 100%",
TRUE,"&gt; 100%"
)</f>
        <v>-10% to -5%</v>
      </c>
      <c r="X254">
        <v>1264.5999999999999</v>
      </c>
      <c r="Y254">
        <v>1264.5999999999999</v>
      </c>
      <c r="Z254" t="str">
        <f t="shared" si="17"/>
        <v>&lt;0</v>
      </c>
      <c r="AA254" t="str" cm="1">
        <f t="array" ref="AA254">_xlfn.IFS(
AND(O254&gt;=0,O254&lt;5),"0-5",
AND(O254&gt;=5,O254&lt;15),"5-15",
AND(O254&gt;=15,O254&lt;30),"15-30",
AND(O254&gt;=30,O254&lt;60),"30-60",
AND(O254&gt;=60,O254&lt;90),"60-90",
AND(O254&gt;=90,O254&lt;120),"90-120",
AND(O254&gt;=120,O254&lt;160),"120-160",
AND(O254&gt;=160,O254&lt;200),"160-200",
AND(O254&gt;=200,O254&lt;250),"200-250",
AND(O254&gt;=250,O254&lt;300),"250-300",
O254&gt;=300,"&gt;300",
TRUE,"Below 0"
)</f>
        <v>0-5</v>
      </c>
      <c r="AB254">
        <v>-41.18</v>
      </c>
    </row>
    <row r="255" spans="1:28" hidden="1">
      <c r="A255" s="1">
        <v>44515</v>
      </c>
      <c r="B255" s="1" t="str">
        <f t="shared" si="19"/>
        <v>2021</v>
      </c>
      <c r="C255" t="s">
        <v>73</v>
      </c>
      <c r="D255" t="str">
        <f t="shared" si="15"/>
        <v>PB</v>
      </c>
      <c r="E255" t="str">
        <f t="shared" si="16"/>
        <v>PB Fintech</v>
      </c>
      <c r="F255" t="str">
        <f>_xlfn.XLOOKUP(E255,MARKET_PRICE__2[Column2],MARKET_PRICE__2[Column3],"Not found")</f>
        <v>Not found</v>
      </c>
      <c r="G255" t="str">
        <f>_xlfn.XLOOKUP(D255,MARKET_PRICE__2[Column12],MARKET_PRICE__2[Column3],"Not found")</f>
        <v>1740.00</v>
      </c>
      <c r="H255" s="2">
        <v>5709.72</v>
      </c>
      <c r="K255" s="2">
        <f t="shared" si="18"/>
        <v>570.97199999999998</v>
      </c>
      <c r="N255" t="str" cm="1">
        <f t="array" ref="N255">_xlfn.IFS(H255&lt;500,"0-500",H255&lt;1000,"500-1000",H255&lt;1500,"1000-1500",H255&lt;2000,"1500-2000",H255&lt;2500,"2000-2500",H255&lt;3000,"2500-3000",H255&lt;3500,"3000-3500",H255&lt;4000,"3500-4000",H255&lt;4500,"4000-4500",H255&lt;=5000,"4500-5000",TRUE,"Hbove 5000")</f>
        <v>Hbove 5000</v>
      </c>
      <c r="O255">
        <v>24.89</v>
      </c>
      <c r="P255">
        <v>7.82</v>
      </c>
      <c r="Q255">
        <v>3.31</v>
      </c>
      <c r="R255">
        <v>16.59</v>
      </c>
      <c r="S255" t="str" cm="1">
        <f t="array" ref="S255">_xlfn.IFS(
R255&lt;0,"&lt; 0",
R255&lt;5,"0 to 5",
R255&lt;10,"5 to 10",
R255&lt;15,"10 to 15",
R255&lt;20,"15 to 20",
R255&lt;25,"20 to 25",
R255&lt;50,"25 to 50",
R255&lt;75,"50 to 75",
R255&lt;100,"75 to 100",
R255&lt;125,"100 to 125",
R255&lt;150,"125 to 150",
R255&lt;175,"150 to 175",
R255&lt;200,"175 to 200",
TRUE,"&gt; 200"
)</f>
        <v>15 to 20</v>
      </c>
      <c r="T255">
        <v>980</v>
      </c>
      <c r="U255">
        <v>1150</v>
      </c>
      <c r="V255">
        <v>17.350000000000001</v>
      </c>
      <c r="W255" t="str" cm="1">
        <f t="array" ref="W255">_xlfn.IFS(
V255&lt;-15,"&lt; -15%",
V255&lt;-10,"-15% to -10%",
V255&lt;-5,"-10% to -5%",
V255&lt;0,"-5% to 0%",
V255&lt;10,"0% to 10%",
V255&lt;20,"10% to 20%",
V255&lt;30,"20% to 30%",
V255&lt;40,"30% to 40%",
V255&lt;50,"40% to 50%",
V255&lt;60,"50% to 60%",
V255&lt;70,"60% to 70%",
V255&lt;80,"70% to 80%",
V255&lt;90,"80% to 90%",
V255&lt;100,"90% to 100%",
TRUE,"&gt; 100%"
)</f>
        <v>10% to 20%</v>
      </c>
      <c r="X255">
        <v>1906.7</v>
      </c>
      <c r="Y255">
        <v>1911.2</v>
      </c>
      <c r="Z255" t="str">
        <f t="shared" si="17"/>
        <v>&gt;0</v>
      </c>
      <c r="AA255" t="str" cm="1">
        <f t="array" ref="AA255">_xlfn.IFS(
AND(O255&gt;=0,O255&lt;5),"0-5",
AND(O255&gt;=5,O255&lt;15),"5-15",
AND(O255&gt;=15,O255&lt;30),"15-30",
AND(O255&gt;=30,O255&lt;60),"30-60",
AND(O255&gt;=60,O255&lt;90),"60-90",
AND(O255&gt;=90,O255&lt;120),"90-120",
AND(O255&gt;=120,O255&lt;160),"120-160",
AND(O255&gt;=160,O255&lt;200),"160-200",
AND(O255&gt;=200,O255&lt;250),"200-250",
AND(O255&gt;=250,O255&lt;300),"250-300",
O255&gt;=300,"&gt;300",
TRUE,"Below 0"
)</f>
        <v>15-30</v>
      </c>
      <c r="AB255">
        <v>94.56</v>
      </c>
    </row>
    <row r="256" spans="1:28">
      <c r="A256" s="1">
        <v>44515</v>
      </c>
      <c r="B256" s="1" t="str">
        <f t="shared" si="19"/>
        <v>2021</v>
      </c>
      <c r="C256" t="s">
        <v>22641</v>
      </c>
      <c r="D256" t="str">
        <f t="shared" si="15"/>
        <v>S</v>
      </c>
      <c r="E256" t="str">
        <f t="shared" si="16"/>
        <v>S J S Enterprises</v>
      </c>
      <c r="F256" t="str">
        <f>_xlfn.XLOOKUP(E256,MARKET_PRICE__2[Column2],MARKET_PRICE__2[Column3],"Not found")</f>
        <v>Not found</v>
      </c>
      <c r="G256" t="str">
        <f>_xlfn.XLOOKUP(D256,MARKET_PRICE__2[Column12],MARKET_PRICE__2[Column3],"Not found")</f>
        <v>358.45</v>
      </c>
      <c r="H256" s="2">
        <v>800</v>
      </c>
      <c r="J256" s="2" t="str" cm="1">
        <f t="array" ref="J256">_xlfn.IFS(
AND(H256&gt;=500,H256&lt;550),"500-550",
AND(H256&gt;=550,H256&lt;600),"550-600",
AND(H256&gt;=600,H256&lt;650),"600-650",
AND(H256&gt;=650,H256&lt;700),"650-700",
AND(H256&gt;=700,H256&lt;750),"700-750",
AND(H256&gt;=750,H256&lt;800),"750-800",
AND(H256&gt;=800,H256&lt;850),"800-850",
AND(H256&gt;=850,H256&lt;900),"850-900",
AND(H256&gt;=900,H256&lt;950),"900-950",
AND(H256&gt;=950,H256&lt;=1000),"950-1000",
H256&lt;500,"Below 500",
TRUE,"Above 1000"
)</f>
        <v>800-850</v>
      </c>
      <c r="K256" s="2">
        <f t="shared" si="18"/>
        <v>80</v>
      </c>
      <c r="N256" t="str" cm="1">
        <f t="array" ref="N256">_xlfn.IFS(H256&lt;500,"0-500",H256&lt;1000,"500-1000",H256&lt;1500,"1000-1500",H256&lt;2000,"1500-2000",H256&lt;2500,"2000-2500",H256&lt;3000,"2500-3000",H256&lt;3500,"3000-3500",H256&lt;4000,"3500-4000",H256&lt;4500,"4000-4500",H256&lt;=5000,"4500-5000",TRUE,"Hbove 5000")</f>
        <v>500-1000</v>
      </c>
      <c r="O256">
        <v>1.42</v>
      </c>
      <c r="P256">
        <v>2.3199999999999998</v>
      </c>
      <c r="Q256">
        <v>1.38</v>
      </c>
      <c r="R256">
        <v>1.59</v>
      </c>
      <c r="S256" t="str" cm="1">
        <f t="array" ref="S256">_xlfn.IFS(
R256&lt;0,"&lt; 0",
R256&lt;5,"0 to 5",
R256&lt;10,"5 to 10",
R256&lt;15,"10 to 15",
R256&lt;20,"15 to 20",
R256&lt;25,"20 to 25",
R256&lt;50,"25 to 50",
R256&lt;75,"50 to 75",
R256&lt;100,"75 to 100",
R256&lt;125,"100 to 125",
R256&lt;150,"125 to 150",
R256&lt;175,"150 to 175",
R256&lt;200,"175 to 200",
TRUE,"&gt; 200"
)</f>
        <v>0 to 5</v>
      </c>
      <c r="T256">
        <v>542</v>
      </c>
      <c r="U256">
        <v>540</v>
      </c>
      <c r="V256">
        <v>-0.37</v>
      </c>
      <c r="W256" t="str" cm="1">
        <f t="array" ref="W256">_xlfn.IFS(
V256&lt;-15,"&lt; -15%",
V256&lt;-10,"-15% to -10%",
V256&lt;-5,"-10% to -5%",
V256&lt;0,"-5% to 0%",
V256&lt;10,"0% to 10%",
V256&lt;20,"10% to 20%",
V256&lt;30,"20% to 30%",
V256&lt;40,"30% to 40%",
V256&lt;50,"40% to 50%",
V256&lt;60,"50% to 60%",
V256&lt;70,"60% to 70%",
V256&lt;80,"70% to 80%",
V256&lt;90,"80% to 90%",
V256&lt;100,"90% to 100%",
TRUE,"&gt; 100%"
)</f>
        <v>-5% to 0%</v>
      </c>
      <c r="X256">
        <v>1382.9</v>
      </c>
      <c r="Y256">
        <v>1378.9</v>
      </c>
      <c r="Z256" t="str">
        <f t="shared" si="17"/>
        <v>&lt;0</v>
      </c>
      <c r="AA256" t="str" cm="1">
        <f t="array" ref="AA256">_xlfn.IFS(
AND(O256&gt;=0,O256&lt;5),"0-5",
AND(O256&gt;=5,O256&lt;15),"5-15",
AND(O256&gt;=15,O256&lt;30),"15-30",
AND(O256&gt;=30,O256&lt;60),"30-60",
AND(O256&gt;=60,O256&lt;90),"60-90",
AND(O256&gt;=90,O256&lt;120),"90-120",
AND(O256&gt;=120,O256&lt;160),"120-160",
AND(O256&gt;=160,O256&lt;200),"160-200",
AND(O256&gt;=200,O256&lt;250),"200-250",
AND(O256&gt;=250,O256&lt;300),"250-300",
O256&gt;=300,"&gt;300",
TRUE,"Below 0"
)</f>
        <v>0-5</v>
      </c>
      <c r="AB256">
        <v>155.15</v>
      </c>
    </row>
    <row r="257" spans="1:28" hidden="1">
      <c r="A257" s="1">
        <v>44515</v>
      </c>
      <c r="B257" s="1" t="str">
        <f t="shared" si="19"/>
        <v>2021</v>
      </c>
      <c r="C257" t="s">
        <v>22642</v>
      </c>
      <c r="D257" t="str">
        <f t="shared" si="15"/>
        <v>Sigachi</v>
      </c>
      <c r="E257" t="str">
        <f t="shared" si="16"/>
        <v>Sigachi Industries</v>
      </c>
      <c r="F257" t="str">
        <f>_xlfn.XLOOKUP(E257,MARKET_PRICE__2[Column2],MARKET_PRICE__2[Column3],"Not found")</f>
        <v>Not found</v>
      </c>
      <c r="G257" t="str">
        <f>_xlfn.XLOOKUP(D257,MARKET_PRICE__2[Column12],MARKET_PRICE__2[Column3],"Not found")</f>
        <v>38.85</v>
      </c>
      <c r="H257" s="2">
        <v>125.43</v>
      </c>
      <c r="I257" s="2" t="str" cm="1">
        <f t="array" ref="I257">_xlfn.IFS(
H257&lt;50,"0-50",
H257&lt;100,"50-100",
H257&lt;150,"100-150",
H257&lt;200,"150-200",
H257&lt;250,"200-250",
H257&lt;300,"250-300",
H257&lt;350,"300-350",
H257&lt;400,"350-400",
H257&lt;450,"400-450",
H257&lt;=500,"450-500",
TRUE,"Above 500"
)</f>
        <v>100-150</v>
      </c>
      <c r="K257" s="2">
        <f t="shared" si="18"/>
        <v>12.543000000000001</v>
      </c>
      <c r="N257" t="str" cm="1">
        <f t="array" ref="N257">_xlfn.IFS(H257&lt;500,"0-500",H257&lt;1000,"500-1000",H257&lt;1500,"1000-1500",H257&lt;2000,"1500-2000",H257&lt;2500,"2000-2500",H257&lt;3000,"2500-3000",H257&lt;3500,"3000-3500",H257&lt;4000,"3500-4000",H257&lt;4500,"4000-4500",H257&lt;=5000,"4500-5000",TRUE,"Hbove 5000")</f>
        <v>0-500</v>
      </c>
      <c r="O257">
        <v>86.51</v>
      </c>
      <c r="P257">
        <v>172.43</v>
      </c>
      <c r="Q257">
        <v>80.489999999999995</v>
      </c>
      <c r="R257">
        <v>101.91</v>
      </c>
      <c r="S257" t="str" cm="1">
        <f t="array" ref="S257">_xlfn.IFS(
R257&lt;0,"&lt; 0",
R257&lt;5,"0 to 5",
R257&lt;10,"5 to 10",
R257&lt;15,"10 to 15",
R257&lt;20,"15 to 20",
R257&lt;25,"20 to 25",
R257&lt;50,"25 to 50",
R257&lt;75,"50 to 75",
R257&lt;100,"75 to 100",
R257&lt;125,"100 to 125",
R257&lt;150,"125 to 150",
R257&lt;175,"150 to 175",
R257&lt;200,"175 to 200",
TRUE,"&gt; 200"
)</f>
        <v>100 to 125</v>
      </c>
      <c r="T257">
        <v>163</v>
      </c>
      <c r="U257">
        <v>575</v>
      </c>
      <c r="V257">
        <v>252.76</v>
      </c>
      <c r="W257" t="str" cm="1">
        <f t="array" ref="W257">_xlfn.IFS(
V257&lt;-15,"&lt; -15%",
V257&lt;-10,"-15% to -10%",
V257&lt;-5,"-10% to -5%",
V257&lt;0,"-5% to 0%",
V257&lt;10,"0% to 10%",
V257&lt;20,"10% to 20%",
V257&lt;30,"20% to 30%",
V257&lt;40,"30% to 40%",
V257&lt;50,"40% to 50%",
V257&lt;60,"50% to 60%",
V257&lt;70,"60% to 70%",
V257&lt;80,"70% to 80%",
V257&lt;90,"80% to 90%",
V257&lt;100,"90% to 100%",
TRUE,"&gt; 100%"
)</f>
        <v>&gt; 100%</v>
      </c>
      <c r="X257">
        <v>31.4</v>
      </c>
      <c r="Y257">
        <v>31.4</v>
      </c>
      <c r="Z257" t="str">
        <f t="shared" si="17"/>
        <v>&gt;0</v>
      </c>
      <c r="AA257" t="str" cm="1">
        <f t="array" ref="AA257">_xlfn.IFS(
AND(O257&gt;=0,O257&lt;5),"0-5",
AND(O257&gt;=5,O257&lt;15),"5-15",
AND(O257&gt;=15,O257&lt;30),"15-30",
AND(O257&gt;=30,O257&lt;60),"30-60",
AND(O257&gt;=60,O257&lt;90),"60-90",
AND(O257&gt;=90,O257&lt;120),"90-120",
AND(O257&gt;=120,O257&lt;160),"120-160",
AND(O257&gt;=160,O257&lt;200),"160-200",
AND(O257&gt;=200,O257&lt;250),"200-250",
AND(O257&gt;=250,O257&lt;300),"250-300",
O257&gt;=300,"&gt;300",
TRUE,"Below 0"
)</f>
        <v>60-90</v>
      </c>
      <c r="AB257">
        <v>-80.739999999999995</v>
      </c>
    </row>
    <row r="258" spans="1:28" hidden="1">
      <c r="A258" s="1">
        <v>44512</v>
      </c>
      <c r="B258" s="1" t="str">
        <f t="shared" si="19"/>
        <v>2021</v>
      </c>
      <c r="C258" t="s">
        <v>22643</v>
      </c>
      <c r="D258" t="str">
        <f t="shared" ref="D258:D303" si="20">IFERROR(LEFT(C258,FIND(" ",C258)-1),C258)</f>
        <v>Fino</v>
      </c>
      <c r="E258" t="str">
        <f t="shared" ref="E258:E303" si="21">TRIM(SUBSTITUTE(SUBSTITUTE(C258,"Ltd",""),"Lt",""))</f>
        <v>Fino Payments Bank</v>
      </c>
      <c r="F258" t="str">
        <f>_xlfn.XLOOKUP(E258,MARKET_PRICE__2[Column2],MARKET_PRICE__2[Column3],"Not found")</f>
        <v>Not found</v>
      </c>
      <c r="G258" t="str">
        <f>_xlfn.XLOOKUP(D258,MARKET_PRICE__2[Column12],MARKET_PRICE__2[Column3],"Not found")</f>
        <v>300.45</v>
      </c>
      <c r="H258" s="2">
        <v>1200.29</v>
      </c>
      <c r="K258" s="2">
        <f t="shared" si="18"/>
        <v>120.029</v>
      </c>
      <c r="L258" s="14" t="str" cm="1">
        <f t="array" ref="L258">_xlfn.IFS(
AND(H258&gt;=1000,H258&lt;1050),"1000-1050",
AND(H258&gt;=1050,H258&lt;1100),"1050-1100",
AND(H258&gt;=1100,H258&lt;1150),"1100-1150",
AND(H258&gt;=1150,H258&lt;1200),"1150-1200",
AND(H258&gt;=1200,H258&lt;1250),"1200-1250",
AND(H258&gt;=1250,H258&lt;1300),"1250-1300",
AND(H258&gt;=1300,H258&lt;1350),"1300-1350",
AND(H258&gt;=1350,H258&lt;1400),"1350-1400",
AND(H258&gt;=1400,H258&lt;1450),"1400-1450",
AND(H258&gt;=1450,H258&lt;=1500),"1450-1500",
H258&lt;1000,"Below 1000",
TRUE,"Above 1500"
)</f>
        <v>1200-1250</v>
      </c>
      <c r="M258" s="14"/>
      <c r="N258" t="str" cm="1">
        <f t="array" ref="N258">_xlfn.IFS(H258&lt;500,"0-500",H258&lt;1000,"500-1000",H258&lt;1500,"1000-1500",H258&lt;2000,"1500-2000",H258&lt;2500,"2000-2500",H258&lt;3000,"2500-3000",H258&lt;3500,"3000-3500",H258&lt;4000,"3500-4000",H258&lt;4500,"4000-4500",H258&lt;=5000,"4500-5000",TRUE,"Hbove 5000")</f>
        <v>1000-1500</v>
      </c>
      <c r="O258">
        <v>1.65</v>
      </c>
      <c r="P258">
        <v>0.21</v>
      </c>
      <c r="Q258">
        <v>5.92</v>
      </c>
      <c r="R258">
        <v>2.0299999999999998</v>
      </c>
      <c r="S258" t="str" cm="1">
        <f t="array" ref="S258">_xlfn.IFS(
R258&lt;0,"&lt; 0",
R258&lt;5,"0 to 5",
R258&lt;10,"5 to 10",
R258&lt;15,"10 to 15",
R258&lt;20,"15 to 20",
R258&lt;25,"20 to 25",
R258&lt;50,"25 to 50",
R258&lt;75,"50 to 75",
R258&lt;100,"75 to 100",
R258&lt;125,"100 to 125",
R258&lt;150,"125 to 150",
R258&lt;175,"150 to 175",
R258&lt;200,"175 to 200",
TRUE,"&gt; 200"
)</f>
        <v>0 to 5</v>
      </c>
      <c r="T258">
        <v>577</v>
      </c>
      <c r="U258">
        <v>548</v>
      </c>
      <c r="V258">
        <v>-5.03</v>
      </c>
      <c r="W258" t="str" cm="1">
        <f t="array" ref="W258">_xlfn.IFS(
V258&lt;-15,"&lt; -15%",
V258&lt;-10,"-15% to -10%",
V258&lt;-5,"-10% to -5%",
V258&lt;0,"-5% to 0%",
V258&lt;10,"0% to 10%",
V258&lt;20,"10% to 20%",
V258&lt;30,"20% to 30%",
V258&lt;40,"30% to 40%",
V258&lt;50,"40% to 50%",
V258&lt;60,"50% to 60%",
V258&lt;70,"60% to 70%",
V258&lt;80,"70% to 80%",
V258&lt;90,"80% to 90%",
V258&lt;100,"90% to 100%",
TRUE,"&gt; 100%"
)</f>
        <v>-10% to -5%</v>
      </c>
      <c r="X258">
        <v>264.35000000000002</v>
      </c>
      <c r="Y258">
        <v>265</v>
      </c>
      <c r="Z258" t="str">
        <f t="shared" ref="Z258:Z303" si="22">IF(V258&gt;0, "&gt;0", IF(V258&lt;0, "&lt;0", "=0"))</f>
        <v>&lt;0</v>
      </c>
      <c r="AA258" t="str" cm="1">
        <f t="array" ref="AA258">_xlfn.IFS(
AND(O258&gt;=0,O258&lt;5),"0-5",
AND(O258&gt;=5,O258&lt;15),"5-15",
AND(O258&gt;=15,O258&lt;30),"15-30",
AND(O258&gt;=30,O258&lt;60),"30-60",
AND(O258&gt;=60,O258&lt;90),"60-90",
AND(O258&gt;=90,O258&lt;120),"90-120",
AND(O258&gt;=120,O258&lt;160),"120-160",
AND(O258&gt;=160,O258&lt;200),"160-200",
AND(O258&gt;=200,O258&lt;250),"200-250",
AND(O258&gt;=250,O258&lt;300),"250-300",
O258&gt;=300,"&gt;300",
TRUE,"Below 0"
)</f>
        <v>0-5</v>
      </c>
      <c r="AB258">
        <v>-54.19</v>
      </c>
    </row>
    <row r="259" spans="1:28" hidden="1">
      <c r="A259" s="1">
        <v>44510</v>
      </c>
      <c r="B259" s="1" t="str">
        <f t="shared" si="19"/>
        <v>2021</v>
      </c>
      <c r="C259" t="s">
        <v>22644</v>
      </c>
      <c r="D259" t="str">
        <f t="shared" si="20"/>
        <v>FSN</v>
      </c>
      <c r="E259" t="str">
        <f t="shared" si="21"/>
        <v>FSN E-Commerce Ven</v>
      </c>
      <c r="F259" t="str">
        <f>_xlfn.XLOOKUP(E259,MARKET_PRICE__2[Column2],MARKET_PRICE__2[Column3],"Not found")</f>
        <v>Not found</v>
      </c>
      <c r="G259" t="str">
        <f>_xlfn.XLOOKUP(D259,MARKET_PRICE__2[Column12],MARKET_PRICE__2[Column3],"Not found")</f>
        <v>264.10</v>
      </c>
      <c r="H259" s="2">
        <v>5349.72</v>
      </c>
      <c r="K259" s="2">
        <f t="shared" ref="K259:K303" si="23">H259/10</f>
        <v>534.97199999999998</v>
      </c>
      <c r="N259" t="str" cm="1">
        <f t="array" ref="N259">_xlfn.IFS(H259&lt;500,"0-500",H259&lt;1000,"500-1000",H259&lt;1500,"1000-1500",H259&lt;2000,"1500-2000",H259&lt;2500,"2000-2500",H259&lt;3000,"2500-3000",H259&lt;3500,"3000-3500",H259&lt;4000,"3500-4000",H259&lt;4500,"4000-4500",H259&lt;=5000,"4500-5000",TRUE,"Hbove 5000")</f>
        <v>Hbove 5000</v>
      </c>
      <c r="O259">
        <v>91.18</v>
      </c>
      <c r="P259">
        <v>112.02</v>
      </c>
      <c r="Q259">
        <v>12.24</v>
      </c>
      <c r="R259">
        <v>81.78</v>
      </c>
      <c r="S259" t="str" cm="1">
        <f t="array" ref="S259">_xlfn.IFS(
R259&lt;0,"&lt; 0",
R259&lt;5,"0 to 5",
R259&lt;10,"5 to 10",
R259&lt;15,"10 to 15",
R259&lt;20,"15 to 20",
R259&lt;25,"20 to 25",
R259&lt;50,"25 to 50",
R259&lt;75,"50 to 75",
R259&lt;100,"75 to 100",
R259&lt;125,"100 to 125",
R259&lt;150,"125 to 150",
R259&lt;175,"150 to 175",
R259&lt;200,"175 to 200",
TRUE,"&gt; 200"
)</f>
        <v>75 to 100</v>
      </c>
      <c r="T259">
        <v>1125</v>
      </c>
      <c r="U259">
        <v>2001</v>
      </c>
      <c r="V259">
        <v>77.87</v>
      </c>
      <c r="W259" t="str" cm="1">
        <f t="array" ref="W259">_xlfn.IFS(
V259&lt;-15,"&lt; -15%",
V259&lt;-10,"-15% to -10%",
V259&lt;-5,"-10% to -5%",
V259&lt;0,"-5% to 0%",
V259&lt;10,"0% to 10%",
V259&lt;20,"10% to 20%",
V259&lt;30,"20% to 30%",
V259&lt;40,"30% to 40%",
V259&lt;50,"40% to 50%",
V259&lt;60,"50% to 60%",
V259&lt;70,"60% to 70%",
V259&lt;80,"70% to 80%",
V259&lt;90,"80% to 90%",
V259&lt;100,"90% to 100%",
TRUE,"&gt; 100%"
)</f>
        <v>70% to 80%</v>
      </c>
      <c r="X259">
        <v>224.95</v>
      </c>
      <c r="Y259">
        <v>224.94</v>
      </c>
      <c r="Z259" t="str">
        <f t="shared" si="22"/>
        <v>&gt;0</v>
      </c>
      <c r="AA259" t="str" cm="1">
        <f t="array" ref="AA259">_xlfn.IFS(
AND(O259&gt;=0,O259&lt;5),"0-5",
AND(O259&gt;=5,O259&lt;15),"5-15",
AND(O259&gt;=15,O259&lt;30),"15-30",
AND(O259&gt;=30,O259&lt;60),"30-60",
AND(O259&gt;=60,O259&lt;90),"60-90",
AND(O259&gt;=90,O259&lt;120),"90-120",
AND(O259&gt;=120,O259&lt;160),"120-160",
AND(O259&gt;=160,O259&lt;200),"160-200",
AND(O259&gt;=200,O259&lt;250),"200-250",
AND(O259&gt;=250,O259&lt;300),"250-300",
O259&gt;=300,"&gt;300",
TRUE,"Below 0"
)</f>
        <v>90-120</v>
      </c>
      <c r="AB259">
        <v>-80</v>
      </c>
    </row>
    <row r="260" spans="1:28" hidden="1">
      <c r="A260" s="1">
        <v>44480</v>
      </c>
      <c r="B260" s="1" t="str">
        <f t="shared" ref="B260:B303" si="24">TEXT(A260,"yyyy")</f>
        <v>2021</v>
      </c>
      <c r="C260" t="s">
        <v>22645</v>
      </c>
      <c r="D260" t="str">
        <f t="shared" si="20"/>
        <v>Aditya</v>
      </c>
      <c r="E260" t="str">
        <f t="shared" si="21"/>
        <v>Aditya Birla Sun L</v>
      </c>
      <c r="F260" t="str">
        <f>_xlfn.XLOOKUP(E260,MARKET_PRICE__2[Column2],MARKET_PRICE__2[Column3],"Not found")</f>
        <v>Not found</v>
      </c>
      <c r="G260" t="str">
        <f>_xlfn.XLOOKUP(D260,MARKET_PRICE__2[Column12],MARKET_PRICE__2[Column3],"Not found")</f>
        <v>804.45</v>
      </c>
      <c r="H260" s="2">
        <v>2768.26</v>
      </c>
      <c r="K260" s="2">
        <f t="shared" si="23"/>
        <v>276.82600000000002</v>
      </c>
      <c r="N260" t="str" cm="1">
        <f t="array" ref="N260">_xlfn.IFS(H260&lt;500,"0-500",H260&lt;1000,"500-1000",H260&lt;1500,"1000-1500",H260&lt;2000,"1500-2000",H260&lt;2500,"2000-2500",H260&lt;3000,"2500-3000",H260&lt;3500,"3000-3500",H260&lt;4000,"3500-4000",H260&lt;4500,"4000-4500",H260&lt;=5000,"4500-5000",TRUE,"Hbove 5000")</f>
        <v>2500-3000</v>
      </c>
      <c r="O260">
        <v>10.36</v>
      </c>
      <c r="P260">
        <v>4.3899999999999997</v>
      </c>
      <c r="Q260">
        <v>3.24</v>
      </c>
      <c r="R260">
        <v>5.24</v>
      </c>
      <c r="S260" t="str" cm="1">
        <f t="array" ref="S260">_xlfn.IFS(
R260&lt;0,"&lt; 0",
R260&lt;5,"0 to 5",
R260&lt;10,"5 to 10",
R260&lt;15,"10 to 15",
R260&lt;20,"15 to 20",
R260&lt;25,"20 to 25",
R260&lt;50,"25 to 50",
R260&lt;75,"50 to 75",
R260&lt;100,"75 to 100",
R260&lt;125,"100 to 125",
R260&lt;150,"125 to 150",
R260&lt;175,"150 to 175",
R260&lt;200,"175 to 200",
TRUE,"&gt; 200"
)</f>
        <v>5 to 10</v>
      </c>
      <c r="T260">
        <v>712</v>
      </c>
      <c r="U260">
        <v>712</v>
      </c>
      <c r="V260">
        <v>0</v>
      </c>
      <c r="W260" t="str" cm="1">
        <f t="array" ref="W260">_xlfn.IFS(
V260&lt;-15,"&lt; -15%",
V260&lt;-10,"-15% to -10%",
V260&lt;-5,"-10% to -5%",
V260&lt;0,"-5% to 0%",
V260&lt;10,"0% to 10%",
V260&lt;20,"10% to 20%",
V260&lt;30,"20% to 30%",
V260&lt;40,"30% to 40%",
V260&lt;50,"40% to 50%",
V260&lt;60,"50% to 60%",
V260&lt;70,"60% to 70%",
V260&lt;80,"70% to 80%",
V260&lt;90,"80% to 90%",
V260&lt;100,"90% to 100%",
TRUE,"&gt; 100%"
)</f>
        <v>0% to 10%</v>
      </c>
      <c r="X260">
        <v>880.8</v>
      </c>
      <c r="Y260">
        <v>882.2</v>
      </c>
      <c r="Z260" t="str">
        <f t="shared" si="22"/>
        <v>=0</v>
      </c>
      <c r="AA260" t="str" cm="1">
        <f t="array" ref="AA260">_xlfn.IFS(
AND(O260&gt;=0,O260&lt;5),"0-5",
AND(O260&gt;=5,O260&lt;15),"5-15",
AND(O260&gt;=15,O260&lt;30),"15-30",
AND(O260&gt;=30,O260&lt;60),"30-60",
AND(O260&gt;=60,O260&lt;90),"60-90",
AND(O260&gt;=90,O260&lt;120),"90-120",
AND(O260&gt;=120,O260&lt;160),"120-160",
AND(O260&gt;=160,O260&lt;200),"160-200",
AND(O260&gt;=200,O260&lt;250),"200-250",
AND(O260&gt;=250,O260&lt;300),"250-300",
O260&gt;=300,"&gt;300",
TRUE,"Below 0"
)</f>
        <v>5-15</v>
      </c>
      <c r="AB260">
        <v>23.71</v>
      </c>
    </row>
    <row r="261" spans="1:28" hidden="1">
      <c r="A261" s="1">
        <v>44470</v>
      </c>
      <c r="B261" s="1" t="str">
        <f t="shared" si="24"/>
        <v>2021</v>
      </c>
      <c r="C261" t="s">
        <v>22646</v>
      </c>
      <c r="D261" t="str">
        <f t="shared" si="20"/>
        <v>Paras</v>
      </c>
      <c r="E261" t="str">
        <f t="shared" si="21"/>
        <v>Paras Defence and</v>
      </c>
      <c r="F261" t="str">
        <f>_xlfn.XLOOKUP(E261,MARKET_PRICE__2[Column2],MARKET_PRICE__2[Column3],"Not found")</f>
        <v>Not found</v>
      </c>
      <c r="G261" t="str">
        <f>_xlfn.XLOOKUP(D261,MARKET_PRICE__2[Column12],MARKET_PRICE__2[Column3],"Not found")</f>
        <v>720.90</v>
      </c>
      <c r="H261" s="2">
        <v>170.78</v>
      </c>
      <c r="I261" s="2" t="str" cm="1">
        <f t="array" ref="I261">_xlfn.IFS(
H261&lt;50,"0-50",
H261&lt;100,"50-100",
H261&lt;150,"100-150",
H261&lt;200,"150-200",
H261&lt;250,"200-250",
H261&lt;300,"250-300",
H261&lt;350,"300-350",
H261&lt;400,"350-400",
H261&lt;450,"400-450",
H261&lt;=500,"450-500",
TRUE,"Above 500"
)</f>
        <v>150-200</v>
      </c>
      <c r="K261" s="2">
        <f t="shared" si="23"/>
        <v>17.077999999999999</v>
      </c>
      <c r="N261" t="str" cm="1">
        <f t="array" ref="N261">_xlfn.IFS(H261&lt;500,"0-500",H261&lt;1000,"500-1000",H261&lt;1500,"1000-1500",H261&lt;2000,"1500-2000",H261&lt;2500,"2000-2500",H261&lt;3000,"2500-3000",H261&lt;3500,"3000-3500",H261&lt;4000,"3500-4000",H261&lt;4500,"4000-4500",H261&lt;=5000,"4500-5000",TRUE,"Hbove 5000")</f>
        <v>0-500</v>
      </c>
      <c r="O261">
        <v>169.65</v>
      </c>
      <c r="P261">
        <v>927.7</v>
      </c>
      <c r="Q261">
        <v>112.81</v>
      </c>
      <c r="R261">
        <v>304.26</v>
      </c>
      <c r="S261" t="str" cm="1">
        <f t="array" ref="S261">_xlfn.IFS(
R261&lt;0,"&lt; 0",
R261&lt;5,"0 to 5",
R261&lt;10,"5 to 10",
R261&lt;15,"10 to 15",
R261&lt;20,"15 to 20",
R261&lt;25,"20 to 25",
R261&lt;50,"25 to 50",
R261&lt;75,"50 to 75",
R261&lt;100,"75 to 100",
R261&lt;125,"100 to 125",
R261&lt;150,"125 to 150",
R261&lt;175,"150 to 175",
R261&lt;200,"175 to 200",
TRUE,"&gt; 200"
)</f>
        <v>&gt; 200</v>
      </c>
      <c r="T261">
        <v>175</v>
      </c>
      <c r="U261">
        <v>475</v>
      </c>
      <c r="V261">
        <v>171.43</v>
      </c>
      <c r="W261" t="str" cm="1">
        <f t="array" ref="W261">_xlfn.IFS(
V261&lt;-15,"&lt; -15%",
V261&lt;-10,"-15% to -10%",
V261&lt;-5,"-10% to -5%",
V261&lt;0,"-5% to 0%",
V261&lt;10,"0% to 10%",
V261&lt;20,"10% to 20%",
V261&lt;30,"20% to 30%",
V261&lt;40,"30% to 40%",
V261&lt;50,"40% to 50%",
V261&lt;60,"50% to 60%",
V261&lt;70,"60% to 70%",
V261&lt;80,"70% to 80%",
V261&lt;90,"80% to 90%",
V261&lt;100,"90% to 100%",
TRUE,"&gt; 100%"
)</f>
        <v>&gt; 100%</v>
      </c>
      <c r="X261">
        <v>684</v>
      </c>
      <c r="Y261">
        <v>683.85</v>
      </c>
      <c r="Z261" t="str">
        <f t="shared" si="22"/>
        <v>&gt;0</v>
      </c>
      <c r="AA261" t="str" cm="1">
        <f t="array" ref="AA261">_xlfn.IFS(
AND(O261&gt;=0,O261&lt;5),"0-5",
AND(O261&gt;=5,O261&lt;15),"5-15",
AND(O261&gt;=15,O261&lt;30),"15-30",
AND(O261&gt;=30,O261&lt;60),"30-60",
AND(O261&gt;=60,O261&lt;90),"60-90",
AND(O261&gt;=90,O261&lt;120),"90-120",
AND(O261&gt;=120,O261&lt;160),"120-160",
AND(O261&gt;=160,O261&lt;200),"160-200",
AND(O261&gt;=200,O261&lt;250),"200-250",
AND(O261&gt;=250,O261&lt;300),"250-300",
O261&gt;=300,"&gt;300",
TRUE,"Below 0"
)</f>
        <v>160-200</v>
      </c>
      <c r="AB261">
        <v>290.86</v>
      </c>
    </row>
    <row r="262" spans="1:28" hidden="1">
      <c r="A262" s="1">
        <v>44463</v>
      </c>
      <c r="B262" s="1" t="str">
        <f t="shared" si="24"/>
        <v>2021</v>
      </c>
      <c r="C262" t="s">
        <v>22647</v>
      </c>
      <c r="D262" t="str">
        <f t="shared" si="20"/>
        <v>Sansera</v>
      </c>
      <c r="E262" t="str">
        <f t="shared" si="21"/>
        <v>Sansera Engineerin</v>
      </c>
      <c r="F262" t="str">
        <f>_xlfn.XLOOKUP(E262,MARKET_PRICE__2[Column2],MARKET_PRICE__2[Column3],"Not found")</f>
        <v>Not found</v>
      </c>
      <c r="G262" t="str">
        <f>_xlfn.XLOOKUP(D262,MARKET_PRICE__2[Column12],MARKET_PRICE__2[Column3],"Not found")</f>
        <v>1417.55</v>
      </c>
      <c r="H262" s="2">
        <v>1282.52</v>
      </c>
      <c r="K262" s="2">
        <f t="shared" si="23"/>
        <v>128.25200000000001</v>
      </c>
      <c r="L262" s="14" t="str" cm="1">
        <f t="array" ref="L262">_xlfn.IFS(
AND(H262&gt;=1000,H262&lt;1050),"1000-1050",
AND(H262&gt;=1050,H262&lt;1100),"1050-1100",
AND(H262&gt;=1100,H262&lt;1150),"1100-1150",
AND(H262&gt;=1150,H262&lt;1200),"1150-1200",
AND(H262&gt;=1200,H262&lt;1250),"1200-1250",
AND(H262&gt;=1250,H262&lt;1300),"1250-1300",
AND(H262&gt;=1300,H262&lt;1350),"1300-1350",
AND(H262&gt;=1350,H262&lt;1400),"1350-1400",
AND(H262&gt;=1400,H262&lt;1450),"1400-1450",
AND(H262&gt;=1450,H262&lt;=1500),"1450-1500",
H262&lt;1000,"Below 1000",
TRUE,"Above 1500"
)</f>
        <v>1250-1300</v>
      </c>
      <c r="M262" s="14"/>
      <c r="N262" t="str" cm="1">
        <f t="array" ref="N262">_xlfn.IFS(H262&lt;500,"0-500",H262&lt;1000,"500-1000",H262&lt;1500,"1000-1500",H262&lt;2000,"1500-2000",H262&lt;2500,"2000-2500",H262&lt;3000,"2500-3000",H262&lt;3500,"3000-3500",H262&lt;4000,"3500-4000",H262&lt;4500,"4000-4500",H262&lt;=5000,"4500-5000",TRUE,"Hbove 5000")</f>
        <v>1000-1500</v>
      </c>
      <c r="O262">
        <v>0.28999999999999998</v>
      </c>
      <c r="P262">
        <v>7.0000000000000007E-2</v>
      </c>
      <c r="Q262">
        <v>0.87</v>
      </c>
      <c r="R262">
        <v>0.53</v>
      </c>
      <c r="S262" t="str" cm="1">
        <f t="array" ref="S262">_xlfn.IFS(
R262&lt;0,"&lt; 0",
R262&lt;5,"0 to 5",
R262&lt;10,"5 to 10",
R262&lt;15,"10 to 15",
R262&lt;20,"15 to 20",
R262&lt;25,"20 to 25",
R262&lt;50,"25 to 50",
R262&lt;75,"50 to 75",
R262&lt;100,"75 to 100",
R262&lt;125,"100 to 125",
R262&lt;150,"125 to 150",
R262&lt;175,"150 to 175",
R262&lt;200,"175 to 200",
TRUE,"&gt; 200"
)</f>
        <v>0 to 5</v>
      </c>
      <c r="T262">
        <v>744</v>
      </c>
      <c r="U262">
        <v>811.35</v>
      </c>
      <c r="V262">
        <v>9.0500000000000007</v>
      </c>
      <c r="W262" t="str" cm="1">
        <f t="array" ref="W262">_xlfn.IFS(
V262&lt;-15,"&lt; -15%",
V262&lt;-10,"-15% to -10%",
V262&lt;-5,"-10% to -5%",
V262&lt;0,"-5% to 0%",
V262&lt;10,"0% to 10%",
V262&lt;20,"10% to 20%",
V262&lt;30,"20% to 30%",
V262&lt;40,"30% to 40%",
V262&lt;50,"40% to 50%",
V262&lt;60,"50% to 60%",
V262&lt;70,"60% to 70%",
V262&lt;80,"70% to 80%",
V262&lt;90,"80% to 90%",
V262&lt;100,"90% to 100%",
TRUE,"&gt; 100%"
)</f>
        <v>0% to 10%</v>
      </c>
      <c r="X262">
        <v>1296.3499999999999</v>
      </c>
      <c r="Y262">
        <v>1297.5</v>
      </c>
      <c r="Z262" t="str">
        <f t="shared" si="22"/>
        <v>&gt;0</v>
      </c>
      <c r="AA262" t="str" cm="1">
        <f t="array" ref="AA262">_xlfn.IFS(
AND(O262&gt;=0,O262&lt;5),"0-5",
AND(O262&gt;=5,O262&lt;15),"5-15",
AND(O262&gt;=15,O262&lt;30),"15-30",
AND(O262&gt;=30,O262&lt;60),"30-60",
AND(O262&gt;=60,O262&lt;90),"60-90",
AND(O262&gt;=90,O262&lt;120),"90-120",
AND(O262&gt;=120,O262&lt;160),"120-160",
AND(O262&gt;=160,O262&lt;200),"160-200",
AND(O262&gt;=200,O262&lt;250),"200-250",
AND(O262&gt;=250,O262&lt;300),"250-300",
O262&gt;=300,"&gt;300",
TRUE,"Below 0"
)</f>
        <v>0-5</v>
      </c>
      <c r="AB262">
        <v>74.239999999999995</v>
      </c>
    </row>
    <row r="263" spans="1:28" hidden="1">
      <c r="A263" s="1">
        <v>44453</v>
      </c>
      <c r="B263" s="1" t="str">
        <f t="shared" si="24"/>
        <v>2021</v>
      </c>
      <c r="C263" t="s">
        <v>22648</v>
      </c>
      <c r="D263" t="str">
        <f t="shared" si="20"/>
        <v>Vijaya</v>
      </c>
      <c r="E263" t="str">
        <f t="shared" si="21"/>
        <v>Vijaya Diagnostic</v>
      </c>
      <c r="F263" t="str">
        <f>_xlfn.XLOOKUP(E263,MARKET_PRICE__2[Column2],MARKET_PRICE__2[Column3],"Not found")</f>
        <v>Not found</v>
      </c>
      <c r="G263" t="str">
        <f>_xlfn.XLOOKUP(D263,MARKET_PRICE__2[Column12],MARKET_PRICE__2[Column3],"Not found")</f>
        <v>980.80</v>
      </c>
      <c r="H263" s="2">
        <v>1894.26</v>
      </c>
      <c r="K263" s="2">
        <f t="shared" si="23"/>
        <v>189.42599999999999</v>
      </c>
      <c r="M263" s="2" t="str" cm="1">
        <f t="array" ref="M263">_xlfn.IFS(
AND(H263&gt;=1000,H263&lt;1050),"1000-1050",
AND(H263&gt;=1050,H263&lt;1100),"1050-1100",
AND(H263&gt;=1100,H263&lt;1150),"1100-1150",
AND(H263&gt;=1150,H263&lt;1200),"1150-1200",
AND(H263&gt;=1200,H263&lt;1250),"1200-1250",
AND(H263&gt;=1250,H263&lt;1300),"1250-1300",
AND(H263&gt;=1300,H263&lt;1350),"1300-1350",
AND(H263&gt;=1350,H263&lt;1400),"1350-1400",
AND(H263&gt;=1400,H263&lt;1450),"1400-1450",
AND(H263&gt;=1450,H263&lt;1500),"1450-1500",
AND(H263&gt;=1500,H263&lt;1550),"1500-1550",
AND(H263&gt;=1550,H263&lt;1600),"1550-1600",
AND(H263&gt;=1600,H263&lt;1650),"1600-1650",
AND(H263&gt;=1650,H263&lt;1700),"1650-1700",
AND(H263&gt;=1700,H263&lt;1750),"1700-1750",
AND(H263&gt;=1750,H263&lt;1800),"1750-1800",
AND(H263&gt;=1800,H263&lt;1850),"1800-1850",
AND(H263&gt;=1850,H263&lt;1900),"1850-1900",
AND(H263&gt;=1900,H263&lt;1950),"1900-1950",
AND(H263&gt;=1950,H263&lt;=2000),"1950-2000",
H263&lt;1000,"Below 1000",
TRUE,"Above 2000"
)</f>
        <v>1850-1900</v>
      </c>
      <c r="N263" t="str" cm="1">
        <f t="array" ref="N263">_xlfn.IFS(H263&lt;500,"0-500",H263&lt;1000,"500-1000",H263&lt;1500,"1000-1500",H263&lt;2000,"1500-2000",H263&lt;2500,"2000-2500",H263&lt;3000,"2500-3000",H263&lt;3500,"3000-3500",H263&lt;4000,"3500-4000",H263&lt;4500,"4000-4500",H263&lt;=5000,"4500-5000",TRUE,"Hbove 5000")</f>
        <v>1500-2000</v>
      </c>
      <c r="O263">
        <v>13.07</v>
      </c>
      <c r="P263">
        <v>1.32</v>
      </c>
      <c r="Q263">
        <v>1.0900000000000001</v>
      </c>
      <c r="R263">
        <v>4.54</v>
      </c>
      <c r="S263" t="str" cm="1">
        <f t="array" ref="S263">_xlfn.IFS(
R263&lt;0,"&lt; 0",
R263&lt;5,"0 to 5",
R263&lt;10,"5 to 10",
R263&lt;15,"10 to 15",
R263&lt;20,"15 to 20",
R263&lt;25,"20 to 25",
R263&lt;50,"25 to 50",
R263&lt;75,"50 to 75",
R263&lt;100,"75 to 100",
R263&lt;125,"100 to 125",
R263&lt;150,"125 to 150",
R263&lt;175,"150 to 175",
R263&lt;200,"175 to 200",
TRUE,"&gt; 200"
)</f>
        <v>0 to 5</v>
      </c>
      <c r="T263">
        <v>531</v>
      </c>
      <c r="U263">
        <v>542.29999999999995</v>
      </c>
      <c r="V263">
        <v>2.13</v>
      </c>
      <c r="W263" t="str" cm="1">
        <f t="array" ref="W263">_xlfn.IFS(
V263&lt;-15,"&lt; -15%",
V263&lt;-10,"-15% to -10%",
V263&lt;-5,"-10% to -5%",
V263&lt;0,"-5% to 0%",
V263&lt;10,"0% to 10%",
V263&lt;20,"10% to 20%",
V263&lt;30,"20% to 30%",
V263&lt;40,"30% to 40%",
V263&lt;50,"40% to 50%",
V263&lt;60,"50% to 60%",
V263&lt;70,"60% to 70%",
V263&lt;80,"70% to 80%",
V263&lt;90,"80% to 90%",
V263&lt;100,"90% to 100%",
TRUE,"&gt; 100%"
)</f>
        <v>0% to 10%</v>
      </c>
      <c r="X263">
        <v>1019.4</v>
      </c>
      <c r="Y263">
        <v>1021.1</v>
      </c>
      <c r="Z263" t="str">
        <f t="shared" si="22"/>
        <v>&gt;0</v>
      </c>
      <c r="AA263" t="str" cm="1">
        <f t="array" ref="AA263">_xlfn.IFS(
AND(O263&gt;=0,O263&lt;5),"0-5",
AND(O263&gt;=5,O263&lt;15),"5-15",
AND(O263&gt;=15,O263&lt;30),"15-30",
AND(O263&gt;=30,O263&lt;60),"30-60",
AND(O263&gt;=60,O263&lt;90),"60-90",
AND(O263&gt;=90,O263&lt;120),"90-120",
AND(O263&gt;=120,O263&lt;160),"120-160",
AND(O263&gt;=160,O263&lt;200),"160-200",
AND(O263&gt;=200,O263&lt;250),"200-250",
AND(O263&gt;=250,O263&lt;300),"250-300",
O263&gt;=300,"&gt;300",
TRUE,"Below 0"
)</f>
        <v>5-15</v>
      </c>
      <c r="AB263">
        <v>91.98</v>
      </c>
    </row>
    <row r="264" spans="1:28">
      <c r="A264" s="1">
        <v>44453</v>
      </c>
      <c r="B264" s="1" t="str">
        <f t="shared" si="24"/>
        <v>2021</v>
      </c>
      <c r="C264" t="s">
        <v>22649</v>
      </c>
      <c r="D264" t="str">
        <f t="shared" si="20"/>
        <v>Acutaas</v>
      </c>
      <c r="E264" t="str">
        <f t="shared" si="21"/>
        <v>Acutaas Chemicals</v>
      </c>
      <c r="F264" t="str">
        <f>_xlfn.XLOOKUP(E264,MARKET_PRICE__2[Column2],MARKET_PRICE__2[Column3],"Not found")</f>
        <v>Not found</v>
      </c>
      <c r="G264" t="str">
        <f>_xlfn.XLOOKUP(D264,MARKET_PRICE__2[Column12],MARKET_PRICE__2[Column3],"Not found")</f>
        <v>1427.10</v>
      </c>
      <c r="H264" s="2">
        <v>569.64</v>
      </c>
      <c r="J264" s="2" t="str" cm="1">
        <f t="array" ref="J264">_xlfn.IFS(
AND(H264&gt;=500,H264&lt;550),"500-550",
AND(H264&gt;=550,H264&lt;600),"550-600",
AND(H264&gt;=600,H264&lt;650),"600-650",
AND(H264&gt;=650,H264&lt;700),"650-700",
AND(H264&gt;=700,H264&lt;750),"700-750",
AND(H264&gt;=750,H264&lt;800),"750-800",
AND(H264&gt;=800,H264&lt;850),"800-850",
AND(H264&gt;=850,H264&lt;900),"850-900",
AND(H264&gt;=900,H264&lt;950),"900-950",
AND(H264&gt;=950,H264&lt;=1000),"950-1000",
H264&lt;500,"Below 500",
TRUE,"Above 1000"
)</f>
        <v>550-600</v>
      </c>
      <c r="K264" s="2">
        <f t="shared" si="23"/>
        <v>56.963999999999999</v>
      </c>
      <c r="N264" t="str" cm="1">
        <f t="array" ref="N264">_xlfn.IFS(H264&lt;500,"0-500",H264&lt;1000,"500-1000",H264&lt;1500,"1000-1500",H264&lt;2000,"1500-2000",H264&lt;2500,"2000-2500",H264&lt;3000,"2500-3000",H264&lt;3500,"3000-3500",H264&lt;4000,"3500-4000",H264&lt;4500,"4000-4500",H264&lt;=5000,"4500-5000",TRUE,"Hbove 5000")</f>
        <v>500-1000</v>
      </c>
      <c r="O264">
        <v>86.64</v>
      </c>
      <c r="P264">
        <v>154.81</v>
      </c>
      <c r="Q264">
        <v>13.36</v>
      </c>
      <c r="R264">
        <v>64.540000000000006</v>
      </c>
      <c r="S264" t="str" cm="1">
        <f t="array" ref="S264">_xlfn.IFS(
R264&lt;0,"&lt; 0",
R264&lt;5,"0 to 5",
R264&lt;10,"5 to 10",
R264&lt;15,"10 to 15",
R264&lt;20,"15 to 20",
R264&lt;25,"20 to 25",
R264&lt;50,"25 to 50",
R264&lt;75,"50 to 75",
R264&lt;100,"75 to 100",
R264&lt;125,"100 to 125",
R264&lt;150,"125 to 150",
R264&lt;175,"150 to 175",
R264&lt;200,"175 to 200",
TRUE,"&gt; 200"
)</f>
        <v>50 to 75</v>
      </c>
      <c r="T264">
        <v>610</v>
      </c>
      <c r="U264">
        <v>902</v>
      </c>
      <c r="V264">
        <v>47.87</v>
      </c>
      <c r="W264" t="str" cm="1">
        <f t="array" ref="W264">_xlfn.IFS(
V264&lt;-15,"&lt; -15%",
V264&lt;-10,"-15% to -10%",
V264&lt;-5,"-10% to -5%",
V264&lt;0,"-5% to 0%",
V264&lt;10,"0% to 10%",
V264&lt;20,"10% to 20%",
V264&lt;30,"20% to 30%",
V264&lt;40,"30% to 40%",
V264&lt;50,"40% to 50%",
V264&lt;60,"50% to 60%",
V264&lt;70,"60% to 70%",
V264&lt;80,"70% to 80%",
V264&lt;90,"80% to 90%",
V264&lt;100,"90% to 100%",
TRUE,"&gt; 100%"
)</f>
        <v>40% to 50%</v>
      </c>
      <c r="X264">
        <v>1420.8</v>
      </c>
      <c r="Y264">
        <v>1423.9</v>
      </c>
      <c r="Z264" t="str">
        <f t="shared" si="22"/>
        <v>&gt;0</v>
      </c>
      <c r="AA264" t="str" cm="1">
        <f t="array" ref="AA264">_xlfn.IFS(
AND(O264&gt;=0,O264&lt;5),"0-5",
AND(O264&gt;=5,O264&lt;15),"5-15",
AND(O264&gt;=15,O264&lt;30),"15-30",
AND(O264&gt;=30,O264&lt;60),"30-60",
AND(O264&gt;=60,O264&lt;90),"60-90",
AND(O264&gt;=90,O264&lt;120),"90-120",
AND(O264&gt;=120,O264&lt;160),"120-160",
AND(O264&gt;=160,O264&lt;200),"160-200",
AND(O264&gt;=200,O264&lt;250),"200-250",
AND(O264&gt;=250,O264&lt;300),"250-300",
O264&gt;=300,"&gt;300",
TRUE,"Below 0"
)</f>
        <v>60-90</v>
      </c>
      <c r="AB264">
        <v>132.91999999999999</v>
      </c>
    </row>
    <row r="265" spans="1:28" hidden="1">
      <c r="A265" s="1">
        <v>44432</v>
      </c>
      <c r="B265" s="1" t="str">
        <f t="shared" si="24"/>
        <v>2021</v>
      </c>
      <c r="C265" t="s">
        <v>22650</v>
      </c>
      <c r="D265" t="str">
        <f t="shared" si="20"/>
        <v>Aptus</v>
      </c>
      <c r="E265" t="str">
        <f t="shared" si="21"/>
        <v>Aptus Value Housin</v>
      </c>
      <c r="F265" t="str">
        <f>_xlfn.XLOOKUP(E265,MARKET_PRICE__2[Column2],MARKET_PRICE__2[Column3],"Not found")</f>
        <v>Not found</v>
      </c>
      <c r="G265" t="str">
        <f>_xlfn.XLOOKUP(D265,MARKET_PRICE__2[Column12],MARKET_PRICE__2[Column3],"Not found")</f>
        <v>85.85</v>
      </c>
      <c r="H265" s="2">
        <v>2780.05</v>
      </c>
      <c r="K265" s="2">
        <f t="shared" si="23"/>
        <v>278.005</v>
      </c>
      <c r="N265" t="str" cm="1">
        <f t="array" ref="N265">_xlfn.IFS(H265&lt;500,"0-500",H265&lt;1000,"500-1000",H265&lt;1500,"1000-1500",H265&lt;2000,"1500-2000",H265&lt;2500,"2000-2500",H265&lt;3000,"2500-3000",H265&lt;3500,"3000-3500",H265&lt;4000,"3500-4000",H265&lt;4500,"4000-4500",H265&lt;=5000,"4500-5000",TRUE,"Hbove 5000")</f>
        <v>2500-3000</v>
      </c>
      <c r="O265">
        <v>32.409999999999997</v>
      </c>
      <c r="P265">
        <v>33.909999999999997</v>
      </c>
      <c r="Q265">
        <v>1.35</v>
      </c>
      <c r="R265">
        <v>17.2</v>
      </c>
      <c r="S265" t="str" cm="1">
        <f t="array" ref="S265">_xlfn.IFS(
R265&lt;0,"&lt; 0",
R265&lt;5,"0 to 5",
R265&lt;10,"5 to 10",
R265&lt;15,"10 to 15",
R265&lt;20,"15 to 20",
R265&lt;25,"20 to 25",
R265&lt;50,"25 to 50",
R265&lt;75,"50 to 75",
R265&lt;100,"75 to 100",
R265&lt;125,"100 to 125",
R265&lt;150,"125 to 150",
R265&lt;175,"150 to 175",
R265&lt;200,"175 to 200",
TRUE,"&gt; 200"
)</f>
        <v>15 to 20</v>
      </c>
      <c r="T265">
        <v>353</v>
      </c>
      <c r="U265">
        <v>329.95</v>
      </c>
      <c r="V265">
        <v>-6.53</v>
      </c>
      <c r="W265" t="str" cm="1">
        <f t="array" ref="W265">_xlfn.IFS(
V265&lt;-15,"&lt; -15%",
V265&lt;-10,"-15% to -10%",
V265&lt;-5,"-10% to -5%",
V265&lt;0,"-5% to 0%",
V265&lt;10,"0% to 10%",
V265&lt;20,"10% to 20%",
V265&lt;30,"20% to 30%",
V265&lt;40,"30% to 40%",
V265&lt;50,"40% to 50%",
V265&lt;60,"50% to 60%",
V265&lt;70,"60% to 70%",
V265&lt;80,"70% to 80%",
V265&lt;90,"80% to 90%",
V265&lt;100,"90% to 100%",
TRUE,"&gt; 100%"
)</f>
        <v>-10% to -5%</v>
      </c>
      <c r="X265">
        <v>345.85</v>
      </c>
      <c r="Y265">
        <v>345.95</v>
      </c>
      <c r="Z265" t="str">
        <f t="shared" si="22"/>
        <v>&lt;0</v>
      </c>
      <c r="AA265" t="str" cm="1">
        <f t="array" ref="AA265">_xlfn.IFS(
AND(O265&gt;=0,O265&lt;5),"0-5",
AND(O265&gt;=5,O265&lt;15),"5-15",
AND(O265&gt;=15,O265&lt;30),"15-30",
AND(O265&gt;=30,O265&lt;60),"30-60",
AND(O265&gt;=60,O265&lt;90),"60-90",
AND(O265&gt;=90,O265&lt;120),"90-120",
AND(O265&gt;=120,O265&lt;160),"120-160",
AND(O265&gt;=160,O265&lt;200),"160-200",
AND(O265&gt;=200,O265&lt;250),"200-250",
AND(O265&gt;=250,O265&lt;300),"250-300",
O265&gt;=300,"&gt;300",
TRUE,"Below 0"
)</f>
        <v>30-60</v>
      </c>
      <c r="AB265">
        <v>-2.0299999999999998</v>
      </c>
    </row>
    <row r="266" spans="1:28" hidden="1">
      <c r="A266" s="1">
        <v>44432</v>
      </c>
      <c r="B266" s="1" t="str">
        <f t="shared" si="24"/>
        <v>2021</v>
      </c>
      <c r="C266" t="s">
        <v>22651</v>
      </c>
      <c r="D266" t="str">
        <f t="shared" si="20"/>
        <v>Chemplast</v>
      </c>
      <c r="E266" t="str">
        <f t="shared" si="21"/>
        <v>Chemplast Sanmar L</v>
      </c>
      <c r="F266" t="str">
        <f>_xlfn.XLOOKUP(E266,MARKET_PRICE__2[Column2],MARKET_PRICE__2[Column3],"Not found")</f>
        <v>Not found</v>
      </c>
      <c r="G266" t="str">
        <f>_xlfn.XLOOKUP(D266,MARKET_PRICE__2[Column12],MARKET_PRICE__2[Column3],"Not found")</f>
        <v>371.85</v>
      </c>
      <c r="H266" s="2">
        <v>3850</v>
      </c>
      <c r="K266" s="2">
        <f t="shared" si="23"/>
        <v>385</v>
      </c>
      <c r="N266" t="str" cm="1">
        <f t="array" ref="N266">_xlfn.IFS(H266&lt;500,"0-500",H266&lt;1000,"500-1000",H266&lt;1500,"1000-1500",H266&lt;2000,"1500-2000",H266&lt;2500,"2000-2500",H266&lt;3000,"2500-3000",H266&lt;3500,"3000-3500",H266&lt;4000,"3500-4000",H266&lt;4500,"4000-4500",H266&lt;=5000,"4500-5000",TRUE,"Hbove 5000")</f>
        <v>3500-4000</v>
      </c>
      <c r="O266">
        <v>2.7</v>
      </c>
      <c r="P266">
        <v>1.03</v>
      </c>
      <c r="Q266">
        <v>2.29</v>
      </c>
      <c r="R266">
        <v>2.17</v>
      </c>
      <c r="S266" t="str" cm="1">
        <f t="array" ref="S266">_xlfn.IFS(
R266&lt;0,"&lt; 0",
R266&lt;5,"0 to 5",
R266&lt;10,"5 to 10",
R266&lt;15,"10 to 15",
R266&lt;20,"15 to 20",
R266&lt;25,"20 to 25",
R266&lt;50,"25 to 50",
R266&lt;75,"50 to 75",
R266&lt;100,"75 to 100",
R266&lt;125,"100 to 125",
R266&lt;150,"125 to 150",
R266&lt;175,"150 to 175",
R266&lt;200,"175 to 200",
TRUE,"&gt; 200"
)</f>
        <v>0 to 5</v>
      </c>
      <c r="T266">
        <v>541</v>
      </c>
      <c r="U266">
        <v>525</v>
      </c>
      <c r="V266">
        <v>-2.96</v>
      </c>
      <c r="W266" t="str" cm="1">
        <f t="array" ref="W266">_xlfn.IFS(
V266&lt;-15,"&lt; -15%",
V266&lt;-10,"-15% to -10%",
V266&lt;-5,"-10% to -5%",
V266&lt;0,"-5% to 0%",
V266&lt;10,"0% to 10%",
V266&lt;20,"10% to 20%",
V266&lt;30,"20% to 30%",
V266&lt;40,"30% to 40%",
V266&lt;50,"40% to 50%",
V266&lt;60,"50% to 60%",
V266&lt;70,"60% to 70%",
V266&lt;80,"70% to 80%",
V266&lt;90,"80% to 90%",
V266&lt;100,"90% to 100%",
TRUE,"&gt; 100%"
)</f>
        <v>-5% to 0%</v>
      </c>
      <c r="X266">
        <v>439.4</v>
      </c>
      <c r="Y266">
        <v>439.2</v>
      </c>
      <c r="Z266" t="str">
        <f t="shared" si="22"/>
        <v>&lt;0</v>
      </c>
      <c r="AA266" t="str" cm="1">
        <f t="array" ref="AA266">_xlfn.IFS(
AND(O266&gt;=0,O266&lt;5),"0-5",
AND(O266&gt;=5,O266&lt;15),"5-15",
AND(O266&gt;=15,O266&lt;30),"15-30",
AND(O266&gt;=30,O266&lt;60),"30-60",
AND(O266&gt;=60,O266&lt;90),"60-90",
AND(O266&gt;=90,O266&lt;120),"90-120",
AND(O266&gt;=120,O266&lt;160),"120-160",
AND(O266&gt;=160,O266&lt;200),"160-200",
AND(O266&gt;=200,O266&lt;250),"200-250",
AND(O266&gt;=250,O266&lt;300),"250-300",
O266&gt;=300,"&gt;300",
TRUE,"Below 0"
)</f>
        <v>0-5</v>
      </c>
      <c r="AB266">
        <v>-18.78</v>
      </c>
    </row>
    <row r="267" spans="1:28" hidden="1">
      <c r="A267" s="1">
        <v>44431</v>
      </c>
      <c r="B267" s="1" t="str">
        <f t="shared" si="24"/>
        <v>2021</v>
      </c>
      <c r="C267" t="s">
        <v>22652</v>
      </c>
      <c r="D267" t="str">
        <f t="shared" si="20"/>
        <v>Nuvoco</v>
      </c>
      <c r="E267" t="str">
        <f t="shared" si="21"/>
        <v>Nuvoco Vistas Corp</v>
      </c>
      <c r="F267" t="str">
        <f>_xlfn.XLOOKUP(E267,MARKET_PRICE__2[Column2],MARKET_PRICE__2[Column3],"Not found")</f>
        <v>Not found</v>
      </c>
      <c r="G267" t="str">
        <f>_xlfn.XLOOKUP(D267,MARKET_PRICE__2[Column12],MARKET_PRICE__2[Column3],"Not found")</f>
        <v>431.75</v>
      </c>
      <c r="H267" s="2">
        <v>5000</v>
      </c>
      <c r="K267" s="2">
        <f t="shared" si="23"/>
        <v>500</v>
      </c>
      <c r="N267" t="str" cm="1">
        <f t="array" ref="N267">_xlfn.IFS(H267&lt;500,"0-500",H267&lt;1000,"500-1000",H267&lt;1500,"1000-1500",H267&lt;2000,"1500-2000",H267&lt;2500,"2000-2500",H267&lt;3000,"2500-3000",H267&lt;3500,"3000-3500",H267&lt;4000,"3500-4000",H267&lt;4500,"4000-4500",H267&lt;=5000,"4500-5000",TRUE,"Hbove 5000")</f>
        <v>4500-5000</v>
      </c>
      <c r="O267">
        <v>4.2300000000000004</v>
      </c>
      <c r="P267">
        <v>0.66</v>
      </c>
      <c r="Q267">
        <v>0.73</v>
      </c>
      <c r="R267">
        <v>1.71</v>
      </c>
      <c r="S267" t="str" cm="1">
        <f t="array" ref="S267">_xlfn.IFS(
R267&lt;0,"&lt; 0",
R267&lt;5,"0 to 5",
R267&lt;10,"5 to 10",
R267&lt;15,"10 to 15",
R267&lt;20,"15 to 20",
R267&lt;25,"20 to 25",
R267&lt;50,"25 to 50",
R267&lt;75,"50 to 75",
R267&lt;100,"75 to 100",
R267&lt;125,"100 to 125",
R267&lt;150,"125 to 150",
R267&lt;175,"150 to 175",
R267&lt;200,"175 to 200",
TRUE,"&gt; 200"
)</f>
        <v>0 to 5</v>
      </c>
      <c r="T267">
        <v>570</v>
      </c>
      <c r="U267">
        <v>471</v>
      </c>
      <c r="V267">
        <v>-17.37</v>
      </c>
      <c r="W267" t="str" cm="1">
        <f t="array" ref="W267">_xlfn.IFS(
V267&lt;-15,"&lt; -15%",
V267&lt;-10,"-15% to -10%",
V267&lt;-5,"-10% to -5%",
V267&lt;0,"-5% to 0%",
V267&lt;10,"0% to 10%",
V267&lt;20,"10% to 20%",
V267&lt;30,"20% to 30%",
V267&lt;40,"30% to 40%",
V267&lt;50,"40% to 50%",
V267&lt;60,"50% to 60%",
V267&lt;70,"60% to 70%",
V267&lt;80,"70% to 80%",
V267&lt;90,"80% to 90%",
V267&lt;100,"90% to 100%",
TRUE,"&gt; 100%"
)</f>
        <v>&lt; -15%</v>
      </c>
      <c r="X267">
        <v>457.85</v>
      </c>
      <c r="Y267">
        <v>457.35</v>
      </c>
      <c r="Z267" t="str">
        <f t="shared" si="22"/>
        <v>&lt;0</v>
      </c>
      <c r="AA267" t="str" cm="1">
        <f t="array" ref="AA267">_xlfn.IFS(
AND(O267&gt;=0,O267&lt;5),"0-5",
AND(O267&gt;=5,O267&lt;15),"5-15",
AND(O267&gt;=15,O267&lt;30),"15-30",
AND(O267&gt;=30,O267&lt;60),"30-60",
AND(O267&gt;=60,O267&lt;90),"60-90",
AND(O267&gt;=90,O267&lt;120),"90-120",
AND(O267&gt;=120,O267&lt;160),"120-160",
AND(O267&gt;=160,O267&lt;200),"160-200",
AND(O267&gt;=200,O267&lt;250),"200-250",
AND(O267&gt;=250,O267&lt;300),"250-300",
O267&gt;=300,"&gt;300",
TRUE,"Below 0"
)</f>
        <v>0-5</v>
      </c>
      <c r="AB267">
        <v>-19.68</v>
      </c>
    </row>
    <row r="268" spans="1:28" hidden="1">
      <c r="A268" s="1">
        <v>44428</v>
      </c>
      <c r="B268" s="1" t="str">
        <f t="shared" si="24"/>
        <v>2021</v>
      </c>
      <c r="C268" t="s">
        <v>74</v>
      </c>
      <c r="D268" t="str">
        <f t="shared" si="20"/>
        <v>Cartrade</v>
      </c>
      <c r="E268" t="str">
        <f t="shared" si="21"/>
        <v>Cartrade Tech</v>
      </c>
      <c r="F268" t="str">
        <f>_xlfn.XLOOKUP(E268,MARKET_PRICE__2[Column2],MARKET_PRICE__2[Column3],"Not found")</f>
        <v>2477.00</v>
      </c>
      <c r="G268" t="str">
        <f>_xlfn.XLOOKUP(D268,MARKET_PRICE__2[Column12],MARKET_PRICE__2[Column3],"Not found")</f>
        <v>2477.00</v>
      </c>
      <c r="H268" s="2">
        <v>2998.51</v>
      </c>
      <c r="K268" s="2">
        <f t="shared" si="23"/>
        <v>299.851</v>
      </c>
      <c r="N268" t="str" cm="1">
        <f t="array" ref="N268">_xlfn.IFS(H268&lt;500,"0-500",H268&lt;1000,"500-1000",H268&lt;1500,"1000-1500",H268&lt;2000,"1500-2000",H268&lt;2500,"2000-2500",H268&lt;3000,"2500-3000",H268&lt;3500,"3000-3500",H268&lt;4000,"3500-4000",H268&lt;4500,"4000-4500",H268&lt;=5000,"4500-5000",TRUE,"Hbove 5000")</f>
        <v>2500-3000</v>
      </c>
      <c r="O268">
        <v>35.450000000000003</v>
      </c>
      <c r="P268">
        <v>41</v>
      </c>
      <c r="Q268">
        <v>2.75</v>
      </c>
      <c r="R268">
        <v>20.29</v>
      </c>
      <c r="S268" t="str" cm="1">
        <f t="array" ref="S268">_xlfn.IFS(
R268&lt;0,"&lt; 0",
R268&lt;5,"0 to 5",
R268&lt;10,"5 to 10",
R268&lt;15,"10 to 15",
R268&lt;20,"15 to 20",
R268&lt;25,"20 to 25",
R268&lt;50,"25 to 50",
R268&lt;75,"50 to 75",
R268&lt;100,"75 to 100",
R268&lt;125,"100 to 125",
R268&lt;150,"125 to 150",
R268&lt;175,"150 to 175",
R268&lt;200,"175 to 200",
TRUE,"&gt; 200"
)</f>
        <v>20 to 25</v>
      </c>
      <c r="T268">
        <v>1618</v>
      </c>
      <c r="U268">
        <v>1600</v>
      </c>
      <c r="V268">
        <v>-1.1100000000000001</v>
      </c>
      <c r="W268" t="str" cm="1">
        <f t="array" ref="W268">_xlfn.IFS(
V268&lt;-15,"&lt; -15%",
V268&lt;-10,"-15% to -10%",
V268&lt;-5,"-10% to -5%",
V268&lt;0,"-5% to 0%",
V268&lt;10,"0% to 10%",
V268&lt;20,"10% to 20%",
V268&lt;30,"20% to 30%",
V268&lt;40,"30% to 40%",
V268&lt;50,"40% to 50%",
V268&lt;60,"50% to 60%",
V268&lt;70,"60% to 70%",
V268&lt;80,"70% to 80%",
V268&lt;90,"80% to 90%",
V268&lt;100,"90% to 100%",
TRUE,"&gt; 100%"
)</f>
        <v>-5% to 0%</v>
      </c>
      <c r="X268">
        <v>2349.35</v>
      </c>
      <c r="Y268">
        <v>2346.6999999999998</v>
      </c>
      <c r="Z268" t="str">
        <f t="shared" si="22"/>
        <v>&lt;0</v>
      </c>
      <c r="AA268" t="str" cm="1">
        <f t="array" ref="AA268">_xlfn.IFS(
AND(O268&gt;=0,O268&lt;5),"0-5",
AND(O268&gt;=5,O268&lt;15),"5-15",
AND(O268&gt;=15,O268&lt;30),"15-30",
AND(O268&gt;=30,O268&lt;60),"30-60",
AND(O268&gt;=60,O268&lt;90),"60-90",
AND(O268&gt;=90,O268&lt;120),"90-120",
AND(O268&gt;=120,O268&lt;160),"120-160",
AND(O268&gt;=160,O268&lt;200),"160-200",
AND(O268&gt;=200,O268&lt;250),"200-250",
AND(O268&gt;=250,O268&lt;300),"250-300",
O268&gt;=300,"&gt;300",
TRUE,"Below 0"
)</f>
        <v>30-60</v>
      </c>
      <c r="AB268">
        <v>45.2</v>
      </c>
    </row>
    <row r="269" spans="1:28" hidden="1">
      <c r="A269" s="1">
        <v>44424</v>
      </c>
      <c r="B269" s="1" t="str">
        <f t="shared" si="24"/>
        <v>2021</v>
      </c>
      <c r="C269" t="s">
        <v>22653</v>
      </c>
      <c r="D269" t="str">
        <f t="shared" si="20"/>
        <v>Devyani</v>
      </c>
      <c r="E269" t="str">
        <f t="shared" si="21"/>
        <v>Devyani Internatio</v>
      </c>
      <c r="F269" t="str">
        <f>_xlfn.XLOOKUP(E269,MARKET_PRICE__2[Column2],MARKET_PRICE__2[Column3],"Not found")</f>
        <v>Not found</v>
      </c>
      <c r="G269" t="str">
        <f>_xlfn.XLOOKUP(D269,MARKET_PRICE__2[Column12],MARKET_PRICE__2[Column3],"Not found")</f>
        <v>165.20</v>
      </c>
      <c r="H269" s="2">
        <v>1838</v>
      </c>
      <c r="K269" s="2">
        <f t="shared" si="23"/>
        <v>183.8</v>
      </c>
      <c r="M269" s="2" t="str" cm="1">
        <f t="array" ref="M269">_xlfn.IFS(
AND(H269&gt;=1000,H269&lt;1050),"1000-1050",
AND(H269&gt;=1050,H269&lt;1100),"1050-1100",
AND(H269&gt;=1100,H269&lt;1150),"1100-1150",
AND(H269&gt;=1150,H269&lt;1200),"1150-1200",
AND(H269&gt;=1200,H269&lt;1250),"1200-1250",
AND(H269&gt;=1250,H269&lt;1300),"1250-1300",
AND(H269&gt;=1300,H269&lt;1350),"1300-1350",
AND(H269&gt;=1350,H269&lt;1400),"1350-1400",
AND(H269&gt;=1400,H269&lt;1450),"1400-1450",
AND(H269&gt;=1450,H269&lt;1500),"1450-1500",
AND(H269&gt;=1500,H269&lt;1550),"1500-1550",
AND(H269&gt;=1550,H269&lt;1600),"1550-1600",
AND(H269&gt;=1600,H269&lt;1650),"1600-1650",
AND(H269&gt;=1650,H269&lt;1700),"1650-1700",
AND(H269&gt;=1700,H269&lt;1750),"1700-1750",
AND(H269&gt;=1750,H269&lt;1800),"1750-1800",
AND(H269&gt;=1800,H269&lt;1850),"1800-1850",
AND(H269&gt;=1850,H269&lt;1900),"1850-1900",
AND(H269&gt;=1900,H269&lt;1950),"1900-1950",
AND(H269&gt;=1950,H269&lt;=2000),"1950-2000",
H269&lt;1000,"Below 1000",
TRUE,"Above 2000"
)</f>
        <v>1800-1850</v>
      </c>
      <c r="N269" t="str" cm="1">
        <f t="array" ref="N269">_xlfn.IFS(H269&lt;500,"0-500",H269&lt;1000,"500-1000",H269&lt;1500,"1000-1500",H269&lt;2000,"1500-2000",H269&lt;2500,"2000-2500",H269&lt;3000,"2500-3000",H269&lt;3500,"3000-3500",H269&lt;4000,"3500-4000",H269&lt;4500,"4000-4500",H269&lt;=5000,"4500-5000",TRUE,"Hbove 5000")</f>
        <v>1500-2000</v>
      </c>
      <c r="O269">
        <v>95.27</v>
      </c>
      <c r="P269">
        <v>213.06</v>
      </c>
      <c r="Q269">
        <v>39.520000000000003</v>
      </c>
      <c r="R269">
        <v>116.71</v>
      </c>
      <c r="S269" t="str" cm="1">
        <f t="array" ref="S269">_xlfn.IFS(
R269&lt;0,"&lt; 0",
R269&lt;5,"0 to 5",
R269&lt;10,"5 to 10",
R269&lt;15,"10 to 15",
R269&lt;20,"15 to 20",
R269&lt;25,"20 to 25",
R269&lt;50,"25 to 50",
R269&lt;75,"50 to 75",
R269&lt;100,"75 to 100",
R269&lt;125,"100 to 125",
R269&lt;150,"125 to 150",
R269&lt;175,"150 to 175",
R269&lt;200,"175 to 200",
TRUE,"&gt; 200"
)</f>
        <v>100 to 125</v>
      </c>
      <c r="T269">
        <v>90</v>
      </c>
      <c r="U269">
        <v>141</v>
      </c>
      <c r="V269">
        <v>56.67</v>
      </c>
      <c r="W269" t="str" cm="1">
        <f t="array" ref="W269">_xlfn.IFS(
V269&lt;-15,"&lt; -15%",
V269&lt;-10,"-15% to -10%",
V269&lt;-5,"-10% to -5%",
V269&lt;0,"-5% to 0%",
V269&lt;10,"0% to 10%",
V269&lt;20,"10% to 20%",
V269&lt;30,"20% to 30%",
V269&lt;40,"30% to 40%",
V269&lt;50,"40% to 50%",
V269&lt;60,"50% to 60%",
V269&lt;70,"60% to 70%",
V269&lt;80,"70% to 80%",
V269&lt;90,"80% to 90%",
V269&lt;100,"90% to 100%",
TRUE,"&gt; 100%"
)</f>
        <v>50% to 60%</v>
      </c>
      <c r="X269">
        <v>171.15</v>
      </c>
      <c r="Y269">
        <v>171.27</v>
      </c>
      <c r="Z269" t="str">
        <f t="shared" si="22"/>
        <v>&gt;0</v>
      </c>
      <c r="AA269" t="str" cm="1">
        <f t="array" ref="AA269">_xlfn.IFS(
AND(O269&gt;=0,O269&lt;5),"0-5",
AND(O269&gt;=5,O269&lt;15),"5-15",
AND(O269&gt;=15,O269&lt;30),"15-30",
AND(O269&gt;=30,O269&lt;60),"30-60",
AND(O269&gt;=60,O269&lt;90),"60-90",
AND(O269&gt;=90,O269&lt;120),"90-120",
AND(O269&gt;=120,O269&lt;160),"120-160",
AND(O269&gt;=160,O269&lt;200),"160-200",
AND(O269&gt;=200,O269&lt;250),"200-250",
AND(O269&gt;=250,O269&lt;300),"250-300",
O269&gt;=300,"&gt;300",
TRUE,"Below 0"
)</f>
        <v>90-120</v>
      </c>
      <c r="AB269">
        <v>90.17</v>
      </c>
    </row>
    <row r="270" spans="1:28" hidden="1">
      <c r="A270" s="1">
        <v>44424</v>
      </c>
      <c r="B270" s="1" t="str">
        <f t="shared" si="24"/>
        <v>2021</v>
      </c>
      <c r="C270" t="s">
        <v>22654</v>
      </c>
      <c r="D270" t="str">
        <f t="shared" si="20"/>
        <v>Windlas</v>
      </c>
      <c r="E270" t="str">
        <f t="shared" si="21"/>
        <v>Windlas Biotech</v>
      </c>
      <c r="F270" t="str">
        <f>_xlfn.XLOOKUP(E270,MARKET_PRICE__2[Column2],MARKET_PRICE__2[Column3],"Not found")</f>
        <v>919.75</v>
      </c>
      <c r="G270" t="str">
        <f>_xlfn.XLOOKUP(D270,MARKET_PRICE__2[Column12],MARKET_PRICE__2[Column3],"Not found")</f>
        <v>919.75</v>
      </c>
      <c r="H270" s="2">
        <v>401.54</v>
      </c>
      <c r="I270" s="2" t="str" cm="1">
        <f t="array" ref="I270">_xlfn.IFS(
H270&lt;50,"0-50",
H270&lt;100,"50-100",
H270&lt;150,"100-150",
H270&lt;200,"150-200",
H270&lt;250,"200-250",
H270&lt;300,"250-300",
H270&lt;350,"300-350",
H270&lt;400,"350-400",
H270&lt;450,"400-450",
H270&lt;=500,"450-500",
TRUE,"Above 500"
)</f>
        <v>400-450</v>
      </c>
      <c r="K270" s="2">
        <f t="shared" si="23"/>
        <v>40.154000000000003</v>
      </c>
      <c r="N270" t="str" cm="1">
        <f t="array" ref="N270">_xlfn.IFS(H270&lt;500,"0-500",H270&lt;1000,"500-1000",H270&lt;1500,"1000-1500",H270&lt;2000,"1500-2000",H270&lt;2500,"2000-2500",H270&lt;3000,"2500-3000",H270&lt;3500,"3000-3500",H270&lt;4000,"3500-4000",H270&lt;4500,"4000-4500",H270&lt;=5000,"4500-5000",TRUE,"Hbove 5000")</f>
        <v>0-500</v>
      </c>
      <c r="O270">
        <v>24.4</v>
      </c>
      <c r="P270">
        <v>15.73</v>
      </c>
      <c r="Q270">
        <v>24.27</v>
      </c>
      <c r="R270">
        <v>22.47</v>
      </c>
      <c r="S270" t="str" cm="1">
        <f t="array" ref="S270">_xlfn.IFS(
R270&lt;0,"&lt; 0",
R270&lt;5,"0 to 5",
R270&lt;10,"5 to 10",
R270&lt;15,"10 to 15",
R270&lt;20,"15 to 20",
R270&lt;25,"20 to 25",
R270&lt;50,"25 to 50",
R270&lt;75,"50 to 75",
R270&lt;100,"75 to 100",
R270&lt;125,"100 to 125",
R270&lt;150,"125 to 150",
R270&lt;175,"150 to 175",
R270&lt;200,"175 to 200",
TRUE,"&gt; 200"
)</f>
        <v>20 to 25</v>
      </c>
      <c r="T270">
        <v>460</v>
      </c>
      <c r="U270">
        <v>439</v>
      </c>
      <c r="V270">
        <v>-4.57</v>
      </c>
      <c r="W270" t="str" cm="1">
        <f t="array" ref="W270">_xlfn.IFS(
V270&lt;-15,"&lt; -15%",
V270&lt;-10,"-15% to -10%",
V270&lt;-5,"-10% to -5%",
V270&lt;0,"-5% to 0%",
V270&lt;10,"0% to 10%",
V270&lt;20,"10% to 20%",
V270&lt;30,"20% to 30%",
V270&lt;40,"30% to 40%",
V270&lt;50,"40% to 50%",
V270&lt;60,"50% to 60%",
V270&lt;70,"60% to 70%",
V270&lt;80,"70% to 80%",
V270&lt;90,"80% to 90%",
V270&lt;100,"90% to 100%",
TRUE,"&gt; 100%"
)</f>
        <v>-5% to 0%</v>
      </c>
      <c r="X270">
        <v>1012.25</v>
      </c>
      <c r="Y270">
        <v>1011.85</v>
      </c>
      <c r="Z270" t="str">
        <f t="shared" si="22"/>
        <v>&lt;0</v>
      </c>
      <c r="AA270" t="str" cm="1">
        <f t="array" ref="AA270">_xlfn.IFS(
AND(O270&gt;=0,O270&lt;5),"0-5",
AND(O270&gt;=5,O270&lt;15),"5-15",
AND(O270&gt;=15,O270&lt;30),"15-30",
AND(O270&gt;=30,O270&lt;60),"30-60",
AND(O270&gt;=60,O270&lt;90),"60-90",
AND(O270&gt;=90,O270&lt;120),"90-120",
AND(O270&gt;=120,O270&lt;160),"120-160",
AND(O270&gt;=160,O270&lt;200),"160-200",
AND(O270&gt;=200,O270&lt;250),"200-250",
AND(O270&gt;=250,O270&lt;300),"250-300",
O270&gt;=300,"&gt;300",
TRUE,"Below 0"
)</f>
        <v>15-30</v>
      </c>
      <c r="AB270">
        <v>120.05</v>
      </c>
    </row>
    <row r="271" spans="1:28" hidden="1">
      <c r="A271" s="1">
        <v>44424</v>
      </c>
      <c r="B271" s="1" t="str">
        <f t="shared" si="24"/>
        <v>2021</v>
      </c>
      <c r="C271" t="s">
        <v>75</v>
      </c>
      <c r="D271" t="str">
        <f t="shared" si="20"/>
        <v>Exxaro</v>
      </c>
      <c r="E271" t="str">
        <f t="shared" si="21"/>
        <v>Exxaro Tiles</v>
      </c>
      <c r="F271" t="str">
        <f>_xlfn.XLOOKUP(E271,MARKET_PRICE__2[Column2],MARKET_PRICE__2[Column3],"Not found")</f>
        <v>7.95</v>
      </c>
      <c r="G271" t="str">
        <f>_xlfn.XLOOKUP(D271,MARKET_PRICE__2[Column12],MARKET_PRICE__2[Column3],"Not found")</f>
        <v>7.95</v>
      </c>
      <c r="H271" s="2">
        <v>160.77000000000001</v>
      </c>
      <c r="I271" s="2" t="str" cm="1">
        <f t="array" ref="I271">_xlfn.IFS(
H271&lt;50,"0-50",
H271&lt;100,"50-100",
H271&lt;150,"100-150",
H271&lt;200,"150-200",
H271&lt;250,"200-250",
H271&lt;300,"250-300",
H271&lt;350,"300-350",
H271&lt;400,"350-400",
H271&lt;450,"400-450",
H271&lt;=500,"450-500",
TRUE,"Above 500"
)</f>
        <v>150-200</v>
      </c>
      <c r="K271" s="2">
        <f t="shared" si="23"/>
        <v>16.077000000000002</v>
      </c>
      <c r="N271" t="str" cm="1">
        <f t="array" ref="N271">_xlfn.IFS(H271&lt;500,"0-500",H271&lt;1000,"500-1000",H271&lt;1500,"1000-1500",H271&lt;2000,"1500-2000",H271&lt;2500,"2000-2500",H271&lt;3000,"2500-3000",H271&lt;3500,"3000-3500",H271&lt;4000,"3500-4000",H271&lt;4500,"4000-4500",H271&lt;=5000,"4500-5000",TRUE,"Hbove 5000")</f>
        <v>0-500</v>
      </c>
      <c r="O271">
        <v>17.670000000000002</v>
      </c>
      <c r="P271">
        <v>5.36</v>
      </c>
      <c r="Q271">
        <v>40.1</v>
      </c>
      <c r="R271">
        <v>22.68</v>
      </c>
      <c r="S271" t="str" cm="1">
        <f t="array" ref="S271">_xlfn.IFS(
R271&lt;0,"&lt; 0",
R271&lt;5,"0 to 5",
R271&lt;10,"5 to 10",
R271&lt;15,"10 to 15",
R271&lt;20,"15 to 20",
R271&lt;25,"20 to 25",
R271&lt;50,"25 to 50",
R271&lt;75,"50 to 75",
R271&lt;100,"75 to 100",
R271&lt;125,"100 to 125",
R271&lt;150,"125 to 150",
R271&lt;175,"150 to 175",
R271&lt;200,"175 to 200",
TRUE,"&gt; 200"
)</f>
        <v>20 to 25</v>
      </c>
      <c r="T271">
        <v>120</v>
      </c>
      <c r="U271">
        <v>126</v>
      </c>
      <c r="V271">
        <v>5</v>
      </c>
      <c r="W271" t="str" cm="1">
        <f t="array" ref="W271">_xlfn.IFS(
V271&lt;-15,"&lt; -15%",
V271&lt;-10,"-15% to -10%",
V271&lt;-5,"-10% to -5%",
V271&lt;0,"-5% to 0%",
V271&lt;10,"0% to 10%",
V271&lt;20,"10% to 20%",
V271&lt;30,"20% to 30%",
V271&lt;40,"30% to 40%",
V271&lt;50,"40% to 50%",
V271&lt;60,"50% to 60%",
V271&lt;70,"60% to 70%",
V271&lt;80,"70% to 80%",
V271&lt;90,"80% to 90%",
V271&lt;100,"90% to 100%",
TRUE,"&gt; 100%"
)</f>
        <v>0% to 10%</v>
      </c>
      <c r="X271">
        <v>8.02</v>
      </c>
      <c r="Y271">
        <v>8</v>
      </c>
      <c r="Z271" t="str">
        <f t="shared" si="22"/>
        <v>&gt;0</v>
      </c>
      <c r="AA271" t="str" cm="1">
        <f t="array" ref="AA271">_xlfn.IFS(
AND(O271&gt;=0,O271&lt;5),"0-5",
AND(O271&gt;=5,O271&lt;15),"5-15",
AND(O271&gt;=15,O271&lt;30),"15-30",
AND(O271&gt;=30,O271&lt;60),"30-60",
AND(O271&gt;=60,O271&lt;90),"60-90",
AND(O271&gt;=90,O271&lt;120),"90-120",
AND(O271&gt;=120,O271&lt;160),"120-160",
AND(O271&gt;=160,O271&lt;200),"160-200",
AND(O271&gt;=200,O271&lt;250),"200-250",
AND(O271&gt;=250,O271&lt;300),"250-300",
O271&gt;=300,"&gt;300",
TRUE,"Below 0"
)</f>
        <v>15-30</v>
      </c>
      <c r="AB271">
        <v>-93.32</v>
      </c>
    </row>
    <row r="272" spans="1:28" hidden="1">
      <c r="A272" s="1">
        <v>44424</v>
      </c>
      <c r="B272" s="1" t="str">
        <f t="shared" si="24"/>
        <v>2021</v>
      </c>
      <c r="C272" t="s">
        <v>22655</v>
      </c>
      <c r="D272" t="str">
        <f t="shared" si="20"/>
        <v>Krsnaa</v>
      </c>
      <c r="E272" t="str">
        <f t="shared" si="21"/>
        <v>Krsnaa Diagnostics</v>
      </c>
      <c r="F272" t="str">
        <f>_xlfn.XLOOKUP(E272,MARKET_PRICE__2[Column2],MARKET_PRICE__2[Column3],"Not found")</f>
        <v>Not found</v>
      </c>
      <c r="G272" t="str">
        <f>_xlfn.XLOOKUP(D272,MARKET_PRICE__2[Column12],MARKET_PRICE__2[Column3],"Not found")</f>
        <v>824.00</v>
      </c>
      <c r="H272" s="2">
        <v>1213.3399999999999</v>
      </c>
      <c r="K272" s="2">
        <f t="shared" si="23"/>
        <v>121.33399999999999</v>
      </c>
      <c r="L272" s="14" t="str" cm="1">
        <f t="array" ref="L272">_xlfn.IFS(
AND(H272&gt;=1000,H272&lt;1050),"1000-1050",
AND(H272&gt;=1050,H272&lt;1100),"1050-1100",
AND(H272&gt;=1100,H272&lt;1150),"1100-1150",
AND(H272&gt;=1150,H272&lt;1200),"1150-1200",
AND(H272&gt;=1200,H272&lt;1250),"1200-1250",
AND(H272&gt;=1250,H272&lt;1300),"1250-1300",
AND(H272&gt;=1300,H272&lt;1350),"1300-1350",
AND(H272&gt;=1350,H272&lt;1400),"1350-1400",
AND(H272&gt;=1400,H272&lt;1450),"1400-1450",
AND(H272&gt;=1450,H272&lt;=1500),"1450-1500",
H272&lt;1000,"Below 1000",
TRUE,"Above 1500"
)</f>
        <v>1200-1250</v>
      </c>
      <c r="M272" s="14"/>
      <c r="N272" t="str" cm="1">
        <f t="array" ref="N272">_xlfn.IFS(H272&lt;500,"0-500",H272&lt;1000,"500-1000",H272&lt;1500,"1000-1500",H272&lt;2000,"1500-2000",H272&lt;2500,"2000-2500",H272&lt;3000,"2500-3000",H272&lt;3500,"3000-3500",H272&lt;4000,"3500-4000",H272&lt;4500,"4000-4500",H272&lt;=5000,"4500-5000",TRUE,"Hbove 5000")</f>
        <v>1000-1500</v>
      </c>
      <c r="O272">
        <v>49.83</v>
      </c>
      <c r="P272">
        <v>116.3</v>
      </c>
      <c r="Q272">
        <v>42.04</v>
      </c>
      <c r="R272">
        <v>64.400000000000006</v>
      </c>
      <c r="S272" t="str" cm="1">
        <f t="array" ref="S272">_xlfn.IFS(
R272&lt;0,"&lt; 0",
R272&lt;5,"0 to 5",
R272&lt;10,"5 to 10",
R272&lt;15,"10 to 15",
R272&lt;20,"15 to 20",
R272&lt;25,"20 to 25",
R272&lt;50,"25 to 50",
R272&lt;75,"50 to 75",
R272&lt;100,"75 to 100",
R272&lt;125,"100 to 125",
R272&lt;150,"125 to 150",
R272&lt;175,"150 to 175",
R272&lt;200,"175 to 200",
TRUE,"&gt; 200"
)</f>
        <v>50 to 75</v>
      </c>
      <c r="T272">
        <v>954</v>
      </c>
      <c r="U272">
        <v>1025</v>
      </c>
      <c r="V272">
        <v>7.44</v>
      </c>
      <c r="W272" t="str" cm="1">
        <f t="array" ref="W272">_xlfn.IFS(
V272&lt;-15,"&lt; -15%",
V272&lt;-10,"-15% to -10%",
V272&lt;-5,"-10% to -5%",
V272&lt;0,"-5% to 0%",
V272&lt;10,"0% to 10%",
V272&lt;20,"10% to 20%",
V272&lt;30,"20% to 30%",
V272&lt;40,"30% to 40%",
V272&lt;50,"40% to 50%",
V272&lt;60,"50% to 60%",
V272&lt;70,"60% to 70%",
V272&lt;80,"70% to 80%",
V272&lt;90,"80% to 90%",
V272&lt;100,"90% to 100%",
TRUE,"&gt; 100%"
)</f>
        <v>0% to 10%</v>
      </c>
      <c r="X272">
        <v>809.8</v>
      </c>
      <c r="Y272">
        <v>809.15</v>
      </c>
      <c r="Z272" t="str">
        <f t="shared" si="22"/>
        <v>&gt;0</v>
      </c>
      <c r="AA272" t="str" cm="1">
        <f t="array" ref="AA272">_xlfn.IFS(
AND(O272&gt;=0,O272&lt;5),"0-5",
AND(O272&gt;=5,O272&lt;15),"5-15",
AND(O272&gt;=15,O272&lt;30),"15-30",
AND(O272&gt;=30,O272&lt;60),"30-60",
AND(O272&gt;=60,O272&lt;90),"60-90",
AND(O272&gt;=90,O272&lt;120),"90-120",
AND(O272&gt;=120,O272&lt;160),"120-160",
AND(O272&gt;=160,O272&lt;200),"160-200",
AND(O272&gt;=200,O272&lt;250),"200-250",
AND(O272&gt;=250,O272&lt;300),"250-300",
O272&gt;=300,"&gt;300",
TRUE,"Below 0"
)</f>
        <v>30-60</v>
      </c>
      <c r="AB272">
        <v>-15.12</v>
      </c>
    </row>
    <row r="273" spans="1:28">
      <c r="A273" s="1">
        <v>44417</v>
      </c>
      <c r="B273" s="1" t="str">
        <f t="shared" si="24"/>
        <v>2021</v>
      </c>
      <c r="C273" t="s">
        <v>76</v>
      </c>
      <c r="D273" t="str">
        <f t="shared" si="20"/>
        <v>Rolex</v>
      </c>
      <c r="E273" t="str">
        <f t="shared" si="21"/>
        <v>Rolex Rings</v>
      </c>
      <c r="F273" t="str">
        <f>_xlfn.XLOOKUP(E273,MARKET_PRICE__2[Column2],MARKET_PRICE__2[Column3],"Not found")</f>
        <v>1313.00</v>
      </c>
      <c r="G273" t="str">
        <f>_xlfn.XLOOKUP(D273,MARKET_PRICE__2[Column12],MARKET_PRICE__2[Column3],"Not found")</f>
        <v>1313.00</v>
      </c>
      <c r="H273" s="2">
        <v>731.1</v>
      </c>
      <c r="J273" s="2" t="str" cm="1">
        <f t="array" ref="J273">_xlfn.IFS(
AND(H273&gt;=500,H273&lt;550),"500-550",
AND(H273&gt;=550,H273&lt;600),"550-600",
AND(H273&gt;=600,H273&lt;650),"600-650",
AND(H273&gt;=650,H273&lt;700),"650-700",
AND(H273&gt;=700,H273&lt;750),"700-750",
AND(H273&gt;=750,H273&lt;800),"750-800",
AND(H273&gt;=800,H273&lt;850),"800-850",
AND(H273&gt;=850,H273&lt;900),"850-900",
AND(H273&gt;=900,H273&lt;950),"900-950",
AND(H273&gt;=950,H273&lt;=1000),"950-1000",
H273&lt;500,"Below 500",
TRUE,"Above 1000"
)</f>
        <v>700-750</v>
      </c>
      <c r="K273" s="2">
        <f t="shared" si="23"/>
        <v>73.11</v>
      </c>
      <c r="N273" t="str" cm="1">
        <f t="array" ref="N273">_xlfn.IFS(H273&lt;500,"0-500",H273&lt;1000,"500-1000",H273&lt;1500,"1000-1500",H273&lt;2000,"1500-2000",H273&lt;2500,"2000-2500",H273&lt;3000,"2500-3000",H273&lt;3500,"3000-3500",H273&lt;4000,"3500-4000",H273&lt;4500,"4000-4500",H273&lt;=5000,"4500-5000",TRUE,"Hbove 5000")</f>
        <v>500-1000</v>
      </c>
      <c r="O273">
        <v>143.58000000000001</v>
      </c>
      <c r="P273">
        <v>360.11</v>
      </c>
      <c r="Q273">
        <v>24.49</v>
      </c>
      <c r="R273">
        <v>130.44</v>
      </c>
      <c r="S273" t="str" cm="1">
        <f t="array" ref="S273">_xlfn.IFS(
R273&lt;0,"&lt; 0",
R273&lt;5,"0 to 5",
R273&lt;10,"5 to 10",
R273&lt;15,"10 to 15",
R273&lt;20,"15 to 20",
R273&lt;25,"20 to 25",
R273&lt;50,"25 to 50",
R273&lt;75,"50 to 75",
R273&lt;100,"75 to 100",
R273&lt;125,"100 to 125",
R273&lt;150,"125 to 150",
R273&lt;175,"150 to 175",
R273&lt;200,"175 to 200",
TRUE,"&gt; 200"
)</f>
        <v>125 to 150</v>
      </c>
      <c r="T273">
        <v>900</v>
      </c>
      <c r="U273">
        <v>1249</v>
      </c>
      <c r="V273">
        <v>38.78</v>
      </c>
      <c r="W273" t="str" cm="1">
        <f t="array" ref="W273">_xlfn.IFS(
V273&lt;-15,"&lt; -15%",
V273&lt;-10,"-15% to -10%",
V273&lt;-5,"-10% to -5%",
V273&lt;0,"-5% to 0%",
V273&lt;10,"0% to 10%",
V273&lt;20,"10% to 20%",
V273&lt;30,"20% to 30%",
V273&lt;40,"30% to 40%",
V273&lt;50,"40% to 50%",
V273&lt;60,"50% to 60%",
V273&lt;70,"60% to 70%",
V273&lt;80,"70% to 80%",
V273&lt;90,"80% to 90%",
V273&lt;100,"90% to 100%",
TRUE,"&gt; 100%"
)</f>
        <v>30% to 40%</v>
      </c>
      <c r="X273">
        <v>1386.1</v>
      </c>
      <c r="Y273">
        <v>1385.7</v>
      </c>
      <c r="Z273" t="str">
        <f t="shared" si="22"/>
        <v>&gt;0</v>
      </c>
      <c r="AA273" t="str" cm="1">
        <f t="array" ref="AA273">_xlfn.IFS(
AND(O273&gt;=0,O273&lt;5),"0-5",
AND(O273&gt;=5,O273&lt;15),"5-15",
AND(O273&gt;=15,O273&lt;30),"15-30",
AND(O273&gt;=30,O273&lt;60),"30-60",
AND(O273&gt;=60,O273&lt;90),"60-90",
AND(O273&gt;=90,O273&lt;120),"90-120",
AND(O273&gt;=120,O273&lt;160),"120-160",
AND(O273&gt;=160,O273&lt;200),"160-200",
AND(O273&gt;=200,O273&lt;250),"200-250",
AND(O273&gt;=250,O273&lt;300),"250-300",
O273&gt;=300,"&gt;300",
TRUE,"Below 0"
)</f>
        <v>120-160</v>
      </c>
      <c r="AB273">
        <v>54.01</v>
      </c>
    </row>
    <row r="274" spans="1:28" hidden="1">
      <c r="A274" s="1">
        <v>44414</v>
      </c>
      <c r="B274" s="1" t="str">
        <f t="shared" si="24"/>
        <v>2021</v>
      </c>
      <c r="C274" t="s">
        <v>22656</v>
      </c>
      <c r="D274" t="str">
        <f t="shared" si="20"/>
        <v>Alivus</v>
      </c>
      <c r="E274" t="str">
        <f t="shared" si="21"/>
        <v>Alivus Life Scienc</v>
      </c>
      <c r="F274" t="str">
        <f>_xlfn.XLOOKUP(E274,MARKET_PRICE__2[Column2],MARKET_PRICE__2[Column3],"Not found")</f>
        <v>Not found</v>
      </c>
      <c r="G274" t="str">
        <f>_xlfn.XLOOKUP(D274,MARKET_PRICE__2[Column12],MARKET_PRICE__2[Column3],"Not found")</f>
        <v>941.25</v>
      </c>
      <c r="H274" s="2">
        <v>1513.6</v>
      </c>
      <c r="K274" s="2">
        <f t="shared" si="23"/>
        <v>151.35999999999999</v>
      </c>
      <c r="M274" s="2" t="str" cm="1">
        <f t="array" ref="M274">_xlfn.IFS(
AND(H274&gt;=1000,H274&lt;1050),"1000-1050",
AND(H274&gt;=1050,H274&lt;1100),"1050-1100",
AND(H274&gt;=1100,H274&lt;1150),"1100-1150",
AND(H274&gt;=1150,H274&lt;1200),"1150-1200",
AND(H274&gt;=1200,H274&lt;1250),"1200-1250",
AND(H274&gt;=1250,H274&lt;1300),"1250-1300",
AND(H274&gt;=1300,H274&lt;1350),"1300-1350",
AND(H274&gt;=1350,H274&lt;1400),"1350-1400",
AND(H274&gt;=1400,H274&lt;1450),"1400-1450",
AND(H274&gt;=1450,H274&lt;1500),"1450-1500",
AND(H274&gt;=1500,H274&lt;1550),"1500-1550",
AND(H274&gt;=1550,H274&lt;1600),"1550-1600",
AND(H274&gt;=1600,H274&lt;1650),"1600-1650",
AND(H274&gt;=1650,H274&lt;1700),"1650-1700",
AND(H274&gt;=1700,H274&lt;1750),"1700-1750",
AND(H274&gt;=1750,H274&lt;1800),"1750-1800",
AND(H274&gt;=1800,H274&lt;1850),"1800-1850",
AND(H274&gt;=1850,H274&lt;1900),"1850-1900",
AND(H274&gt;=1900,H274&lt;1950),"1900-1950",
AND(H274&gt;=1950,H274&lt;=2000),"1950-2000",
H274&lt;1000,"Below 1000",
TRUE,"Above 2000"
)</f>
        <v>1500-1550</v>
      </c>
      <c r="N274" t="str" cm="1">
        <f t="array" ref="N274">_xlfn.IFS(H274&lt;500,"0-500",H274&lt;1000,"500-1000",H274&lt;1500,"1000-1500",H274&lt;2000,"1500-2000",H274&lt;2500,"2000-2500",H274&lt;3000,"2500-3000",H274&lt;3500,"3000-3500",H274&lt;4000,"3500-4000",H274&lt;4500,"4000-4500",H274&lt;=5000,"4500-5000",TRUE,"Hbove 5000")</f>
        <v>1500-2000</v>
      </c>
      <c r="O274">
        <v>36.97</v>
      </c>
      <c r="P274">
        <v>122.54</v>
      </c>
      <c r="Q274">
        <v>14.63</v>
      </c>
      <c r="R274">
        <v>44.17</v>
      </c>
      <c r="S274" t="str" cm="1">
        <f t="array" ref="S274">_xlfn.IFS(
R274&lt;0,"&lt; 0",
R274&lt;5,"0 to 5",
R274&lt;10,"5 to 10",
R274&lt;15,"10 to 15",
R274&lt;20,"15 to 20",
R274&lt;25,"20 to 25",
R274&lt;50,"25 to 50",
R274&lt;75,"50 to 75",
R274&lt;100,"75 to 100",
R274&lt;125,"100 to 125",
R274&lt;150,"125 to 150",
R274&lt;175,"150 to 175",
R274&lt;200,"175 to 200",
TRUE,"&gt; 200"
)</f>
        <v>25 to 50</v>
      </c>
      <c r="T274">
        <v>720</v>
      </c>
      <c r="U274">
        <v>751.1</v>
      </c>
      <c r="V274">
        <v>4.32</v>
      </c>
      <c r="W274" t="str" cm="1">
        <f t="array" ref="W274">_xlfn.IFS(
V274&lt;-15,"&lt; -15%",
V274&lt;-10,"-15% to -10%",
V274&lt;-5,"-10% to -5%",
V274&lt;0,"-5% to 0%",
V274&lt;10,"0% to 10%",
V274&lt;20,"10% to 20%",
V274&lt;30,"20% to 30%",
V274&lt;40,"30% to 40%",
V274&lt;50,"40% to 50%",
V274&lt;60,"50% to 60%",
V274&lt;70,"60% to 70%",
V274&lt;80,"70% to 80%",
V274&lt;90,"80% to 90%",
V274&lt;100,"90% to 100%",
TRUE,"&gt; 100%"
)</f>
        <v>0% to 10%</v>
      </c>
      <c r="X274">
        <v>968.65</v>
      </c>
      <c r="Y274">
        <v>969.7</v>
      </c>
      <c r="Z274" t="str">
        <f t="shared" si="22"/>
        <v>&gt;0</v>
      </c>
      <c r="AA274" t="str" cm="1">
        <f t="array" ref="AA274">_xlfn.IFS(
AND(O274&gt;=0,O274&lt;5),"0-5",
AND(O274&gt;=5,O274&lt;15),"5-15",
AND(O274&gt;=15,O274&lt;30),"15-30",
AND(O274&gt;=30,O274&lt;60),"30-60",
AND(O274&gt;=60,O274&lt;90),"60-90",
AND(O274&gt;=90,O274&lt;120),"90-120",
AND(O274&gt;=120,O274&lt;160),"120-160",
AND(O274&gt;=160,O274&lt;200),"160-200",
AND(O274&gt;=200,O274&lt;250),"200-250",
AND(O274&gt;=250,O274&lt;300),"250-300",
O274&gt;=300,"&gt;300",
TRUE,"Below 0"
)</f>
        <v>30-60</v>
      </c>
      <c r="AB274">
        <v>34.53</v>
      </c>
    </row>
    <row r="275" spans="1:28">
      <c r="A275" s="1">
        <v>44406</v>
      </c>
      <c r="B275" s="1" t="str">
        <f t="shared" si="24"/>
        <v>2021</v>
      </c>
      <c r="C275" t="s">
        <v>22657</v>
      </c>
      <c r="D275" t="str">
        <f t="shared" si="20"/>
        <v>Tatva</v>
      </c>
      <c r="E275" t="str">
        <f t="shared" si="21"/>
        <v>Tatva Chintan Phar</v>
      </c>
      <c r="F275" t="str">
        <f>_xlfn.XLOOKUP(E275,MARKET_PRICE__2[Column2],MARKET_PRICE__2[Column3],"Not found")</f>
        <v>Not found</v>
      </c>
      <c r="G275" t="str">
        <f>_xlfn.XLOOKUP(D275,MARKET_PRICE__2[Column12],MARKET_PRICE__2[Column3],"Not found")</f>
        <v>1050.00</v>
      </c>
      <c r="H275" s="2">
        <v>500</v>
      </c>
      <c r="J275" s="2" t="str" cm="1">
        <f t="array" ref="J275">_xlfn.IFS(
AND(H275&gt;=500,H275&lt;550),"500-550",
AND(H275&gt;=550,H275&lt;600),"550-600",
AND(H275&gt;=600,H275&lt;650),"600-650",
AND(H275&gt;=650,H275&lt;700),"650-700",
AND(H275&gt;=700,H275&lt;750),"700-750",
AND(H275&gt;=750,H275&lt;800),"750-800",
AND(H275&gt;=800,H275&lt;850),"800-850",
AND(H275&gt;=850,H275&lt;900),"850-900",
AND(H275&gt;=900,H275&lt;950),"900-950",
AND(H275&gt;=950,H275&lt;=1000),"950-1000",
H275&lt;500,"Below 500",
TRUE,"Above 1000"
)</f>
        <v>500-550</v>
      </c>
      <c r="K275" s="2">
        <f t="shared" si="23"/>
        <v>50</v>
      </c>
      <c r="N275" t="str" cm="1">
        <f t="array" ref="N275">_xlfn.IFS(H275&lt;500,"0-500",H275&lt;1000,"500-1000",H275&lt;1500,"1000-1500",H275&lt;2000,"1500-2000",H275&lt;2500,"2000-2500",H275&lt;3000,"2500-3000",H275&lt;3500,"3000-3500",H275&lt;4000,"3500-4000",H275&lt;4500,"4000-4500",H275&lt;=5000,"4500-5000",TRUE,"Hbove 5000")</f>
        <v>500-1000</v>
      </c>
      <c r="O275">
        <v>185.23</v>
      </c>
      <c r="P275">
        <v>512.22</v>
      </c>
      <c r="Q275">
        <v>35.35</v>
      </c>
      <c r="R275">
        <v>180.36</v>
      </c>
      <c r="S275" t="str" cm="1">
        <f t="array" ref="S275">_xlfn.IFS(
R275&lt;0,"&lt; 0",
R275&lt;5,"0 to 5",
R275&lt;10,"5 to 10",
R275&lt;15,"10 to 15",
R275&lt;20,"15 to 20",
R275&lt;25,"20 to 25",
R275&lt;50,"25 to 50",
R275&lt;75,"50 to 75",
R275&lt;100,"75 to 100",
R275&lt;125,"100 to 125",
R275&lt;150,"125 to 150",
R275&lt;175,"150 to 175",
R275&lt;200,"175 to 200",
TRUE,"&gt; 200"
)</f>
        <v>175 to 200</v>
      </c>
      <c r="T275">
        <v>1083</v>
      </c>
      <c r="U275">
        <v>2111.8000000000002</v>
      </c>
      <c r="V275">
        <v>95</v>
      </c>
      <c r="W275" t="str" cm="1">
        <f t="array" ref="W275">_xlfn.IFS(
V275&lt;-15,"&lt; -15%",
V275&lt;-10,"-15% to -10%",
V275&lt;-5,"-10% to -5%",
V275&lt;0,"-5% to 0%",
V275&lt;10,"0% to 10%",
V275&lt;20,"10% to 20%",
V275&lt;30,"20% to 30%",
V275&lt;40,"30% to 40%",
V275&lt;50,"40% to 50%",
V275&lt;60,"50% to 60%",
V275&lt;70,"60% to 70%",
V275&lt;80,"70% to 80%",
V275&lt;90,"80% to 90%",
V275&lt;100,"90% to 100%",
TRUE,"&gt; 100%"
)</f>
        <v>90% to 100%</v>
      </c>
      <c r="X275">
        <v>1105.75</v>
      </c>
      <c r="Y275">
        <v>1107.2</v>
      </c>
      <c r="Z275" t="str">
        <f t="shared" si="22"/>
        <v>&gt;0</v>
      </c>
      <c r="AA275" t="str" cm="1">
        <f t="array" ref="AA275">_xlfn.IFS(
AND(O275&gt;=0,O275&lt;5),"0-5",
AND(O275&gt;=5,O275&lt;15),"5-15",
AND(O275&gt;=15,O275&lt;30),"15-30",
AND(O275&gt;=30,O275&lt;60),"30-60",
AND(O275&gt;=60,O275&lt;90),"60-90",
AND(O275&gt;=90,O275&lt;120),"90-120",
AND(O275&gt;=120,O275&lt;160),"120-160",
AND(O275&gt;=160,O275&lt;200),"160-200",
AND(O275&gt;=200,O275&lt;250),"200-250",
AND(O275&gt;=250,O275&lt;300),"250-300",
O275&gt;=300,"&gt;300",
TRUE,"Below 0"
)</f>
        <v>160-200</v>
      </c>
      <c r="AB275">
        <v>2.1</v>
      </c>
    </row>
    <row r="276" spans="1:28" hidden="1">
      <c r="A276" s="1">
        <v>44400</v>
      </c>
      <c r="B276" s="1" t="str">
        <f t="shared" si="24"/>
        <v>2021</v>
      </c>
      <c r="C276" t="s">
        <v>77</v>
      </c>
      <c r="D276" t="str">
        <f t="shared" si="20"/>
        <v>Eternal</v>
      </c>
      <c r="E276" t="str">
        <f t="shared" si="21"/>
        <v>Eternal</v>
      </c>
      <c r="F276" t="str">
        <f>_xlfn.XLOOKUP(E276,MARKET_PRICE__2[Column2],MARKET_PRICE__2[Column3],"Not found")</f>
        <v>Not found</v>
      </c>
      <c r="G276" t="str">
        <f>_xlfn.XLOOKUP(D276,MARKET_PRICE__2[Column12],MARKET_PRICE__2[Column3],"Not found")</f>
        <v>345.65</v>
      </c>
      <c r="H276" s="2">
        <v>9375</v>
      </c>
      <c r="K276" s="2">
        <f t="shared" si="23"/>
        <v>937.5</v>
      </c>
      <c r="N276" t="str" cm="1">
        <f t="array" ref="N276">_xlfn.IFS(H276&lt;500,"0-500",H276&lt;1000,"500-1000",H276&lt;1500,"1000-1500",H276&lt;2000,"1500-2000",H276&lt;2500,"2000-2500",H276&lt;3000,"2500-3000",H276&lt;3500,"3000-3500",H276&lt;4000,"3500-4000",H276&lt;4500,"4000-4500",H276&lt;=5000,"4500-5000",TRUE,"Hbove 5000")</f>
        <v>Hbove 5000</v>
      </c>
      <c r="O276">
        <v>51.79</v>
      </c>
      <c r="P276">
        <v>32.96</v>
      </c>
      <c r="Q276">
        <v>7.45</v>
      </c>
      <c r="R276">
        <v>38.25</v>
      </c>
      <c r="S276" t="str" cm="1">
        <f t="array" ref="S276">_xlfn.IFS(
R276&lt;0,"&lt; 0",
R276&lt;5,"0 to 5",
R276&lt;10,"5 to 10",
R276&lt;15,"10 to 15",
R276&lt;20,"15 to 20",
R276&lt;25,"20 to 25",
R276&lt;50,"25 to 50",
R276&lt;75,"50 to 75",
R276&lt;100,"75 to 100",
R276&lt;125,"100 to 125",
R276&lt;150,"125 to 150",
R276&lt;175,"150 to 175",
R276&lt;200,"175 to 200",
TRUE,"&gt; 200"
)</f>
        <v>25 to 50</v>
      </c>
      <c r="T276">
        <v>76</v>
      </c>
      <c r="U276">
        <v>115</v>
      </c>
      <c r="V276">
        <v>51.32</v>
      </c>
      <c r="W276" t="str" cm="1">
        <f t="array" ref="W276">_xlfn.IFS(
V276&lt;-15,"&lt; -15%",
V276&lt;-10,"-15% to -10%",
V276&lt;-5,"-10% to -5%",
V276&lt;0,"-5% to 0%",
V276&lt;10,"0% to 10%",
V276&lt;20,"10% to 20%",
V276&lt;30,"20% to 30%",
V276&lt;40,"30% to 40%",
V276&lt;50,"40% to 50%",
V276&lt;60,"50% to 60%",
V276&lt;70,"60% to 70%",
V276&lt;80,"70% to 80%",
V276&lt;90,"80% to 90%",
V276&lt;100,"90% to 100%",
TRUE,"&gt; 100%"
)</f>
        <v>50% to 60%</v>
      </c>
      <c r="X276">
        <v>318.89999999999998</v>
      </c>
      <c r="Y276">
        <v>319.10000000000002</v>
      </c>
      <c r="Z276" t="str">
        <f t="shared" si="22"/>
        <v>&gt;0</v>
      </c>
      <c r="AA276" t="str" cm="1">
        <f t="array" ref="AA276">_xlfn.IFS(
AND(O276&gt;=0,O276&lt;5),"0-5",
AND(O276&gt;=5,O276&lt;15),"5-15",
AND(O276&gt;=15,O276&lt;30),"15-30",
AND(O276&gt;=30,O276&lt;60),"30-60",
AND(O276&gt;=60,O276&lt;90),"60-90",
AND(O276&gt;=90,O276&lt;120),"90-120",
AND(O276&gt;=120,O276&lt;160),"120-160",
AND(O276&gt;=160,O276&lt;200),"160-200",
AND(O276&gt;=200,O276&lt;250),"200-250",
AND(O276&gt;=250,O276&lt;300),"250-300",
O276&gt;=300,"&gt;300",
TRUE,"Below 0"
)</f>
        <v>30-60</v>
      </c>
      <c r="AB276">
        <v>319.61</v>
      </c>
    </row>
    <row r="277" spans="1:28">
      <c r="A277" s="1">
        <v>44396</v>
      </c>
      <c r="B277" s="1" t="str">
        <f t="shared" si="24"/>
        <v>2021</v>
      </c>
      <c r="C277" t="s">
        <v>22658</v>
      </c>
      <c r="D277" t="str">
        <f t="shared" si="20"/>
        <v>G</v>
      </c>
      <c r="E277" t="str">
        <f t="shared" si="21"/>
        <v>G R Infraprojects</v>
      </c>
      <c r="F277" t="str">
        <f>_xlfn.XLOOKUP(E277,MARKET_PRICE__2[Column2],MARKET_PRICE__2[Column3],"Not found")</f>
        <v>Not found</v>
      </c>
      <c r="G277" t="str">
        <f>_xlfn.XLOOKUP(D277,MARKET_PRICE__2[Column12],MARKET_PRICE__2[Column3],"Not found")</f>
        <v>75.00</v>
      </c>
      <c r="H277" s="2">
        <v>962.33</v>
      </c>
      <c r="J277" s="2" t="str" cm="1">
        <f t="array" ref="J277">_xlfn.IFS(
AND(H277&gt;=500,H277&lt;550),"500-550",
AND(H277&gt;=550,H277&lt;600),"550-600",
AND(H277&gt;=600,H277&lt;650),"600-650",
AND(H277&gt;=650,H277&lt;700),"650-700",
AND(H277&gt;=700,H277&lt;750),"700-750",
AND(H277&gt;=750,H277&lt;800),"750-800",
AND(H277&gt;=800,H277&lt;850),"800-850",
AND(H277&gt;=850,H277&lt;900),"850-900",
AND(H277&gt;=900,H277&lt;950),"900-950",
AND(H277&gt;=950,H277&lt;=1000),"950-1000",
H277&lt;500,"Below 500",
TRUE,"Above 1000"
)</f>
        <v>950-1000</v>
      </c>
      <c r="K277" s="2">
        <f t="shared" si="23"/>
        <v>96.233000000000004</v>
      </c>
      <c r="N277" t="str" cm="1">
        <f t="array" ref="N277">_xlfn.IFS(H277&lt;500,"0-500",H277&lt;1000,"500-1000",H277&lt;1500,"1000-1500",H277&lt;2000,"1500-2000",H277&lt;2500,"2000-2500",H277&lt;3000,"2500-3000",H277&lt;3500,"3000-3500",H277&lt;4000,"3500-4000",H277&lt;4500,"4000-4500",H277&lt;=5000,"4500-5000",TRUE,"Hbove 5000")</f>
        <v>500-1000</v>
      </c>
      <c r="O277">
        <v>75.400000000000006</v>
      </c>
      <c r="P277">
        <v>165.03</v>
      </c>
      <c r="Q277">
        <v>7.69</v>
      </c>
      <c r="R277">
        <v>59.1</v>
      </c>
      <c r="S277" t="str" cm="1">
        <f t="array" ref="S277">_xlfn.IFS(
R277&lt;0,"&lt; 0",
R277&lt;5,"0 to 5",
R277&lt;10,"5 to 10",
R277&lt;15,"10 to 15",
R277&lt;20,"15 to 20",
R277&lt;25,"20 to 25",
R277&lt;50,"25 to 50",
R277&lt;75,"50 to 75",
R277&lt;100,"75 to 100",
R277&lt;125,"100 to 125",
R277&lt;150,"125 to 150",
R277&lt;175,"150 to 175",
R277&lt;200,"175 to 200",
TRUE,"&gt; 200"
)</f>
        <v>50 to 75</v>
      </c>
      <c r="T277">
        <v>837</v>
      </c>
      <c r="U277">
        <v>1700</v>
      </c>
      <c r="V277">
        <v>103.11</v>
      </c>
      <c r="W277" t="str" cm="1">
        <f t="array" ref="W277">_xlfn.IFS(
V277&lt;-15,"&lt; -15%",
V277&lt;-10,"-15% to -10%",
V277&lt;-5,"-10% to -5%",
V277&lt;0,"-5% to 0%",
V277&lt;10,"0% to 10%",
V277&lt;20,"10% to 20%",
V277&lt;30,"20% to 30%",
V277&lt;40,"30% to 40%",
V277&lt;50,"40% to 50%",
V277&lt;60,"50% to 60%",
V277&lt;70,"60% to 70%",
V277&lt;80,"70% to 80%",
V277&lt;90,"80% to 90%",
V277&lt;100,"90% to 100%",
TRUE,"&gt; 100%"
)</f>
        <v>&gt; 100%</v>
      </c>
      <c r="X277">
        <v>1270.25</v>
      </c>
      <c r="Y277">
        <v>1267.8</v>
      </c>
      <c r="Z277" t="str">
        <f t="shared" si="22"/>
        <v>&gt;0</v>
      </c>
      <c r="AA277" t="str" cm="1">
        <f t="array" ref="AA277">_xlfn.IFS(
AND(O277&gt;=0,O277&lt;5),"0-5",
AND(O277&gt;=5,O277&lt;15),"5-15",
AND(O277&gt;=15,O277&lt;30),"15-30",
AND(O277&gt;=30,O277&lt;60),"30-60",
AND(O277&gt;=60,O277&lt;90),"60-90",
AND(O277&gt;=90,O277&lt;120),"90-120",
AND(O277&gt;=120,O277&lt;160),"120-160",
AND(O277&gt;=160,O277&lt;200),"160-200",
AND(O277&gt;=200,O277&lt;250),"200-250",
AND(O277&gt;=250,O277&lt;300),"250-300",
O277&gt;=300,"&gt;300",
TRUE,"Below 0"
)</f>
        <v>60-90</v>
      </c>
      <c r="AB277">
        <v>51.76</v>
      </c>
    </row>
    <row r="278" spans="1:28" hidden="1">
      <c r="A278" s="1">
        <v>44396</v>
      </c>
      <c r="B278" s="1" t="str">
        <f t="shared" si="24"/>
        <v>2021</v>
      </c>
      <c r="C278" t="s">
        <v>22659</v>
      </c>
      <c r="D278" t="str">
        <f t="shared" si="20"/>
        <v>Clean</v>
      </c>
      <c r="E278" t="str">
        <f t="shared" si="21"/>
        <v>Clean Science &amp; Te</v>
      </c>
      <c r="F278" t="str">
        <f>_xlfn.XLOOKUP(E278,MARKET_PRICE__2[Column2],MARKET_PRICE__2[Column3],"Not found")</f>
        <v>Not found</v>
      </c>
      <c r="G278" t="str">
        <f>_xlfn.XLOOKUP(D278,MARKET_PRICE__2[Column12],MARKET_PRICE__2[Column3],"Not found")</f>
        <v>1039.65</v>
      </c>
      <c r="H278" s="2">
        <v>1546.62</v>
      </c>
      <c r="K278" s="2">
        <f t="shared" si="23"/>
        <v>154.66199999999998</v>
      </c>
      <c r="M278" s="2" t="str" cm="1">
        <f t="array" ref="M278">_xlfn.IFS(
AND(H278&gt;=1000,H278&lt;1050),"1000-1050",
AND(H278&gt;=1050,H278&lt;1100),"1050-1100",
AND(H278&gt;=1100,H278&lt;1150),"1100-1150",
AND(H278&gt;=1150,H278&lt;1200),"1150-1200",
AND(H278&gt;=1200,H278&lt;1250),"1200-1250",
AND(H278&gt;=1250,H278&lt;1300),"1250-1300",
AND(H278&gt;=1300,H278&lt;1350),"1300-1350",
AND(H278&gt;=1350,H278&lt;1400),"1350-1400",
AND(H278&gt;=1400,H278&lt;1450),"1400-1450",
AND(H278&gt;=1450,H278&lt;1500),"1450-1500",
AND(H278&gt;=1500,H278&lt;1550),"1500-1550",
AND(H278&gt;=1550,H278&lt;1600),"1550-1600",
AND(H278&gt;=1600,H278&lt;1650),"1600-1650",
AND(H278&gt;=1650,H278&lt;1700),"1650-1700",
AND(H278&gt;=1700,H278&lt;1750),"1700-1750",
AND(H278&gt;=1750,H278&lt;1800),"1750-1800",
AND(H278&gt;=1800,H278&lt;1850),"1800-1850",
AND(H278&gt;=1850,H278&lt;1900),"1850-1900",
AND(H278&gt;=1900,H278&lt;1950),"1900-1950",
AND(H278&gt;=1950,H278&lt;=2000),"1950-2000",
H278&lt;1000,"Below 1000",
TRUE,"Above 2000"
)</f>
        <v>1500-1550</v>
      </c>
      <c r="N278" t="str" cm="1">
        <f t="array" ref="N278">_xlfn.IFS(H278&lt;500,"0-500",H278&lt;1000,"500-1000",H278&lt;1500,"1000-1500",H278&lt;2000,"1500-2000",H278&lt;2500,"2000-2500",H278&lt;3000,"2500-3000",H278&lt;3500,"3000-3500",H278&lt;4000,"3500-4000",H278&lt;4500,"4000-4500",H278&lt;=5000,"4500-5000",TRUE,"Hbove 5000")</f>
        <v>1500-2000</v>
      </c>
      <c r="O278">
        <v>70.31</v>
      </c>
      <c r="P278">
        <v>110.28</v>
      </c>
      <c r="Q278">
        <v>5.71</v>
      </c>
      <c r="R278">
        <v>46.57</v>
      </c>
      <c r="S278" t="str" cm="1">
        <f t="array" ref="S278">_xlfn.IFS(
R278&lt;0,"&lt; 0",
R278&lt;5,"0 to 5",
R278&lt;10,"5 to 10",
R278&lt;15,"10 to 15",
R278&lt;20,"15 to 20",
R278&lt;25,"20 to 25",
R278&lt;50,"25 to 50",
R278&lt;75,"50 to 75",
R278&lt;100,"75 to 100",
R278&lt;125,"100 to 125",
R278&lt;150,"125 to 150",
R278&lt;175,"150 to 175",
R278&lt;200,"175 to 200",
TRUE,"&gt; 200"
)</f>
        <v>25 to 50</v>
      </c>
      <c r="T278">
        <v>900</v>
      </c>
      <c r="U278">
        <v>1784.4</v>
      </c>
      <c r="V278">
        <v>98.27</v>
      </c>
      <c r="W278" t="str" cm="1">
        <f t="array" ref="W278">_xlfn.IFS(
V278&lt;-15,"&lt; -15%",
V278&lt;-10,"-15% to -10%",
V278&lt;-5,"-10% to -5%",
V278&lt;0,"-5% to 0%",
V278&lt;10,"0% to 10%",
V278&lt;20,"10% to 20%",
V278&lt;30,"20% to 30%",
V278&lt;40,"30% to 40%",
V278&lt;50,"40% to 50%",
V278&lt;60,"50% to 60%",
V278&lt;70,"60% to 70%",
V278&lt;80,"70% to 80%",
V278&lt;90,"80% to 90%",
V278&lt;100,"90% to 100%",
TRUE,"&gt; 100%"
)</f>
        <v>90% to 100%</v>
      </c>
      <c r="X278">
        <v>1153.1500000000001</v>
      </c>
      <c r="Y278">
        <v>1153.8</v>
      </c>
      <c r="Z278" t="str">
        <f t="shared" si="22"/>
        <v>&gt;0</v>
      </c>
      <c r="AA278" t="str" cm="1">
        <f t="array" ref="AA278">_xlfn.IFS(
AND(O278&gt;=0,O278&lt;5),"0-5",
AND(O278&gt;=5,O278&lt;15),"5-15",
AND(O278&gt;=15,O278&lt;30),"15-30",
AND(O278&gt;=30,O278&lt;60),"30-60",
AND(O278&gt;=60,O278&lt;90),"60-90",
AND(O278&gt;=90,O278&lt;120),"90-120",
AND(O278&gt;=120,O278&lt;160),"120-160",
AND(O278&gt;=160,O278&lt;200),"160-200",
AND(O278&gt;=200,O278&lt;250),"200-250",
AND(O278&gt;=250,O278&lt;300),"250-300",
O278&gt;=300,"&gt;300",
TRUE,"Below 0"
)</f>
        <v>60-90</v>
      </c>
      <c r="AB278">
        <v>28.13</v>
      </c>
    </row>
    <row r="279" spans="1:28">
      <c r="A279" s="1">
        <v>44382</v>
      </c>
      <c r="B279" s="1" t="str">
        <f t="shared" si="24"/>
        <v>2021</v>
      </c>
      <c r="C279" t="s">
        <v>22660</v>
      </c>
      <c r="D279" t="str">
        <f t="shared" si="20"/>
        <v>India</v>
      </c>
      <c r="E279" t="str">
        <f t="shared" si="21"/>
        <v>India Pesticides L</v>
      </c>
      <c r="F279" t="str">
        <f>_xlfn.XLOOKUP(E279,MARKET_PRICE__2[Column2],MARKET_PRICE__2[Column3],"Not found")</f>
        <v>Not found</v>
      </c>
      <c r="G279" t="str">
        <f>_xlfn.XLOOKUP(D279,MARKET_PRICE__2[Column12],MARKET_PRICE__2[Column3],"Not found")</f>
        <v>981.80</v>
      </c>
      <c r="H279" s="2">
        <v>800</v>
      </c>
      <c r="J279" s="2" t="str" cm="1">
        <f t="array" ref="J279">_xlfn.IFS(
AND(H279&gt;=500,H279&lt;550),"500-550",
AND(H279&gt;=550,H279&lt;600),"550-600",
AND(H279&gt;=600,H279&lt;650),"600-650",
AND(H279&gt;=650,H279&lt;700),"650-700",
AND(H279&gt;=700,H279&lt;750),"700-750",
AND(H279&gt;=750,H279&lt;800),"750-800",
AND(H279&gt;=800,H279&lt;850),"800-850",
AND(H279&gt;=850,H279&lt;900),"850-900",
AND(H279&gt;=900,H279&lt;950),"900-950",
AND(H279&gt;=950,H279&lt;=1000),"950-1000",
H279&lt;500,"Below 500",
TRUE,"Above 1000"
)</f>
        <v>800-850</v>
      </c>
      <c r="K279" s="2">
        <f t="shared" si="23"/>
        <v>80</v>
      </c>
      <c r="N279" t="str" cm="1">
        <f t="array" ref="N279">_xlfn.IFS(H279&lt;500,"0-500",H279&lt;1000,"500-1000",H279&lt;1500,"1000-1500",H279&lt;2000,"1500-2000",H279&lt;2500,"2000-2500",H279&lt;3000,"2500-3000",H279&lt;3500,"3000-3500",H279&lt;4000,"3500-4000",H279&lt;4500,"4000-4500",H279&lt;=5000,"4500-5000",TRUE,"Hbove 5000")</f>
        <v>500-1000</v>
      </c>
      <c r="O279">
        <v>42.95</v>
      </c>
      <c r="P279">
        <v>51.88</v>
      </c>
      <c r="Q279">
        <v>11.3</v>
      </c>
      <c r="R279">
        <v>29.04</v>
      </c>
      <c r="S279" t="str" cm="1">
        <f t="array" ref="S279">_xlfn.IFS(
R279&lt;0,"&lt; 0",
R279&lt;5,"0 to 5",
R279&lt;10,"5 to 10",
R279&lt;15,"10 to 15",
R279&lt;20,"15 to 20",
R279&lt;25,"20 to 25",
R279&lt;50,"25 to 50",
R279&lt;75,"50 to 75",
R279&lt;100,"75 to 100",
R279&lt;125,"100 to 125",
R279&lt;150,"125 to 150",
R279&lt;175,"150 to 175",
R279&lt;200,"175 to 200",
TRUE,"&gt; 200"
)</f>
        <v>25 to 50</v>
      </c>
      <c r="T279">
        <v>296</v>
      </c>
      <c r="U279">
        <v>360</v>
      </c>
      <c r="V279">
        <v>21.62</v>
      </c>
      <c r="W279" t="str" cm="1">
        <f t="array" ref="W279">_xlfn.IFS(
V279&lt;-15,"&lt; -15%",
V279&lt;-10,"-15% to -10%",
V279&lt;-5,"-10% to -5%",
V279&lt;0,"-5% to 0%",
V279&lt;10,"0% to 10%",
V279&lt;20,"10% to 20%",
V279&lt;30,"20% to 30%",
V279&lt;40,"30% to 40%",
V279&lt;50,"40% to 50%",
V279&lt;60,"50% to 60%",
V279&lt;70,"60% to 70%",
V279&lt;80,"70% to 80%",
V279&lt;90,"80% to 90%",
V279&lt;100,"90% to 100%",
TRUE,"&gt; 100%"
)</f>
        <v>20% to 30%</v>
      </c>
      <c r="X279">
        <v>226</v>
      </c>
      <c r="Y279">
        <v>225.69</v>
      </c>
      <c r="Z279" t="str">
        <f t="shared" si="22"/>
        <v>&gt;0</v>
      </c>
      <c r="AA279" t="str" cm="1">
        <f t="array" ref="AA279">_xlfn.IFS(
AND(O279&gt;=0,O279&lt;5),"0-5",
AND(O279&gt;=5,O279&lt;15),"5-15",
AND(O279&gt;=15,O279&lt;30),"15-30",
AND(O279&gt;=30,O279&lt;60),"30-60",
AND(O279&gt;=60,O279&lt;90),"60-90",
AND(O279&gt;=90,O279&lt;120),"90-120",
AND(O279&gt;=120,O279&lt;160),"120-160",
AND(O279&gt;=160,O279&lt;200),"160-200",
AND(O279&gt;=200,O279&lt;250),"200-250",
AND(O279&gt;=250,O279&lt;300),"250-300",
O279&gt;=300,"&gt;300",
TRUE,"Below 0"
)</f>
        <v>30-60</v>
      </c>
      <c r="AB279">
        <v>-23.65</v>
      </c>
    </row>
    <row r="280" spans="1:28">
      <c r="A280" s="1">
        <v>44375</v>
      </c>
      <c r="B280" s="1" t="str">
        <f t="shared" si="24"/>
        <v>2021</v>
      </c>
      <c r="C280" t="s">
        <v>78</v>
      </c>
      <c r="D280" t="str">
        <f t="shared" si="20"/>
        <v>Dodla</v>
      </c>
      <c r="E280" t="str">
        <f t="shared" si="21"/>
        <v>Dodla Dairy</v>
      </c>
      <c r="F280" t="str">
        <f>_xlfn.XLOOKUP(E280,MARKET_PRICE__2[Column2],MARKET_PRICE__2[Column3],"Not found")</f>
        <v>1321.00</v>
      </c>
      <c r="G280" t="str">
        <f>_xlfn.XLOOKUP(D280,MARKET_PRICE__2[Column12],MARKET_PRICE__2[Column3],"Not found")</f>
        <v>1321.00</v>
      </c>
      <c r="H280" s="2">
        <v>520.17999999999995</v>
      </c>
      <c r="J280" s="2" t="str" cm="1">
        <f t="array" ref="J280">_xlfn.IFS(
AND(H280&gt;=500,H280&lt;550),"500-550",
AND(H280&gt;=550,H280&lt;600),"550-600",
AND(H280&gt;=600,H280&lt;650),"600-650",
AND(H280&gt;=650,H280&lt;700),"650-700",
AND(H280&gt;=700,H280&lt;750),"700-750",
AND(H280&gt;=750,H280&lt;800),"750-800",
AND(H280&gt;=800,H280&lt;850),"800-850",
AND(H280&gt;=850,H280&lt;900),"850-900",
AND(H280&gt;=900,H280&lt;950),"900-950",
AND(H280&gt;=950,H280&lt;=1000),"950-1000",
H280&lt;500,"Below 500",
TRUE,"Above 1000"
)</f>
        <v>500-550</v>
      </c>
      <c r="K280" s="2">
        <f t="shared" si="23"/>
        <v>52.017999999999994</v>
      </c>
      <c r="N280" t="str" cm="1">
        <f t="array" ref="N280">_xlfn.IFS(H280&lt;500,"0-500",H280&lt;1000,"500-1000",H280&lt;1500,"1000-1500",H280&lt;2000,"1500-2000",H280&lt;2500,"2000-2500",H280&lt;3000,"2500-3000",H280&lt;3500,"3000-3500",H280&lt;4000,"3500-4000",H280&lt;4500,"4000-4500",H280&lt;=5000,"4500-5000",TRUE,"Hbove 5000")</f>
        <v>500-1000</v>
      </c>
      <c r="O280">
        <v>84.88</v>
      </c>
      <c r="P280">
        <v>73.260000000000005</v>
      </c>
      <c r="Q280">
        <v>11.33</v>
      </c>
      <c r="R280">
        <v>45.61</v>
      </c>
      <c r="S280" t="str" cm="1">
        <f t="array" ref="S280">_xlfn.IFS(
R280&lt;0,"&lt; 0",
R280&lt;5,"0 to 5",
R280&lt;10,"5 to 10",
R280&lt;15,"10 to 15",
R280&lt;20,"15 to 20",
R280&lt;25,"20 to 25",
R280&lt;50,"25 to 50",
R280&lt;75,"50 to 75",
R280&lt;100,"75 to 100",
R280&lt;125,"100 to 125",
R280&lt;150,"125 to 150",
R280&lt;175,"150 to 175",
R280&lt;200,"175 to 200",
TRUE,"&gt; 200"
)</f>
        <v>25 to 50</v>
      </c>
      <c r="T280">
        <v>428</v>
      </c>
      <c r="U280">
        <v>528</v>
      </c>
      <c r="V280">
        <v>23.36</v>
      </c>
      <c r="W280" t="str" cm="1">
        <f t="array" ref="W280">_xlfn.IFS(
V280&lt;-15,"&lt; -15%",
V280&lt;-10,"-15% to -10%",
V280&lt;-5,"-10% to -5%",
V280&lt;0,"-5% to 0%",
V280&lt;10,"0% to 10%",
V280&lt;20,"10% to 20%",
V280&lt;30,"20% to 30%",
V280&lt;40,"30% to 40%",
V280&lt;50,"40% to 50%",
V280&lt;60,"50% to 60%",
V280&lt;70,"60% to 70%",
V280&lt;80,"70% to 80%",
V280&lt;90,"80% to 90%",
V280&lt;100,"90% to 100%",
TRUE,"&gt; 100%"
)</f>
        <v>20% to 30%</v>
      </c>
      <c r="X280">
        <v>1350.2</v>
      </c>
      <c r="Y280">
        <v>1349.9</v>
      </c>
      <c r="Z280" t="str">
        <f t="shared" si="22"/>
        <v>&gt;0</v>
      </c>
      <c r="AA280" t="str" cm="1">
        <f t="array" ref="AA280">_xlfn.IFS(
AND(O280&gt;=0,O280&lt;5),"0-5",
AND(O280&gt;=5,O280&lt;15),"5-15",
AND(O280&gt;=15,O280&lt;30),"15-30",
AND(O280&gt;=30,O280&lt;60),"30-60",
AND(O280&gt;=60,O280&lt;90),"60-90",
AND(O280&gt;=90,O280&lt;120),"90-120",
AND(O280&gt;=120,O280&lt;160),"120-160",
AND(O280&gt;=160,O280&lt;200),"160-200",
AND(O280&gt;=200,O280&lt;250),"200-250",
AND(O280&gt;=250,O280&lt;300),"250-300",
O280&gt;=300,"&gt;300",
TRUE,"Below 0"
)</f>
        <v>60-90</v>
      </c>
      <c r="AB280">
        <v>215.47</v>
      </c>
    </row>
    <row r="281" spans="1:28" hidden="1">
      <c r="A281" s="1">
        <v>44375</v>
      </c>
      <c r="B281" s="1" t="str">
        <f t="shared" si="24"/>
        <v>2021</v>
      </c>
      <c r="C281" t="s">
        <v>22661</v>
      </c>
      <c r="D281" t="str">
        <f t="shared" si="20"/>
        <v>Krishna</v>
      </c>
      <c r="E281" t="str">
        <f t="shared" si="21"/>
        <v>Krishna Institute</v>
      </c>
      <c r="F281" t="str">
        <f>_xlfn.XLOOKUP(E281,MARKET_PRICE__2[Column2],MARKET_PRICE__2[Column3],"Not found")</f>
        <v>Not found</v>
      </c>
      <c r="G281" t="str">
        <f>_xlfn.XLOOKUP(D281,MARKET_PRICE__2[Column12],MARKET_PRICE__2[Column3],"Not found")</f>
        <v>6.41</v>
      </c>
      <c r="H281" s="2">
        <v>2143.7399999999998</v>
      </c>
      <c r="K281" s="2">
        <f t="shared" si="23"/>
        <v>214.37399999999997</v>
      </c>
      <c r="N281" t="str" cm="1">
        <f t="array" ref="N281">_xlfn.IFS(H281&lt;500,"0-500",H281&lt;1000,"500-1000",H281&lt;1500,"1000-1500",H281&lt;2000,"1500-2000",H281&lt;2500,"2000-2500",H281&lt;3000,"2500-3000",H281&lt;3500,"3000-3500",H281&lt;4000,"3500-4000",H281&lt;4500,"4000-4500",H281&lt;=5000,"4500-5000",TRUE,"Hbove 5000")</f>
        <v>2000-2500</v>
      </c>
      <c r="O281">
        <v>5.26</v>
      </c>
      <c r="P281">
        <v>1.89</v>
      </c>
      <c r="Q281">
        <v>2.9</v>
      </c>
      <c r="R281">
        <v>3.86</v>
      </c>
      <c r="S281" t="str" cm="1">
        <f t="array" ref="S281">_xlfn.IFS(
R281&lt;0,"&lt; 0",
R281&lt;5,"0 to 5",
R281&lt;10,"5 to 10",
R281&lt;15,"10 to 15",
R281&lt;20,"15 to 20",
R281&lt;25,"20 to 25",
R281&lt;50,"25 to 50",
R281&lt;75,"50 to 75",
R281&lt;100,"75 to 100",
R281&lt;125,"100 to 125",
R281&lt;150,"125 to 150",
R281&lt;175,"150 to 175",
R281&lt;200,"175 to 200",
TRUE,"&gt; 200"
)</f>
        <v>0 to 5</v>
      </c>
      <c r="T281">
        <v>825</v>
      </c>
      <c r="U281">
        <v>1008.9</v>
      </c>
      <c r="V281">
        <v>22.29</v>
      </c>
      <c r="W281" t="str" cm="1">
        <f t="array" ref="W281">_xlfn.IFS(
V281&lt;-15,"&lt; -15%",
V281&lt;-10,"-15% to -10%",
V281&lt;-5,"-10% to -5%",
V281&lt;0,"-5% to 0%",
V281&lt;10,"0% to 10%",
V281&lt;20,"10% to 20%",
V281&lt;30,"20% to 30%",
V281&lt;40,"30% to 40%",
V281&lt;50,"40% to 50%",
V281&lt;60,"50% to 60%",
V281&lt;70,"60% to 70%",
V281&lt;80,"70% to 80%",
V281&lt;90,"80% to 90%",
V281&lt;100,"90% to 100%",
TRUE,"&gt; 100%"
)</f>
        <v>20% to 30%</v>
      </c>
      <c r="X281">
        <v>736.85</v>
      </c>
      <c r="Y281">
        <v>736.8</v>
      </c>
      <c r="Z281" t="str">
        <f t="shared" si="22"/>
        <v>&gt;0</v>
      </c>
      <c r="AA281" t="str" cm="1">
        <f t="array" ref="AA281">_xlfn.IFS(
AND(O281&gt;=0,O281&lt;5),"0-5",
AND(O281&gt;=5,O281&lt;15),"5-15",
AND(O281&gt;=15,O281&lt;30),"15-30",
AND(O281&gt;=30,O281&lt;60),"30-60",
AND(O281&gt;=60,O281&lt;90),"60-90",
AND(O281&gt;=90,O281&lt;120),"90-120",
AND(O281&gt;=120,O281&lt;160),"120-160",
AND(O281&gt;=160,O281&lt;200),"160-200",
AND(O281&gt;=200,O281&lt;250),"200-250",
AND(O281&gt;=250,O281&lt;300),"250-300",
O281&gt;=300,"&gt;300",
TRUE,"Below 0"
)</f>
        <v>5-15</v>
      </c>
      <c r="AB281">
        <v>-10.68</v>
      </c>
    </row>
    <row r="282" spans="1:28" hidden="1">
      <c r="A282" s="1">
        <v>44371</v>
      </c>
      <c r="B282" s="1" t="str">
        <f t="shared" si="24"/>
        <v>2021</v>
      </c>
      <c r="C282" t="s">
        <v>22662</v>
      </c>
      <c r="D282" t="str">
        <f t="shared" si="20"/>
        <v>Sona</v>
      </c>
      <c r="E282" t="str">
        <f t="shared" si="21"/>
        <v>Sona BLW Precision</v>
      </c>
      <c r="F282" t="str">
        <f>_xlfn.XLOOKUP(E282,MARKET_PRICE__2[Column2],MARKET_PRICE__2[Column3],"Not found")</f>
        <v>Not found</v>
      </c>
      <c r="G282" t="str">
        <f>_xlfn.XLOOKUP(D282,MARKET_PRICE__2[Column12],MARKET_PRICE__2[Column3],"Not found")</f>
        <v>430.00</v>
      </c>
      <c r="H282" s="2">
        <v>5550</v>
      </c>
      <c r="K282" s="2">
        <f t="shared" si="23"/>
        <v>555</v>
      </c>
      <c r="N282" t="str" cm="1">
        <f t="array" ref="N282">_xlfn.IFS(H282&lt;500,"0-500",H282&lt;1000,"500-1000",H282&lt;1500,"1000-1500",H282&lt;2000,"1500-2000",H282&lt;2500,"2000-2500",H282&lt;3000,"2500-3000",H282&lt;3500,"3000-3500",H282&lt;4000,"3500-4000",H282&lt;4500,"4000-4500",H282&lt;=5000,"4500-5000",TRUE,"Hbove 5000")</f>
        <v>Hbove 5000</v>
      </c>
      <c r="O282">
        <v>3.46</v>
      </c>
      <c r="P282">
        <v>0.39</v>
      </c>
      <c r="Q282">
        <v>1.57</v>
      </c>
      <c r="R282">
        <v>2.2799999999999998</v>
      </c>
      <c r="S282" t="str" cm="1">
        <f t="array" ref="S282">_xlfn.IFS(
R282&lt;0,"&lt; 0",
R282&lt;5,"0 to 5",
R282&lt;10,"5 to 10",
R282&lt;15,"10 to 15",
R282&lt;20,"15 to 20",
R282&lt;25,"20 to 25",
R282&lt;50,"25 to 50",
R282&lt;75,"50 to 75",
R282&lt;100,"75 to 100",
R282&lt;125,"100 to 125",
R282&lt;150,"125 to 150",
R282&lt;175,"150 to 175",
R282&lt;200,"175 to 200",
TRUE,"&gt; 200"
)</f>
        <v>0 to 5</v>
      </c>
      <c r="T282">
        <v>291</v>
      </c>
      <c r="U282">
        <v>302.39999999999998</v>
      </c>
      <c r="V282">
        <v>3.92</v>
      </c>
      <c r="W282" t="str" cm="1">
        <f t="array" ref="W282">_xlfn.IFS(
V282&lt;-15,"&lt; -15%",
V282&lt;-10,"-15% to -10%",
V282&lt;-5,"-10% to -5%",
V282&lt;0,"-5% to 0%",
V282&lt;10,"0% to 10%",
V282&lt;20,"10% to 20%",
V282&lt;30,"20% to 30%",
V282&lt;40,"30% to 40%",
V282&lt;50,"40% to 50%",
V282&lt;60,"50% to 60%",
V282&lt;70,"60% to 70%",
V282&lt;80,"70% to 80%",
V282&lt;90,"80% to 90%",
V282&lt;100,"90% to 100%",
TRUE,"&gt; 100%"
)</f>
        <v>0% to 10%</v>
      </c>
      <c r="X282">
        <v>449.55</v>
      </c>
      <c r="Y282">
        <v>449.65</v>
      </c>
      <c r="Z282" t="str">
        <f t="shared" si="22"/>
        <v>&gt;0</v>
      </c>
      <c r="AA282" t="str" cm="1">
        <f t="array" ref="AA282">_xlfn.IFS(
AND(O282&gt;=0,O282&lt;5),"0-5",
AND(O282&gt;=5,O282&lt;15),"5-15",
AND(O282&gt;=15,O282&lt;30),"15-30",
AND(O282&gt;=30,O282&lt;60),"30-60",
AND(O282&gt;=60,O282&lt;90),"60-90",
AND(O282&gt;=90,O282&lt;120),"90-120",
AND(O282&gt;=120,O282&lt;160),"120-160",
AND(O282&gt;=160,O282&lt;200),"160-200",
AND(O282&gt;=200,O282&lt;250),"200-250",
AND(O282&gt;=250,O282&lt;300),"250-300",
O282&gt;=300,"&gt;300",
TRUE,"Below 0"
)</f>
        <v>0-5</v>
      </c>
      <c r="AB282">
        <v>54.48</v>
      </c>
    </row>
    <row r="283" spans="1:28">
      <c r="A283" s="1">
        <v>44371</v>
      </c>
      <c r="B283" s="1" t="str">
        <f t="shared" si="24"/>
        <v>2021</v>
      </c>
      <c r="C283" t="s">
        <v>22663</v>
      </c>
      <c r="D283" t="str">
        <f t="shared" si="20"/>
        <v>Shyam</v>
      </c>
      <c r="E283" t="str">
        <f t="shared" si="21"/>
        <v>Shyam Metalics &amp; E</v>
      </c>
      <c r="F283" t="str">
        <f>_xlfn.XLOOKUP(E283,MARKET_PRICE__2[Column2],MARKET_PRICE__2[Column3],"Not found")</f>
        <v>Not found</v>
      </c>
      <c r="G283" t="str">
        <f>_xlfn.XLOOKUP(D283,MARKET_PRICE__2[Column12],MARKET_PRICE__2[Column3],"Not found")</f>
        <v>945.10</v>
      </c>
      <c r="H283" s="2">
        <v>908.55</v>
      </c>
      <c r="J283" s="2" t="str" cm="1">
        <f t="array" ref="J283">_xlfn.IFS(
AND(H283&gt;=500,H283&lt;550),"500-550",
AND(H283&gt;=550,H283&lt;600),"550-600",
AND(H283&gt;=600,H283&lt;650),"600-650",
AND(H283&gt;=650,H283&lt;700),"650-700",
AND(H283&gt;=700,H283&lt;750),"700-750",
AND(H283&gt;=750,H283&lt;800),"750-800",
AND(H283&gt;=800,H283&lt;850),"800-850",
AND(H283&gt;=850,H283&lt;900),"850-900",
AND(H283&gt;=900,H283&lt;950),"900-950",
AND(H283&gt;=950,H283&lt;=1000),"950-1000",
H283&lt;500,"Below 500",
TRUE,"Above 1000"
)</f>
        <v>900-950</v>
      </c>
      <c r="K283" s="2">
        <f t="shared" si="23"/>
        <v>90.85499999999999</v>
      </c>
      <c r="N283" t="str" cm="1">
        <f t="array" ref="N283">_xlfn.IFS(H283&lt;500,"0-500",H283&lt;1000,"500-1000",H283&lt;1500,"1000-1500",H283&lt;2000,"1500-2000",H283&lt;2500,"2000-2500",H283&lt;3000,"2500-3000",H283&lt;3500,"3000-3500",H283&lt;4000,"3500-4000",H283&lt;4500,"4000-4500",H283&lt;=5000,"4500-5000",TRUE,"Hbove 5000")</f>
        <v>500-1000</v>
      </c>
      <c r="O283">
        <v>155.71</v>
      </c>
      <c r="P283">
        <v>339.98</v>
      </c>
      <c r="Q283">
        <v>11.58</v>
      </c>
      <c r="R283">
        <v>121.4</v>
      </c>
      <c r="S283" t="str" cm="1">
        <f t="array" ref="S283">_xlfn.IFS(
R283&lt;0,"&lt; 0",
R283&lt;5,"0 to 5",
R283&lt;10,"5 to 10",
R283&lt;15,"10 to 15",
R283&lt;20,"15 to 20",
R283&lt;25,"20 to 25",
R283&lt;50,"25 to 50",
R283&lt;75,"50 to 75",
R283&lt;100,"75 to 100",
R283&lt;125,"100 to 125",
R283&lt;150,"125 to 150",
R283&lt;175,"150 to 175",
R283&lt;200,"175 to 200",
TRUE,"&gt; 200"
)</f>
        <v>100 to 125</v>
      </c>
      <c r="T283">
        <v>306</v>
      </c>
      <c r="U283">
        <v>367</v>
      </c>
      <c r="V283">
        <v>19.93</v>
      </c>
      <c r="W283" t="str" cm="1">
        <f t="array" ref="W283">_xlfn.IFS(
V283&lt;-15,"&lt; -15%",
V283&lt;-10,"-15% to -10%",
V283&lt;-5,"-10% to -5%",
V283&lt;0,"-5% to 0%",
V283&lt;10,"0% to 10%",
V283&lt;20,"10% to 20%",
V283&lt;30,"20% to 30%",
V283&lt;40,"30% to 40%",
V283&lt;50,"40% to 50%",
V283&lt;60,"50% to 60%",
V283&lt;70,"60% to 70%",
V283&lt;80,"70% to 80%",
V283&lt;90,"80% to 90%",
V283&lt;100,"90% to 100%",
TRUE,"&gt; 100%"
)</f>
        <v>10% to 20%</v>
      </c>
      <c r="X283">
        <v>936.7</v>
      </c>
      <c r="Y283">
        <v>940</v>
      </c>
      <c r="Z283" t="str">
        <f t="shared" si="22"/>
        <v>&gt;0</v>
      </c>
      <c r="AA283" t="str" cm="1">
        <f t="array" ref="AA283">_xlfn.IFS(
AND(O283&gt;=0,O283&lt;5),"0-5",
AND(O283&gt;=5,O283&lt;15),"5-15",
AND(O283&gt;=15,O283&lt;30),"15-30",
AND(O283&gt;=30,O283&lt;60),"30-60",
AND(O283&gt;=60,O283&lt;90),"60-90",
AND(O283&gt;=90,O283&lt;120),"90-120",
AND(O283&gt;=120,O283&lt;160),"120-160",
AND(O283&gt;=160,O283&lt;200),"160-200",
AND(O283&gt;=200,O283&lt;250),"200-250",
AND(O283&gt;=250,O283&lt;300),"250-300",
O283&gt;=300,"&gt;300",
TRUE,"Below 0"
)</f>
        <v>120-160</v>
      </c>
      <c r="AB283">
        <v>206.11</v>
      </c>
    </row>
    <row r="284" spans="1:28" hidden="1">
      <c r="A284" s="1">
        <v>44330</v>
      </c>
      <c r="B284" s="1" t="str">
        <f t="shared" si="24"/>
        <v>2021</v>
      </c>
      <c r="C284" t="s">
        <v>22664</v>
      </c>
      <c r="D284" t="str">
        <f t="shared" si="20"/>
        <v>Powergrid</v>
      </c>
      <c r="E284" t="str">
        <f t="shared" si="21"/>
        <v>Powergrid Infrastr</v>
      </c>
      <c r="F284" t="str">
        <f>_xlfn.XLOOKUP(E284,MARKET_PRICE__2[Column2],MARKET_PRICE__2[Column3],"Not found")</f>
        <v>Not found</v>
      </c>
      <c r="G284" t="str">
        <f>_xlfn.XLOOKUP(D284,MARKET_PRICE__2[Column12],MARKET_PRICE__2[Column3],"Not found")</f>
        <v>94.58</v>
      </c>
      <c r="H284" s="2">
        <v>7734.99</v>
      </c>
      <c r="K284" s="2">
        <f t="shared" si="23"/>
        <v>773.49900000000002</v>
      </c>
      <c r="N284" t="str" cm="1">
        <f t="array" ref="N284">_xlfn.IFS(H284&lt;500,"0-500",H284&lt;1000,"500-1000",H284&lt;1500,"1000-1500",H284&lt;2000,"1500-2000",H284&lt;2500,"2000-2500",H284&lt;3000,"2500-3000",H284&lt;3500,"3000-3500",H284&lt;4000,"3500-4000",H284&lt;4500,"4000-4500",H284&lt;=5000,"4500-5000",TRUE,"Hbove 5000")</f>
        <v>Hbove 5000</v>
      </c>
      <c r="O284">
        <v>4.63</v>
      </c>
      <c r="P284">
        <v>5.07</v>
      </c>
      <c r="Q284">
        <v>0</v>
      </c>
      <c r="R284">
        <v>4.83</v>
      </c>
      <c r="S284" t="str" cm="1">
        <f t="array" ref="S284">_xlfn.IFS(
R284&lt;0,"&lt; 0",
R284&lt;5,"0 to 5",
R284&lt;10,"5 to 10",
R284&lt;15,"10 to 15",
R284&lt;20,"15 to 20",
R284&lt;25,"20 to 25",
R284&lt;50,"25 to 50",
R284&lt;75,"50 to 75",
R284&lt;100,"75 to 100",
R284&lt;125,"100 to 125",
R284&lt;150,"125 to 150",
R284&lt;175,"150 to 175",
R284&lt;200,"175 to 200",
TRUE,"&gt; 200"
)</f>
        <v>0 to 5</v>
      </c>
      <c r="T284">
        <v>100</v>
      </c>
      <c r="U284">
        <v>104</v>
      </c>
      <c r="V284">
        <v>4</v>
      </c>
      <c r="W284" t="str" cm="1">
        <f t="array" ref="W284">_xlfn.IFS(
V284&lt;-15,"&lt; -15%",
V284&lt;-10,"-15% to -10%",
V284&lt;-5,"-10% to -5%",
V284&lt;0,"-5% to 0%",
V284&lt;10,"0% to 10%",
V284&lt;20,"10% to 20%",
V284&lt;30,"20% to 30%",
V284&lt;40,"30% to 40%",
V284&lt;50,"40% to 50%",
V284&lt;60,"50% to 60%",
V284&lt;70,"60% to 70%",
V284&lt;80,"70% to 80%",
V284&lt;90,"80% to 90%",
V284&lt;100,"90% to 100%",
TRUE,"&gt; 100%"
)</f>
        <v>0% to 10%</v>
      </c>
      <c r="X284">
        <v>91.4</v>
      </c>
      <c r="Y284">
        <v>91.27</v>
      </c>
      <c r="Z284" t="str">
        <f t="shared" si="22"/>
        <v>&gt;0</v>
      </c>
      <c r="AA284" t="str" cm="1">
        <f t="array" ref="AA284">_xlfn.IFS(
AND(O284&gt;=0,O284&lt;5),"0-5",
AND(O284&gt;=5,O284&lt;15),"5-15",
AND(O284&gt;=15,O284&lt;30),"15-30",
AND(O284&gt;=30,O284&lt;60),"30-60",
AND(O284&gt;=60,O284&lt;90),"60-90",
AND(O284&gt;=90,O284&lt;120),"90-120",
AND(O284&gt;=120,O284&lt;160),"120-160",
AND(O284&gt;=160,O284&lt;200),"160-200",
AND(O284&gt;=200,O284&lt;250),"200-250",
AND(O284&gt;=250,O284&lt;300),"250-300",
O284&gt;=300,"&gt;300",
TRUE,"Below 0"
)</f>
        <v>0-5</v>
      </c>
      <c r="AB284">
        <v>-8.6</v>
      </c>
    </row>
    <row r="285" spans="1:28" hidden="1">
      <c r="A285" s="1">
        <v>44305</v>
      </c>
      <c r="B285" s="1" t="str">
        <f t="shared" si="24"/>
        <v>2021</v>
      </c>
      <c r="C285" t="s">
        <v>22665</v>
      </c>
      <c r="D285" t="str">
        <f t="shared" si="20"/>
        <v>Macrotech</v>
      </c>
      <c r="E285" t="str">
        <f t="shared" si="21"/>
        <v>Macrotech Develope</v>
      </c>
      <c r="F285" t="str">
        <f>_xlfn.XLOOKUP(E285,MARKET_PRICE__2[Column2],MARKET_PRICE__2[Column3],"Not found")</f>
        <v>Not found</v>
      </c>
      <c r="G285" t="str">
        <f>_xlfn.XLOOKUP(D285,MARKET_PRICE__2[Column12],MARKET_PRICE__2[Column3],"Not found")</f>
        <v>Not found</v>
      </c>
      <c r="H285" s="2">
        <v>2500</v>
      </c>
      <c r="K285" s="2">
        <f t="shared" si="23"/>
        <v>250</v>
      </c>
      <c r="N285" t="str" cm="1">
        <f t="array" ref="N285">_xlfn.IFS(H285&lt;500,"0-500",H285&lt;1000,"500-1000",H285&lt;1500,"1000-1500",H285&lt;2000,"1500-2000",H285&lt;2500,"2000-2500",H285&lt;3000,"2500-3000",H285&lt;3500,"3000-3500",H285&lt;4000,"3500-4000",H285&lt;4500,"4000-4500",H285&lt;=5000,"4500-5000",TRUE,"Hbove 5000")</f>
        <v>2500-3000</v>
      </c>
      <c r="O285">
        <v>3.05</v>
      </c>
      <c r="P285">
        <v>1.44</v>
      </c>
      <c r="Q285">
        <v>0.4</v>
      </c>
      <c r="R285">
        <v>1.36</v>
      </c>
      <c r="S285" t="str" cm="1">
        <f t="array" ref="S285">_xlfn.IFS(
R285&lt;0,"&lt; 0",
R285&lt;5,"0 to 5",
R285&lt;10,"5 to 10",
R285&lt;15,"10 to 15",
R285&lt;20,"15 to 20",
R285&lt;25,"20 to 25",
R285&lt;50,"25 to 50",
R285&lt;75,"50 to 75",
R285&lt;100,"75 to 100",
R285&lt;125,"100 to 125",
R285&lt;150,"125 to 150",
R285&lt;175,"150 to 175",
R285&lt;200,"175 to 200",
TRUE,"&gt; 200"
)</f>
        <v>0 to 5</v>
      </c>
      <c r="T285">
        <v>486</v>
      </c>
      <c r="U285">
        <v>439</v>
      </c>
      <c r="V285">
        <v>-9.67</v>
      </c>
      <c r="W285" t="str" cm="1">
        <f t="array" ref="W285">_xlfn.IFS(
V285&lt;-15,"&lt; -15%",
V285&lt;-10,"-15% to -10%",
V285&lt;-5,"-10% to -5%",
V285&lt;0,"-5% to 0%",
V285&lt;10,"0% to 10%",
V285&lt;20,"10% to 20%",
V285&lt;30,"20% to 30%",
V285&lt;40,"30% to 40%",
V285&lt;50,"40% to 50%",
V285&lt;60,"50% to 60%",
V285&lt;70,"60% to 70%",
V285&lt;80,"70% to 80%",
V285&lt;90,"80% to 90%",
V285&lt;100,"90% to 100%",
TRUE,"&gt; 100%"
)</f>
        <v>-10% to -5%</v>
      </c>
      <c r="X285">
        <v>1261.95</v>
      </c>
      <c r="Y285">
        <v>1261</v>
      </c>
      <c r="Z285" t="str">
        <f t="shared" si="22"/>
        <v>&lt;0</v>
      </c>
      <c r="AA285" t="str" cm="1">
        <f t="array" ref="AA285">_xlfn.IFS(
AND(O285&gt;=0,O285&lt;5),"0-5",
AND(O285&gt;=5,O285&lt;15),"5-15",
AND(O285&gt;=15,O285&lt;30),"15-30",
AND(O285&gt;=30,O285&lt;60),"30-60",
AND(O285&gt;=60,O285&lt;90),"60-90",
AND(O285&gt;=90,O285&lt;120),"90-120",
AND(O285&gt;=120,O285&lt;160),"120-160",
AND(O285&gt;=160,O285&lt;200),"160-200",
AND(O285&gt;=200,O285&lt;250),"200-250",
AND(O285&gt;=250,O285&lt;300),"250-300",
O285&gt;=300,"&gt;300",
TRUE,"Below 0"
)</f>
        <v>0-5</v>
      </c>
      <c r="AB285">
        <v>159.66</v>
      </c>
    </row>
    <row r="286" spans="1:28" hidden="1">
      <c r="A286" s="1">
        <v>44293</v>
      </c>
      <c r="B286" s="1" t="str">
        <f t="shared" si="24"/>
        <v>2021</v>
      </c>
      <c r="C286" t="s">
        <v>22666</v>
      </c>
      <c r="D286" t="str">
        <f t="shared" si="20"/>
        <v>Barbeque-Nation</v>
      </c>
      <c r="E286" t="str">
        <f t="shared" si="21"/>
        <v>Barbeque-Nation Ho</v>
      </c>
      <c r="F286" t="str">
        <f>_xlfn.XLOOKUP(E286,MARKET_PRICE__2[Column2],MARKET_PRICE__2[Column3],"Not found")</f>
        <v>Not found</v>
      </c>
      <c r="G286" t="str">
        <f>_xlfn.XLOOKUP(D286,MARKET_PRICE__2[Column12],MARKET_PRICE__2[Column3],"Not found")</f>
        <v>224.45</v>
      </c>
      <c r="H286" s="2">
        <v>452.87</v>
      </c>
      <c r="I286" s="2" t="str" cm="1">
        <f t="array" ref="I286">_xlfn.IFS(
H286&lt;50,"0-50",
H286&lt;100,"50-100",
H286&lt;150,"100-150",
H286&lt;200,"150-200",
H286&lt;250,"200-250",
H286&lt;300,"250-300",
H286&lt;350,"300-350",
H286&lt;400,"350-400",
H286&lt;450,"400-450",
H286&lt;=500,"450-500",
TRUE,"Above 500"
)</f>
        <v>450-500</v>
      </c>
      <c r="K286" s="2">
        <f t="shared" si="23"/>
        <v>45.286999999999999</v>
      </c>
      <c r="N286" t="str" cm="1">
        <f t="array" ref="N286">_xlfn.IFS(H286&lt;500,"0-500",H286&lt;1000,"500-1000",H286&lt;1500,"1000-1500",H286&lt;2000,"1500-2000",H286&lt;2500,"2000-2500",H286&lt;3000,"2500-3000",H286&lt;3500,"3000-3500",H286&lt;4000,"3500-4000",H286&lt;4500,"4000-4500",H286&lt;=5000,"4500-5000",TRUE,"Hbove 5000")</f>
        <v>0-500</v>
      </c>
      <c r="O286">
        <v>5.1100000000000003</v>
      </c>
      <c r="P286">
        <v>3.1</v>
      </c>
      <c r="Q286">
        <v>13.13</v>
      </c>
      <c r="R286">
        <v>5.98</v>
      </c>
      <c r="S286" t="str" cm="1">
        <f t="array" ref="S286">_xlfn.IFS(
R286&lt;0,"&lt; 0",
R286&lt;5,"0 to 5",
R286&lt;10,"5 to 10",
R286&lt;15,"10 to 15",
R286&lt;20,"15 to 20",
R286&lt;25,"20 to 25",
R286&lt;50,"25 to 50",
R286&lt;75,"50 to 75",
R286&lt;100,"75 to 100",
R286&lt;125,"100 to 125",
R286&lt;150,"125 to 150",
R286&lt;175,"150 to 175",
R286&lt;200,"175 to 200",
TRUE,"&gt; 200"
)</f>
        <v>5 to 10</v>
      </c>
      <c r="T286">
        <v>500</v>
      </c>
      <c r="U286">
        <v>492</v>
      </c>
      <c r="V286">
        <v>-1.6</v>
      </c>
      <c r="W286" t="str" cm="1">
        <f t="array" ref="W286">_xlfn.IFS(
V286&lt;-15,"&lt; -15%",
V286&lt;-10,"-15% to -10%",
V286&lt;-5,"-10% to -5%",
V286&lt;0,"-5% to 0%",
V286&lt;10,"0% to 10%",
V286&lt;20,"10% to 20%",
V286&lt;30,"20% to 30%",
V286&lt;40,"30% to 40%",
V286&lt;50,"40% to 50%",
V286&lt;60,"50% to 60%",
V286&lt;70,"60% to 70%",
V286&lt;80,"70% to 80%",
V286&lt;90,"80% to 90%",
V286&lt;100,"90% to 100%",
TRUE,"&gt; 100%"
)</f>
        <v>-5% to 0%</v>
      </c>
      <c r="X286">
        <v>264.45</v>
      </c>
      <c r="Y286">
        <v>265.25</v>
      </c>
      <c r="Z286" t="str">
        <f t="shared" si="22"/>
        <v>&lt;0</v>
      </c>
      <c r="AA286" t="str" cm="1">
        <f t="array" ref="AA286">_xlfn.IFS(
AND(O286&gt;=0,O286&lt;5),"0-5",
AND(O286&gt;=5,O286&lt;15),"5-15",
AND(O286&gt;=15,O286&lt;30),"15-30",
AND(O286&gt;=30,O286&lt;60),"30-60",
AND(O286&gt;=60,O286&lt;90),"60-90",
AND(O286&gt;=90,O286&lt;120),"90-120",
AND(O286&gt;=120,O286&lt;160),"120-160",
AND(O286&gt;=160,O286&lt;200),"160-200",
AND(O286&gt;=200,O286&lt;250),"200-250",
AND(O286&gt;=250,O286&lt;300),"250-300",
O286&gt;=300,"&gt;300",
TRUE,"Below 0"
)</f>
        <v>5-15</v>
      </c>
      <c r="AB286">
        <v>-47.11</v>
      </c>
    </row>
    <row r="287" spans="1:28">
      <c r="A287" s="1">
        <v>44285</v>
      </c>
      <c r="B287" s="1" t="str">
        <f t="shared" si="24"/>
        <v>2021</v>
      </c>
      <c r="C287" t="s">
        <v>22667</v>
      </c>
      <c r="D287" t="str">
        <f t="shared" si="20"/>
        <v>Nazara</v>
      </c>
      <c r="E287" t="str">
        <f t="shared" si="21"/>
        <v>Nazara Technologie</v>
      </c>
      <c r="F287" t="str">
        <f>_xlfn.XLOOKUP(E287,MARKET_PRICE__2[Column2],MARKET_PRICE__2[Column3],"Not found")</f>
        <v>Not found</v>
      </c>
      <c r="G287" t="str">
        <f>_xlfn.XLOOKUP(D287,MARKET_PRICE__2[Column12],MARKET_PRICE__2[Column3],"Not found")</f>
        <v>267.40</v>
      </c>
      <c r="H287" s="2">
        <v>582.69000000000005</v>
      </c>
      <c r="J287" s="2" t="str" cm="1">
        <f t="array" ref="J287">_xlfn.IFS(
AND(H287&gt;=500,H287&lt;550),"500-550",
AND(H287&gt;=550,H287&lt;600),"550-600",
AND(H287&gt;=600,H287&lt;650),"600-650",
AND(H287&gt;=650,H287&lt;700),"650-700",
AND(H287&gt;=700,H287&lt;750),"700-750",
AND(H287&gt;=750,H287&lt;800),"750-800",
AND(H287&gt;=800,H287&lt;850),"800-850",
AND(H287&gt;=850,H287&lt;900),"850-900",
AND(H287&gt;=900,H287&lt;950),"900-950",
AND(H287&gt;=950,H287&lt;=1000),"950-1000",
H287&lt;500,"Below 500",
TRUE,"Above 1000"
)</f>
        <v>550-600</v>
      </c>
      <c r="K287" s="2">
        <f t="shared" si="23"/>
        <v>58.269000000000005</v>
      </c>
      <c r="N287" t="str" cm="1">
        <f t="array" ref="N287">_xlfn.IFS(H287&lt;500,"0-500",H287&lt;1000,"500-1000",H287&lt;1500,"1000-1500",H287&lt;2000,"1500-2000",H287&lt;2500,"2000-2500",H287&lt;3000,"2500-3000",H287&lt;3500,"3000-3500",H287&lt;4000,"3500-4000",H287&lt;4500,"4000-4500",H287&lt;=5000,"4500-5000",TRUE,"Hbove 5000")</f>
        <v>500-1000</v>
      </c>
      <c r="O287">
        <v>103.77</v>
      </c>
      <c r="P287">
        <v>389.89</v>
      </c>
      <c r="Q287">
        <v>75.290000000000006</v>
      </c>
      <c r="R287">
        <v>175.46</v>
      </c>
      <c r="S287" t="str" cm="1">
        <f t="array" ref="S287">_xlfn.IFS(
R287&lt;0,"&lt; 0",
R287&lt;5,"0 to 5",
R287&lt;10,"5 to 10",
R287&lt;15,"10 to 15",
R287&lt;20,"15 to 20",
R287&lt;25,"20 to 25",
R287&lt;50,"25 to 50",
R287&lt;75,"50 to 75",
R287&lt;100,"75 to 100",
R287&lt;125,"100 to 125",
R287&lt;150,"125 to 150",
R287&lt;175,"150 to 175",
R287&lt;200,"175 to 200",
TRUE,"&gt; 200"
)</f>
        <v>175 to 200</v>
      </c>
      <c r="T287">
        <v>1101</v>
      </c>
      <c r="U287">
        <v>1971</v>
      </c>
      <c r="V287">
        <v>79.02</v>
      </c>
      <c r="W287" t="str" cm="1">
        <f t="array" ref="W287">_xlfn.IFS(
V287&lt;-15,"&lt; -15%",
V287&lt;-10,"-15% to -10%",
V287&lt;-5,"-10% to -5%",
V287&lt;0,"-5% to 0%",
V287&lt;10,"0% to 10%",
V287&lt;20,"10% to 20%",
V287&lt;30,"20% to 30%",
V287&lt;40,"30% to 40%",
V287&lt;50,"40% to 50%",
V287&lt;60,"50% to 60%",
V287&lt;70,"60% to 70%",
V287&lt;80,"70% to 80%",
V287&lt;90,"80% to 90%",
V287&lt;100,"90% to 100%",
TRUE,"&gt; 100%"
)</f>
        <v>70% to 80%</v>
      </c>
      <c r="X287">
        <v>1155.75</v>
      </c>
      <c r="Y287">
        <v>1157</v>
      </c>
      <c r="Z287" t="str">
        <f t="shared" si="22"/>
        <v>&gt;0</v>
      </c>
      <c r="AA287" t="str" cm="1">
        <f t="array" ref="AA287">_xlfn.IFS(
AND(O287&gt;=0,O287&lt;5),"0-5",
AND(O287&gt;=5,O287&lt;15),"5-15",
AND(O287&gt;=15,O287&lt;30),"15-30",
AND(O287&gt;=30,O287&lt;60),"30-60",
AND(O287&gt;=60,O287&lt;90),"60-90",
AND(O287&gt;=90,O287&lt;120),"90-120",
AND(O287&gt;=120,O287&lt;160),"120-160",
AND(O287&gt;=160,O287&lt;200),"160-200",
AND(O287&gt;=200,O287&lt;250),"200-250",
AND(O287&gt;=250,O287&lt;300),"250-300",
O287&gt;=300,"&gt;300",
TRUE,"Below 0"
)</f>
        <v>90-120</v>
      </c>
      <c r="AB287">
        <v>4.97</v>
      </c>
    </row>
    <row r="288" spans="1:28">
      <c r="A288" s="1">
        <v>44281</v>
      </c>
      <c r="B288" s="1" t="str">
        <f t="shared" si="24"/>
        <v>2021</v>
      </c>
      <c r="C288" t="s">
        <v>22668</v>
      </c>
      <c r="D288" t="str">
        <f t="shared" si="20"/>
        <v>Suryoday</v>
      </c>
      <c r="E288" t="str">
        <f t="shared" si="21"/>
        <v>Suryoday Small Fin</v>
      </c>
      <c r="F288" t="str">
        <f>_xlfn.XLOOKUP(E288,MARKET_PRICE__2[Column2],MARKET_PRICE__2[Column3],"Not found")</f>
        <v>Not found</v>
      </c>
      <c r="G288" t="str">
        <f>_xlfn.XLOOKUP(D288,MARKET_PRICE__2[Column12],MARKET_PRICE__2[Column3],"Not found")</f>
        <v>148.35</v>
      </c>
      <c r="H288" s="2">
        <v>580.84</v>
      </c>
      <c r="J288" s="2" t="str" cm="1">
        <f t="array" ref="J288">_xlfn.IFS(
AND(H288&gt;=500,H288&lt;550),"500-550",
AND(H288&gt;=550,H288&lt;600),"550-600",
AND(H288&gt;=600,H288&lt;650),"600-650",
AND(H288&gt;=650,H288&lt;700),"650-700",
AND(H288&gt;=700,H288&lt;750),"700-750",
AND(H288&gt;=750,H288&lt;800),"750-800",
AND(H288&gt;=800,H288&lt;850),"800-850",
AND(H288&gt;=850,H288&lt;900),"850-900",
AND(H288&gt;=900,H288&lt;950),"900-950",
AND(H288&gt;=950,H288&lt;=1000),"950-1000",
H288&lt;500,"Below 500",
TRUE,"Above 1000"
)</f>
        <v>550-600</v>
      </c>
      <c r="K288" s="2">
        <f t="shared" si="23"/>
        <v>58.084000000000003</v>
      </c>
      <c r="N288" t="str" cm="1">
        <f t="array" ref="N288">_xlfn.IFS(H288&lt;500,"0-500",H288&lt;1000,"500-1000",H288&lt;1500,"1000-1500",H288&lt;2000,"1500-2000",H288&lt;2500,"2000-2500",H288&lt;3000,"2500-3000",H288&lt;3500,"3000-3500",H288&lt;4000,"3500-4000",H288&lt;4500,"4000-4500",H288&lt;=5000,"4500-5000",TRUE,"Hbove 5000")</f>
        <v>500-1000</v>
      </c>
      <c r="O288">
        <v>2.1800000000000002</v>
      </c>
      <c r="P288">
        <v>1.31</v>
      </c>
      <c r="Q288">
        <v>3.09</v>
      </c>
      <c r="R288">
        <v>2.37</v>
      </c>
      <c r="S288" t="str" cm="1">
        <f t="array" ref="S288">_xlfn.IFS(
R288&lt;0,"&lt; 0",
R288&lt;5,"0 to 5",
R288&lt;10,"5 to 10",
R288&lt;15,"10 to 15",
R288&lt;20,"15 to 20",
R288&lt;25,"20 to 25",
R288&lt;50,"25 to 50",
R288&lt;75,"50 to 75",
R288&lt;100,"75 to 100",
R288&lt;125,"100 to 125",
R288&lt;150,"125 to 150",
R288&lt;175,"150 to 175",
R288&lt;200,"175 to 200",
TRUE,"&gt; 200"
)</f>
        <v>0 to 5</v>
      </c>
      <c r="T288">
        <v>305</v>
      </c>
      <c r="U288">
        <v>293</v>
      </c>
      <c r="V288">
        <v>-3.93</v>
      </c>
      <c r="W288" t="str" cm="1">
        <f t="array" ref="W288">_xlfn.IFS(
V288&lt;-15,"&lt; -15%",
V288&lt;-10,"-15% to -10%",
V288&lt;-5,"-10% to -5%",
V288&lt;0,"-5% to 0%",
V288&lt;10,"0% to 10%",
V288&lt;20,"10% to 20%",
V288&lt;30,"20% to 30%",
V288&lt;40,"30% to 40%",
V288&lt;50,"40% to 50%",
V288&lt;60,"50% to 60%",
V288&lt;70,"60% to 70%",
V288&lt;80,"70% to 80%",
V288&lt;90,"80% to 90%",
V288&lt;100,"90% to 100%",
TRUE,"&gt; 100%"
)</f>
        <v>-5% to 0%</v>
      </c>
      <c r="X288">
        <v>131.15</v>
      </c>
      <c r="Y288">
        <v>131.16999999999999</v>
      </c>
      <c r="Z288" t="str">
        <f t="shared" si="22"/>
        <v>&lt;0</v>
      </c>
      <c r="AA288" t="str" cm="1">
        <f t="array" ref="AA288">_xlfn.IFS(
AND(O288&gt;=0,O288&lt;5),"0-5",
AND(O288&gt;=5,O288&lt;15),"5-15",
AND(O288&gt;=15,O288&lt;30),"15-30",
AND(O288&gt;=30,O288&lt;60),"30-60",
AND(O288&gt;=60,O288&lt;90),"60-90",
AND(O288&gt;=90,O288&lt;120),"90-120",
AND(O288&gt;=120,O288&lt;160),"120-160",
AND(O288&gt;=160,O288&lt;200),"160-200",
AND(O288&gt;=200,O288&lt;250),"200-250",
AND(O288&gt;=250,O288&lt;300),"250-300",
O288&gt;=300,"&gt;300",
TRUE,"Below 0"
)</f>
        <v>0-5</v>
      </c>
      <c r="AB288">
        <v>-57</v>
      </c>
    </row>
    <row r="289" spans="1:28" hidden="1">
      <c r="A289" s="1">
        <v>44281</v>
      </c>
      <c r="B289" s="1" t="str">
        <f t="shared" si="24"/>
        <v>2021</v>
      </c>
      <c r="C289" t="s">
        <v>22669</v>
      </c>
      <c r="D289" t="str">
        <f t="shared" si="20"/>
        <v>Kalyan</v>
      </c>
      <c r="E289" t="str">
        <f t="shared" si="21"/>
        <v>Kalyan Jewellers I</v>
      </c>
      <c r="F289" t="str">
        <f>_xlfn.XLOOKUP(E289,MARKET_PRICE__2[Column2],MARKET_PRICE__2[Column3],"Not found")</f>
        <v>Not found</v>
      </c>
      <c r="G289" t="str">
        <f>_xlfn.XLOOKUP(D289,MARKET_PRICE__2[Column12],MARKET_PRICE__2[Column3],"Not found")</f>
        <v>482.60</v>
      </c>
      <c r="H289" s="2">
        <v>1174.82</v>
      </c>
      <c r="K289" s="2">
        <f t="shared" si="23"/>
        <v>117.482</v>
      </c>
      <c r="L289" s="14" t="str" cm="1">
        <f t="array" ref="L289">_xlfn.IFS(
AND(H289&gt;=1000,H289&lt;1050),"1000-1050",
AND(H289&gt;=1050,H289&lt;1100),"1050-1100",
AND(H289&gt;=1100,H289&lt;1150),"1100-1150",
AND(H289&gt;=1150,H289&lt;1200),"1150-1200",
AND(H289&gt;=1200,H289&lt;1250),"1200-1250",
AND(H289&gt;=1250,H289&lt;1300),"1250-1300",
AND(H289&gt;=1300,H289&lt;1350),"1300-1350",
AND(H289&gt;=1350,H289&lt;1400),"1350-1400",
AND(H289&gt;=1400,H289&lt;1450),"1400-1450",
AND(H289&gt;=1450,H289&lt;=1500),"1450-1500",
H289&lt;1000,"Below 1000",
TRUE,"Above 1500"
)</f>
        <v>1150-1200</v>
      </c>
      <c r="M289" s="14"/>
      <c r="N289" t="str" cm="1">
        <f t="array" ref="N289">_xlfn.IFS(H289&lt;500,"0-500",H289&lt;1000,"500-1000",H289&lt;1500,"1000-1500",H289&lt;2000,"1500-2000",H289&lt;2500,"2000-2500",H289&lt;3000,"2500-3000",H289&lt;3500,"3000-3500",H289&lt;4000,"3500-4000",H289&lt;4500,"4000-4500",H289&lt;=5000,"4500-5000",TRUE,"Hbove 5000")</f>
        <v>1000-1500</v>
      </c>
      <c r="O289">
        <v>2.76</v>
      </c>
      <c r="P289">
        <v>1.91</v>
      </c>
      <c r="Q289">
        <v>2.82</v>
      </c>
      <c r="R289">
        <v>2.61</v>
      </c>
      <c r="S289" t="str" cm="1">
        <f t="array" ref="S289">_xlfn.IFS(
R289&lt;0,"&lt; 0",
R289&lt;5,"0 to 5",
R289&lt;10,"5 to 10",
R289&lt;15,"10 to 15",
R289&lt;20,"15 to 20",
R289&lt;25,"20 to 25",
R289&lt;50,"25 to 50",
R289&lt;75,"50 to 75",
R289&lt;100,"75 to 100",
R289&lt;125,"100 to 125",
R289&lt;150,"125 to 150",
R289&lt;175,"150 to 175",
R289&lt;200,"175 to 200",
TRUE,"&gt; 200"
)</f>
        <v>0 to 5</v>
      </c>
      <c r="T289">
        <v>87</v>
      </c>
      <c r="U289">
        <v>73.900000000000006</v>
      </c>
      <c r="V289">
        <v>-15.06</v>
      </c>
      <c r="W289" t="str" cm="1">
        <f t="array" ref="W289">_xlfn.IFS(
V289&lt;-15,"&lt; -15%",
V289&lt;-10,"-15% to -10%",
V289&lt;-5,"-10% to -5%",
V289&lt;0,"-5% to 0%",
V289&lt;10,"0% to 10%",
V289&lt;20,"10% to 20%",
V289&lt;30,"20% to 30%",
V289&lt;40,"30% to 40%",
V289&lt;50,"40% to 50%",
V289&lt;60,"50% to 60%",
V289&lt;70,"60% to 70%",
V289&lt;80,"70% to 80%",
V289&lt;90,"80% to 90%",
V289&lt;100,"90% to 100%",
TRUE,"&gt; 100%"
)</f>
        <v>&lt; -15%</v>
      </c>
      <c r="X289">
        <v>511.3</v>
      </c>
      <c r="Y289">
        <v>511.15</v>
      </c>
      <c r="Z289" t="str">
        <f t="shared" si="22"/>
        <v>&lt;0</v>
      </c>
      <c r="AA289" t="str" cm="1">
        <f t="array" ref="AA289">_xlfn.IFS(
AND(O289&gt;=0,O289&lt;5),"0-5",
AND(O289&gt;=5,O289&lt;15),"5-15",
AND(O289&gt;=15,O289&lt;30),"15-30",
AND(O289&gt;=30,O289&lt;60),"30-60",
AND(O289&gt;=60,O289&lt;90),"60-90",
AND(O289&gt;=90,O289&lt;120),"90-120",
AND(O289&gt;=120,O289&lt;160),"120-160",
AND(O289&gt;=160,O289&lt;200),"160-200",
AND(O289&gt;=200,O289&lt;250),"200-250",
AND(O289&gt;=250,O289&lt;300),"250-300",
O289&gt;=300,"&gt;300",
TRUE,"Below 0"
)</f>
        <v>0-5</v>
      </c>
      <c r="AB289">
        <v>487.7</v>
      </c>
    </row>
    <row r="290" spans="1:28">
      <c r="A290" s="1">
        <v>44280</v>
      </c>
      <c r="B290" s="1" t="str">
        <f t="shared" si="24"/>
        <v>2021</v>
      </c>
      <c r="C290" t="s">
        <v>22670</v>
      </c>
      <c r="D290" t="str">
        <f t="shared" si="20"/>
        <v>Craftsman</v>
      </c>
      <c r="E290" t="str">
        <f t="shared" si="21"/>
        <v>Craftsman Automati</v>
      </c>
      <c r="F290" t="str">
        <f>_xlfn.XLOOKUP(E290,MARKET_PRICE__2[Column2],MARKET_PRICE__2[Column3],"Not found")</f>
        <v>Not found</v>
      </c>
      <c r="G290" t="str">
        <f>_xlfn.XLOOKUP(D290,MARKET_PRICE__2[Column12],MARKET_PRICE__2[Column3],"Not found")</f>
        <v>6589.50</v>
      </c>
      <c r="H290" s="2">
        <v>823.7</v>
      </c>
      <c r="J290" s="2" t="str" cm="1">
        <f t="array" ref="J290">_xlfn.IFS(
AND(H290&gt;=500,H290&lt;550),"500-550",
AND(H290&gt;=550,H290&lt;600),"550-600",
AND(H290&gt;=600,H290&lt;650),"600-650",
AND(H290&gt;=650,H290&lt;700),"650-700",
AND(H290&gt;=700,H290&lt;750),"700-750",
AND(H290&gt;=750,H290&lt;800),"750-800",
AND(H290&gt;=800,H290&lt;850),"800-850",
AND(H290&gt;=850,H290&lt;900),"850-900",
AND(H290&gt;=900,H290&lt;950),"900-950",
AND(H290&gt;=950,H290&lt;=1000),"950-1000",
H290&lt;500,"Below 500",
TRUE,"Above 1000"
)</f>
        <v>800-850</v>
      </c>
      <c r="K290" s="2">
        <f t="shared" si="23"/>
        <v>82.37</v>
      </c>
      <c r="N290" t="str" cm="1">
        <f t="array" ref="N290">_xlfn.IFS(H290&lt;500,"0-500",H290&lt;1000,"500-1000",H290&lt;1500,"1000-1500",H290&lt;2000,"1500-2000",H290&lt;2500,"2000-2500",H290&lt;3000,"2500-3000",H290&lt;3500,"3000-3500",H290&lt;4000,"3500-4000",H290&lt;4500,"4000-4500",H290&lt;=5000,"4500-5000",TRUE,"Hbove 5000")</f>
        <v>500-1000</v>
      </c>
      <c r="O290">
        <v>5.21</v>
      </c>
      <c r="P290">
        <v>2.84</v>
      </c>
      <c r="Q290">
        <v>3.43</v>
      </c>
      <c r="R290">
        <v>3.81</v>
      </c>
      <c r="S290" t="str" cm="1">
        <f t="array" ref="S290">_xlfn.IFS(
R290&lt;0,"&lt; 0",
R290&lt;5,"0 to 5",
R290&lt;10,"5 to 10",
R290&lt;15,"10 to 15",
R290&lt;20,"15 to 20",
R290&lt;25,"20 to 25",
R290&lt;50,"25 to 50",
R290&lt;75,"50 to 75",
R290&lt;100,"75 to 100",
R290&lt;125,"100 to 125",
R290&lt;150,"125 to 150",
R290&lt;175,"150 to 175",
R290&lt;200,"175 to 200",
TRUE,"&gt; 200"
)</f>
        <v>0 to 5</v>
      </c>
      <c r="T290">
        <v>1490</v>
      </c>
      <c r="U290">
        <v>1350</v>
      </c>
      <c r="V290">
        <v>-9.4</v>
      </c>
      <c r="W290" t="str" cm="1">
        <f t="array" ref="W290">_xlfn.IFS(
V290&lt;-15,"&lt; -15%",
V290&lt;-10,"-15% to -10%",
V290&lt;-5,"-10% to -5%",
V290&lt;0,"-5% to 0%",
V290&lt;10,"0% to 10%",
V290&lt;20,"10% to 20%",
V290&lt;30,"20% to 30%",
V290&lt;40,"30% to 40%",
V290&lt;50,"40% to 50%",
V290&lt;60,"50% to 60%",
V290&lt;70,"60% to 70%",
V290&lt;80,"70% to 80%",
V290&lt;90,"80% to 90%",
V290&lt;100,"90% to 100%",
TRUE,"&gt; 100%"
)</f>
        <v>-10% to -5%</v>
      </c>
      <c r="X290">
        <v>6810.6</v>
      </c>
      <c r="Y290">
        <v>6823</v>
      </c>
      <c r="Z290" t="str">
        <f t="shared" si="22"/>
        <v>&lt;0</v>
      </c>
      <c r="AA290" t="str" cm="1">
        <f t="array" ref="AA290">_xlfn.IFS(
AND(O290&gt;=0,O290&lt;5),"0-5",
AND(O290&gt;=5,O290&lt;15),"5-15",
AND(O290&gt;=15,O290&lt;30),"15-30",
AND(O290&gt;=30,O290&lt;60),"30-60",
AND(O290&gt;=60,O290&lt;90),"60-90",
AND(O290&gt;=90,O290&lt;120),"90-120",
AND(O290&gt;=120,O290&lt;160),"120-160",
AND(O290&gt;=160,O290&lt;200),"160-200",
AND(O290&gt;=200,O290&lt;250),"200-250",
AND(O290&gt;=250,O290&lt;300),"250-300",
O290&gt;=300,"&gt;300",
TRUE,"Below 0"
)</f>
        <v>5-15</v>
      </c>
      <c r="AB290">
        <v>357.09</v>
      </c>
    </row>
    <row r="291" spans="1:28">
      <c r="A291" s="1">
        <v>44280</v>
      </c>
      <c r="B291" s="1" t="str">
        <f t="shared" si="24"/>
        <v>2021</v>
      </c>
      <c r="C291" t="s">
        <v>22671</v>
      </c>
      <c r="D291" t="str">
        <f t="shared" si="20"/>
        <v>Laxmi</v>
      </c>
      <c r="E291" t="str">
        <f t="shared" si="21"/>
        <v>Laxmi Organic Indu</v>
      </c>
      <c r="F291" t="str">
        <f>_xlfn.XLOOKUP(E291,MARKET_PRICE__2[Column2],MARKET_PRICE__2[Column3],"Not found")</f>
        <v>Not found</v>
      </c>
      <c r="G291" t="str">
        <f>_xlfn.XLOOKUP(D291,MARKET_PRICE__2[Column12],MARKET_PRICE__2[Column3],"Not found")</f>
        <v>320.00</v>
      </c>
      <c r="H291" s="2">
        <v>600</v>
      </c>
      <c r="J291" s="2" t="str" cm="1">
        <f t="array" ref="J291">_xlfn.IFS(
AND(H291&gt;=500,H291&lt;550),"500-550",
AND(H291&gt;=550,H291&lt;600),"550-600",
AND(H291&gt;=600,H291&lt;650),"600-650",
AND(H291&gt;=650,H291&lt;700),"650-700",
AND(H291&gt;=700,H291&lt;750),"700-750",
AND(H291&gt;=750,H291&lt;800),"750-800",
AND(H291&gt;=800,H291&lt;850),"800-850",
AND(H291&gt;=850,H291&lt;900),"850-900",
AND(H291&gt;=900,H291&lt;950),"900-950",
AND(H291&gt;=950,H291&lt;=1000),"950-1000",
H291&lt;500,"Below 500",
TRUE,"Above 1000"
)</f>
        <v>600-650</v>
      </c>
      <c r="K291" s="2">
        <f t="shared" si="23"/>
        <v>60</v>
      </c>
      <c r="N291" t="str" cm="1">
        <f t="array" ref="N291">_xlfn.IFS(H291&lt;500,"0-500",H291&lt;1000,"500-1000",H291&lt;1500,"1000-1500",H291&lt;2000,"1500-2000",H291&lt;2500,"2000-2500",H291&lt;3000,"2500-3000",H291&lt;3500,"3000-3500",H291&lt;4000,"3500-4000",H291&lt;4500,"4000-4500",H291&lt;=5000,"4500-5000",TRUE,"Hbove 5000")</f>
        <v>500-1000</v>
      </c>
      <c r="O291">
        <v>175.43</v>
      </c>
      <c r="P291">
        <v>217.62</v>
      </c>
      <c r="Q291">
        <v>20.059999999999999</v>
      </c>
      <c r="R291">
        <v>106.79</v>
      </c>
      <c r="S291" t="str" cm="1">
        <f t="array" ref="S291">_xlfn.IFS(
R291&lt;0,"&lt; 0",
R291&lt;5,"0 to 5",
R291&lt;10,"5 to 10",
R291&lt;15,"10 to 15",
R291&lt;20,"15 to 20",
R291&lt;25,"20 to 25",
R291&lt;50,"25 to 50",
R291&lt;75,"50 to 75",
R291&lt;100,"75 to 100",
R291&lt;125,"100 to 125",
R291&lt;150,"125 to 150",
R291&lt;175,"150 to 175",
R291&lt;200,"175 to 200",
TRUE,"&gt; 200"
)</f>
        <v>100 to 125</v>
      </c>
      <c r="T291">
        <v>130</v>
      </c>
      <c r="U291">
        <v>156.19999999999999</v>
      </c>
      <c r="V291">
        <v>20.149999999999999</v>
      </c>
      <c r="W291" t="str" cm="1">
        <f t="array" ref="W291">_xlfn.IFS(
V291&lt;-15,"&lt; -15%",
V291&lt;-10,"-15% to -10%",
V291&lt;-5,"-10% to -5%",
V291&lt;0,"-5% to 0%",
V291&lt;10,"0% to 10%",
V291&lt;20,"10% to 20%",
V291&lt;30,"20% to 30%",
V291&lt;40,"30% to 40%",
V291&lt;50,"40% to 50%",
V291&lt;60,"50% to 60%",
V291&lt;70,"60% to 70%",
V291&lt;80,"70% to 80%",
V291&lt;90,"80% to 90%",
V291&lt;100,"90% to 100%",
TRUE,"&gt; 100%"
)</f>
        <v>20% to 30%</v>
      </c>
      <c r="X291">
        <v>213.15</v>
      </c>
      <c r="Y291">
        <v>213</v>
      </c>
      <c r="Z291" t="str">
        <f t="shared" si="22"/>
        <v>&gt;0</v>
      </c>
      <c r="AA291" t="str" cm="1">
        <f t="array" ref="AA291">_xlfn.IFS(
AND(O291&gt;=0,O291&lt;5),"0-5",
AND(O291&gt;=5,O291&lt;15),"5-15",
AND(O291&gt;=15,O291&lt;30),"15-30",
AND(O291&gt;=30,O291&lt;60),"30-60",
AND(O291&gt;=60,O291&lt;90),"60-90",
AND(O291&gt;=90,O291&lt;120),"90-120",
AND(O291&gt;=120,O291&lt;160),"120-160",
AND(O291&gt;=160,O291&lt;200),"160-200",
AND(O291&gt;=200,O291&lt;250),"200-250",
AND(O291&gt;=250,O291&lt;300),"250-300",
O291&gt;=300,"&gt;300",
TRUE,"Below 0"
)</f>
        <v>160-200</v>
      </c>
      <c r="AB291">
        <v>63.96</v>
      </c>
    </row>
    <row r="292" spans="1:28">
      <c r="A292" s="1">
        <v>44279</v>
      </c>
      <c r="B292" s="1" t="str">
        <f t="shared" si="24"/>
        <v>2021</v>
      </c>
      <c r="C292" t="s">
        <v>22672</v>
      </c>
      <c r="D292" t="str">
        <f t="shared" si="20"/>
        <v>Anupam</v>
      </c>
      <c r="E292" t="str">
        <f t="shared" si="21"/>
        <v>Anupam Rasayan Ind</v>
      </c>
      <c r="F292" t="str">
        <f>_xlfn.XLOOKUP(E292,MARKET_PRICE__2[Column2],MARKET_PRICE__2[Column3],"Not found")</f>
        <v>Not found</v>
      </c>
      <c r="G292" t="str">
        <f>_xlfn.XLOOKUP(D292,MARKET_PRICE__2[Column12],MARKET_PRICE__2[Column3],"Not found")</f>
        <v>1098.10</v>
      </c>
      <c r="H292" s="2">
        <v>760</v>
      </c>
      <c r="J292" s="2" t="str" cm="1">
        <f t="array" ref="J292">_xlfn.IFS(
AND(H292&gt;=500,H292&lt;550),"500-550",
AND(H292&gt;=550,H292&lt;600),"550-600",
AND(H292&gt;=600,H292&lt;650),"600-650",
AND(H292&gt;=650,H292&lt;700),"650-700",
AND(H292&gt;=700,H292&lt;750),"700-750",
AND(H292&gt;=750,H292&lt;800),"750-800",
AND(H292&gt;=800,H292&lt;850),"800-850",
AND(H292&gt;=850,H292&lt;900),"850-900",
AND(H292&gt;=900,H292&lt;950),"900-950",
AND(H292&gt;=950,H292&lt;=1000),"950-1000",
H292&lt;500,"Below 500",
TRUE,"Above 1000"
)</f>
        <v>750-800</v>
      </c>
      <c r="K292" s="2">
        <f t="shared" si="23"/>
        <v>76</v>
      </c>
      <c r="N292" t="str" cm="1">
        <f t="array" ref="N292">_xlfn.IFS(H292&lt;500,"0-500",H292&lt;1000,"500-1000",H292&lt;1500,"1000-1500",H292&lt;2000,"1500-2000",H292&lt;2500,"2000-2500",H292&lt;3000,"2500-3000",H292&lt;3500,"3000-3500",H292&lt;4000,"3500-4000",H292&lt;4500,"4000-4500",H292&lt;=5000,"4500-5000",TRUE,"Hbove 5000")</f>
        <v>500-1000</v>
      </c>
      <c r="O292">
        <v>65.739999999999995</v>
      </c>
      <c r="P292">
        <v>97.42</v>
      </c>
      <c r="Q292">
        <v>10.77</v>
      </c>
      <c r="R292">
        <v>44.06</v>
      </c>
      <c r="S292" t="str" cm="1">
        <f t="array" ref="S292">_xlfn.IFS(
R292&lt;0,"&lt; 0",
R292&lt;5,"0 to 5",
R292&lt;10,"5 to 10",
R292&lt;15,"10 to 15",
R292&lt;20,"15 to 20",
R292&lt;25,"20 to 25",
R292&lt;50,"25 to 50",
R292&lt;75,"50 to 75",
R292&lt;100,"75 to 100",
R292&lt;125,"100 to 125",
R292&lt;150,"125 to 150",
R292&lt;175,"150 to 175",
R292&lt;200,"175 to 200",
TRUE,"&gt; 200"
)</f>
        <v>25 to 50</v>
      </c>
      <c r="T292">
        <v>555</v>
      </c>
      <c r="U292">
        <v>534.70000000000005</v>
      </c>
      <c r="V292">
        <v>-3.66</v>
      </c>
      <c r="W292" t="str" cm="1">
        <f t="array" ref="W292">_xlfn.IFS(
V292&lt;-15,"&lt; -15%",
V292&lt;-10,"-15% to -10%",
V292&lt;-5,"-10% to -5%",
V292&lt;0,"-5% to 0%",
V292&lt;10,"0% to 10%",
V292&lt;20,"10% to 20%",
V292&lt;30,"20% to 30%",
V292&lt;40,"30% to 40%",
V292&lt;50,"40% to 50%",
V292&lt;60,"50% to 60%",
V292&lt;70,"60% to 70%",
V292&lt;80,"70% to 80%",
V292&lt;90,"80% to 90%",
V292&lt;100,"90% to 100%",
TRUE,"&gt; 100%"
)</f>
        <v>-5% to 0%</v>
      </c>
      <c r="X292">
        <v>1130.7</v>
      </c>
      <c r="Y292">
        <v>1130.7</v>
      </c>
      <c r="Z292" t="str">
        <f t="shared" si="22"/>
        <v>&lt;0</v>
      </c>
      <c r="AA292" t="str" cm="1">
        <f t="array" ref="AA292">_xlfn.IFS(
AND(O292&gt;=0,O292&lt;5),"0-5",
AND(O292&gt;=5,O292&lt;15),"5-15",
AND(O292&gt;=15,O292&lt;30),"15-30",
AND(O292&gt;=30,O292&lt;60),"30-60",
AND(O292&gt;=60,O292&lt;90),"60-90",
AND(O292&gt;=90,O292&lt;120),"90-120",
AND(O292&gt;=120,O292&lt;160),"120-160",
AND(O292&gt;=160,O292&lt;200),"160-200",
AND(O292&gt;=200,O292&lt;250),"200-250",
AND(O292&gt;=250,O292&lt;300),"250-300",
O292&gt;=300,"&gt;300",
TRUE,"Below 0"
)</f>
        <v>60-90</v>
      </c>
      <c r="AB292">
        <v>103.73</v>
      </c>
    </row>
    <row r="293" spans="1:28">
      <c r="A293" s="1">
        <v>44274</v>
      </c>
      <c r="B293" s="1" t="str">
        <f t="shared" si="24"/>
        <v>2021</v>
      </c>
      <c r="C293" t="s">
        <v>22673</v>
      </c>
      <c r="D293" t="str">
        <f t="shared" si="20"/>
        <v>Easy</v>
      </c>
      <c r="E293" t="str">
        <f t="shared" si="21"/>
        <v>Easy Trip Planners</v>
      </c>
      <c r="F293" t="str">
        <f>_xlfn.XLOOKUP(E293,MARKET_PRICE__2[Column2],MARKET_PRICE__2[Column3],"Not found")</f>
        <v>Not found</v>
      </c>
      <c r="G293" t="str">
        <f>_xlfn.XLOOKUP(D293,MARKET_PRICE__2[Column12],MARKET_PRICE__2[Column3],"Not found")</f>
        <v>7.95</v>
      </c>
      <c r="H293" s="2">
        <v>510</v>
      </c>
      <c r="J293" s="2" t="str" cm="1">
        <f t="array" ref="J293">_xlfn.IFS(
AND(H293&gt;=500,H293&lt;550),"500-550",
AND(H293&gt;=550,H293&lt;600),"550-600",
AND(H293&gt;=600,H293&lt;650),"600-650",
AND(H293&gt;=650,H293&lt;700),"650-700",
AND(H293&gt;=700,H293&lt;750),"700-750",
AND(H293&gt;=750,H293&lt;800),"750-800",
AND(H293&gt;=800,H293&lt;850),"800-850",
AND(H293&gt;=850,H293&lt;900),"850-900",
AND(H293&gt;=900,H293&lt;950),"900-950",
AND(H293&gt;=950,H293&lt;=1000),"950-1000",
H293&lt;500,"Below 500",
TRUE,"Above 1000"
)</f>
        <v>500-550</v>
      </c>
      <c r="K293" s="2">
        <f t="shared" si="23"/>
        <v>51</v>
      </c>
      <c r="N293" t="str" cm="1">
        <f t="array" ref="N293">_xlfn.IFS(H293&lt;500,"0-500",H293&lt;1000,"500-1000",H293&lt;1500,"1000-1500",H293&lt;2000,"1500-2000",H293&lt;2500,"2000-2500",H293&lt;3000,"2500-3000",H293&lt;3500,"3000-3500",H293&lt;4000,"3500-4000",H293&lt;4500,"4000-4500",H293&lt;=5000,"4500-5000",TRUE,"Hbove 5000")</f>
        <v>500-1000</v>
      </c>
      <c r="O293">
        <v>77.53</v>
      </c>
      <c r="P293">
        <v>382.21</v>
      </c>
      <c r="Q293">
        <v>70.400000000000006</v>
      </c>
      <c r="R293">
        <v>159.33000000000001</v>
      </c>
      <c r="S293" t="str" cm="1">
        <f t="array" ref="S293">_xlfn.IFS(
R293&lt;0,"&lt; 0",
R293&lt;5,"0 to 5",
R293&lt;10,"5 to 10",
R293&lt;15,"10 to 15",
R293&lt;20,"15 to 20",
R293&lt;25,"20 to 25",
R293&lt;50,"25 to 50",
R293&lt;75,"50 to 75",
R293&lt;100,"75 to 100",
R293&lt;125,"100 to 125",
R293&lt;150,"125 to 150",
R293&lt;175,"150 to 175",
R293&lt;200,"175 to 200",
TRUE,"&gt; 200"
)</f>
        <v>150 to 175</v>
      </c>
      <c r="T293">
        <v>187</v>
      </c>
      <c r="U293">
        <v>206</v>
      </c>
      <c r="V293">
        <v>10.16</v>
      </c>
      <c r="W293" t="str" cm="1">
        <f t="array" ref="W293">_xlfn.IFS(
V293&lt;-15,"&lt; -15%",
V293&lt;-10,"-15% to -10%",
V293&lt;-5,"-10% to -5%",
V293&lt;0,"-5% to 0%",
V293&lt;10,"0% to 10%",
V293&lt;20,"10% to 20%",
V293&lt;30,"20% to 30%",
V293&lt;40,"30% to 40%",
V293&lt;50,"40% to 50%",
V293&lt;60,"50% to 60%",
V293&lt;70,"60% to 70%",
V293&lt;80,"70% to 80%",
V293&lt;90,"80% to 90%",
V293&lt;100,"90% to 100%",
TRUE,"&gt; 100%"
)</f>
        <v>10% to 20%</v>
      </c>
      <c r="X293">
        <v>8.9600000000000009</v>
      </c>
      <c r="Y293">
        <v>8.9499999999999993</v>
      </c>
      <c r="Z293" t="str">
        <f t="shared" si="22"/>
        <v>&gt;0</v>
      </c>
      <c r="AA293" t="str" cm="1">
        <f t="array" ref="AA293">_xlfn.IFS(
AND(O293&gt;=0,O293&lt;5),"0-5",
AND(O293&gt;=5,O293&lt;15),"5-15",
AND(O293&gt;=15,O293&lt;30),"15-30",
AND(O293&gt;=30,O293&lt;60),"30-60",
AND(O293&gt;=60,O293&lt;90),"60-90",
AND(O293&gt;=90,O293&lt;120),"90-120",
AND(O293&gt;=120,O293&lt;160),"120-160",
AND(O293&gt;=160,O293&lt;200),"160-200",
AND(O293&gt;=200,O293&lt;250),"200-250",
AND(O293&gt;=250,O293&lt;300),"250-300",
O293&gt;=300,"&gt;300",
TRUE,"Below 0"
)</f>
        <v>60-90</v>
      </c>
      <c r="AB293">
        <v>-95.21</v>
      </c>
    </row>
    <row r="294" spans="1:28">
      <c r="A294" s="1">
        <v>44270</v>
      </c>
      <c r="B294" s="1" t="str">
        <f t="shared" si="24"/>
        <v>2021</v>
      </c>
      <c r="C294" t="s">
        <v>22674</v>
      </c>
      <c r="D294" t="str">
        <f t="shared" si="20"/>
        <v>MTAR</v>
      </c>
      <c r="E294" t="str">
        <f t="shared" si="21"/>
        <v>MTAR Technologies</v>
      </c>
      <c r="F294" t="str">
        <f>_xlfn.XLOOKUP(E294,MARKET_PRICE__2[Column2],MARKET_PRICE__2[Column3],"Not found")</f>
        <v>Not found</v>
      </c>
      <c r="G294" t="str">
        <f>_xlfn.XLOOKUP(D294,MARKET_PRICE__2[Column12],MARKET_PRICE__2[Column3],"Not found")</f>
        <v>1957.15</v>
      </c>
      <c r="H294" s="2">
        <v>596.41</v>
      </c>
      <c r="J294" s="2" t="str" cm="1">
        <f t="array" ref="J294">_xlfn.IFS(
AND(H294&gt;=500,H294&lt;550),"500-550",
AND(H294&gt;=550,H294&lt;600),"550-600",
AND(H294&gt;=600,H294&lt;650),"600-650",
AND(H294&gt;=650,H294&lt;700),"650-700",
AND(H294&gt;=700,H294&lt;750),"700-750",
AND(H294&gt;=750,H294&lt;800),"750-800",
AND(H294&gt;=800,H294&lt;850),"800-850",
AND(H294&gt;=850,H294&lt;900),"850-900",
AND(H294&gt;=900,H294&lt;950),"900-950",
AND(H294&gt;=950,H294&lt;=1000),"950-1000",
H294&lt;500,"Below 500",
TRUE,"Above 1000"
)</f>
        <v>550-600</v>
      </c>
      <c r="K294" s="2">
        <f t="shared" si="23"/>
        <v>59.640999999999998</v>
      </c>
      <c r="N294" t="str" cm="1">
        <f t="array" ref="N294">_xlfn.IFS(H294&lt;500,"0-500",H294&lt;1000,"500-1000",H294&lt;1500,"1000-1500",H294&lt;2000,"1500-2000",H294&lt;2500,"2000-2500",H294&lt;3000,"2500-3000",H294&lt;3500,"3000-3500",H294&lt;4000,"3500-4000",H294&lt;4500,"4000-4500",H294&lt;=5000,"4500-5000",TRUE,"Hbove 5000")</f>
        <v>500-1000</v>
      </c>
      <c r="O294">
        <v>164.99</v>
      </c>
      <c r="P294">
        <v>650.79</v>
      </c>
      <c r="Q294">
        <v>28.4</v>
      </c>
      <c r="R294">
        <v>200.79</v>
      </c>
      <c r="S294" t="str" cm="1">
        <f t="array" ref="S294">_xlfn.IFS(
R294&lt;0,"&lt; 0",
R294&lt;5,"0 to 5",
R294&lt;10,"5 to 10",
R294&lt;15,"10 to 15",
R294&lt;20,"15 to 20",
R294&lt;25,"20 to 25",
R294&lt;50,"25 to 50",
R294&lt;75,"50 to 75",
R294&lt;100,"75 to 100",
R294&lt;125,"100 to 125",
R294&lt;150,"125 to 150",
R294&lt;175,"150 to 175",
R294&lt;200,"175 to 200",
TRUE,"&gt; 200"
)</f>
        <v>&gt; 200</v>
      </c>
      <c r="T294">
        <v>575</v>
      </c>
      <c r="U294">
        <v>1063.9000000000001</v>
      </c>
      <c r="V294">
        <v>85.03</v>
      </c>
      <c r="W294" t="str" cm="1">
        <f t="array" ref="W294">_xlfn.IFS(
V294&lt;-15,"&lt; -15%",
V294&lt;-10,"-15% to -10%",
V294&lt;-5,"-10% to -5%",
V294&lt;0,"-5% to 0%",
V294&lt;10,"0% to 10%",
V294&lt;20,"10% to 20%",
V294&lt;30,"20% to 30%",
V294&lt;40,"30% to 40%",
V294&lt;50,"40% to 50%",
V294&lt;60,"50% to 60%",
V294&lt;70,"60% to 70%",
V294&lt;80,"70% to 80%",
V294&lt;90,"80% to 90%",
V294&lt;100,"90% to 100%",
TRUE,"&gt; 100%"
)</f>
        <v>80% to 90%</v>
      </c>
      <c r="X294">
        <v>1518.45</v>
      </c>
      <c r="Y294">
        <v>1520.4</v>
      </c>
      <c r="Z294" t="str">
        <f t="shared" si="22"/>
        <v>&gt;0</v>
      </c>
      <c r="AA294" t="str" cm="1">
        <f t="array" ref="AA294">_xlfn.IFS(
AND(O294&gt;=0,O294&lt;5),"0-5",
AND(O294&gt;=5,O294&lt;15),"5-15",
AND(O294&gt;=15,O294&lt;30),"15-30",
AND(O294&gt;=30,O294&lt;60),"30-60",
AND(O294&gt;=60,O294&lt;90),"60-90",
AND(O294&gt;=90,O294&lt;120),"90-120",
AND(O294&gt;=120,O294&lt;160),"120-160",
AND(O294&gt;=160,O294&lt;200),"160-200",
AND(O294&gt;=200,O294&lt;250),"200-250",
AND(O294&gt;=250,O294&lt;300),"250-300",
O294&gt;=300,"&gt;300",
TRUE,"Below 0"
)</f>
        <v>160-200</v>
      </c>
      <c r="AB294">
        <v>164.08</v>
      </c>
    </row>
    <row r="295" spans="1:28">
      <c r="A295" s="1">
        <v>44260</v>
      </c>
      <c r="B295" s="1" t="str">
        <f t="shared" si="24"/>
        <v>2021</v>
      </c>
      <c r="C295" t="s">
        <v>22675</v>
      </c>
      <c r="D295" t="str">
        <f t="shared" si="20"/>
        <v>Heranba</v>
      </c>
      <c r="E295" t="str">
        <f t="shared" si="21"/>
        <v>Heranba Industries</v>
      </c>
      <c r="F295" t="str">
        <f>_xlfn.XLOOKUP(E295,MARKET_PRICE__2[Column2],MARKET_PRICE__2[Column3],"Not found")</f>
        <v>Not found</v>
      </c>
      <c r="G295" t="str">
        <f>_xlfn.XLOOKUP(D295,MARKET_PRICE__2[Column12],MARKET_PRICE__2[Column3],"Not found")</f>
        <v>293.85</v>
      </c>
      <c r="H295" s="2">
        <v>625.24</v>
      </c>
      <c r="J295" s="2" t="str" cm="1">
        <f t="array" ref="J295">_xlfn.IFS(
AND(H295&gt;=500,H295&lt;550),"500-550",
AND(H295&gt;=550,H295&lt;600),"550-600",
AND(H295&gt;=600,H295&lt;650),"600-650",
AND(H295&gt;=650,H295&lt;700),"650-700",
AND(H295&gt;=700,H295&lt;750),"700-750",
AND(H295&gt;=750,H295&lt;800),"750-800",
AND(H295&gt;=800,H295&lt;850),"800-850",
AND(H295&gt;=850,H295&lt;900),"850-900",
AND(H295&gt;=900,H295&lt;950),"900-950",
AND(H295&gt;=950,H295&lt;=1000),"950-1000",
H295&lt;500,"Below 500",
TRUE,"Above 1000"
)</f>
        <v>600-650</v>
      </c>
      <c r="K295" s="2">
        <f t="shared" si="23"/>
        <v>62.524000000000001</v>
      </c>
      <c r="N295" t="str" cm="1">
        <f t="array" ref="N295">_xlfn.IFS(H295&lt;500,"0-500",H295&lt;1000,"500-1000",H295&lt;1500,"1000-1500",H295&lt;2000,"1500-2000",H295&lt;2500,"2000-2500",H295&lt;3000,"2500-3000",H295&lt;3500,"3000-3500",H295&lt;4000,"3500-4000",H295&lt;4500,"4000-4500",H295&lt;=5000,"4500-5000",TRUE,"Hbove 5000")</f>
        <v>500-1000</v>
      </c>
      <c r="O295">
        <v>67.45</v>
      </c>
      <c r="P295">
        <v>271.14999999999998</v>
      </c>
      <c r="Q295">
        <v>11.84</v>
      </c>
      <c r="R295">
        <v>83.29</v>
      </c>
      <c r="S295" t="str" cm="1">
        <f t="array" ref="S295">_xlfn.IFS(
R295&lt;0,"&lt; 0",
R295&lt;5,"0 to 5",
R295&lt;10,"5 to 10",
R295&lt;15,"10 to 15",
R295&lt;20,"15 to 20",
R295&lt;25,"20 to 25",
R295&lt;50,"25 to 50",
R295&lt;75,"50 to 75",
R295&lt;100,"75 to 100",
R295&lt;125,"100 to 125",
R295&lt;150,"125 to 150",
R295&lt;175,"150 to 175",
R295&lt;200,"175 to 200",
TRUE,"&gt; 200"
)</f>
        <v>75 to 100</v>
      </c>
      <c r="T295">
        <v>627</v>
      </c>
      <c r="U295">
        <v>900</v>
      </c>
      <c r="V295">
        <v>43.54</v>
      </c>
      <c r="W295" t="str" cm="1">
        <f t="array" ref="W295">_xlfn.IFS(
V295&lt;-15,"&lt; -15%",
V295&lt;-10,"-15% to -10%",
V295&lt;-5,"-10% to -5%",
V295&lt;0,"-5% to 0%",
V295&lt;10,"0% to 10%",
V295&lt;20,"10% to 20%",
V295&lt;30,"20% to 30%",
V295&lt;40,"30% to 40%",
V295&lt;50,"40% to 50%",
V295&lt;60,"50% to 60%",
V295&lt;70,"60% to 70%",
V295&lt;80,"70% to 80%",
V295&lt;90,"80% to 90%",
V295&lt;100,"90% to 100%",
TRUE,"&gt; 100%"
)</f>
        <v>40% to 50%</v>
      </c>
      <c r="X295">
        <v>370.7</v>
      </c>
      <c r="Y295">
        <v>371.15</v>
      </c>
      <c r="Z295" t="str">
        <f t="shared" si="22"/>
        <v>&gt;0</v>
      </c>
      <c r="AA295" t="str" cm="1">
        <f t="array" ref="AA295">_xlfn.IFS(
AND(O295&gt;=0,O295&lt;5),"0-5",
AND(O295&gt;=5,O295&lt;15),"5-15",
AND(O295&gt;=15,O295&lt;30),"15-30",
AND(O295&gt;=30,O295&lt;60),"30-60",
AND(O295&gt;=60,O295&lt;90),"60-90",
AND(O295&gt;=90,O295&lt;120),"90-120",
AND(O295&gt;=120,O295&lt;160),"120-160",
AND(O295&gt;=160,O295&lt;200),"160-200",
AND(O295&gt;=200,O295&lt;250),"200-250",
AND(O295&gt;=250,O295&lt;300),"250-300",
O295&gt;=300,"&gt;300",
TRUE,"Below 0"
)</f>
        <v>60-90</v>
      </c>
      <c r="AB295">
        <v>-40.880000000000003</v>
      </c>
    </row>
    <row r="296" spans="1:28">
      <c r="A296" s="1">
        <v>44253</v>
      </c>
      <c r="B296" s="1" t="str">
        <f t="shared" si="24"/>
        <v>2021</v>
      </c>
      <c r="C296" t="s">
        <v>22676</v>
      </c>
      <c r="D296" t="str">
        <f t="shared" si="20"/>
        <v>Railtel</v>
      </c>
      <c r="E296" t="str">
        <f t="shared" si="21"/>
        <v>Railtel Corporatio</v>
      </c>
      <c r="F296" t="str">
        <f>_xlfn.XLOOKUP(E296,MARKET_PRICE__2[Column2],MARKET_PRICE__2[Column3],"Not found")</f>
        <v>Not found</v>
      </c>
      <c r="G296" t="str">
        <f>_xlfn.XLOOKUP(D296,MARKET_PRICE__2[Column12],MARKET_PRICE__2[Column3],"Not found")</f>
        <v>383.80</v>
      </c>
      <c r="H296" s="2">
        <v>819.24</v>
      </c>
      <c r="J296" s="2" t="str" cm="1">
        <f t="array" ref="J296">_xlfn.IFS(
AND(H296&gt;=500,H296&lt;550),"500-550",
AND(H296&gt;=550,H296&lt;600),"550-600",
AND(H296&gt;=600,H296&lt;650),"600-650",
AND(H296&gt;=650,H296&lt;700),"650-700",
AND(H296&gt;=700,H296&lt;750),"700-750",
AND(H296&gt;=750,H296&lt;800),"750-800",
AND(H296&gt;=800,H296&lt;850),"800-850",
AND(H296&gt;=850,H296&lt;900),"850-900",
AND(H296&gt;=900,H296&lt;950),"900-950",
AND(H296&gt;=950,H296&lt;=1000),"950-1000",
H296&lt;500,"Below 500",
TRUE,"Above 1000"
)</f>
        <v>800-850</v>
      </c>
      <c r="K296" s="2">
        <f t="shared" si="23"/>
        <v>81.924000000000007</v>
      </c>
      <c r="N296" t="str" cm="1">
        <f t="array" ref="N296">_xlfn.IFS(H296&lt;500,"0-500",H296&lt;1000,"500-1000",H296&lt;1500,"1000-1500",H296&lt;2000,"1500-2000",H296&lt;2500,"2000-2500",H296&lt;3000,"2500-3000",H296&lt;3500,"3000-3500",H296&lt;4000,"3500-4000",H296&lt;4500,"4000-4500",H296&lt;=5000,"4500-5000",TRUE,"Hbove 5000")</f>
        <v>500-1000</v>
      </c>
      <c r="O296">
        <v>65.14</v>
      </c>
      <c r="P296">
        <v>73.25</v>
      </c>
      <c r="Q296">
        <v>16.78</v>
      </c>
      <c r="R296">
        <v>42.39</v>
      </c>
      <c r="S296" t="str" cm="1">
        <f t="array" ref="S296">_xlfn.IFS(
R296&lt;0,"&lt; 0",
R296&lt;5,"0 to 5",
R296&lt;10,"5 to 10",
R296&lt;15,"10 to 15",
R296&lt;20,"15 to 20",
R296&lt;25,"20 to 25",
R296&lt;50,"25 to 50",
R296&lt;75,"50 to 75",
R296&lt;100,"75 to 100",
R296&lt;125,"100 to 125",
R296&lt;150,"125 to 150",
R296&lt;175,"150 to 175",
R296&lt;200,"175 to 200",
TRUE,"&gt; 200"
)</f>
        <v>25 to 50</v>
      </c>
      <c r="T296">
        <v>94</v>
      </c>
      <c r="U296">
        <v>104.6</v>
      </c>
      <c r="V296">
        <v>11.28</v>
      </c>
      <c r="W296" t="str" cm="1">
        <f t="array" ref="W296">_xlfn.IFS(
V296&lt;-15,"&lt; -15%",
V296&lt;-10,"-15% to -10%",
V296&lt;-5,"-10% to -5%",
V296&lt;0,"-5% to 0%",
V296&lt;10,"0% to 10%",
V296&lt;20,"10% to 20%",
V296&lt;30,"20% to 30%",
V296&lt;40,"30% to 40%",
V296&lt;50,"40% to 50%",
V296&lt;60,"50% to 60%",
V296&lt;70,"60% to 70%",
V296&lt;80,"70% to 80%",
V296&lt;90,"80% to 90%",
V296&lt;100,"90% to 100%",
TRUE,"&gt; 100%"
)</f>
        <v>10% to 20%</v>
      </c>
      <c r="X296">
        <v>354.5</v>
      </c>
      <c r="Y296">
        <v>354.5</v>
      </c>
      <c r="Z296" t="str">
        <f t="shared" si="22"/>
        <v>&gt;0</v>
      </c>
      <c r="AA296" t="str" cm="1">
        <f t="array" ref="AA296">_xlfn.IFS(
AND(O296&gt;=0,O296&lt;5),"0-5",
AND(O296&gt;=5,O296&lt;15),"5-15",
AND(O296&gt;=15,O296&lt;30),"15-30",
AND(O296&gt;=30,O296&lt;60),"30-60",
AND(O296&gt;=60,O296&lt;90),"60-90",
AND(O296&gt;=90,O296&lt;120),"90-120",
AND(O296&gt;=120,O296&lt;160),"120-160",
AND(O296&gt;=160,O296&lt;200),"160-200",
AND(O296&gt;=200,O296&lt;250),"200-250",
AND(O296&gt;=250,O296&lt;300),"250-300",
O296&gt;=300,"&gt;300",
TRUE,"Below 0"
)</f>
        <v>60-90</v>
      </c>
      <c r="AB296">
        <v>277.13</v>
      </c>
    </row>
    <row r="297" spans="1:28" hidden="1">
      <c r="A297" s="1">
        <v>44252</v>
      </c>
      <c r="B297" s="1" t="str">
        <f t="shared" si="24"/>
        <v>2021</v>
      </c>
      <c r="C297" t="s">
        <v>79</v>
      </c>
      <c r="D297" t="str">
        <f t="shared" si="20"/>
        <v>Nureca</v>
      </c>
      <c r="E297" t="str">
        <f t="shared" si="21"/>
        <v>Nureca</v>
      </c>
      <c r="F297" t="str">
        <f>_xlfn.XLOOKUP(E297,MARKET_PRICE__2[Column2],MARKET_PRICE__2[Column3],"Not found")</f>
        <v>228.80</v>
      </c>
      <c r="G297" t="str">
        <f>_xlfn.XLOOKUP(D297,MARKET_PRICE__2[Column12],MARKET_PRICE__2[Column3],"Not found")</f>
        <v>228.80</v>
      </c>
      <c r="H297" s="2">
        <v>100</v>
      </c>
      <c r="I297" s="2" t="str" cm="1">
        <f t="array" ref="I297">_xlfn.IFS(
H297&lt;50,"0-50",
H297&lt;100,"50-100",
H297&lt;150,"100-150",
H297&lt;200,"150-200",
H297&lt;250,"200-250",
H297&lt;300,"250-300",
H297&lt;350,"300-350",
H297&lt;400,"350-400",
H297&lt;450,"400-450",
H297&lt;=500,"450-500",
TRUE,"Above 500"
)</f>
        <v>100-150</v>
      </c>
      <c r="K297" s="2">
        <f t="shared" si="23"/>
        <v>10</v>
      </c>
      <c r="N297" t="str" cm="1">
        <f t="array" ref="N297">_xlfn.IFS(H297&lt;500,"0-500",H297&lt;1000,"500-1000",H297&lt;1500,"1000-1500",H297&lt;2000,"1500-2000",H297&lt;2500,"2000-2500",H297&lt;3000,"2500-3000",H297&lt;3500,"3000-3500",H297&lt;4000,"3500-4000",H297&lt;4500,"4000-4500",H297&lt;=5000,"4500-5000",TRUE,"Hbove 5000")</f>
        <v>0-500</v>
      </c>
      <c r="O297">
        <v>3.1</v>
      </c>
      <c r="P297">
        <v>31.59</v>
      </c>
      <c r="Q297">
        <v>166.65</v>
      </c>
      <c r="R297">
        <v>39.93</v>
      </c>
      <c r="S297" t="str" cm="1">
        <f t="array" ref="S297">_xlfn.IFS(
R297&lt;0,"&lt; 0",
R297&lt;5,"0 to 5",
R297&lt;10,"5 to 10",
R297&lt;15,"10 to 15",
R297&lt;20,"15 to 20",
R297&lt;25,"20 to 25",
R297&lt;50,"25 to 50",
R297&lt;75,"50 to 75",
R297&lt;100,"75 to 100",
R297&lt;125,"100 to 125",
R297&lt;150,"125 to 150",
R297&lt;175,"150 to 175",
R297&lt;200,"175 to 200",
TRUE,"&gt; 200"
)</f>
        <v>25 to 50</v>
      </c>
      <c r="T297">
        <v>400</v>
      </c>
      <c r="U297">
        <v>634.95000000000005</v>
      </c>
      <c r="V297">
        <v>58.74</v>
      </c>
      <c r="W297" t="str" cm="1">
        <f t="array" ref="W297">_xlfn.IFS(
V297&lt;-15,"&lt; -15%",
V297&lt;-10,"-15% to -10%",
V297&lt;-5,"-10% to -5%",
V297&lt;0,"-5% to 0%",
V297&lt;10,"0% to 10%",
V297&lt;20,"10% to 20%",
V297&lt;30,"20% to 30%",
V297&lt;40,"30% to 40%",
V297&lt;50,"40% to 50%",
V297&lt;60,"50% to 60%",
V297&lt;70,"60% to 70%",
V297&lt;80,"70% to 80%",
V297&lt;90,"80% to 90%",
V297&lt;100,"90% to 100%",
TRUE,"&gt; 100%"
)</f>
        <v>50% to 60%</v>
      </c>
      <c r="X297">
        <v>242.8</v>
      </c>
      <c r="Y297">
        <v>243.67</v>
      </c>
      <c r="Z297" t="str">
        <f t="shared" si="22"/>
        <v>&gt;0</v>
      </c>
      <c r="AA297" t="str" cm="1">
        <f t="array" ref="AA297">_xlfn.IFS(
AND(O297&gt;=0,O297&lt;5),"0-5",
AND(O297&gt;=5,O297&lt;15),"5-15",
AND(O297&gt;=15,O297&lt;30),"15-30",
AND(O297&gt;=30,O297&lt;60),"30-60",
AND(O297&gt;=60,O297&lt;90),"60-90",
AND(O297&gt;=90,O297&lt;120),"90-120",
AND(O297&gt;=120,O297&lt;160),"120-160",
AND(O297&gt;=160,O297&lt;200),"160-200",
AND(O297&gt;=200,O297&lt;250),"200-250",
AND(O297&gt;=250,O297&lt;300),"250-300",
O297&gt;=300,"&gt;300",
TRUE,"Below 0"
)</f>
        <v>0-5</v>
      </c>
      <c r="AB297">
        <v>-39.299999999999997</v>
      </c>
    </row>
    <row r="298" spans="1:28" hidden="1">
      <c r="A298" s="1">
        <v>44243</v>
      </c>
      <c r="B298" s="1" t="str">
        <f t="shared" si="24"/>
        <v>2021</v>
      </c>
      <c r="C298" t="s">
        <v>22677</v>
      </c>
      <c r="D298" t="str">
        <f t="shared" si="20"/>
        <v>Brookfield</v>
      </c>
      <c r="E298" t="str">
        <f t="shared" si="21"/>
        <v>Brookfield India R</v>
      </c>
      <c r="F298" t="str">
        <f>_xlfn.XLOOKUP(E298,MARKET_PRICE__2[Column2],MARKET_PRICE__2[Column3],"Not found")</f>
        <v>Not found</v>
      </c>
      <c r="G298" t="str">
        <f>_xlfn.XLOOKUP(D298,MARKET_PRICE__2[Column12],MARKET_PRICE__2[Column3],"Not found")</f>
        <v>344.59</v>
      </c>
      <c r="H298" s="2">
        <v>3800</v>
      </c>
      <c r="K298" s="2">
        <f t="shared" si="23"/>
        <v>380</v>
      </c>
      <c r="N298" t="str" cm="1">
        <f t="array" ref="N298">_xlfn.IFS(H298&lt;500,"0-500",H298&lt;1000,"500-1000",H298&lt;1500,"1000-1500",H298&lt;2000,"1500-2000",H298&lt;2500,"2000-2500",H298&lt;3000,"2500-3000",H298&lt;3500,"3000-3500",H298&lt;4000,"3500-4000",H298&lt;4500,"4000-4500",H298&lt;=5000,"4500-5000",TRUE,"Hbove 5000")</f>
        <v>3500-4000</v>
      </c>
      <c r="O298">
        <v>4.78</v>
      </c>
      <c r="P298">
        <v>11.74</v>
      </c>
      <c r="Q298">
        <v>0</v>
      </c>
      <c r="R298">
        <v>7.94</v>
      </c>
      <c r="S298" t="str" cm="1">
        <f t="array" ref="S298">_xlfn.IFS(
R298&lt;0,"&lt; 0",
R298&lt;5,"0 to 5",
R298&lt;10,"5 to 10",
R298&lt;15,"10 to 15",
R298&lt;20,"15 to 20",
R298&lt;25,"20 to 25",
R298&lt;50,"25 to 50",
R298&lt;75,"50 to 75",
R298&lt;100,"75 to 100",
R298&lt;125,"100 to 125",
R298&lt;150,"125 to 150",
R298&lt;175,"150 to 175",
R298&lt;200,"175 to 200",
TRUE,"&gt; 200"
)</f>
        <v>5 to 10</v>
      </c>
      <c r="T298">
        <v>275</v>
      </c>
      <c r="U298">
        <v>275.05</v>
      </c>
      <c r="V298">
        <v>0.02</v>
      </c>
      <c r="W298" t="str" cm="1">
        <f t="array" ref="W298">_xlfn.IFS(
V298&lt;-15,"&lt; -15%",
V298&lt;-10,"-15% to -10%",
V298&lt;-5,"-10% to -5%",
V298&lt;0,"-5% to 0%",
V298&lt;10,"0% to 10%",
V298&lt;20,"10% to 20%",
V298&lt;30,"20% to 30%",
V298&lt;40,"30% to 40%",
V298&lt;50,"40% to 50%",
V298&lt;60,"50% to 60%",
V298&lt;70,"60% to 70%",
V298&lt;80,"70% to 80%",
V298&lt;90,"80% to 90%",
V298&lt;100,"90% to 100%",
TRUE,"&gt; 100%"
)</f>
        <v>0% to 10%</v>
      </c>
      <c r="X298">
        <v>323.12</v>
      </c>
      <c r="Y298">
        <v>322.93</v>
      </c>
      <c r="Z298" t="str">
        <f t="shared" si="22"/>
        <v>&gt;0</v>
      </c>
      <c r="AA298" t="str" cm="1">
        <f t="array" ref="AA298">_xlfn.IFS(
AND(O298&gt;=0,O298&lt;5),"0-5",
AND(O298&gt;=5,O298&lt;15),"5-15",
AND(O298&gt;=15,O298&lt;30),"15-30",
AND(O298&gt;=30,O298&lt;60),"30-60",
AND(O298&gt;=60,O298&lt;90),"60-90",
AND(O298&gt;=90,O298&lt;120),"90-120",
AND(O298&gt;=120,O298&lt;160),"120-160",
AND(O298&gt;=160,O298&lt;200),"160-200",
AND(O298&gt;=200,O298&lt;250),"200-250",
AND(O298&gt;=250,O298&lt;300),"250-300",
O298&gt;=300,"&gt;300",
TRUE,"Below 0"
)</f>
        <v>0-5</v>
      </c>
      <c r="AB298">
        <v>17.5</v>
      </c>
    </row>
    <row r="299" spans="1:28" hidden="1">
      <c r="A299" s="1">
        <v>44232</v>
      </c>
      <c r="B299" s="1" t="str">
        <f t="shared" si="24"/>
        <v>2021</v>
      </c>
      <c r="C299" t="s">
        <v>80</v>
      </c>
      <c r="D299" t="str">
        <f t="shared" si="20"/>
        <v>Stove</v>
      </c>
      <c r="E299" t="str">
        <f t="shared" si="21"/>
        <v>Stove Kraft</v>
      </c>
      <c r="F299" t="str">
        <f>_xlfn.XLOOKUP(E299,MARKET_PRICE__2[Column2],MARKET_PRICE__2[Column3],"Not found")</f>
        <v>674.70</v>
      </c>
      <c r="G299" t="str">
        <f>_xlfn.XLOOKUP(D299,MARKET_PRICE__2[Column12],MARKET_PRICE__2[Column3],"Not found")</f>
        <v>674.70</v>
      </c>
      <c r="H299" s="2">
        <v>412.63</v>
      </c>
      <c r="I299" s="2" t="str" cm="1">
        <f t="array" ref="I299">_xlfn.IFS(
H299&lt;50,"0-50",
H299&lt;100,"50-100",
H299&lt;150,"100-150",
H299&lt;200,"150-200",
H299&lt;250,"200-250",
H299&lt;300,"250-300",
H299&lt;350,"300-350",
H299&lt;400,"350-400",
H299&lt;450,"400-450",
H299&lt;=500,"450-500",
TRUE,"Above 500"
)</f>
        <v>400-450</v>
      </c>
      <c r="K299" s="2">
        <f t="shared" si="23"/>
        <v>41.262999999999998</v>
      </c>
      <c r="N299" t="str" cm="1">
        <f t="array" ref="N299">_xlfn.IFS(H299&lt;500,"0-500",H299&lt;1000,"500-1000",H299&lt;1500,"1000-1500",H299&lt;2000,"1500-2000",H299&lt;2500,"2000-2500",H299&lt;3000,"2500-3000",H299&lt;3500,"3000-3500",H299&lt;4000,"3500-4000",H299&lt;4500,"4000-4500",H299&lt;=5000,"4500-5000",TRUE,"Hbove 5000")</f>
        <v>0-500</v>
      </c>
      <c r="O299">
        <v>8.02</v>
      </c>
      <c r="P299">
        <v>32.72</v>
      </c>
      <c r="Q299">
        <v>26.04</v>
      </c>
      <c r="R299">
        <v>18.03</v>
      </c>
      <c r="S299" t="str" cm="1">
        <f t="array" ref="S299">_xlfn.IFS(
R299&lt;0,"&lt; 0",
R299&lt;5,"0 to 5",
R299&lt;10,"5 to 10",
R299&lt;15,"10 to 15",
R299&lt;20,"15 to 20",
R299&lt;25,"20 to 25",
R299&lt;50,"25 to 50",
R299&lt;75,"50 to 75",
R299&lt;100,"75 to 100",
R299&lt;125,"100 to 125",
R299&lt;150,"125 to 150",
R299&lt;175,"150 to 175",
R299&lt;200,"175 to 200",
TRUE,"&gt; 200"
)</f>
        <v>15 to 20</v>
      </c>
      <c r="T299">
        <v>385</v>
      </c>
      <c r="U299">
        <v>467</v>
      </c>
      <c r="V299">
        <v>21.3</v>
      </c>
      <c r="W299" t="str" cm="1">
        <f t="array" ref="W299">_xlfn.IFS(
V299&lt;-15,"&lt; -15%",
V299&lt;-10,"-15% to -10%",
V299&lt;-5,"-10% to -5%",
V299&lt;0,"-5% to 0%",
V299&lt;10,"0% to 10%",
V299&lt;20,"10% to 20%",
V299&lt;30,"20% to 30%",
V299&lt;40,"30% to 40%",
V299&lt;50,"40% to 50%",
V299&lt;60,"50% to 60%",
V299&lt;70,"60% to 70%",
V299&lt;80,"70% to 80%",
V299&lt;90,"80% to 90%",
V299&lt;100,"90% to 100%",
TRUE,"&gt; 100%"
)</f>
        <v>20% to 30%</v>
      </c>
      <c r="X299">
        <v>666.7</v>
      </c>
      <c r="Y299">
        <v>666.95</v>
      </c>
      <c r="Z299" t="str">
        <f t="shared" si="22"/>
        <v>&gt;0</v>
      </c>
      <c r="AA299" t="str" cm="1">
        <f t="array" ref="AA299">_xlfn.IFS(
AND(O299&gt;=0,O299&lt;5),"0-5",
AND(O299&gt;=5,O299&lt;15),"5-15",
AND(O299&gt;=15,O299&lt;30),"15-30",
AND(O299&gt;=30,O299&lt;60),"30-60",
AND(O299&gt;=60,O299&lt;90),"60-90",
AND(O299&gt;=90,O299&lt;120),"90-120",
AND(O299&gt;=120,O299&lt;160),"120-160",
AND(O299&gt;=160,O299&lt;200),"160-200",
AND(O299&gt;=200,O299&lt;250),"200-250",
AND(O299&gt;=250,O299&lt;300),"250-300",
O299&gt;=300,"&gt;300",
TRUE,"Below 0"
)</f>
        <v>5-15</v>
      </c>
      <c r="AB299">
        <v>73.17</v>
      </c>
    </row>
    <row r="300" spans="1:28" hidden="1">
      <c r="A300" s="1">
        <v>44230</v>
      </c>
      <c r="B300" s="1" t="str">
        <f t="shared" si="24"/>
        <v>2021</v>
      </c>
      <c r="C300" t="s">
        <v>22678</v>
      </c>
      <c r="D300" t="str">
        <f t="shared" si="20"/>
        <v>Home</v>
      </c>
      <c r="E300" t="str">
        <f t="shared" si="21"/>
        <v>Home First Finance</v>
      </c>
      <c r="F300" t="str">
        <f>_xlfn.XLOOKUP(E300,MARKET_PRICE__2[Column2],MARKET_PRICE__2[Column3],"Not found")</f>
        <v>Not found</v>
      </c>
      <c r="G300" t="str">
        <f>_xlfn.XLOOKUP(D300,MARKET_PRICE__2[Column12],MARKET_PRICE__2[Column3],"Not found")</f>
        <v>1205.45</v>
      </c>
      <c r="H300" s="2">
        <v>1153.72</v>
      </c>
      <c r="K300" s="2">
        <f t="shared" si="23"/>
        <v>115.372</v>
      </c>
      <c r="L300" s="14" t="str" cm="1">
        <f t="array" ref="L300">_xlfn.IFS(
AND(H300&gt;=1000,H300&lt;1050),"1000-1050",
AND(H300&gt;=1050,H300&lt;1100),"1050-1100",
AND(H300&gt;=1100,H300&lt;1150),"1100-1150",
AND(H300&gt;=1150,H300&lt;1200),"1150-1200",
AND(H300&gt;=1200,H300&lt;1250),"1200-1250",
AND(H300&gt;=1250,H300&lt;1300),"1250-1300",
AND(H300&gt;=1300,H300&lt;1350),"1300-1350",
AND(H300&gt;=1350,H300&lt;1400),"1350-1400",
AND(H300&gt;=1400,H300&lt;1450),"1400-1450",
AND(H300&gt;=1450,H300&lt;=1500),"1450-1500",
H300&lt;1000,"Below 1000",
TRUE,"Above 1500"
)</f>
        <v>1150-1200</v>
      </c>
      <c r="M300" s="14"/>
      <c r="N300" t="str" cm="1">
        <f t="array" ref="N300">_xlfn.IFS(H300&lt;500,"0-500",H300&lt;1000,"500-1000",H300&lt;1500,"1000-1500",H300&lt;2000,"1500-2000",H300&lt;2500,"2000-2500",H300&lt;3000,"2500-3000",H300&lt;3500,"3000-3500",H300&lt;4000,"3500-4000",H300&lt;4500,"4000-4500",H300&lt;=5000,"4500-5000",TRUE,"Hbove 5000")</f>
        <v>1000-1500</v>
      </c>
      <c r="O300">
        <v>52.53</v>
      </c>
      <c r="P300">
        <v>39</v>
      </c>
      <c r="Q300">
        <v>6.59</v>
      </c>
      <c r="R300">
        <v>26.66</v>
      </c>
      <c r="S300" t="str" cm="1">
        <f t="array" ref="S300">_xlfn.IFS(
R300&lt;0,"&lt; 0",
R300&lt;5,"0 to 5",
R300&lt;10,"5 to 10",
R300&lt;15,"10 to 15",
R300&lt;20,"15 to 20",
R300&lt;25,"20 to 25",
R300&lt;50,"25 to 50",
R300&lt;75,"50 to 75",
R300&lt;100,"75 to 100",
R300&lt;125,"100 to 125",
R300&lt;150,"125 to 150",
R300&lt;175,"150 to 175",
R300&lt;200,"175 to 200",
TRUE,"&gt; 200"
)</f>
        <v>25 to 50</v>
      </c>
      <c r="T300">
        <v>518</v>
      </c>
      <c r="U300">
        <v>612.15</v>
      </c>
      <c r="V300">
        <v>18.18</v>
      </c>
      <c r="W300" t="str" cm="1">
        <f t="array" ref="W300">_xlfn.IFS(
V300&lt;-15,"&lt; -15%",
V300&lt;-10,"-15% to -10%",
V300&lt;-5,"-10% to -5%",
V300&lt;0,"-5% to 0%",
V300&lt;10,"0% to 10%",
V300&lt;20,"10% to 20%",
V300&lt;30,"20% to 30%",
V300&lt;40,"30% to 40%",
V300&lt;50,"40% to 50%",
V300&lt;60,"50% to 60%",
V300&lt;70,"60% to 70%",
V300&lt;80,"70% to 80%",
V300&lt;90,"80% to 90%",
V300&lt;100,"90% to 100%",
TRUE,"&gt; 100%"
)</f>
        <v>10% to 20%</v>
      </c>
      <c r="X300">
        <v>1307.6500000000001</v>
      </c>
      <c r="Y300">
        <v>1307.4000000000001</v>
      </c>
      <c r="Z300" t="str">
        <f t="shared" si="22"/>
        <v>&gt;0</v>
      </c>
      <c r="AA300" t="str" cm="1">
        <f t="array" ref="AA300">_xlfn.IFS(
AND(O300&gt;=0,O300&lt;5),"0-5",
AND(O300&gt;=5,O300&lt;15),"5-15",
AND(O300&gt;=15,O300&lt;30),"15-30",
AND(O300&gt;=30,O300&lt;60),"30-60",
AND(O300&gt;=60,O300&lt;90),"60-90",
AND(O300&gt;=90,O300&lt;120),"90-120",
AND(O300&gt;=120,O300&lt;160),"120-160",
AND(O300&gt;=160,O300&lt;200),"160-200",
AND(O300&gt;=200,O300&lt;250),"200-250",
AND(O300&gt;=250,O300&lt;300),"250-300",
O300&gt;=300,"&gt;300",
TRUE,"Below 0"
)</f>
        <v>30-60</v>
      </c>
      <c r="AB300">
        <v>152.44</v>
      </c>
    </row>
    <row r="301" spans="1:28" hidden="1">
      <c r="A301" s="1">
        <v>44229</v>
      </c>
      <c r="B301" s="1" t="str">
        <f t="shared" si="24"/>
        <v>2021</v>
      </c>
      <c r="C301" t="s">
        <v>81</v>
      </c>
      <c r="D301" t="str">
        <f t="shared" si="20"/>
        <v>Indigo</v>
      </c>
      <c r="E301" t="str">
        <f t="shared" si="21"/>
        <v>Indigo Paints</v>
      </c>
      <c r="F301" t="str">
        <f>_xlfn.XLOOKUP(E301,MARKET_PRICE__2[Column2],MARKET_PRICE__2[Column3],"Not found")</f>
        <v>1048.25</v>
      </c>
      <c r="G301" t="str">
        <f>_xlfn.XLOOKUP(D301,MARKET_PRICE__2[Column12],MARKET_PRICE__2[Column3],"Not found")</f>
        <v>1048.25</v>
      </c>
      <c r="H301" s="2">
        <v>1169.1199999999999</v>
      </c>
      <c r="K301" s="2">
        <f t="shared" si="23"/>
        <v>116.91199999999999</v>
      </c>
      <c r="L301" s="14" t="str" cm="1">
        <f t="array" ref="L301">_xlfn.IFS(
AND(H301&gt;=1000,H301&lt;1050),"1000-1050",
AND(H301&gt;=1050,H301&lt;1100),"1050-1100",
AND(H301&gt;=1100,H301&lt;1150),"1100-1150",
AND(H301&gt;=1150,H301&lt;1200),"1150-1200",
AND(H301&gt;=1200,H301&lt;1250),"1200-1250",
AND(H301&gt;=1250,H301&lt;1300),"1250-1300",
AND(H301&gt;=1300,H301&lt;1350),"1300-1350",
AND(H301&gt;=1350,H301&lt;1400),"1350-1400",
AND(H301&gt;=1400,H301&lt;1450),"1400-1450",
AND(H301&gt;=1450,H301&lt;=1500),"1450-1500",
H301&lt;1000,"Below 1000",
TRUE,"Above 1500"
)</f>
        <v>1150-1200</v>
      </c>
      <c r="M301" s="14"/>
      <c r="N301" t="str" cm="1">
        <f t="array" ref="N301">_xlfn.IFS(H301&lt;500,"0-500",H301&lt;1000,"500-1000",H301&lt;1500,"1000-1500",H301&lt;2000,"1500-2000",H301&lt;2500,"2000-2500",H301&lt;3000,"2500-3000",H301&lt;3500,"3000-3500",H301&lt;4000,"3500-4000",H301&lt;4500,"4000-4500",H301&lt;=5000,"4500-5000",TRUE,"Hbove 5000")</f>
        <v>1000-1500</v>
      </c>
      <c r="O301">
        <v>189.57</v>
      </c>
      <c r="P301">
        <v>263.05</v>
      </c>
      <c r="Q301">
        <v>15.93</v>
      </c>
      <c r="R301">
        <v>117.02</v>
      </c>
      <c r="S301" t="str" cm="1">
        <f t="array" ref="S301">_xlfn.IFS(
R301&lt;0,"&lt; 0",
R301&lt;5,"0 to 5",
R301&lt;10,"5 to 10",
R301&lt;15,"10 to 15",
R301&lt;20,"15 to 20",
R301&lt;25,"20 to 25",
R301&lt;50,"25 to 50",
R301&lt;75,"50 to 75",
R301&lt;100,"75 to 100",
R301&lt;125,"100 to 125",
R301&lt;150,"125 to 150",
R301&lt;175,"150 to 175",
R301&lt;200,"175 to 200",
TRUE,"&gt; 200"
)</f>
        <v>100 to 125</v>
      </c>
      <c r="T301">
        <v>1490</v>
      </c>
      <c r="U301">
        <v>2607.5</v>
      </c>
      <c r="V301">
        <v>75</v>
      </c>
      <c r="W301" t="str" cm="1">
        <f t="array" ref="W301">_xlfn.IFS(
V301&lt;-15,"&lt; -15%",
V301&lt;-10,"-15% to -10%",
V301&lt;-5,"-10% to -5%",
V301&lt;0,"-5% to 0%",
V301&lt;10,"0% to 10%",
V301&lt;20,"10% to 20%",
V301&lt;30,"20% to 30%",
V301&lt;40,"30% to 40%",
V301&lt;50,"40% to 50%",
V301&lt;60,"50% to 60%",
V301&lt;70,"60% to 70%",
V301&lt;80,"70% to 80%",
V301&lt;90,"80% to 90%",
V301&lt;100,"90% to 100%",
TRUE,"&gt; 100%"
)</f>
        <v>70% to 80%</v>
      </c>
      <c r="X301">
        <v>1131.05</v>
      </c>
      <c r="Y301">
        <v>1133.5</v>
      </c>
      <c r="Z301" t="str">
        <f t="shared" si="22"/>
        <v>&gt;0</v>
      </c>
      <c r="AA301" t="str" cm="1">
        <f t="array" ref="AA301">_xlfn.IFS(
AND(O301&gt;=0,O301&lt;5),"0-5",
AND(O301&gt;=5,O301&lt;15),"5-15",
AND(O301&gt;=15,O301&lt;30),"15-30",
AND(O301&gt;=30,O301&lt;60),"30-60",
AND(O301&gt;=60,O301&lt;90),"60-90",
AND(O301&gt;=90,O301&lt;120),"90-120",
AND(O301&gt;=120,O301&lt;160),"120-160",
AND(O301&gt;=160,O301&lt;200),"160-200",
AND(O301&gt;=200,O301&lt;250),"200-250",
AND(O301&gt;=250,O301&lt;300),"250-300",
O301&gt;=300,"&gt;300",
TRUE,"Below 0"
)</f>
        <v>160-200</v>
      </c>
      <c r="AB301">
        <v>-24.09</v>
      </c>
    </row>
    <row r="302" spans="1:28" hidden="1">
      <c r="A302" s="1">
        <v>44225</v>
      </c>
      <c r="B302" s="1" t="str">
        <f t="shared" si="24"/>
        <v>2021</v>
      </c>
      <c r="C302" t="s">
        <v>22679</v>
      </c>
      <c r="D302" t="str">
        <f t="shared" si="20"/>
        <v>Indian</v>
      </c>
      <c r="E302" t="str">
        <f t="shared" si="21"/>
        <v>Indian Railway Fin</v>
      </c>
      <c r="F302" t="str">
        <f>_xlfn.XLOOKUP(E302,MARKET_PRICE__2[Column2],MARKET_PRICE__2[Column3],"Not found")</f>
        <v>Not found</v>
      </c>
      <c r="G302" t="str">
        <f>_xlfn.XLOOKUP(D302,MARKET_PRICE__2[Column12],MARKET_PRICE__2[Column3],"Not found")</f>
        <v>140.35</v>
      </c>
      <c r="H302" s="2">
        <v>4633.38</v>
      </c>
      <c r="K302" s="2">
        <f t="shared" si="23"/>
        <v>463.33800000000002</v>
      </c>
      <c r="N302" t="str" cm="1">
        <f t="array" ref="N302">_xlfn.IFS(H302&lt;500,"0-500",H302&lt;1000,"500-1000",H302&lt;1500,"1000-1500",H302&lt;2000,"1500-2000",H302&lt;2500,"2000-2500",H302&lt;3000,"2500-3000",H302&lt;3500,"3000-3500",H302&lt;4000,"3500-4000",H302&lt;4500,"4000-4500",H302&lt;=5000,"4500-5000",TRUE,"Hbove 5000")</f>
        <v>4500-5000</v>
      </c>
      <c r="O302">
        <v>3.78</v>
      </c>
      <c r="P302">
        <v>2.67</v>
      </c>
      <c r="Q302">
        <v>3.66</v>
      </c>
      <c r="R302">
        <v>3.49</v>
      </c>
      <c r="S302" t="str" cm="1">
        <f t="array" ref="S302">_xlfn.IFS(
R302&lt;0,"&lt; 0",
R302&lt;5,"0 to 5",
R302&lt;10,"5 to 10",
R302&lt;15,"10 to 15",
R302&lt;20,"15 to 20",
R302&lt;25,"20 to 25",
R302&lt;50,"25 to 50",
R302&lt;75,"50 to 75",
R302&lt;100,"75 to 100",
R302&lt;125,"100 to 125",
R302&lt;150,"125 to 150",
R302&lt;175,"150 to 175",
R302&lt;200,"175 to 200",
TRUE,"&gt; 200"
)</f>
        <v>0 to 5</v>
      </c>
      <c r="T302">
        <v>26</v>
      </c>
      <c r="U302">
        <v>25</v>
      </c>
      <c r="V302">
        <v>-3.85</v>
      </c>
      <c r="W302" t="str" cm="1">
        <f t="array" ref="W302">_xlfn.IFS(
V302&lt;-15,"&lt; -15%",
V302&lt;-10,"-15% to -10%",
V302&lt;-5,"-10% to -5%",
V302&lt;0,"-5% to 0%",
V302&lt;10,"0% to 10%",
V302&lt;20,"10% to 20%",
V302&lt;30,"20% to 30%",
V302&lt;40,"30% to 40%",
V302&lt;50,"40% to 50%",
V302&lt;60,"50% to 60%",
V302&lt;70,"60% to 70%",
V302&lt;80,"70% to 80%",
V302&lt;90,"80% to 90%",
V302&lt;100,"90% to 100%",
TRUE,"&gt; 100%"
)</f>
        <v>-5% to 0%</v>
      </c>
      <c r="X302">
        <v>125</v>
      </c>
      <c r="Y302">
        <v>124.98</v>
      </c>
      <c r="Z302" t="str">
        <f t="shared" si="22"/>
        <v>&lt;0</v>
      </c>
      <c r="AA302" t="str" cm="1">
        <f t="array" ref="AA302">_xlfn.IFS(
AND(O302&gt;=0,O302&lt;5),"0-5",
AND(O302&gt;=5,O302&lt;15),"5-15",
AND(O302&gt;=15,O302&lt;30),"15-30",
AND(O302&gt;=30,O302&lt;60),"30-60",
AND(O302&gt;=60,O302&lt;90),"60-90",
AND(O302&gt;=90,O302&lt;120),"90-120",
AND(O302&gt;=120,O302&lt;160),"120-160",
AND(O302&gt;=160,O302&lt;200),"160-200",
AND(O302&gt;=200,O302&lt;250),"200-250",
AND(O302&gt;=250,O302&lt;300),"250-300",
O302&gt;=300,"&gt;300",
TRUE,"Below 0"
)</f>
        <v>0-5</v>
      </c>
      <c r="AB302">
        <v>380.77</v>
      </c>
    </row>
    <row r="303" spans="1:28" hidden="1">
      <c r="A303" s="1">
        <v>44197</v>
      </c>
      <c r="B303" s="1" t="str">
        <f t="shared" si="24"/>
        <v>2021</v>
      </c>
      <c r="C303" t="s">
        <v>22680</v>
      </c>
      <c r="D303" t="str">
        <f t="shared" si="20"/>
        <v>Antony</v>
      </c>
      <c r="E303" t="str">
        <f t="shared" si="21"/>
        <v>Antony Waste Handl</v>
      </c>
      <c r="F303" t="str">
        <f>_xlfn.XLOOKUP(E303,MARKET_PRICE__2[Column2],MARKET_PRICE__2[Column3],"Not found")</f>
        <v>Not found</v>
      </c>
      <c r="G303" t="str">
        <f>_xlfn.XLOOKUP(D303,MARKET_PRICE__2[Column12],MARKET_PRICE__2[Column3],"Not found")</f>
        <v>525.00</v>
      </c>
      <c r="H303" s="2">
        <v>299.99</v>
      </c>
      <c r="I303" s="2" t="str" cm="1">
        <f t="array" ref="I303">_xlfn.IFS(
H303&lt;50,"0-50",
H303&lt;100,"50-100",
H303&lt;150,"100-150",
H303&lt;200,"150-200",
H303&lt;250,"200-250",
H303&lt;300,"250-300",
H303&lt;350,"300-350",
H303&lt;400,"350-400",
H303&lt;450,"400-450",
H303&lt;=500,"450-500",
TRUE,"Above 500"
)</f>
        <v>250-300</v>
      </c>
      <c r="K303" s="2">
        <f t="shared" si="23"/>
        <v>29.999000000000002</v>
      </c>
      <c r="N303" t="str" cm="1">
        <f t="array" ref="N303">_xlfn.IFS(H303&lt;500,"0-500",H303&lt;1000,"500-1000",H303&lt;1500,"1000-1500",H303&lt;2000,"1500-2000",H303&lt;2500,"2000-2500",H303&lt;3000,"2500-3000",H303&lt;3500,"3000-3500",H303&lt;4000,"3500-4000",H303&lt;4500,"4000-4500",H303&lt;=5000,"4500-5000",TRUE,"Hbove 5000")</f>
        <v>0-500</v>
      </c>
      <c r="O303">
        <v>9.67</v>
      </c>
      <c r="P303">
        <v>18.690000000000001</v>
      </c>
      <c r="Q303">
        <v>16.55</v>
      </c>
      <c r="R303">
        <v>15.04</v>
      </c>
      <c r="S303" t="str" cm="1">
        <f t="array" ref="S303">_xlfn.IFS(
R303&lt;0,"&lt; 0",
R303&lt;5,"0 to 5",
R303&lt;10,"5 to 10",
R303&lt;15,"10 to 15",
R303&lt;20,"15 to 20",
R303&lt;25,"20 to 25",
R303&lt;50,"25 to 50",
R303&lt;75,"50 to 75",
R303&lt;100,"75 to 100",
R303&lt;125,"100 to 125",
R303&lt;150,"125 to 150",
R303&lt;175,"150 to 175",
R303&lt;200,"175 to 200",
TRUE,"&gt; 200"
)</f>
        <v>15 to 20</v>
      </c>
      <c r="T303">
        <v>315</v>
      </c>
      <c r="U303">
        <v>430</v>
      </c>
      <c r="V303">
        <v>36.51</v>
      </c>
      <c r="W303" t="str" cm="1">
        <f t="array" ref="W303">_xlfn.IFS(
V303&lt;-15,"&lt; -15%",
V303&lt;-10,"-15% to -10%",
V303&lt;-5,"-10% to -5%",
V303&lt;0,"-5% to 0%",
V303&lt;10,"0% to 10%",
V303&lt;20,"10% to 20%",
V303&lt;30,"20% to 30%",
V303&lt;40,"30% to 40%",
V303&lt;50,"40% to 50%",
V303&lt;60,"50% to 60%",
V303&lt;70,"60% to 70%",
V303&lt;80,"70% to 80%",
V303&lt;90,"80% to 90%",
V303&lt;100,"90% to 100%",
TRUE,"&gt; 100%"
)</f>
        <v>30% to 40%</v>
      </c>
      <c r="X303">
        <v>591.35</v>
      </c>
      <c r="Y303">
        <v>592.25</v>
      </c>
      <c r="Z303" t="str">
        <f t="shared" si="22"/>
        <v>&gt;0</v>
      </c>
      <c r="AA303" t="str" cm="1">
        <f t="array" ref="AA303">_xlfn.IFS(
AND(O303&gt;=0,O303&lt;5),"0-5",
AND(O303&gt;=5,O303&lt;15),"5-15",
AND(O303&gt;=15,O303&lt;30),"15-30",
AND(O303&gt;=30,O303&lt;60),"30-60",
AND(O303&gt;=60,O303&lt;90),"60-90",
AND(O303&gt;=90,O303&lt;120),"90-120",
AND(O303&gt;=120,O303&lt;160),"120-160",
AND(O303&gt;=160,O303&lt;200),"160-200",
AND(O303&gt;=200,O303&lt;250),"200-250",
AND(O303&gt;=250,O303&lt;300),"250-300",
O303&gt;=300,"&gt;300",
TRUE,"Below 0"
)</f>
        <v>5-15</v>
      </c>
      <c r="AB303">
        <v>87.73</v>
      </c>
    </row>
    <row r="304" spans="1:28">
      <c r="A304" s="1"/>
      <c r="B304" s="1"/>
    </row>
  </sheetData>
  <sortState xmlns:xlrd2="http://schemas.microsoft.com/office/spreadsheetml/2017/richdata2" ref="AF3:AF14">
    <sortCondition descending="1" ref="AF3:AF14"/>
  </sortSt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53B69B7-D672-482F-A0CB-57716582CD71}">
          <x14:formula1>
            <xm:f>'DASHBOARD(SUB)'!$U$22</xm:f>
          </x14:formula1>
          <xm:sqref>C2:C303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CDC1E-B426-4C6B-9546-DE4B26221017}">
  <dimension ref="A1:AS52"/>
  <sheetViews>
    <sheetView zoomScale="54" zoomScaleNormal="79" workbookViewId="0">
      <selection activeCell="AJ28" sqref="AJ28"/>
    </sheetView>
  </sheetViews>
  <sheetFormatPr defaultRowHeight="14.5"/>
  <cols>
    <col min="1" max="1" width="10.36328125" customWidth="1"/>
    <col min="2" max="2" width="9.7265625" customWidth="1"/>
    <col min="3" max="3" width="0" hidden="1" customWidth="1"/>
    <col min="17" max="17" width="44.08984375" customWidth="1"/>
    <col min="18" max="18" width="42.6328125" customWidth="1"/>
  </cols>
  <sheetData>
    <row r="1" spans="1:45">
      <c r="I1" t="s">
        <v>29745</v>
      </c>
      <c r="J1" t="s">
        <v>29744</v>
      </c>
      <c r="AL1" t="s">
        <v>29745</v>
      </c>
      <c r="AM1" t="s">
        <v>29744</v>
      </c>
    </row>
    <row r="2" spans="1:45">
      <c r="C2" t="s">
        <v>29723</v>
      </c>
      <c r="D2" t="str" cm="1">
        <f t="array" ref="D2:P2">TRANSPOSE(C2:C14)</f>
        <v>0-5</v>
      </c>
      <c r="E2" t="str">
        <v>5-10</v>
      </c>
      <c r="F2" t="str">
        <v>10-15</v>
      </c>
      <c r="G2" t="str">
        <v>15-20</v>
      </c>
      <c r="H2" t="str">
        <v>20-25</v>
      </c>
      <c r="I2" t="str">
        <v>25-50</v>
      </c>
      <c r="J2" t="str">
        <v>50-75</v>
      </c>
      <c r="K2" t="str">
        <v>75-100</v>
      </c>
      <c r="L2" t="str">
        <v>100-125</v>
      </c>
      <c r="M2" t="str">
        <v>125-150</v>
      </c>
      <c r="N2" t="str">
        <v>150-175</v>
      </c>
      <c r="O2" t="str">
        <v>175-200</v>
      </c>
      <c r="P2" t="str">
        <v>&gt;200</v>
      </c>
      <c r="S2" t="s">
        <v>29747</v>
      </c>
      <c r="AC2">
        <v>5</v>
      </c>
      <c r="AG2" cm="1">
        <f t="array" ref="AG2:AR2">TRANSPOSE(AC2:AC13)</f>
        <v>5</v>
      </c>
      <c r="AH2" t="str">
        <v>10</v>
      </c>
      <c r="AI2" t="str">
        <v>15</v>
      </c>
      <c r="AJ2">
        <v>20</v>
      </c>
      <c r="AK2">
        <v>25</v>
      </c>
      <c r="AL2">
        <v>50</v>
      </c>
      <c r="AM2">
        <v>75</v>
      </c>
      <c r="AN2">
        <v>100</v>
      </c>
      <c r="AO2">
        <v>125</v>
      </c>
      <c r="AP2">
        <v>150</v>
      </c>
      <c r="AQ2">
        <v>175</v>
      </c>
      <c r="AR2">
        <v>200</v>
      </c>
      <c r="AS2" t="s">
        <v>29735</v>
      </c>
    </row>
    <row r="3" spans="1:45" ht="36" customHeight="1">
      <c r="B3" t="s">
        <v>29710</v>
      </c>
      <c r="C3" s="19" t="s">
        <v>29724</v>
      </c>
      <c r="D3">
        <v>5.5</v>
      </c>
      <c r="E3">
        <v>5.1539999999999999</v>
      </c>
      <c r="F3">
        <v>13.81</v>
      </c>
      <c r="G3">
        <v>18.420000000000002</v>
      </c>
      <c r="H3">
        <v>3.45</v>
      </c>
      <c r="I3">
        <v>6.98</v>
      </c>
      <c r="J3">
        <v>15.135</v>
      </c>
      <c r="K3">
        <v>37.93</v>
      </c>
      <c r="L3">
        <v>51.6</v>
      </c>
      <c r="M3">
        <v>50.81</v>
      </c>
      <c r="N3">
        <v>77.680000000000007</v>
      </c>
      <c r="O3">
        <v>58.73</v>
      </c>
      <c r="P3">
        <v>78.77</v>
      </c>
      <c r="S3">
        <f>_xlfn.STDEV.S(D3:P3)</f>
        <v>28.018781712748797</v>
      </c>
      <c r="AC3" s="19" t="s">
        <v>29749</v>
      </c>
      <c r="AF3">
        <v>500</v>
      </c>
      <c r="AG3">
        <v>5.5</v>
      </c>
      <c r="AH3">
        <v>5.1539999999999999</v>
      </c>
      <c r="AI3">
        <v>13.81</v>
      </c>
      <c r="AJ3">
        <v>18.420000000000002</v>
      </c>
      <c r="AK3">
        <v>3.45</v>
      </c>
      <c r="AL3">
        <v>6.98</v>
      </c>
      <c r="AM3">
        <v>15.135</v>
      </c>
      <c r="AN3">
        <v>37.93</v>
      </c>
      <c r="AO3">
        <v>51.6</v>
      </c>
      <c r="AP3">
        <v>50.81</v>
      </c>
      <c r="AQ3">
        <v>77.680000000000007</v>
      </c>
      <c r="AR3">
        <v>58.73</v>
      </c>
      <c r="AS3">
        <v>78.77</v>
      </c>
    </row>
    <row r="4" spans="1:45" ht="41" customHeight="1">
      <c r="B4" t="s">
        <v>29719</v>
      </c>
      <c r="C4" s="19" t="s">
        <v>29725</v>
      </c>
      <c r="D4">
        <v>-3</v>
      </c>
      <c r="E4">
        <v>8.7899999999999991</v>
      </c>
      <c r="F4">
        <v>4.66</v>
      </c>
      <c r="G4">
        <v>3.14</v>
      </c>
      <c r="H4">
        <v>23</v>
      </c>
      <c r="I4">
        <v>18.87</v>
      </c>
      <c r="J4">
        <v>35.369999999999997</v>
      </c>
      <c r="K4">
        <v>44.15</v>
      </c>
      <c r="L4">
        <v>41.1</v>
      </c>
      <c r="M4">
        <v>38.78</v>
      </c>
      <c r="N4">
        <v>10.16</v>
      </c>
      <c r="O4">
        <v>87.98</v>
      </c>
      <c r="P4">
        <v>106.76600000000001</v>
      </c>
      <c r="S4">
        <f t="shared" ref="S4:S13" si="0">_xlfn.STDEV.S(D4:P4)</f>
        <v>33.021260543738116</v>
      </c>
      <c r="AC4" s="19" t="s">
        <v>29750</v>
      </c>
      <c r="AF4">
        <v>1000</v>
      </c>
      <c r="AG4">
        <v>-3</v>
      </c>
      <c r="AH4">
        <v>8.7899999999999991</v>
      </c>
      <c r="AI4">
        <v>4.66</v>
      </c>
      <c r="AJ4">
        <v>3.14</v>
      </c>
      <c r="AK4">
        <v>23</v>
      </c>
      <c r="AL4">
        <v>18.87</v>
      </c>
      <c r="AM4">
        <v>35.369999999999997</v>
      </c>
      <c r="AN4">
        <v>44.15</v>
      </c>
      <c r="AO4">
        <v>41.1</v>
      </c>
      <c r="AP4">
        <v>38.78</v>
      </c>
      <c r="AQ4">
        <v>10.16</v>
      </c>
      <c r="AR4">
        <v>87.98</v>
      </c>
      <c r="AS4">
        <v>106.76600000000001</v>
      </c>
    </row>
    <row r="5" spans="1:45" ht="34" customHeight="1">
      <c r="B5" t="s">
        <v>29711</v>
      </c>
      <c r="C5" t="s">
        <v>29726</v>
      </c>
      <c r="D5">
        <v>-2</v>
      </c>
      <c r="E5">
        <v>-1</v>
      </c>
      <c r="F5">
        <v>2.99</v>
      </c>
      <c r="G5">
        <v>-1.46</v>
      </c>
      <c r="I5">
        <v>14.94</v>
      </c>
      <c r="J5">
        <v>38.78</v>
      </c>
      <c r="K5">
        <v>33.58</v>
      </c>
      <c r="L5">
        <v>62.9</v>
      </c>
      <c r="M5">
        <v>90.72</v>
      </c>
      <c r="N5">
        <v>53.05</v>
      </c>
      <c r="S5">
        <f t="shared" si="0"/>
        <v>32.173118523941</v>
      </c>
      <c r="AC5">
        <v>20</v>
      </c>
      <c r="AF5">
        <v>1500</v>
      </c>
      <c r="AG5">
        <v>-2</v>
      </c>
      <c r="AH5">
        <v>-1</v>
      </c>
      <c r="AI5">
        <v>2.99</v>
      </c>
      <c r="AJ5">
        <v>-1.46</v>
      </c>
      <c r="AL5">
        <v>14.94</v>
      </c>
      <c r="AM5">
        <v>38.78</v>
      </c>
      <c r="AN5">
        <v>33.58</v>
      </c>
      <c r="AO5">
        <v>62.9</v>
      </c>
      <c r="AP5">
        <v>90.72</v>
      </c>
      <c r="AQ5">
        <v>53.05</v>
      </c>
    </row>
    <row r="6" spans="1:45" ht="30" customHeight="1">
      <c r="A6" t="s">
        <v>29746</v>
      </c>
      <c r="B6" t="s">
        <v>29712</v>
      </c>
      <c r="C6" t="s">
        <v>29727</v>
      </c>
      <c r="D6">
        <v>-7.0000000000000007E-2</v>
      </c>
      <c r="E6">
        <v>1.6</v>
      </c>
      <c r="G6">
        <v>13.91</v>
      </c>
      <c r="H6">
        <v>17.329999999999998</v>
      </c>
      <c r="I6">
        <v>43.61</v>
      </c>
      <c r="J6">
        <v>28.05</v>
      </c>
      <c r="K6">
        <v>50</v>
      </c>
      <c r="S6">
        <f t="shared" si="0"/>
        <v>19.485336733529845</v>
      </c>
      <c r="AC6">
        <v>25</v>
      </c>
      <c r="AD6" t="s">
        <v>29746</v>
      </c>
      <c r="AF6">
        <v>2000</v>
      </c>
      <c r="AG6">
        <v>-7.0000000000000007E-2</v>
      </c>
      <c r="AH6">
        <v>1.6</v>
      </c>
      <c r="AJ6">
        <v>13.91</v>
      </c>
      <c r="AK6">
        <v>17.329999999999998</v>
      </c>
      <c r="AL6">
        <v>43.61</v>
      </c>
      <c r="AM6">
        <v>28.05</v>
      </c>
      <c r="AN6">
        <v>50</v>
      </c>
    </row>
    <row r="7" spans="1:45" ht="36.5" customHeight="1">
      <c r="B7" t="s">
        <v>29713</v>
      </c>
      <c r="C7" t="s">
        <v>29728</v>
      </c>
      <c r="D7">
        <v>8.57</v>
      </c>
      <c r="E7">
        <v>10.199999999999999</v>
      </c>
      <c r="H7">
        <v>-1.1000000000000001</v>
      </c>
      <c r="I7">
        <v>32.840000000000003</v>
      </c>
      <c r="J7">
        <v>39.65</v>
      </c>
      <c r="S7">
        <f t="shared" si="0"/>
        <v>17.345877608238798</v>
      </c>
      <c r="AC7">
        <v>50</v>
      </c>
      <c r="AF7">
        <v>2500</v>
      </c>
      <c r="AG7">
        <v>8.57</v>
      </c>
      <c r="AH7">
        <v>10.199999999999999</v>
      </c>
      <c r="AK7">
        <v>-1.1000000000000001</v>
      </c>
      <c r="AL7">
        <v>32.840000000000003</v>
      </c>
      <c r="AM7">
        <v>39.65</v>
      </c>
    </row>
    <row r="8" spans="1:45">
      <c r="B8" t="s">
        <v>29714</v>
      </c>
      <c r="C8" t="s">
        <v>29729</v>
      </c>
      <c r="D8">
        <v>-6.2</v>
      </c>
      <c r="E8">
        <v>1.6</v>
      </c>
      <c r="G8">
        <v>-6.5</v>
      </c>
      <c r="I8">
        <v>20.170000000000002</v>
      </c>
      <c r="J8">
        <v>120</v>
      </c>
      <c r="S8">
        <f t="shared" si="0"/>
        <v>53.754687981607709</v>
      </c>
      <c r="AC8">
        <v>75</v>
      </c>
      <c r="AF8">
        <v>3000</v>
      </c>
      <c r="AG8">
        <v>-6.2</v>
      </c>
      <c r="AH8">
        <v>1.6</v>
      </c>
      <c r="AJ8">
        <v>-6.5</v>
      </c>
      <c r="AL8">
        <v>20.170000000000002</v>
      </c>
      <c r="AM8">
        <v>120</v>
      </c>
    </row>
    <row r="9" spans="1:45">
      <c r="B9" t="s">
        <v>29715</v>
      </c>
      <c r="C9" t="s">
        <v>29730</v>
      </c>
      <c r="D9">
        <v>3.02</v>
      </c>
      <c r="E9">
        <v>2.0499999999999998</v>
      </c>
      <c r="F9">
        <v>20.22</v>
      </c>
      <c r="G9">
        <v>-3.91</v>
      </c>
      <c r="I9">
        <v>-0.22</v>
      </c>
      <c r="J9">
        <v>83.42</v>
      </c>
      <c r="S9">
        <f t="shared" si="0"/>
        <v>33.387347304031209</v>
      </c>
      <c r="AC9">
        <v>100</v>
      </c>
      <c r="AF9">
        <v>3500</v>
      </c>
      <c r="AG9">
        <v>3.02</v>
      </c>
      <c r="AH9">
        <v>2.0499999999999998</v>
      </c>
      <c r="AI9">
        <v>20.22</v>
      </c>
      <c r="AJ9">
        <v>-3.91</v>
      </c>
      <c r="AL9">
        <v>-22</v>
      </c>
      <c r="AM9">
        <v>83.42</v>
      </c>
    </row>
    <row r="10" spans="1:45">
      <c r="B10" t="s">
        <v>29716</v>
      </c>
      <c r="C10" t="s">
        <v>29731</v>
      </c>
      <c r="D10">
        <v>-4.7</v>
      </c>
      <c r="S10" t="e">
        <f t="shared" si="0"/>
        <v>#DIV/0!</v>
      </c>
      <c r="AC10">
        <v>125</v>
      </c>
      <c r="AF10">
        <v>4000</v>
      </c>
      <c r="AG10">
        <v>-4.7</v>
      </c>
    </row>
    <row r="11" spans="1:45">
      <c r="B11" t="s">
        <v>29717</v>
      </c>
      <c r="C11" t="s">
        <v>29732</v>
      </c>
      <c r="D11">
        <v>30.77</v>
      </c>
      <c r="F11">
        <v>34.409999999999997</v>
      </c>
      <c r="G11">
        <v>20.37</v>
      </c>
      <c r="I11">
        <v>21.18</v>
      </c>
      <c r="S11">
        <f t="shared" si="0"/>
        <v>6.9892077519558669</v>
      </c>
      <c r="AC11">
        <v>150</v>
      </c>
      <c r="AF11">
        <v>4500</v>
      </c>
      <c r="AG11">
        <v>30.77</v>
      </c>
      <c r="AI11">
        <v>34.409999999999997</v>
      </c>
      <c r="AJ11">
        <v>20.37</v>
      </c>
      <c r="AL11">
        <v>21.18</v>
      </c>
    </row>
    <row r="12" spans="1:45">
      <c r="B12" t="s">
        <v>29718</v>
      </c>
      <c r="C12" t="s">
        <v>29733</v>
      </c>
      <c r="D12">
        <v>-10.6</v>
      </c>
      <c r="F12">
        <v>4</v>
      </c>
      <c r="K12">
        <v>69.66</v>
      </c>
      <c r="S12">
        <f t="shared" si="0"/>
        <v>42.751341499419638</v>
      </c>
      <c r="AC12">
        <v>175</v>
      </c>
      <c r="AF12">
        <v>5000</v>
      </c>
      <c r="AG12">
        <v>-10.6</v>
      </c>
      <c r="AI12">
        <v>4</v>
      </c>
      <c r="AN12">
        <v>69.66</v>
      </c>
    </row>
    <row r="13" spans="1:45">
      <c r="B13" t="s">
        <v>29743</v>
      </c>
      <c r="C13" t="s">
        <v>29734</v>
      </c>
      <c r="D13">
        <v>-0.88500000000000001</v>
      </c>
      <c r="E13">
        <v>9.09</v>
      </c>
      <c r="G13">
        <v>15.09</v>
      </c>
      <c r="I13">
        <v>46.174999999999997</v>
      </c>
      <c r="J13">
        <v>114.2</v>
      </c>
      <c r="K13">
        <v>77.87</v>
      </c>
      <c r="S13">
        <f t="shared" si="0"/>
        <v>45.05130042518195</v>
      </c>
      <c r="AC13">
        <v>200</v>
      </c>
      <c r="AF13" t="s">
        <v>29743</v>
      </c>
      <c r="AG13">
        <v>-0.88500000000000001</v>
      </c>
      <c r="AH13">
        <v>9.09</v>
      </c>
      <c r="AJ13">
        <v>15.09</v>
      </c>
      <c r="AK13">
        <v>46.174999999999997</v>
      </c>
      <c r="AL13">
        <v>114.2</v>
      </c>
      <c r="AM13">
        <v>77.87</v>
      </c>
    </row>
    <row r="14" spans="1:45" ht="62.5" customHeight="1">
      <c r="C14" t="s">
        <v>29735</v>
      </c>
    </row>
    <row r="16" spans="1:45">
      <c r="B16" t="s">
        <v>29748</v>
      </c>
      <c r="D16">
        <f>_xlfn.STDEV.S(D3:D13)</f>
        <v>10.992884289393752</v>
      </c>
      <c r="E16">
        <f t="shared" ref="E16:P16" si="1">_xlfn.STDEV.S(E3:E13)</f>
        <v>4.2289332325912019</v>
      </c>
      <c r="F16">
        <f t="shared" si="1"/>
        <v>12.338559748474154</v>
      </c>
      <c r="G16">
        <f t="shared" si="1"/>
        <v>10.750072092781519</v>
      </c>
      <c r="H16">
        <f t="shared" si="1"/>
        <v>11.35848874924242</v>
      </c>
      <c r="I16">
        <f t="shared" si="1"/>
        <v>15.601118772204906</v>
      </c>
      <c r="J16">
        <f t="shared" si="1"/>
        <v>40.685583041302415</v>
      </c>
      <c r="K16">
        <f>_xlfn.STDEV.S(K3:K13)</f>
        <v>17.797641884998896</v>
      </c>
      <c r="L16">
        <f t="shared" si="1"/>
        <v>10.902446208687945</v>
      </c>
      <c r="M16">
        <f t="shared" si="1"/>
        <v>27.188516571032942</v>
      </c>
      <c r="N16">
        <f t="shared" si="1"/>
        <v>34.169039104624154</v>
      </c>
      <c r="O16">
        <f t="shared" si="1"/>
        <v>20.682873349706473</v>
      </c>
      <c r="P16">
        <f t="shared" si="1"/>
        <v>19.796161446098537</v>
      </c>
      <c r="Q16" t="s">
        <v>29800</v>
      </c>
    </row>
    <row r="20" spans="4:18">
      <c r="D20" t="s">
        <v>29690</v>
      </c>
      <c r="E20" t="s">
        <v>29751</v>
      </c>
      <c r="F20" t="s">
        <v>29752</v>
      </c>
      <c r="G20" t="s">
        <v>29753</v>
      </c>
      <c r="H20" t="s">
        <v>29754</v>
      </c>
      <c r="I20" t="s">
        <v>29755</v>
      </c>
      <c r="J20" t="s">
        <v>29756</v>
      </c>
      <c r="K20" t="s">
        <v>29757</v>
      </c>
      <c r="L20" t="s">
        <v>29758</v>
      </c>
      <c r="Q20" t="s">
        <v>29817</v>
      </c>
    </row>
    <row r="21" spans="4:18">
      <c r="D21">
        <v>2021</v>
      </c>
      <c r="E21">
        <v>46</v>
      </c>
      <c r="F21">
        <v>19</v>
      </c>
      <c r="G21">
        <v>0</v>
      </c>
      <c r="H21">
        <v>30.28</v>
      </c>
      <c r="I21">
        <f>E21+F21+G21</f>
        <v>65</v>
      </c>
      <c r="J21">
        <f>E21/I21 *100</f>
        <v>70.769230769230774</v>
      </c>
      <c r="K21">
        <f>F21/I21 *100</f>
        <v>29.230769230769234</v>
      </c>
      <c r="L21">
        <f>G21/I21</f>
        <v>0</v>
      </c>
      <c r="Q21" t="s">
        <v>29818</v>
      </c>
      <c r="R21" t="s">
        <v>29819</v>
      </c>
    </row>
    <row r="22" spans="4:18">
      <c r="D22">
        <v>2022</v>
      </c>
      <c r="E22">
        <v>27</v>
      </c>
      <c r="F22">
        <v>10</v>
      </c>
      <c r="G22">
        <v>2</v>
      </c>
      <c r="H22">
        <v>10.199999999999999</v>
      </c>
      <c r="I22">
        <f>E22+F22+G22</f>
        <v>39</v>
      </c>
      <c r="J22">
        <f>E22/I22 *100</f>
        <v>69.230769230769226</v>
      </c>
      <c r="K22">
        <f>F22/I22 *100</f>
        <v>25.641025641025639</v>
      </c>
      <c r="L22">
        <f>G22/I22 *100</f>
        <v>5.1282051282051277</v>
      </c>
      <c r="Q22" t="s">
        <v>29820</v>
      </c>
    </row>
    <row r="23" spans="4:18">
      <c r="D23">
        <v>2023</v>
      </c>
      <c r="E23">
        <v>47</v>
      </c>
      <c r="F23">
        <v>8</v>
      </c>
      <c r="G23">
        <v>5</v>
      </c>
      <c r="H23">
        <v>26.06</v>
      </c>
      <c r="I23">
        <f>E23+F23+G23</f>
        <v>60</v>
      </c>
      <c r="J23">
        <f>E23/I23 *100</f>
        <v>78.333333333333329</v>
      </c>
      <c r="K23">
        <f>F23/I23 *100</f>
        <v>13.333333333333334</v>
      </c>
      <c r="L23">
        <f>G23/I23 *100</f>
        <v>8.3333333333333321</v>
      </c>
      <c r="Q23" t="s">
        <v>29821</v>
      </c>
    </row>
    <row r="24" spans="4:18">
      <c r="D24">
        <v>2024</v>
      </c>
      <c r="E24">
        <v>72</v>
      </c>
      <c r="F24">
        <v>18</v>
      </c>
      <c r="G24">
        <v>2</v>
      </c>
      <c r="H24">
        <v>28.49</v>
      </c>
      <c r="I24">
        <f>E24+F24+G24</f>
        <v>92</v>
      </c>
      <c r="J24">
        <f>E24/I24 *100</f>
        <v>78.260869565217391</v>
      </c>
      <c r="K24">
        <f>F24/I24 *100</f>
        <v>19.565217391304348</v>
      </c>
      <c r="L24">
        <f>G24/I24 *100</f>
        <v>2.1739130434782608</v>
      </c>
      <c r="Q24" t="s">
        <v>29822</v>
      </c>
    </row>
    <row r="25" spans="4:18">
      <c r="D25">
        <v>2025</v>
      </c>
      <c r="E25">
        <v>32</v>
      </c>
      <c r="F25">
        <v>9</v>
      </c>
      <c r="G25">
        <v>3</v>
      </c>
      <c r="H25">
        <v>12.34</v>
      </c>
      <c r="I25">
        <f>E25+F25+G25</f>
        <v>44</v>
      </c>
      <c r="J25">
        <f>E25/I25 *100</f>
        <v>72.727272727272734</v>
      </c>
      <c r="K25">
        <f>F25/I25 *100</f>
        <v>20.454545454545457</v>
      </c>
      <c r="L25">
        <f>G25/I25 *100</f>
        <v>6.8181818181818175</v>
      </c>
      <c r="Q25" t="s">
        <v>29823</v>
      </c>
    </row>
    <row r="26" spans="4:18">
      <c r="J26">
        <f>AVERAGE(J21:J25)</f>
        <v>73.864295125164688</v>
      </c>
      <c r="K26">
        <f>AVERAGE(K21:K25)</f>
        <v>21.6449782101956</v>
      </c>
      <c r="L26">
        <f>AVERAGE(L21:L25)</f>
        <v>4.4907266646397073</v>
      </c>
      <c r="Q26" t="s">
        <v>29824</v>
      </c>
    </row>
    <row r="27" spans="4:18">
      <c r="Q27" t="s">
        <v>29825</v>
      </c>
    </row>
    <row r="28" spans="4:18">
      <c r="Q28" t="s">
        <v>29826</v>
      </c>
    </row>
    <row r="36" spans="24:38">
      <c r="AD36" t="s">
        <v>29827</v>
      </c>
    </row>
    <row r="39" spans="24:38">
      <c r="Y39" t="s">
        <v>29723</v>
      </c>
      <c r="Z39" t="str" cm="1">
        <f t="array" ref="Z39:AL39">TRANSPOSE(Y39:Y51)</f>
        <v>0-5</v>
      </c>
      <c r="AA39" t="str">
        <v>5-10</v>
      </c>
      <c r="AB39" t="str">
        <v>10-15</v>
      </c>
      <c r="AC39" t="str">
        <v>15-20</v>
      </c>
      <c r="AD39" t="str">
        <v>20-25</v>
      </c>
      <c r="AE39" t="str">
        <v>25-50</v>
      </c>
      <c r="AF39" t="str">
        <v>50-75</v>
      </c>
      <c r="AG39" t="str">
        <v>75-100</v>
      </c>
      <c r="AH39" t="str">
        <v>100-125</v>
      </c>
      <c r="AI39" t="str">
        <v>125-150</v>
      </c>
      <c r="AJ39" t="str">
        <v>150-175</v>
      </c>
      <c r="AK39" t="str">
        <v>175-200</v>
      </c>
      <c r="AL39">
        <v>0</v>
      </c>
    </row>
    <row r="40" spans="24:38">
      <c r="X40" t="s">
        <v>29710</v>
      </c>
      <c r="Y40" s="19" t="s">
        <v>29724</v>
      </c>
      <c r="Z40">
        <v>5.5</v>
      </c>
      <c r="AA40">
        <v>5.1539999999999999</v>
      </c>
      <c r="AB40">
        <v>13.81</v>
      </c>
      <c r="AC40">
        <v>18.420000000000002</v>
      </c>
      <c r="AD40">
        <v>3.45</v>
      </c>
      <c r="AE40">
        <v>6.98</v>
      </c>
      <c r="AF40">
        <v>15.135</v>
      </c>
      <c r="AG40">
        <v>37.93</v>
      </c>
      <c r="AH40">
        <v>51.6</v>
      </c>
      <c r="AI40">
        <v>50.81</v>
      </c>
      <c r="AJ40">
        <v>77.680000000000007</v>
      </c>
      <c r="AK40">
        <v>58.73</v>
      </c>
      <c r="AL40">
        <v>78.77</v>
      </c>
    </row>
    <row r="41" spans="24:38">
      <c r="X41" t="s">
        <v>29719</v>
      </c>
      <c r="Y41" s="19" t="s">
        <v>29725</v>
      </c>
      <c r="Z41">
        <v>-3</v>
      </c>
      <c r="AA41">
        <v>8.7899999999999991</v>
      </c>
      <c r="AB41">
        <v>4.66</v>
      </c>
      <c r="AC41">
        <v>3.14</v>
      </c>
      <c r="AE41">
        <v>18.87</v>
      </c>
      <c r="AF41">
        <v>35.369999999999997</v>
      </c>
      <c r="AG41">
        <v>44.15</v>
      </c>
      <c r="AH41">
        <v>41.1</v>
      </c>
      <c r="AK41">
        <v>87.98</v>
      </c>
      <c r="AL41">
        <v>106.76600000000001</v>
      </c>
    </row>
    <row r="42" spans="24:38">
      <c r="X42" t="s">
        <v>29711</v>
      </c>
      <c r="Y42" t="s">
        <v>29726</v>
      </c>
      <c r="Z42">
        <v>-2</v>
      </c>
      <c r="AA42">
        <v>-1</v>
      </c>
      <c r="AC42">
        <v>-1.46</v>
      </c>
      <c r="AE42">
        <v>14.94</v>
      </c>
      <c r="AF42">
        <v>38.78</v>
      </c>
      <c r="AG42">
        <v>33.58</v>
      </c>
      <c r="AH42">
        <v>62.9</v>
      </c>
    </row>
    <row r="43" spans="24:38">
      <c r="X43" t="s">
        <v>29712</v>
      </c>
      <c r="Y43" t="s">
        <v>29727</v>
      </c>
      <c r="Z43">
        <v>-7.0000000000000007E-2</v>
      </c>
      <c r="AD43">
        <v>17.329999999999998</v>
      </c>
      <c r="AE43">
        <v>43.61</v>
      </c>
      <c r="AF43">
        <v>28.05</v>
      </c>
    </row>
    <row r="44" spans="24:38">
      <c r="X44" t="s">
        <v>29713</v>
      </c>
      <c r="Y44" t="s">
        <v>29728</v>
      </c>
      <c r="Z44">
        <v>8.57</v>
      </c>
      <c r="AA44">
        <v>10.199999999999999</v>
      </c>
      <c r="AD44">
        <v>-1.1000000000000001</v>
      </c>
      <c r="AE44">
        <v>32.840000000000003</v>
      </c>
    </row>
    <row r="45" spans="24:38">
      <c r="X45" t="s">
        <v>29714</v>
      </c>
      <c r="Y45" t="s">
        <v>29729</v>
      </c>
      <c r="Z45">
        <v>-6.2</v>
      </c>
      <c r="AC45">
        <v>-6.5</v>
      </c>
    </row>
    <row r="46" spans="24:38">
      <c r="X46" t="s">
        <v>29715</v>
      </c>
      <c r="Y46" t="s">
        <v>29730</v>
      </c>
      <c r="Z46">
        <v>3.02</v>
      </c>
      <c r="AA46">
        <v>2.0499999999999998</v>
      </c>
      <c r="AC46">
        <v>-3.91</v>
      </c>
      <c r="AE46">
        <v>-0.22</v>
      </c>
      <c r="AF46">
        <v>83.42</v>
      </c>
    </row>
    <row r="47" spans="24:38">
      <c r="X47" t="s">
        <v>29716</v>
      </c>
      <c r="Y47" t="s">
        <v>29731</v>
      </c>
      <c r="Z47">
        <v>-4.7</v>
      </c>
    </row>
    <row r="48" spans="24:38">
      <c r="X48" t="s">
        <v>29717</v>
      </c>
      <c r="Y48" t="s">
        <v>29732</v>
      </c>
      <c r="AE48">
        <v>21.18</v>
      </c>
    </row>
    <row r="49" spans="6:31">
      <c r="X49" t="s">
        <v>29718</v>
      </c>
      <c r="Y49" t="s">
        <v>29733</v>
      </c>
      <c r="Z49">
        <v>-10.6</v>
      </c>
    </row>
    <row r="50" spans="6:31">
      <c r="X50" t="s">
        <v>29743</v>
      </c>
      <c r="Y50" t="s">
        <v>29734</v>
      </c>
      <c r="Z50">
        <v>-0.88500000000000001</v>
      </c>
      <c r="AC50">
        <v>15.09</v>
      </c>
      <c r="AE50">
        <v>46.174999999999997</v>
      </c>
    </row>
    <row r="52" spans="6:31">
      <c r="F52">
        <v>2022</v>
      </c>
    </row>
  </sheetData>
  <phoneticPr fontId="27" type="noConversion"/>
  <conditionalFormatting sqref="D3:P12 D13:G13 I13:P13">
    <cfRule type="colorScale" priority="6">
      <colorScale>
        <cfvo type="min"/>
        <cfvo type="percentile" val="50"/>
        <cfvo type="max"/>
        <color rgb="FFF8696B"/>
        <color rgb="FFFCFCFF"/>
        <color rgb="FF63BE7B"/>
      </colorScale>
    </cfRule>
    <cfRule type="colorScale" priority="7">
      <colorScale>
        <cfvo type="min"/>
        <cfvo type="max"/>
        <color rgb="FFFF7128"/>
        <color rgb="FFFFEF9C"/>
      </colorScale>
    </cfRule>
  </conditionalFormatting>
  <conditionalFormatting sqref="Z40:AL49 Z50:AC50 AE50:AL50">
    <cfRule type="colorScale" priority="2">
      <colorScale>
        <cfvo type="min"/>
        <cfvo type="percentile" val="50"/>
        <cfvo type="max"/>
        <color rgb="FFF8696B"/>
        <color rgb="FFFCFCFF"/>
        <color rgb="FF63BE7B"/>
      </colorScale>
    </cfRule>
    <cfRule type="colorScale" priority="3">
      <colorScale>
        <cfvo type="min"/>
        <cfvo type="max"/>
        <color rgb="FFFF7128"/>
        <color rgb="FFFFEF9C"/>
      </colorScale>
    </cfRule>
  </conditionalFormatting>
  <conditionalFormatting sqref="Z40:AL50">
    <cfRule type="colorScale" priority="1">
      <colorScale>
        <cfvo type="min"/>
        <cfvo type="percentile" val="50"/>
        <cfvo type="max"/>
        <color rgb="FFF8696B"/>
        <color rgb="FFFCFCFF"/>
        <color rgb="FF63BE7B"/>
      </colorScale>
    </cfRule>
  </conditionalFormatting>
  <conditionalFormatting sqref="AG3:AS13">
    <cfRule type="colorScale" priority="4">
      <colorScale>
        <cfvo type="min"/>
        <cfvo type="percentile" val="50"/>
        <cfvo type="max"/>
        <color rgb="FFF8696B"/>
        <color rgb="FFFCFCFF"/>
        <color rgb="FF63BE7B"/>
      </colorScale>
    </cfRule>
    <cfRule type="colorScale" priority="5">
      <colorScale>
        <cfvo type="min"/>
        <cfvo type="max"/>
        <color rgb="FFFF7128"/>
        <color rgb="FFFFEF9C"/>
      </colorScale>
    </cfRule>
  </conditionalFormatting>
  <dataValidations count="1">
    <dataValidation type="list" allowBlank="1" showInputMessage="1" showErrorMessage="1" sqref="D21:D25 F52" xr:uid="{979A9892-E2F0-486B-9F03-453CF7EB579F}">
      <formula1>$D$21:$D$25</formula1>
    </dataValidation>
  </dataValidations>
  <pageMargins left="0.7" right="0.7" top="0.75" bottom="0.75" header="0.3" footer="0.3"/>
  <drawing r:id="rId1"/>
  <extLst>
    <ext xmlns:x14="http://schemas.microsoft.com/office/spreadsheetml/2009/9/main" uri="{05C60535-1F16-4fd2-B633-F4F36F0B64E0}">
      <x14:sparklineGroups xmlns:xm="http://schemas.microsoft.com/office/excel/2006/main">
        <x14:sparklineGroup manualMax="0" manualMin="0" displayEmptyCellsAs="gap" xr2:uid="{A7FAE7B9-14C8-4120-B551-62A5AB232D75}">
          <x14:colorSeries rgb="FF376092"/>
          <x14:colorNegative rgb="FFD00000"/>
          <x14:colorAxis rgb="FF000000"/>
          <x14:colorMarkers rgb="FFD00000"/>
          <x14:colorFirst rgb="FFD00000"/>
          <x14:colorLast rgb="FFD00000"/>
          <x14:colorHigh rgb="FFD00000"/>
          <x14:colorLow rgb="FFD00000"/>
          <x14:sparklines>
            <x14:sparkline>
              <xm:f>'totalsub vs size'!D3:P3</xm:f>
              <xm:sqref>Q3</xm:sqref>
            </x14:sparkline>
          </x14:sparklines>
        </x14:sparklineGroup>
        <x14:sparklineGroup manualMax="0" manualMin="0" displayEmptyCellsAs="gap" xr2:uid="{978E55E9-FFDA-409C-9827-4524FAA1F741}">
          <x14:colorSeries rgb="FF376092"/>
          <x14:colorNegative rgb="FFD00000"/>
          <x14:colorAxis rgb="FF000000"/>
          <x14:colorMarkers rgb="FFD00000"/>
          <x14:colorFirst rgb="FFD00000"/>
          <x14:colorLast rgb="FFD00000"/>
          <x14:colorHigh rgb="FFD00000"/>
          <x14:colorLow rgb="FFD00000"/>
          <x14:sparklines>
            <x14:sparkline>
              <xm:f>'totalsub vs size'!D3:D13</xm:f>
              <xm:sqref>D14</xm:sqref>
            </x14:sparkline>
          </x14:sparklines>
        </x14:sparklineGroup>
        <x14:sparklineGroup manualMax="0" manualMin="0" displayEmptyCellsAs="gap" xr2:uid="{EEBD5DC6-8048-4466-BB8A-DBE1A2A1E470}">
          <x14:colorSeries rgb="FF376092"/>
          <x14:colorNegative rgb="FFD00000"/>
          <x14:colorAxis rgb="FF000000"/>
          <x14:colorMarkers rgb="FFD00000"/>
          <x14:colorFirst rgb="FFD00000"/>
          <x14:colorLast rgb="FFD00000"/>
          <x14:colorHigh rgb="FFD00000"/>
          <x14:colorLow rgb="FFD00000"/>
          <x14:sparklines>
            <x14:sparkline>
              <xm:f>'totalsub vs size'!P3:P13</xm:f>
              <xm:sqref>P14</xm:sqref>
            </x14:sparkline>
          </x14:sparklines>
        </x14:sparklineGroup>
        <x14:sparklineGroup manualMax="0" manualMin="0" displayEmptyCellsAs="gap" xr2:uid="{E6318055-B70E-4F3F-ABD3-FE66DC631DEC}">
          <x14:colorSeries rgb="FF376092"/>
          <x14:colorNegative rgb="FFD00000"/>
          <x14:colorAxis rgb="FF000000"/>
          <x14:colorMarkers rgb="FFD00000"/>
          <x14:colorFirst rgb="FFD00000"/>
          <x14:colorLast rgb="FFD00000"/>
          <x14:colorHigh rgb="FFD00000"/>
          <x14:colorLow rgb="FFD00000"/>
          <x14:sparklines>
            <x14:sparkline>
              <xm:f>'totalsub vs size'!E3:E13</xm:f>
              <xm:sqref>E14</xm:sqref>
            </x14:sparkline>
            <x14:sparkline>
              <xm:f>'totalsub vs size'!F3:F13</xm:f>
              <xm:sqref>F14</xm:sqref>
            </x14:sparkline>
            <x14:sparkline>
              <xm:f>'totalsub vs size'!G3:G13</xm:f>
              <xm:sqref>G14</xm:sqref>
            </x14:sparkline>
            <x14:sparkline>
              <xm:f>'totalsub vs size'!H3:H13</xm:f>
              <xm:sqref>H14</xm:sqref>
            </x14:sparkline>
            <x14:sparkline>
              <xm:f>'totalsub vs size'!I3:I13</xm:f>
              <xm:sqref>I14</xm:sqref>
            </x14:sparkline>
            <x14:sparkline>
              <xm:f>'totalsub vs size'!J3:J13</xm:f>
              <xm:sqref>J14</xm:sqref>
            </x14:sparkline>
            <x14:sparkline>
              <xm:f>'totalsub vs size'!K3:K13</xm:f>
              <xm:sqref>K14</xm:sqref>
            </x14:sparkline>
          </x14:sparklines>
        </x14:sparklineGroup>
        <x14:sparklineGroup manualMax="0" manualMin="0" displayEmptyCellsAs="gap" xr2:uid="{E29589CC-83F0-4717-AF09-64F543E9C529}">
          <x14:colorSeries rgb="FF376092"/>
          <x14:colorNegative rgb="FFD00000"/>
          <x14:colorAxis rgb="FF000000"/>
          <x14:colorMarkers rgb="FFD00000"/>
          <x14:colorFirst rgb="FFD00000"/>
          <x14:colorLast rgb="FFD00000"/>
          <x14:colorHigh rgb="FFD00000"/>
          <x14:colorLow rgb="FFD00000"/>
          <x14:sparklines>
            <x14:sparkline>
              <xm:f>'totalsub vs size'!D4:P4</xm:f>
              <xm:sqref>Q4</xm:sqref>
            </x14:sparkline>
            <x14:sparkline>
              <xm:f>'totalsub vs size'!D5:P5</xm:f>
              <xm:sqref>Q5</xm:sqref>
            </x14:sparkline>
            <x14:sparkline>
              <xm:f>'totalsub vs size'!D6:P6</xm:f>
              <xm:sqref>Q6</xm:sqref>
            </x14:sparkline>
            <x14:sparkline>
              <xm:f>'totalsub vs size'!D7:P7</xm:f>
              <xm:sqref>Q7</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26E5-2A46-4F47-8EB9-CAA578FE289A}">
  <dimension ref="A1:L6000"/>
  <sheetViews>
    <sheetView zoomScale="96" workbookViewId="0">
      <selection activeCell="C10" sqref="C10"/>
    </sheetView>
  </sheetViews>
  <sheetFormatPr defaultRowHeight="14.5"/>
  <cols>
    <col min="1" max="1" width="12.90625" bestFit="1" customWidth="1"/>
    <col min="2" max="2" width="19.54296875" bestFit="1" customWidth="1"/>
    <col min="3" max="3" width="16.453125" bestFit="1" customWidth="1"/>
    <col min="4" max="4" width="15.36328125" style="2" bestFit="1" customWidth="1"/>
    <col min="5" max="5" width="8.453125" bestFit="1" customWidth="1"/>
    <col min="6" max="6" width="20.81640625" bestFit="1" customWidth="1"/>
    <col min="7" max="7" width="15.90625" bestFit="1" customWidth="1"/>
    <col min="8" max="8" width="19.453125" bestFit="1" customWidth="1"/>
    <col min="9" max="9" width="21.1796875" bestFit="1" customWidth="1"/>
    <col min="10" max="10" width="21.54296875" bestFit="1" customWidth="1"/>
    <col min="11" max="11" width="21.1796875" bestFit="1" customWidth="1"/>
    <col min="12" max="12" width="15.26953125" bestFit="1" customWidth="1"/>
  </cols>
  <sheetData>
    <row r="1" spans="1:12">
      <c r="A1" s="3" t="s">
        <v>831</v>
      </c>
      <c r="B1" s="4" t="s">
        <v>832</v>
      </c>
      <c r="C1" s="4" t="s">
        <v>22800</v>
      </c>
      <c r="D1" s="5" t="s">
        <v>833</v>
      </c>
      <c r="E1" s="5" t="s">
        <v>834</v>
      </c>
      <c r="F1" s="5" t="s">
        <v>835</v>
      </c>
      <c r="G1" s="5" t="s">
        <v>836</v>
      </c>
      <c r="H1" s="5" t="s">
        <v>837</v>
      </c>
      <c r="I1" s="5" t="s">
        <v>838</v>
      </c>
      <c r="J1" s="5" t="s">
        <v>839</v>
      </c>
      <c r="K1" s="5" t="s">
        <v>840</v>
      </c>
      <c r="L1" s="5" t="s">
        <v>841</v>
      </c>
    </row>
    <row r="2" spans="1:12">
      <c r="A2" t="s">
        <v>842</v>
      </c>
      <c r="B2" t="s">
        <v>843</v>
      </c>
      <c r="C2" t="str">
        <f t="shared" ref="C2:C65" si="0">IFERROR(LEFT(B2,FIND(" ",B2)-1),B2)</f>
        <v>Name</v>
      </c>
      <c r="D2" s="2" t="s">
        <v>844</v>
      </c>
      <c r="E2" t="s">
        <v>845</v>
      </c>
      <c r="F2" t="s">
        <v>846</v>
      </c>
      <c r="G2" t="s">
        <v>847</v>
      </c>
      <c r="H2" t="s">
        <v>848</v>
      </c>
      <c r="I2" t="s">
        <v>849</v>
      </c>
      <c r="J2" t="s">
        <v>850</v>
      </c>
      <c r="K2" t="s">
        <v>851</v>
      </c>
      <c r="L2" t="s">
        <v>852</v>
      </c>
    </row>
    <row r="3" spans="1:12">
      <c r="A3" t="s">
        <v>853</v>
      </c>
      <c r="B3" t="s">
        <v>854</v>
      </c>
      <c r="C3" t="str">
        <f t="shared" si="0"/>
        <v>Maruti</v>
      </c>
      <c r="D3" s="2" t="s">
        <v>9184</v>
      </c>
      <c r="E3" t="s">
        <v>429</v>
      </c>
      <c r="F3" t="s">
        <v>23802</v>
      </c>
      <c r="G3" t="s">
        <v>856</v>
      </c>
      <c r="H3" t="s">
        <v>632</v>
      </c>
      <c r="I3" t="s">
        <v>857</v>
      </c>
      <c r="J3" t="s">
        <v>858</v>
      </c>
      <c r="K3" t="s">
        <v>859</v>
      </c>
      <c r="L3" t="s">
        <v>860</v>
      </c>
    </row>
    <row r="4" spans="1:12">
      <c r="A4" t="s">
        <v>861</v>
      </c>
      <c r="B4" t="s">
        <v>23803</v>
      </c>
      <c r="C4" t="str">
        <f t="shared" si="0"/>
        <v>Carnation</v>
      </c>
      <c r="D4" s="2" t="s">
        <v>5410</v>
      </c>
      <c r="E4" t="s">
        <v>859</v>
      </c>
      <c r="F4" t="s">
        <v>1704</v>
      </c>
      <c r="G4" t="s">
        <v>856</v>
      </c>
      <c r="H4" t="s">
        <v>1249</v>
      </c>
      <c r="I4" t="s">
        <v>23804</v>
      </c>
      <c r="J4" t="s">
        <v>856</v>
      </c>
      <c r="K4" t="s">
        <v>870</v>
      </c>
      <c r="L4" t="s">
        <v>23805</v>
      </c>
    </row>
    <row r="5" spans="1:12">
      <c r="A5" t="s">
        <v>865</v>
      </c>
      <c r="B5" t="s">
        <v>866</v>
      </c>
      <c r="C5" t="str">
        <f t="shared" si="0"/>
        <v>Monotype</v>
      </c>
      <c r="D5" s="2" t="s">
        <v>2132</v>
      </c>
      <c r="E5" t="s">
        <v>519</v>
      </c>
      <c r="F5" t="s">
        <v>2493</v>
      </c>
      <c r="G5" t="s">
        <v>856</v>
      </c>
      <c r="H5" t="s">
        <v>230</v>
      </c>
      <c r="I5" t="s">
        <v>869</v>
      </c>
      <c r="J5" t="s">
        <v>856</v>
      </c>
      <c r="K5" t="s">
        <v>870</v>
      </c>
      <c r="L5" t="s">
        <v>871</v>
      </c>
    </row>
    <row r="6" spans="1:12">
      <c r="A6" t="s">
        <v>872</v>
      </c>
      <c r="B6" t="s">
        <v>873</v>
      </c>
      <c r="C6" t="str">
        <f t="shared" si="0"/>
        <v>Union</v>
      </c>
      <c r="D6" s="2" t="s">
        <v>1079</v>
      </c>
      <c r="E6" t="s">
        <v>8900</v>
      </c>
      <c r="F6" t="s">
        <v>5023</v>
      </c>
      <c r="G6" t="s">
        <v>856</v>
      </c>
      <c r="H6" t="s">
        <v>354</v>
      </c>
      <c r="I6" t="s">
        <v>875</v>
      </c>
      <c r="J6" t="s">
        <v>856</v>
      </c>
      <c r="K6" t="s">
        <v>859</v>
      </c>
      <c r="L6" t="s">
        <v>876</v>
      </c>
    </row>
    <row r="7" spans="1:12">
      <c r="A7" t="s">
        <v>877</v>
      </c>
      <c r="B7" t="s">
        <v>878</v>
      </c>
      <c r="C7" t="str">
        <f t="shared" si="0"/>
        <v>IMEC</v>
      </c>
      <c r="D7" s="2" t="s">
        <v>23806</v>
      </c>
      <c r="E7" t="s">
        <v>659</v>
      </c>
      <c r="F7" t="s">
        <v>10705</v>
      </c>
      <c r="G7" t="s">
        <v>856</v>
      </c>
      <c r="H7" t="s">
        <v>881</v>
      </c>
      <c r="I7" t="s">
        <v>882</v>
      </c>
      <c r="J7" t="s">
        <v>883</v>
      </c>
      <c r="K7" t="s">
        <v>884</v>
      </c>
      <c r="L7" t="s">
        <v>885</v>
      </c>
    </row>
    <row r="8" spans="1:12">
      <c r="A8" t="s">
        <v>886</v>
      </c>
      <c r="B8" t="s">
        <v>895</v>
      </c>
      <c r="C8" t="str">
        <f t="shared" si="0"/>
        <v>Mediaone</v>
      </c>
      <c r="D8" s="2" t="s">
        <v>23407</v>
      </c>
      <c r="E8" t="s">
        <v>859</v>
      </c>
      <c r="F8" t="s">
        <v>13009</v>
      </c>
      <c r="G8" t="s">
        <v>856</v>
      </c>
      <c r="H8" t="s">
        <v>637</v>
      </c>
      <c r="I8" t="s">
        <v>897</v>
      </c>
      <c r="J8" t="s">
        <v>856</v>
      </c>
      <c r="K8" t="s">
        <v>870</v>
      </c>
      <c r="L8" t="s">
        <v>898</v>
      </c>
    </row>
    <row r="9" spans="1:12">
      <c r="A9" t="s">
        <v>894</v>
      </c>
      <c r="B9" t="s">
        <v>900</v>
      </c>
      <c r="C9" t="str">
        <f t="shared" si="0"/>
        <v>Connplex</v>
      </c>
      <c r="D9" s="2" t="s">
        <v>1872</v>
      </c>
      <c r="E9" t="s">
        <v>1139</v>
      </c>
      <c r="F9" t="s">
        <v>23807</v>
      </c>
      <c r="G9" t="s">
        <v>856</v>
      </c>
      <c r="H9" t="s">
        <v>902</v>
      </c>
      <c r="I9" t="s">
        <v>859</v>
      </c>
      <c r="J9" t="s">
        <v>903</v>
      </c>
      <c r="K9" t="s">
        <v>859</v>
      </c>
      <c r="L9" t="s">
        <v>904</v>
      </c>
    </row>
    <row r="10" spans="1:12">
      <c r="A10" t="s">
        <v>899</v>
      </c>
      <c r="B10" t="s">
        <v>887</v>
      </c>
      <c r="C10" t="str">
        <f t="shared" si="0"/>
        <v>Ksolves</v>
      </c>
      <c r="D10" s="2" t="s">
        <v>25739</v>
      </c>
      <c r="E10" t="s">
        <v>5347</v>
      </c>
      <c r="F10" t="s">
        <v>25740</v>
      </c>
      <c r="G10" t="s">
        <v>5399</v>
      </c>
      <c r="H10" t="s">
        <v>890</v>
      </c>
      <c r="I10" t="s">
        <v>891</v>
      </c>
      <c r="J10" t="s">
        <v>892</v>
      </c>
      <c r="K10" t="s">
        <v>893</v>
      </c>
      <c r="L10" t="s">
        <v>14794</v>
      </c>
    </row>
    <row r="11" spans="1:12">
      <c r="A11" t="s">
        <v>905</v>
      </c>
      <c r="B11" t="s">
        <v>906</v>
      </c>
      <c r="C11" t="str">
        <f t="shared" si="0"/>
        <v>iStreet</v>
      </c>
      <c r="D11" s="2" t="s">
        <v>13041</v>
      </c>
      <c r="E11" t="s">
        <v>7417</v>
      </c>
      <c r="F11" t="s">
        <v>23808</v>
      </c>
      <c r="G11" t="s">
        <v>1534</v>
      </c>
      <c r="H11" t="s">
        <v>334</v>
      </c>
      <c r="I11" t="s">
        <v>909</v>
      </c>
      <c r="J11" t="s">
        <v>910</v>
      </c>
      <c r="K11" t="s">
        <v>859</v>
      </c>
      <c r="L11" t="s">
        <v>911</v>
      </c>
    </row>
    <row r="12" spans="1:12">
      <c r="A12" t="s">
        <v>912</v>
      </c>
      <c r="B12" t="s">
        <v>23067</v>
      </c>
      <c r="C12" t="str">
        <f t="shared" si="0"/>
        <v>Wework</v>
      </c>
      <c r="D12" s="2" t="s">
        <v>859</v>
      </c>
      <c r="E12" t="s">
        <v>22870</v>
      </c>
      <c r="F12" t="s">
        <v>22805</v>
      </c>
      <c r="G12" t="s">
        <v>859</v>
      </c>
      <c r="H12" t="s">
        <v>859</v>
      </c>
      <c r="I12" t="s">
        <v>859</v>
      </c>
      <c r="J12" t="s">
        <v>859</v>
      </c>
      <c r="K12" t="s">
        <v>859</v>
      </c>
      <c r="L12" t="s">
        <v>5501</v>
      </c>
    </row>
    <row r="13" spans="1:12">
      <c r="A13" t="s">
        <v>919</v>
      </c>
      <c r="B13" t="s">
        <v>920</v>
      </c>
      <c r="C13" t="str">
        <f t="shared" si="0"/>
        <v>Vintron</v>
      </c>
      <c r="D13" s="2" t="s">
        <v>4455</v>
      </c>
      <c r="E13" t="s">
        <v>7138</v>
      </c>
      <c r="F13" t="s">
        <v>23809</v>
      </c>
      <c r="G13" t="s">
        <v>856</v>
      </c>
      <c r="H13" t="s">
        <v>924</v>
      </c>
      <c r="I13" t="s">
        <v>925</v>
      </c>
      <c r="J13" t="s">
        <v>926</v>
      </c>
      <c r="K13" t="s">
        <v>927</v>
      </c>
      <c r="L13" t="s">
        <v>928</v>
      </c>
    </row>
    <row r="14" spans="1:12">
      <c r="A14" t="s">
        <v>929</v>
      </c>
      <c r="B14" t="s">
        <v>930</v>
      </c>
      <c r="C14" t="str">
        <f t="shared" si="0"/>
        <v>Ambitious</v>
      </c>
      <c r="D14" s="2" t="s">
        <v>6392</v>
      </c>
      <c r="E14" t="s">
        <v>23368</v>
      </c>
      <c r="F14" t="s">
        <v>5083</v>
      </c>
      <c r="G14" t="s">
        <v>856</v>
      </c>
      <c r="H14" t="s">
        <v>933</v>
      </c>
      <c r="I14" t="s">
        <v>856</v>
      </c>
      <c r="J14" t="s">
        <v>376</v>
      </c>
      <c r="K14" t="s">
        <v>934</v>
      </c>
      <c r="L14" t="s">
        <v>935</v>
      </c>
    </row>
    <row r="15" spans="1:12">
      <c r="A15" t="s">
        <v>936</v>
      </c>
      <c r="B15" t="s">
        <v>937</v>
      </c>
      <c r="C15" t="str">
        <f t="shared" si="0"/>
        <v>Sanofi</v>
      </c>
      <c r="D15" s="2" t="s">
        <v>25741</v>
      </c>
      <c r="E15" t="s">
        <v>9432</v>
      </c>
      <c r="F15" t="s">
        <v>25742</v>
      </c>
      <c r="G15" t="s">
        <v>1017</v>
      </c>
      <c r="H15" t="s">
        <v>939</v>
      </c>
      <c r="I15" t="s">
        <v>940</v>
      </c>
      <c r="J15" t="s">
        <v>941</v>
      </c>
      <c r="K15" t="s">
        <v>942</v>
      </c>
      <c r="L15" t="s">
        <v>943</v>
      </c>
    </row>
    <row r="16" spans="1:12">
      <c r="A16" t="s">
        <v>944</v>
      </c>
      <c r="B16" t="s">
        <v>945</v>
      </c>
      <c r="C16" t="str">
        <f t="shared" si="0"/>
        <v>Medinova</v>
      </c>
      <c r="D16" s="2" t="s">
        <v>2493</v>
      </c>
      <c r="E16" t="s">
        <v>6471</v>
      </c>
      <c r="F16" t="s">
        <v>18681</v>
      </c>
      <c r="G16" t="s">
        <v>856</v>
      </c>
      <c r="H16" t="s">
        <v>333</v>
      </c>
      <c r="I16" t="s">
        <v>949</v>
      </c>
      <c r="J16" t="s">
        <v>269</v>
      </c>
      <c r="K16" t="s">
        <v>950</v>
      </c>
      <c r="L16" t="s">
        <v>951</v>
      </c>
    </row>
    <row r="17" spans="1:12">
      <c r="A17" t="s">
        <v>952</v>
      </c>
      <c r="B17" t="s">
        <v>953</v>
      </c>
      <c r="C17" t="str">
        <f t="shared" si="0"/>
        <v>Tips</v>
      </c>
      <c r="D17" s="2" t="s">
        <v>25743</v>
      </c>
      <c r="E17" t="s">
        <v>22838</v>
      </c>
      <c r="F17" t="s">
        <v>25744</v>
      </c>
      <c r="G17" t="s">
        <v>4822</v>
      </c>
      <c r="H17" t="s">
        <v>956</v>
      </c>
      <c r="I17" t="s">
        <v>399</v>
      </c>
      <c r="J17" t="s">
        <v>957</v>
      </c>
      <c r="K17" t="s">
        <v>958</v>
      </c>
      <c r="L17" t="s">
        <v>959</v>
      </c>
    </row>
    <row r="18" spans="1:12">
      <c r="A18" t="s">
        <v>842</v>
      </c>
      <c r="B18" t="s">
        <v>843</v>
      </c>
      <c r="C18" t="str">
        <f t="shared" si="0"/>
        <v>Name</v>
      </c>
      <c r="D18" s="2" t="s">
        <v>844</v>
      </c>
      <c r="E18" t="s">
        <v>845</v>
      </c>
      <c r="F18" t="s">
        <v>846</v>
      </c>
      <c r="G18" t="s">
        <v>847</v>
      </c>
      <c r="H18" t="s">
        <v>848</v>
      </c>
      <c r="I18" t="s">
        <v>849</v>
      </c>
      <c r="J18" t="s">
        <v>850</v>
      </c>
      <c r="K18" t="s">
        <v>851</v>
      </c>
      <c r="L18" t="s">
        <v>852</v>
      </c>
    </row>
    <row r="19" spans="1:12">
      <c r="A19" t="s">
        <v>960</v>
      </c>
      <c r="B19" t="s">
        <v>961</v>
      </c>
      <c r="C19" t="str">
        <f t="shared" si="0"/>
        <v>Stellant</v>
      </c>
      <c r="D19" s="2" t="s">
        <v>2233</v>
      </c>
      <c r="E19" t="s">
        <v>3331</v>
      </c>
      <c r="F19" t="s">
        <v>23810</v>
      </c>
      <c r="G19" t="s">
        <v>856</v>
      </c>
      <c r="H19" t="s">
        <v>571</v>
      </c>
      <c r="I19" t="s">
        <v>963</v>
      </c>
      <c r="J19" t="s">
        <v>434</v>
      </c>
      <c r="K19" t="s">
        <v>859</v>
      </c>
      <c r="L19" t="s">
        <v>964</v>
      </c>
    </row>
    <row r="20" spans="1:12">
      <c r="A20" t="s">
        <v>965</v>
      </c>
      <c r="B20" t="s">
        <v>966</v>
      </c>
      <c r="C20" t="str">
        <f t="shared" si="0"/>
        <v>Magnus</v>
      </c>
      <c r="D20" s="2" t="s">
        <v>7211</v>
      </c>
      <c r="E20" t="s">
        <v>9902</v>
      </c>
      <c r="F20" t="s">
        <v>5994</v>
      </c>
      <c r="G20" t="s">
        <v>856</v>
      </c>
      <c r="H20" t="s">
        <v>969</v>
      </c>
      <c r="I20" t="s">
        <v>970</v>
      </c>
      <c r="J20" t="s">
        <v>971</v>
      </c>
      <c r="K20" t="s">
        <v>972</v>
      </c>
      <c r="L20" t="s">
        <v>973</v>
      </c>
    </row>
    <row r="21" spans="1:12">
      <c r="A21" t="s">
        <v>974</v>
      </c>
      <c r="B21" t="s">
        <v>975</v>
      </c>
      <c r="C21" t="str">
        <f t="shared" si="0"/>
        <v>Colgate-Palmoliv</v>
      </c>
      <c r="D21" s="2" t="s">
        <v>25745</v>
      </c>
      <c r="E21" t="s">
        <v>11339</v>
      </c>
      <c r="F21" t="s">
        <v>25746</v>
      </c>
      <c r="G21" t="s">
        <v>2618</v>
      </c>
      <c r="H21" t="s">
        <v>977</v>
      </c>
      <c r="I21" t="s">
        <v>978</v>
      </c>
      <c r="J21" t="s">
        <v>979</v>
      </c>
      <c r="K21" t="s">
        <v>267</v>
      </c>
      <c r="L21" t="s">
        <v>980</v>
      </c>
    </row>
    <row r="22" spans="1:12">
      <c r="A22" t="s">
        <v>981</v>
      </c>
      <c r="B22" t="s">
        <v>982</v>
      </c>
      <c r="C22" t="str">
        <f t="shared" si="0"/>
        <v>P</v>
      </c>
      <c r="D22" s="2" t="s">
        <v>23811</v>
      </c>
      <c r="E22" t="s">
        <v>6529</v>
      </c>
      <c r="F22" t="s">
        <v>23812</v>
      </c>
      <c r="G22" t="s">
        <v>4539</v>
      </c>
      <c r="H22" t="s">
        <v>984</v>
      </c>
      <c r="I22" t="s">
        <v>985</v>
      </c>
      <c r="J22" t="s">
        <v>986</v>
      </c>
      <c r="K22" t="s">
        <v>987</v>
      </c>
      <c r="L22" t="s">
        <v>988</v>
      </c>
    </row>
    <row r="23" spans="1:12">
      <c r="A23" t="s">
        <v>989</v>
      </c>
      <c r="B23" t="s">
        <v>990</v>
      </c>
      <c r="C23" t="str">
        <f t="shared" si="0"/>
        <v>Yuvraaj</v>
      </c>
      <c r="D23" s="2" t="s">
        <v>3929</v>
      </c>
      <c r="E23" t="s">
        <v>7243</v>
      </c>
      <c r="F23" t="s">
        <v>25747</v>
      </c>
      <c r="G23" t="s">
        <v>856</v>
      </c>
      <c r="H23" t="s">
        <v>993</v>
      </c>
      <c r="I23" t="s">
        <v>994</v>
      </c>
      <c r="J23" t="s">
        <v>995</v>
      </c>
      <c r="K23" t="s">
        <v>996</v>
      </c>
      <c r="L23" t="s">
        <v>997</v>
      </c>
    </row>
    <row r="24" spans="1:12">
      <c r="A24" t="s">
        <v>998</v>
      </c>
      <c r="B24" t="s">
        <v>999</v>
      </c>
      <c r="C24" t="str">
        <f t="shared" si="0"/>
        <v>Krishna</v>
      </c>
      <c r="D24" s="2" t="s">
        <v>6265</v>
      </c>
      <c r="E24" t="s">
        <v>859</v>
      </c>
      <c r="F24" t="s">
        <v>430</v>
      </c>
      <c r="G24" t="s">
        <v>856</v>
      </c>
      <c r="H24" t="s">
        <v>175</v>
      </c>
      <c r="I24" t="s">
        <v>1001</v>
      </c>
      <c r="J24" t="s">
        <v>856</v>
      </c>
      <c r="K24" t="s">
        <v>859</v>
      </c>
      <c r="L24" t="s">
        <v>1002</v>
      </c>
    </row>
    <row r="25" spans="1:12">
      <c r="A25" t="s">
        <v>1003</v>
      </c>
      <c r="B25" t="s">
        <v>1004</v>
      </c>
      <c r="C25" t="str">
        <f t="shared" si="0"/>
        <v>TPI</v>
      </c>
      <c r="D25" s="2" t="s">
        <v>17550</v>
      </c>
      <c r="E25" t="s">
        <v>25748</v>
      </c>
      <c r="F25" t="s">
        <v>23143</v>
      </c>
      <c r="G25" t="s">
        <v>856</v>
      </c>
      <c r="H25" t="s">
        <v>298</v>
      </c>
      <c r="I25" t="s">
        <v>1007</v>
      </c>
      <c r="J25" t="s">
        <v>1008</v>
      </c>
      <c r="K25" t="s">
        <v>1009</v>
      </c>
      <c r="L25" t="s">
        <v>1010</v>
      </c>
    </row>
    <row r="26" spans="1:12">
      <c r="A26" t="s">
        <v>1011</v>
      </c>
      <c r="B26" t="s">
        <v>1012</v>
      </c>
      <c r="C26" t="str">
        <f t="shared" si="0"/>
        <v>Safe</v>
      </c>
      <c r="D26" s="2" t="s">
        <v>23075</v>
      </c>
      <c r="E26" t="s">
        <v>5930</v>
      </c>
      <c r="F26" t="s">
        <v>25749</v>
      </c>
      <c r="G26" t="s">
        <v>856</v>
      </c>
      <c r="H26" t="s">
        <v>859</v>
      </c>
      <c r="I26" t="s">
        <v>859</v>
      </c>
      <c r="J26" t="s">
        <v>859</v>
      </c>
      <c r="K26" t="s">
        <v>859</v>
      </c>
      <c r="L26" t="s">
        <v>1014</v>
      </c>
    </row>
    <row r="27" spans="1:12">
      <c r="A27" t="s">
        <v>1015</v>
      </c>
      <c r="B27" t="s">
        <v>1016</v>
      </c>
      <c r="C27" t="str">
        <f t="shared" si="0"/>
        <v>Nestle</v>
      </c>
      <c r="D27" s="2" t="s">
        <v>23946</v>
      </c>
      <c r="E27" t="s">
        <v>25750</v>
      </c>
      <c r="F27" t="s">
        <v>25751</v>
      </c>
      <c r="G27" t="s">
        <v>1740</v>
      </c>
      <c r="H27" t="s">
        <v>1018</v>
      </c>
      <c r="I27" t="s">
        <v>1019</v>
      </c>
      <c r="J27" t="s">
        <v>1020</v>
      </c>
      <c r="K27" t="s">
        <v>1021</v>
      </c>
      <c r="L27" t="s">
        <v>1022</v>
      </c>
    </row>
    <row r="28" spans="1:12">
      <c r="A28" t="s">
        <v>1023</v>
      </c>
      <c r="B28" t="s">
        <v>1024</v>
      </c>
      <c r="C28" t="str">
        <f t="shared" si="0"/>
        <v>Bridge</v>
      </c>
      <c r="D28" s="2" t="s">
        <v>2283</v>
      </c>
      <c r="E28" t="s">
        <v>5547</v>
      </c>
      <c r="F28" t="s">
        <v>7899</v>
      </c>
      <c r="G28" t="s">
        <v>856</v>
      </c>
      <c r="H28" t="s">
        <v>1027</v>
      </c>
      <c r="I28" t="s">
        <v>1028</v>
      </c>
      <c r="J28" t="s">
        <v>856</v>
      </c>
      <c r="K28" t="s">
        <v>870</v>
      </c>
      <c r="L28" t="s">
        <v>1029</v>
      </c>
    </row>
    <row r="29" spans="1:12">
      <c r="A29" t="s">
        <v>842</v>
      </c>
      <c r="B29" t="s">
        <v>843</v>
      </c>
      <c r="C29" t="str">
        <f t="shared" si="0"/>
        <v>Name</v>
      </c>
      <c r="D29" s="2" t="s">
        <v>844</v>
      </c>
      <c r="E29" t="s">
        <v>845</v>
      </c>
      <c r="F29" t="s">
        <v>846</v>
      </c>
      <c r="G29" t="s">
        <v>847</v>
      </c>
      <c r="H29" t="s">
        <v>848</v>
      </c>
      <c r="I29" t="s">
        <v>849</v>
      </c>
      <c r="J29" t="s">
        <v>850</v>
      </c>
      <c r="K29" t="s">
        <v>851</v>
      </c>
      <c r="L29" t="s">
        <v>852</v>
      </c>
    </row>
    <row r="30" spans="1:12">
      <c r="A30" t="s">
        <v>1239</v>
      </c>
      <c r="B30" t="s">
        <v>1240</v>
      </c>
      <c r="C30" t="str">
        <f t="shared" si="0"/>
        <v>Glottis</v>
      </c>
      <c r="D30" s="2" t="s">
        <v>25752</v>
      </c>
      <c r="E30" t="s">
        <v>9031</v>
      </c>
      <c r="F30" t="s">
        <v>25753</v>
      </c>
      <c r="G30" t="s">
        <v>856</v>
      </c>
      <c r="H30" t="s">
        <v>859</v>
      </c>
      <c r="I30" t="s">
        <v>859</v>
      </c>
      <c r="J30" t="s">
        <v>859</v>
      </c>
      <c r="K30" t="s">
        <v>859</v>
      </c>
      <c r="L30" t="s">
        <v>1243</v>
      </c>
    </row>
    <row r="31" spans="1:12">
      <c r="A31" t="s">
        <v>1244</v>
      </c>
      <c r="B31" t="s">
        <v>862</v>
      </c>
      <c r="C31" t="str">
        <f t="shared" si="0"/>
        <v>B.A.G.</v>
      </c>
      <c r="D31" s="2" t="s">
        <v>23814</v>
      </c>
      <c r="E31" t="s">
        <v>3402</v>
      </c>
      <c r="F31" t="s">
        <v>23815</v>
      </c>
      <c r="G31" t="s">
        <v>856</v>
      </c>
      <c r="H31" t="s">
        <v>859</v>
      </c>
      <c r="I31" t="s">
        <v>859</v>
      </c>
      <c r="J31" t="s">
        <v>859</v>
      </c>
      <c r="K31" t="s">
        <v>859</v>
      </c>
      <c r="L31" t="s">
        <v>5652</v>
      </c>
    </row>
    <row r="32" spans="1:12">
      <c r="A32" t="s">
        <v>1253</v>
      </c>
      <c r="B32" t="s">
        <v>1245</v>
      </c>
      <c r="C32" t="str">
        <f t="shared" si="0"/>
        <v>Saffron</v>
      </c>
      <c r="D32" s="2" t="s">
        <v>17044</v>
      </c>
      <c r="E32" t="s">
        <v>5774</v>
      </c>
      <c r="F32" t="s">
        <v>3298</v>
      </c>
      <c r="G32" t="s">
        <v>856</v>
      </c>
      <c r="H32" t="s">
        <v>1249</v>
      </c>
      <c r="I32" t="s">
        <v>1250</v>
      </c>
      <c r="J32" t="s">
        <v>1251</v>
      </c>
      <c r="K32" t="s">
        <v>859</v>
      </c>
      <c r="L32" t="s">
        <v>1252</v>
      </c>
    </row>
    <row r="33" spans="1:12">
      <c r="A33" t="s">
        <v>1260</v>
      </c>
      <c r="B33" t="s">
        <v>913</v>
      </c>
      <c r="C33" t="str">
        <f t="shared" si="0"/>
        <v>Shantidoot</v>
      </c>
      <c r="D33" s="2" t="s">
        <v>23069</v>
      </c>
      <c r="E33" t="s">
        <v>1057</v>
      </c>
      <c r="F33" t="s">
        <v>6175</v>
      </c>
      <c r="G33" t="s">
        <v>856</v>
      </c>
      <c r="H33" t="s">
        <v>495</v>
      </c>
      <c r="I33" t="s">
        <v>917</v>
      </c>
      <c r="J33" t="s">
        <v>483</v>
      </c>
      <c r="K33" t="s">
        <v>918</v>
      </c>
      <c r="L33" t="s">
        <v>22691</v>
      </c>
    </row>
    <row r="34" spans="1:12">
      <c r="A34" t="s">
        <v>1267</v>
      </c>
      <c r="B34" t="s">
        <v>1254</v>
      </c>
      <c r="C34" t="str">
        <f t="shared" si="0"/>
        <v>Nexus</v>
      </c>
      <c r="D34" s="2" t="s">
        <v>7142</v>
      </c>
      <c r="E34" t="s">
        <v>3018</v>
      </c>
      <c r="F34" t="s">
        <v>13627</v>
      </c>
      <c r="G34" t="s">
        <v>856</v>
      </c>
      <c r="H34" t="s">
        <v>1257</v>
      </c>
      <c r="I34" t="s">
        <v>875</v>
      </c>
      <c r="J34" t="s">
        <v>1258</v>
      </c>
      <c r="K34" t="s">
        <v>367</v>
      </c>
      <c r="L34" t="s">
        <v>1259</v>
      </c>
    </row>
    <row r="35" spans="1:12">
      <c r="A35" t="s">
        <v>1272</v>
      </c>
      <c r="B35" t="s">
        <v>1261</v>
      </c>
      <c r="C35" t="str">
        <f t="shared" si="0"/>
        <v>Newtrac</v>
      </c>
      <c r="D35" s="2" t="s">
        <v>339</v>
      </c>
      <c r="E35" t="s">
        <v>2156</v>
      </c>
      <c r="F35" t="s">
        <v>24511</v>
      </c>
      <c r="G35" t="s">
        <v>856</v>
      </c>
      <c r="H35" t="s">
        <v>1264</v>
      </c>
      <c r="I35" t="s">
        <v>1265</v>
      </c>
      <c r="J35" t="s">
        <v>972</v>
      </c>
      <c r="K35" t="s">
        <v>224</v>
      </c>
      <c r="L35" t="s">
        <v>1266</v>
      </c>
    </row>
    <row r="36" spans="1:12">
      <c r="A36" t="s">
        <v>1277</v>
      </c>
      <c r="B36" t="s">
        <v>1268</v>
      </c>
      <c r="C36" t="str">
        <f t="shared" si="0"/>
        <v>Icodex</v>
      </c>
      <c r="D36" s="2" t="s">
        <v>24729</v>
      </c>
      <c r="E36" t="s">
        <v>3098</v>
      </c>
      <c r="F36" t="s">
        <v>24440</v>
      </c>
      <c r="G36" t="s">
        <v>856</v>
      </c>
      <c r="H36" t="s">
        <v>859</v>
      </c>
      <c r="I36" t="s">
        <v>859</v>
      </c>
      <c r="J36" t="s">
        <v>859</v>
      </c>
      <c r="K36" t="s">
        <v>859</v>
      </c>
      <c r="L36" t="s">
        <v>1271</v>
      </c>
    </row>
    <row r="37" spans="1:12">
      <c r="A37" t="s">
        <v>1285</v>
      </c>
      <c r="B37" t="s">
        <v>1273</v>
      </c>
      <c r="C37" t="str">
        <f t="shared" si="0"/>
        <v>RRP</v>
      </c>
      <c r="D37" s="2" t="s">
        <v>23817</v>
      </c>
      <c r="E37" t="s">
        <v>23818</v>
      </c>
      <c r="F37" t="s">
        <v>23819</v>
      </c>
      <c r="G37" t="s">
        <v>856</v>
      </c>
      <c r="H37" t="s">
        <v>1274</v>
      </c>
      <c r="I37" t="s">
        <v>1275</v>
      </c>
      <c r="J37" t="s">
        <v>856</v>
      </c>
      <c r="K37" t="s">
        <v>870</v>
      </c>
      <c r="L37" t="s">
        <v>1276</v>
      </c>
    </row>
    <row r="38" spans="1:12">
      <c r="A38" t="s">
        <v>1289</v>
      </c>
      <c r="B38" t="s">
        <v>1278</v>
      </c>
      <c r="C38" t="str">
        <f t="shared" si="0"/>
        <v>Waaree</v>
      </c>
      <c r="D38" s="2" t="s">
        <v>16547</v>
      </c>
      <c r="E38" t="s">
        <v>2890</v>
      </c>
      <c r="F38" t="s">
        <v>25754</v>
      </c>
      <c r="G38" t="s">
        <v>1279</v>
      </c>
      <c r="H38" t="s">
        <v>1280</v>
      </c>
      <c r="I38" t="s">
        <v>1281</v>
      </c>
      <c r="J38" t="s">
        <v>1282</v>
      </c>
      <c r="K38" t="s">
        <v>1283</v>
      </c>
      <c r="L38" t="s">
        <v>1284</v>
      </c>
    </row>
    <row r="39" spans="1:12">
      <c r="A39" t="s">
        <v>1294</v>
      </c>
      <c r="B39" t="s">
        <v>1286</v>
      </c>
      <c r="C39" t="str">
        <f t="shared" si="0"/>
        <v>TechD</v>
      </c>
      <c r="D39" s="2" t="s">
        <v>25755</v>
      </c>
      <c r="E39" t="s">
        <v>16252</v>
      </c>
      <c r="F39" t="s">
        <v>25756</v>
      </c>
      <c r="G39" t="s">
        <v>856</v>
      </c>
      <c r="H39" t="s">
        <v>859</v>
      </c>
      <c r="I39" t="s">
        <v>859</v>
      </c>
      <c r="J39" t="s">
        <v>859</v>
      </c>
      <c r="K39" t="s">
        <v>859</v>
      </c>
      <c r="L39" t="s">
        <v>1288</v>
      </c>
    </row>
    <row r="40" spans="1:12">
      <c r="A40" t="s">
        <v>1302</v>
      </c>
      <c r="B40" t="s">
        <v>1290</v>
      </c>
      <c r="C40" t="str">
        <f t="shared" si="0"/>
        <v>RRPSemiconductor</v>
      </c>
      <c r="D40" s="2" t="s">
        <v>23821</v>
      </c>
      <c r="E40" t="s">
        <v>23822</v>
      </c>
      <c r="F40" t="s">
        <v>23823</v>
      </c>
      <c r="G40" t="s">
        <v>856</v>
      </c>
      <c r="H40" t="s">
        <v>1291</v>
      </c>
      <c r="I40" t="s">
        <v>1292</v>
      </c>
      <c r="J40" t="s">
        <v>856</v>
      </c>
      <c r="K40" t="s">
        <v>870</v>
      </c>
      <c r="L40" t="s">
        <v>1293</v>
      </c>
    </row>
    <row r="41" spans="1:12">
      <c r="A41" t="s">
        <v>1307</v>
      </c>
      <c r="B41" t="s">
        <v>1315</v>
      </c>
      <c r="C41" t="str">
        <f t="shared" si="0"/>
        <v>Family</v>
      </c>
      <c r="D41" s="2" t="s">
        <v>7682</v>
      </c>
      <c r="E41" t="s">
        <v>2128</v>
      </c>
      <c r="F41" t="s">
        <v>4999</v>
      </c>
      <c r="G41" t="s">
        <v>856</v>
      </c>
      <c r="H41" t="s">
        <v>1319</v>
      </c>
      <c r="I41" t="s">
        <v>1320</v>
      </c>
      <c r="J41" t="s">
        <v>933</v>
      </c>
      <c r="K41" t="s">
        <v>1321</v>
      </c>
      <c r="L41" t="s">
        <v>23071</v>
      </c>
    </row>
    <row r="42" spans="1:12">
      <c r="A42" t="s">
        <v>1314</v>
      </c>
      <c r="B42" t="s">
        <v>1295</v>
      </c>
      <c r="C42" t="str">
        <f t="shared" si="0"/>
        <v>DCM</v>
      </c>
      <c r="D42" s="2" t="s">
        <v>23824</v>
      </c>
      <c r="E42" t="s">
        <v>6923</v>
      </c>
      <c r="F42" t="s">
        <v>23572</v>
      </c>
      <c r="G42" t="s">
        <v>856</v>
      </c>
      <c r="H42" t="s">
        <v>1297</v>
      </c>
      <c r="I42" t="s">
        <v>1298</v>
      </c>
      <c r="J42" t="s">
        <v>1299</v>
      </c>
      <c r="K42" t="s">
        <v>1300</v>
      </c>
      <c r="L42" t="s">
        <v>1301</v>
      </c>
    </row>
    <row r="43" spans="1:12">
      <c r="A43" t="s">
        <v>1322</v>
      </c>
      <c r="B43" t="s">
        <v>1303</v>
      </c>
      <c r="C43" t="str">
        <f t="shared" si="0"/>
        <v>Standard</v>
      </c>
      <c r="D43" s="2" t="s">
        <v>6175</v>
      </c>
      <c r="E43" t="s">
        <v>859</v>
      </c>
      <c r="F43" t="s">
        <v>3760</v>
      </c>
      <c r="G43" t="s">
        <v>856</v>
      </c>
      <c r="H43" t="s">
        <v>577</v>
      </c>
      <c r="I43" t="s">
        <v>1305</v>
      </c>
      <c r="J43" t="s">
        <v>856</v>
      </c>
      <c r="K43" t="s">
        <v>859</v>
      </c>
      <c r="L43" t="s">
        <v>1306</v>
      </c>
    </row>
    <row r="44" spans="1:12">
      <c r="A44" t="s">
        <v>1328</v>
      </c>
      <c r="B44" t="s">
        <v>1308</v>
      </c>
      <c r="C44" t="str">
        <f t="shared" si="0"/>
        <v>Oswal</v>
      </c>
      <c r="D44" s="2" t="s">
        <v>25757</v>
      </c>
      <c r="E44" t="s">
        <v>25275</v>
      </c>
      <c r="F44" t="s">
        <v>25758</v>
      </c>
      <c r="G44" t="s">
        <v>856</v>
      </c>
      <c r="H44" t="s">
        <v>1309</v>
      </c>
      <c r="I44" t="s">
        <v>1310</v>
      </c>
      <c r="J44" t="s">
        <v>1311</v>
      </c>
      <c r="K44" t="s">
        <v>1312</v>
      </c>
      <c r="L44" t="s">
        <v>1313</v>
      </c>
    </row>
    <row r="45" spans="1:12">
      <c r="A45" t="s">
        <v>842</v>
      </c>
      <c r="B45" t="s">
        <v>843</v>
      </c>
      <c r="C45" t="str">
        <f t="shared" si="0"/>
        <v>Name</v>
      </c>
      <c r="D45" s="2" t="s">
        <v>844</v>
      </c>
      <c r="E45" t="s">
        <v>845</v>
      </c>
      <c r="F45" t="s">
        <v>846</v>
      </c>
      <c r="G45" t="s">
        <v>847</v>
      </c>
      <c r="H45" t="s">
        <v>848</v>
      </c>
      <c r="I45" t="s">
        <v>849</v>
      </c>
      <c r="J45" t="s">
        <v>850</v>
      </c>
      <c r="K45" t="s">
        <v>851</v>
      </c>
      <c r="L45" t="s">
        <v>852</v>
      </c>
    </row>
    <row r="46" spans="1:12">
      <c r="A46" t="s">
        <v>1332</v>
      </c>
      <c r="B46" t="s">
        <v>757</v>
      </c>
      <c r="C46" t="str">
        <f t="shared" si="0"/>
        <v>Indosolar</v>
      </c>
      <c r="D46" s="2" t="s">
        <v>23825</v>
      </c>
      <c r="E46" t="s">
        <v>7985</v>
      </c>
      <c r="F46" t="s">
        <v>25759</v>
      </c>
      <c r="G46" t="s">
        <v>856</v>
      </c>
      <c r="H46" t="s">
        <v>1324</v>
      </c>
      <c r="I46" t="s">
        <v>1325</v>
      </c>
      <c r="J46" t="s">
        <v>1326</v>
      </c>
      <c r="K46" t="s">
        <v>859</v>
      </c>
      <c r="L46" t="s">
        <v>1327</v>
      </c>
    </row>
    <row r="47" spans="1:12">
      <c r="A47" t="s">
        <v>1336</v>
      </c>
      <c r="B47" t="s">
        <v>1329</v>
      </c>
      <c r="C47" t="str">
        <f t="shared" si="0"/>
        <v>Sunsky</v>
      </c>
      <c r="D47" s="2" t="s">
        <v>23826</v>
      </c>
      <c r="E47" t="s">
        <v>16448</v>
      </c>
      <c r="F47" t="s">
        <v>23827</v>
      </c>
      <c r="G47" t="s">
        <v>856</v>
      </c>
      <c r="H47" t="s">
        <v>859</v>
      </c>
      <c r="I47" t="s">
        <v>859</v>
      </c>
      <c r="J47" t="s">
        <v>859</v>
      </c>
      <c r="K47" t="s">
        <v>859</v>
      </c>
      <c r="L47" t="s">
        <v>1331</v>
      </c>
    </row>
    <row r="48" spans="1:12">
      <c r="A48" t="s">
        <v>1343</v>
      </c>
      <c r="B48" t="s">
        <v>1333</v>
      </c>
      <c r="C48" t="str">
        <f t="shared" si="0"/>
        <v>GK</v>
      </c>
      <c r="D48" s="2" t="s">
        <v>23828</v>
      </c>
      <c r="E48" t="s">
        <v>23829</v>
      </c>
      <c r="F48" t="s">
        <v>23830</v>
      </c>
      <c r="G48" t="s">
        <v>856</v>
      </c>
      <c r="H48" t="s">
        <v>859</v>
      </c>
      <c r="I48" t="s">
        <v>859</v>
      </c>
      <c r="J48" t="s">
        <v>859</v>
      </c>
      <c r="K48" t="s">
        <v>859</v>
      </c>
      <c r="L48" t="s">
        <v>1335</v>
      </c>
    </row>
    <row r="49" spans="1:12">
      <c r="A49" t="s">
        <v>1347</v>
      </c>
      <c r="B49" t="s">
        <v>1337</v>
      </c>
      <c r="C49" t="str">
        <f t="shared" si="0"/>
        <v>Swojas</v>
      </c>
      <c r="D49" s="2" t="s">
        <v>6244</v>
      </c>
      <c r="E49" t="s">
        <v>4339</v>
      </c>
      <c r="F49" t="s">
        <v>23913</v>
      </c>
      <c r="G49" t="s">
        <v>856</v>
      </c>
      <c r="H49" t="s">
        <v>1141</v>
      </c>
      <c r="I49" t="s">
        <v>1340</v>
      </c>
      <c r="J49" t="s">
        <v>1341</v>
      </c>
      <c r="K49" t="s">
        <v>859</v>
      </c>
      <c r="L49" t="s">
        <v>1342</v>
      </c>
    </row>
    <row r="50" spans="1:12">
      <c r="A50" t="s">
        <v>1352</v>
      </c>
      <c r="B50" t="s">
        <v>1344</v>
      </c>
      <c r="C50" t="str">
        <f t="shared" si="0"/>
        <v>Marc</v>
      </c>
      <c r="D50" s="2" t="s">
        <v>22719</v>
      </c>
      <c r="E50" t="s">
        <v>7434</v>
      </c>
      <c r="F50" t="s">
        <v>25760</v>
      </c>
      <c r="G50" t="s">
        <v>856</v>
      </c>
      <c r="H50" t="s">
        <v>859</v>
      </c>
      <c r="I50" t="s">
        <v>859</v>
      </c>
      <c r="J50" t="s">
        <v>859</v>
      </c>
      <c r="K50" t="s">
        <v>859</v>
      </c>
      <c r="L50" t="s">
        <v>1346</v>
      </c>
    </row>
    <row r="51" spans="1:12">
      <c r="A51" t="s">
        <v>1359</v>
      </c>
      <c r="B51" t="s">
        <v>1348</v>
      </c>
      <c r="C51" t="str">
        <f t="shared" si="0"/>
        <v>Studio</v>
      </c>
      <c r="D51" s="2" t="s">
        <v>7245</v>
      </c>
      <c r="E51" t="s">
        <v>1075</v>
      </c>
      <c r="F51" t="s">
        <v>25761</v>
      </c>
      <c r="G51" t="s">
        <v>856</v>
      </c>
      <c r="H51" t="s">
        <v>859</v>
      </c>
      <c r="I51" t="s">
        <v>859</v>
      </c>
      <c r="J51" t="s">
        <v>859</v>
      </c>
      <c r="K51" t="s">
        <v>859</v>
      </c>
      <c r="L51" t="s">
        <v>1346</v>
      </c>
    </row>
    <row r="52" spans="1:12">
      <c r="A52" t="s">
        <v>1366</v>
      </c>
      <c r="B52" t="s">
        <v>1360</v>
      </c>
      <c r="C52" t="str">
        <f t="shared" si="0"/>
        <v>Maha</v>
      </c>
      <c r="D52" s="2" t="s">
        <v>22826</v>
      </c>
      <c r="E52" t="s">
        <v>518</v>
      </c>
      <c r="F52" t="s">
        <v>25762</v>
      </c>
      <c r="G52" t="s">
        <v>856</v>
      </c>
      <c r="H52" t="s">
        <v>1362</v>
      </c>
      <c r="I52" t="s">
        <v>1363</v>
      </c>
      <c r="J52" t="s">
        <v>237</v>
      </c>
      <c r="K52" t="s">
        <v>1364</v>
      </c>
      <c r="L52" t="s">
        <v>1365</v>
      </c>
    </row>
    <row r="53" spans="1:12">
      <c r="A53" t="s">
        <v>1375</v>
      </c>
      <c r="B53" t="s">
        <v>1367</v>
      </c>
      <c r="C53" t="str">
        <f t="shared" si="0"/>
        <v>Shilchar</v>
      </c>
      <c r="D53" s="2" t="s">
        <v>25763</v>
      </c>
      <c r="E53" t="s">
        <v>7241</v>
      </c>
      <c r="F53" t="s">
        <v>25764</v>
      </c>
      <c r="G53" t="s">
        <v>352</v>
      </c>
      <c r="H53" t="s">
        <v>1370</v>
      </c>
      <c r="I53" t="s">
        <v>1371</v>
      </c>
      <c r="J53" t="s">
        <v>1372</v>
      </c>
      <c r="K53" t="s">
        <v>1373</v>
      </c>
      <c r="L53" t="s">
        <v>1374</v>
      </c>
    </row>
    <row r="54" spans="1:12">
      <c r="A54" t="s">
        <v>1383</v>
      </c>
      <c r="B54" t="s">
        <v>1376</v>
      </c>
      <c r="C54" t="str">
        <f t="shared" si="0"/>
        <v>Australian</v>
      </c>
      <c r="D54" s="2" t="s">
        <v>23458</v>
      </c>
      <c r="E54" t="s">
        <v>5389</v>
      </c>
      <c r="F54" t="s">
        <v>25765</v>
      </c>
      <c r="G54" t="s">
        <v>856</v>
      </c>
      <c r="H54" t="s">
        <v>1378</v>
      </c>
      <c r="I54" t="s">
        <v>1379</v>
      </c>
      <c r="J54" t="s">
        <v>1380</v>
      </c>
      <c r="K54" t="s">
        <v>1381</v>
      </c>
      <c r="L54" t="s">
        <v>1382</v>
      </c>
    </row>
    <row r="55" spans="1:12">
      <c r="A55" t="s">
        <v>1390</v>
      </c>
      <c r="B55" t="s">
        <v>1391</v>
      </c>
      <c r="C55" t="str">
        <f t="shared" si="0"/>
        <v>Meghna</v>
      </c>
      <c r="D55" s="2" t="s">
        <v>25766</v>
      </c>
      <c r="E55" t="s">
        <v>22969</v>
      </c>
      <c r="F55" t="s">
        <v>25767</v>
      </c>
      <c r="G55" t="s">
        <v>883</v>
      </c>
      <c r="H55" t="s">
        <v>1392</v>
      </c>
      <c r="I55" t="s">
        <v>1393</v>
      </c>
      <c r="J55" t="s">
        <v>1394</v>
      </c>
      <c r="K55" t="s">
        <v>1395</v>
      </c>
      <c r="L55" t="s">
        <v>2703</v>
      </c>
    </row>
    <row r="56" spans="1:12">
      <c r="A56" t="s">
        <v>842</v>
      </c>
      <c r="B56" t="s">
        <v>843</v>
      </c>
      <c r="C56" t="str">
        <f t="shared" si="0"/>
        <v>Name</v>
      </c>
      <c r="D56" s="2" t="s">
        <v>844</v>
      </c>
      <c r="E56" t="s">
        <v>845</v>
      </c>
      <c r="F56" t="s">
        <v>846</v>
      </c>
      <c r="G56" t="s">
        <v>847</v>
      </c>
      <c r="H56" t="s">
        <v>848</v>
      </c>
      <c r="I56" t="s">
        <v>849</v>
      </c>
      <c r="J56" t="s">
        <v>850</v>
      </c>
      <c r="K56" t="s">
        <v>851</v>
      </c>
      <c r="L56" t="s">
        <v>852</v>
      </c>
    </row>
    <row r="57" spans="1:12">
      <c r="A57" t="s">
        <v>1397</v>
      </c>
      <c r="B57" t="s">
        <v>1384</v>
      </c>
      <c r="C57" t="str">
        <f t="shared" si="0"/>
        <v>Esab</v>
      </c>
      <c r="D57" s="2" t="s">
        <v>23832</v>
      </c>
      <c r="E57" t="s">
        <v>23833</v>
      </c>
      <c r="F57" t="s">
        <v>23834</v>
      </c>
      <c r="G57" t="s">
        <v>3318</v>
      </c>
      <c r="H57" t="s">
        <v>1385</v>
      </c>
      <c r="I57" t="s">
        <v>1386</v>
      </c>
      <c r="J57" t="s">
        <v>1387</v>
      </c>
      <c r="K57" t="s">
        <v>1388</v>
      </c>
      <c r="L57" t="s">
        <v>1389</v>
      </c>
    </row>
    <row r="58" spans="1:12">
      <c r="A58" t="s">
        <v>1403</v>
      </c>
      <c r="B58" t="s">
        <v>1353</v>
      </c>
      <c r="C58" t="str">
        <f t="shared" si="0"/>
        <v>Network</v>
      </c>
      <c r="D58" s="2" t="s">
        <v>23835</v>
      </c>
      <c r="E58" t="s">
        <v>23836</v>
      </c>
      <c r="F58" t="s">
        <v>23837</v>
      </c>
      <c r="G58" t="s">
        <v>1555</v>
      </c>
      <c r="H58" t="s">
        <v>1355</v>
      </c>
      <c r="I58" t="s">
        <v>1356</v>
      </c>
      <c r="J58" t="s">
        <v>1357</v>
      </c>
      <c r="K58" t="s">
        <v>1358</v>
      </c>
      <c r="L58" t="s">
        <v>19117</v>
      </c>
    </row>
    <row r="59" spans="1:12">
      <c r="A59" t="s">
        <v>1410</v>
      </c>
      <c r="B59" t="s">
        <v>1398</v>
      </c>
      <c r="C59" t="str">
        <f t="shared" si="0"/>
        <v>GHV</v>
      </c>
      <c r="D59" s="2" t="s">
        <v>23838</v>
      </c>
      <c r="E59" t="s">
        <v>17856</v>
      </c>
      <c r="F59" t="s">
        <v>23839</v>
      </c>
      <c r="G59" t="s">
        <v>856</v>
      </c>
      <c r="H59" t="s">
        <v>1399</v>
      </c>
      <c r="I59" t="s">
        <v>1400</v>
      </c>
      <c r="J59" t="s">
        <v>1401</v>
      </c>
      <c r="K59" t="s">
        <v>859</v>
      </c>
      <c r="L59" t="s">
        <v>1402</v>
      </c>
    </row>
    <row r="60" spans="1:12">
      <c r="A60" t="s">
        <v>1417</v>
      </c>
      <c r="B60" t="s">
        <v>1404</v>
      </c>
      <c r="C60" t="str">
        <f t="shared" si="0"/>
        <v>Ontic</v>
      </c>
      <c r="D60" s="2" t="s">
        <v>5548</v>
      </c>
      <c r="E60" t="s">
        <v>5530</v>
      </c>
      <c r="F60" t="s">
        <v>3018</v>
      </c>
      <c r="G60" t="s">
        <v>856</v>
      </c>
      <c r="H60" t="s">
        <v>552</v>
      </c>
      <c r="I60" t="s">
        <v>1407</v>
      </c>
      <c r="J60" t="s">
        <v>1408</v>
      </c>
      <c r="K60" t="s">
        <v>859</v>
      </c>
      <c r="L60" t="s">
        <v>1409</v>
      </c>
    </row>
    <row r="61" spans="1:12">
      <c r="A61" t="s">
        <v>1424</v>
      </c>
      <c r="B61" t="s">
        <v>1411</v>
      </c>
      <c r="C61" t="str">
        <f t="shared" si="0"/>
        <v>International</v>
      </c>
      <c r="D61" s="2" t="s">
        <v>24613</v>
      </c>
      <c r="E61" t="s">
        <v>3649</v>
      </c>
      <c r="F61" t="s">
        <v>25768</v>
      </c>
      <c r="G61" t="s">
        <v>164</v>
      </c>
      <c r="H61" t="s">
        <v>1412</v>
      </c>
      <c r="I61" t="s">
        <v>1413</v>
      </c>
      <c r="J61" t="s">
        <v>1414</v>
      </c>
      <c r="K61" t="s">
        <v>1415</v>
      </c>
      <c r="L61" t="s">
        <v>1416</v>
      </c>
    </row>
    <row r="62" spans="1:12">
      <c r="A62" t="s">
        <v>1428</v>
      </c>
      <c r="B62" t="s">
        <v>1418</v>
      </c>
      <c r="C62" t="str">
        <f t="shared" si="0"/>
        <v>NINtec</v>
      </c>
      <c r="D62" s="2" t="s">
        <v>23138</v>
      </c>
      <c r="E62" t="s">
        <v>7695</v>
      </c>
      <c r="F62" t="s">
        <v>25769</v>
      </c>
      <c r="G62" t="s">
        <v>856</v>
      </c>
      <c r="H62" t="s">
        <v>396</v>
      </c>
      <c r="I62" t="s">
        <v>1420</v>
      </c>
      <c r="J62" t="s">
        <v>1421</v>
      </c>
      <c r="K62" t="s">
        <v>1422</v>
      </c>
      <c r="L62" t="s">
        <v>1423</v>
      </c>
    </row>
    <row r="63" spans="1:12">
      <c r="A63" t="s">
        <v>1433</v>
      </c>
      <c r="B63" t="s">
        <v>1425</v>
      </c>
      <c r="C63" t="str">
        <f t="shared" si="0"/>
        <v>JD</v>
      </c>
      <c r="D63" s="2" t="s">
        <v>23840</v>
      </c>
      <c r="E63" t="s">
        <v>23841</v>
      </c>
      <c r="F63" t="s">
        <v>23842</v>
      </c>
      <c r="G63" t="s">
        <v>856</v>
      </c>
      <c r="H63" t="s">
        <v>859</v>
      </c>
      <c r="I63" t="s">
        <v>859</v>
      </c>
      <c r="J63" t="s">
        <v>859</v>
      </c>
      <c r="K63" t="s">
        <v>859</v>
      </c>
      <c r="L63" t="s">
        <v>1427</v>
      </c>
    </row>
    <row r="64" spans="1:12">
      <c r="A64" t="s">
        <v>1440</v>
      </c>
      <c r="B64" t="s">
        <v>1429</v>
      </c>
      <c r="C64" t="str">
        <f t="shared" si="0"/>
        <v>Sharvaya</v>
      </c>
      <c r="D64" s="2" t="s">
        <v>23843</v>
      </c>
      <c r="E64" t="s">
        <v>7223</v>
      </c>
      <c r="F64" t="s">
        <v>23647</v>
      </c>
      <c r="G64" t="s">
        <v>856</v>
      </c>
      <c r="H64" t="s">
        <v>859</v>
      </c>
      <c r="I64" t="s">
        <v>859</v>
      </c>
      <c r="J64" t="s">
        <v>859</v>
      </c>
      <c r="K64" t="s">
        <v>859</v>
      </c>
      <c r="L64" t="s">
        <v>1432</v>
      </c>
    </row>
    <row r="65" spans="1:12">
      <c r="A65" t="s">
        <v>1446</v>
      </c>
      <c r="B65" t="s">
        <v>1434</v>
      </c>
      <c r="C65" t="str">
        <f t="shared" si="0"/>
        <v>Prime</v>
      </c>
      <c r="D65" s="2" t="s">
        <v>22975</v>
      </c>
      <c r="E65" t="s">
        <v>22865</v>
      </c>
      <c r="F65" t="s">
        <v>4403</v>
      </c>
      <c r="G65" t="s">
        <v>856</v>
      </c>
      <c r="H65" t="s">
        <v>1437</v>
      </c>
      <c r="I65" t="s">
        <v>1438</v>
      </c>
      <c r="J65" t="s">
        <v>856</v>
      </c>
      <c r="K65" t="s">
        <v>870</v>
      </c>
      <c r="L65" t="s">
        <v>1439</v>
      </c>
    </row>
    <row r="66" spans="1:12">
      <c r="A66" t="s">
        <v>1454</v>
      </c>
      <c r="B66" t="s">
        <v>460</v>
      </c>
      <c r="C66" t="str">
        <f t="shared" ref="C66:C129" si="1">IFERROR(LEFT(B66,FIND(" ",B66)-1),B66)</f>
        <v>TCS</v>
      </c>
      <c r="D66" s="2" t="s">
        <v>25770</v>
      </c>
      <c r="E66" t="s">
        <v>4569</v>
      </c>
      <c r="F66" t="s">
        <v>25771</v>
      </c>
      <c r="G66" t="s">
        <v>242</v>
      </c>
      <c r="H66" t="s">
        <v>1442</v>
      </c>
      <c r="I66" t="s">
        <v>1223</v>
      </c>
      <c r="J66" t="s">
        <v>1443</v>
      </c>
      <c r="K66" t="s">
        <v>1444</v>
      </c>
      <c r="L66" t="s">
        <v>1445</v>
      </c>
    </row>
    <row r="67" spans="1:12">
      <c r="A67" t="s">
        <v>1462</v>
      </c>
      <c r="B67" t="s">
        <v>1447</v>
      </c>
      <c r="C67" t="str">
        <f t="shared" si="1"/>
        <v>Dam</v>
      </c>
      <c r="D67" s="2" t="s">
        <v>24949</v>
      </c>
      <c r="E67" t="s">
        <v>2395</v>
      </c>
      <c r="F67" t="s">
        <v>25772</v>
      </c>
      <c r="G67" t="s">
        <v>969</v>
      </c>
      <c r="H67" t="s">
        <v>293</v>
      </c>
      <c r="I67" t="s">
        <v>1450</v>
      </c>
      <c r="J67" t="s">
        <v>1451</v>
      </c>
      <c r="K67" t="s">
        <v>1452</v>
      </c>
      <c r="L67" t="s">
        <v>1453</v>
      </c>
    </row>
    <row r="68" spans="1:12">
      <c r="A68" t="s">
        <v>1470</v>
      </c>
      <c r="B68" t="s">
        <v>1455</v>
      </c>
      <c r="C68" t="str">
        <f t="shared" si="1"/>
        <v>Glaxosmi.</v>
      </c>
      <c r="D68" s="2" t="s">
        <v>25773</v>
      </c>
      <c r="E68" t="s">
        <v>25774</v>
      </c>
      <c r="F68" t="s">
        <v>25775</v>
      </c>
      <c r="G68" t="s">
        <v>505</v>
      </c>
      <c r="H68" t="s">
        <v>1457</v>
      </c>
      <c r="I68" t="s">
        <v>1458</v>
      </c>
      <c r="J68" t="s">
        <v>1459</v>
      </c>
      <c r="K68" t="s">
        <v>1460</v>
      </c>
      <c r="L68" t="s">
        <v>1461</v>
      </c>
    </row>
    <row r="69" spans="1:12">
      <c r="A69" t="s">
        <v>1474</v>
      </c>
      <c r="B69" t="s">
        <v>1463</v>
      </c>
      <c r="C69" t="str">
        <f t="shared" si="1"/>
        <v>Adcounty</v>
      </c>
      <c r="D69" s="2" t="s">
        <v>23845</v>
      </c>
      <c r="E69" t="s">
        <v>2627</v>
      </c>
      <c r="F69" t="s">
        <v>23846</v>
      </c>
      <c r="G69" t="s">
        <v>856</v>
      </c>
      <c r="H69" t="s">
        <v>1465</v>
      </c>
      <c r="I69" t="s">
        <v>1466</v>
      </c>
      <c r="J69" t="s">
        <v>1467</v>
      </c>
      <c r="K69" t="s">
        <v>1468</v>
      </c>
      <c r="L69" t="s">
        <v>1469</v>
      </c>
    </row>
    <row r="70" spans="1:12">
      <c r="A70" t="s">
        <v>1479</v>
      </c>
      <c r="B70" t="s">
        <v>1471</v>
      </c>
      <c r="C70" t="str">
        <f t="shared" si="1"/>
        <v>Neptune</v>
      </c>
      <c r="D70" s="2" t="s">
        <v>23847</v>
      </c>
      <c r="E70" t="s">
        <v>6065</v>
      </c>
      <c r="F70" t="s">
        <v>23848</v>
      </c>
      <c r="G70" t="s">
        <v>856</v>
      </c>
      <c r="H70" t="s">
        <v>859</v>
      </c>
      <c r="I70" t="s">
        <v>859</v>
      </c>
      <c r="J70" t="s">
        <v>859</v>
      </c>
      <c r="K70" t="s">
        <v>859</v>
      </c>
      <c r="L70" t="s">
        <v>1473</v>
      </c>
    </row>
    <row r="71" spans="1:12">
      <c r="A71" t="s">
        <v>1484</v>
      </c>
      <c r="B71" t="s">
        <v>1475</v>
      </c>
      <c r="C71" t="str">
        <f t="shared" si="1"/>
        <v>Savy</v>
      </c>
      <c r="D71" s="2" t="s">
        <v>23109</v>
      </c>
      <c r="E71" t="s">
        <v>1323</v>
      </c>
      <c r="F71" t="s">
        <v>23849</v>
      </c>
      <c r="G71" t="s">
        <v>856</v>
      </c>
      <c r="H71" t="s">
        <v>249</v>
      </c>
      <c r="I71" t="s">
        <v>859</v>
      </c>
      <c r="J71" t="s">
        <v>1477</v>
      </c>
      <c r="K71" t="s">
        <v>859</v>
      </c>
      <c r="L71" t="s">
        <v>1478</v>
      </c>
    </row>
    <row r="72" spans="1:12">
      <c r="A72" t="s">
        <v>842</v>
      </c>
      <c r="B72" t="s">
        <v>843</v>
      </c>
      <c r="C72" t="str">
        <f t="shared" si="1"/>
        <v>Name</v>
      </c>
      <c r="D72" s="2" t="s">
        <v>844</v>
      </c>
      <c r="E72" t="s">
        <v>845</v>
      </c>
      <c r="F72" t="s">
        <v>846</v>
      </c>
      <c r="G72" t="s">
        <v>847</v>
      </c>
      <c r="H72" t="s">
        <v>848</v>
      </c>
      <c r="I72" t="s">
        <v>849</v>
      </c>
      <c r="J72" t="s">
        <v>850</v>
      </c>
      <c r="K72" t="s">
        <v>851</v>
      </c>
      <c r="L72" t="s">
        <v>852</v>
      </c>
    </row>
    <row r="73" spans="1:12">
      <c r="A73" t="s">
        <v>1490</v>
      </c>
      <c r="B73" t="s">
        <v>1480</v>
      </c>
      <c r="C73" t="str">
        <f t="shared" si="1"/>
        <v>Chemkart</v>
      </c>
      <c r="D73" s="2" t="s">
        <v>23176</v>
      </c>
      <c r="E73" t="s">
        <v>5716</v>
      </c>
      <c r="F73" t="s">
        <v>25776</v>
      </c>
      <c r="G73" t="s">
        <v>856</v>
      </c>
      <c r="H73" t="s">
        <v>1481</v>
      </c>
      <c r="I73" t="s">
        <v>859</v>
      </c>
      <c r="J73" t="s">
        <v>1482</v>
      </c>
      <c r="K73" t="s">
        <v>859</v>
      </c>
      <c r="L73" t="s">
        <v>1483</v>
      </c>
    </row>
    <row r="74" spans="1:12">
      <c r="A74" t="s">
        <v>1493</v>
      </c>
      <c r="B74" t="s">
        <v>1485</v>
      </c>
      <c r="C74" t="str">
        <f t="shared" si="1"/>
        <v>Cochin</v>
      </c>
      <c r="D74" s="2" t="s">
        <v>25777</v>
      </c>
      <c r="E74" t="s">
        <v>7068</v>
      </c>
      <c r="F74" t="s">
        <v>1546</v>
      </c>
      <c r="G74" t="s">
        <v>856</v>
      </c>
      <c r="H74" t="s">
        <v>298</v>
      </c>
      <c r="I74" t="s">
        <v>1488</v>
      </c>
      <c r="J74" t="s">
        <v>856</v>
      </c>
      <c r="K74" t="s">
        <v>859</v>
      </c>
      <c r="L74" t="s">
        <v>1489</v>
      </c>
    </row>
    <row r="75" spans="1:12">
      <c r="A75" t="s">
        <v>1500</v>
      </c>
      <c r="B75" t="s">
        <v>1491</v>
      </c>
      <c r="C75" t="str">
        <f t="shared" si="1"/>
        <v>Monolithisch</v>
      </c>
      <c r="D75" s="2" t="s">
        <v>23644</v>
      </c>
      <c r="E75" t="s">
        <v>9681</v>
      </c>
      <c r="F75" t="s">
        <v>23851</v>
      </c>
      <c r="G75" t="s">
        <v>856</v>
      </c>
      <c r="H75" t="s">
        <v>859</v>
      </c>
      <c r="I75" t="s">
        <v>859</v>
      </c>
      <c r="J75" t="s">
        <v>859</v>
      </c>
      <c r="K75" t="s">
        <v>859</v>
      </c>
      <c r="L75" t="s">
        <v>1492</v>
      </c>
    </row>
    <row r="76" spans="1:12">
      <c r="A76" t="s">
        <v>1505</v>
      </c>
      <c r="B76" t="s">
        <v>1494</v>
      </c>
      <c r="C76" t="str">
        <f t="shared" si="1"/>
        <v>Hindustan</v>
      </c>
      <c r="D76" s="2" t="s">
        <v>25778</v>
      </c>
      <c r="E76" t="s">
        <v>9938</v>
      </c>
      <c r="F76" t="s">
        <v>25779</v>
      </c>
      <c r="G76" t="s">
        <v>18084</v>
      </c>
      <c r="H76" t="s">
        <v>1496</v>
      </c>
      <c r="I76" t="s">
        <v>1497</v>
      </c>
      <c r="J76" t="s">
        <v>1498</v>
      </c>
      <c r="K76" t="s">
        <v>454</v>
      </c>
      <c r="L76" t="s">
        <v>1499</v>
      </c>
    </row>
    <row r="77" spans="1:12">
      <c r="A77" t="s">
        <v>1514</v>
      </c>
      <c r="B77" t="s">
        <v>1501</v>
      </c>
      <c r="C77" t="str">
        <f t="shared" si="1"/>
        <v>Influx</v>
      </c>
      <c r="D77" s="2" t="s">
        <v>25780</v>
      </c>
      <c r="E77" t="s">
        <v>1111</v>
      </c>
      <c r="F77" t="s">
        <v>25781</v>
      </c>
      <c r="G77" t="s">
        <v>856</v>
      </c>
      <c r="H77" t="s">
        <v>859</v>
      </c>
      <c r="I77" t="s">
        <v>859</v>
      </c>
      <c r="J77" t="s">
        <v>859</v>
      </c>
      <c r="K77" t="s">
        <v>859</v>
      </c>
      <c r="L77" t="s">
        <v>1504</v>
      </c>
    </row>
    <row r="78" spans="1:12">
      <c r="A78" t="s">
        <v>1522</v>
      </c>
      <c r="B78" t="s">
        <v>1506</v>
      </c>
      <c r="C78" t="str">
        <f t="shared" si="1"/>
        <v>Ingersoll-Rand</v>
      </c>
      <c r="D78" s="2" t="s">
        <v>25782</v>
      </c>
      <c r="E78" t="s">
        <v>12138</v>
      </c>
      <c r="F78" t="s">
        <v>25783</v>
      </c>
      <c r="G78" t="s">
        <v>6595</v>
      </c>
      <c r="H78" t="s">
        <v>1509</v>
      </c>
      <c r="I78" t="s">
        <v>1510</v>
      </c>
      <c r="J78" t="s">
        <v>1511</v>
      </c>
      <c r="K78" t="s">
        <v>1512</v>
      </c>
      <c r="L78" t="s">
        <v>1513</v>
      </c>
    </row>
    <row r="79" spans="1:12">
      <c r="A79" t="s">
        <v>1530</v>
      </c>
      <c r="B79" t="s">
        <v>1515</v>
      </c>
      <c r="C79" t="str">
        <f t="shared" si="1"/>
        <v>Crestchem</v>
      </c>
      <c r="D79" s="2" t="s">
        <v>9957</v>
      </c>
      <c r="E79" t="s">
        <v>2530</v>
      </c>
      <c r="F79" t="s">
        <v>9362</v>
      </c>
      <c r="G79" t="s">
        <v>4539</v>
      </c>
      <c r="H79" t="s">
        <v>1518</v>
      </c>
      <c r="I79" t="s">
        <v>1519</v>
      </c>
      <c r="J79" t="s">
        <v>1520</v>
      </c>
      <c r="K79" t="s">
        <v>267</v>
      </c>
      <c r="L79" t="s">
        <v>1521</v>
      </c>
    </row>
    <row r="80" spans="1:12">
      <c r="A80" t="s">
        <v>1538</v>
      </c>
      <c r="B80" t="s">
        <v>1523</v>
      </c>
      <c r="C80" t="str">
        <f t="shared" si="1"/>
        <v>Owais</v>
      </c>
      <c r="D80" s="2" t="s">
        <v>25784</v>
      </c>
      <c r="E80" t="s">
        <v>7450</v>
      </c>
      <c r="F80" t="s">
        <v>25785</v>
      </c>
      <c r="G80" t="s">
        <v>856</v>
      </c>
      <c r="H80" t="s">
        <v>1525</v>
      </c>
      <c r="I80" t="s">
        <v>1526</v>
      </c>
      <c r="J80" t="s">
        <v>1527</v>
      </c>
      <c r="K80" t="s">
        <v>1528</v>
      </c>
      <c r="L80" t="s">
        <v>1529</v>
      </c>
    </row>
    <row r="81" spans="1:12">
      <c r="A81" t="s">
        <v>1544</v>
      </c>
      <c r="B81" t="s">
        <v>1531</v>
      </c>
      <c r="C81" t="str">
        <f t="shared" si="1"/>
        <v>Spice</v>
      </c>
      <c r="D81" s="2" t="s">
        <v>23431</v>
      </c>
      <c r="E81" t="s">
        <v>1954</v>
      </c>
      <c r="F81" t="s">
        <v>7219</v>
      </c>
      <c r="G81" t="s">
        <v>856</v>
      </c>
      <c r="H81" t="s">
        <v>1534</v>
      </c>
      <c r="I81" t="s">
        <v>1535</v>
      </c>
      <c r="J81" t="s">
        <v>1536</v>
      </c>
      <c r="K81" t="s">
        <v>859</v>
      </c>
      <c r="L81" t="s">
        <v>1537</v>
      </c>
    </row>
    <row r="82" spans="1:12">
      <c r="A82" t="s">
        <v>1552</v>
      </c>
      <c r="B82" t="s">
        <v>1539</v>
      </c>
      <c r="C82" t="str">
        <f t="shared" si="1"/>
        <v>Page</v>
      </c>
      <c r="D82" s="2" t="s">
        <v>25786</v>
      </c>
      <c r="E82" t="s">
        <v>10233</v>
      </c>
      <c r="F82" t="s">
        <v>25787</v>
      </c>
      <c r="G82" t="s">
        <v>1901</v>
      </c>
      <c r="H82" t="s">
        <v>1540</v>
      </c>
      <c r="I82" t="s">
        <v>1541</v>
      </c>
      <c r="J82" t="s">
        <v>1542</v>
      </c>
      <c r="K82" t="s">
        <v>366</v>
      </c>
      <c r="L82" t="s">
        <v>1543</v>
      </c>
    </row>
    <row r="83" spans="1:12">
      <c r="A83" t="s">
        <v>842</v>
      </c>
      <c r="B83" t="s">
        <v>843</v>
      </c>
      <c r="C83" t="str">
        <f t="shared" si="1"/>
        <v>Name</v>
      </c>
      <c r="D83" s="2" t="s">
        <v>844</v>
      </c>
      <c r="E83" t="s">
        <v>845</v>
      </c>
      <c r="F83" t="s">
        <v>846</v>
      </c>
      <c r="G83" t="s">
        <v>847</v>
      </c>
      <c r="H83" t="s">
        <v>848</v>
      </c>
      <c r="I83" t="s">
        <v>849</v>
      </c>
      <c r="J83" t="s">
        <v>850</v>
      </c>
      <c r="K83" t="s">
        <v>851</v>
      </c>
      <c r="L83" t="s">
        <v>852</v>
      </c>
    </row>
    <row r="84" spans="1:12">
      <c r="A84" t="s">
        <v>1561</v>
      </c>
      <c r="B84" t="s">
        <v>1545</v>
      </c>
      <c r="C84" t="str">
        <f t="shared" si="1"/>
        <v>Websol</v>
      </c>
      <c r="D84" s="2" t="s">
        <v>23820</v>
      </c>
      <c r="E84" t="s">
        <v>5860</v>
      </c>
      <c r="F84" t="s">
        <v>25788</v>
      </c>
      <c r="G84" t="s">
        <v>856</v>
      </c>
      <c r="H84" t="s">
        <v>1547</v>
      </c>
      <c r="I84" t="s">
        <v>1548</v>
      </c>
      <c r="J84" t="s">
        <v>1549</v>
      </c>
      <c r="K84" t="s">
        <v>1550</v>
      </c>
      <c r="L84" t="s">
        <v>1551</v>
      </c>
    </row>
    <row r="85" spans="1:12">
      <c r="A85" t="s">
        <v>1567</v>
      </c>
      <c r="B85" t="s">
        <v>1553</v>
      </c>
      <c r="C85" t="str">
        <f t="shared" si="1"/>
        <v>Sigma</v>
      </c>
      <c r="D85" s="2" t="s">
        <v>25789</v>
      </c>
      <c r="E85" t="s">
        <v>12030</v>
      </c>
      <c r="F85" t="s">
        <v>25790</v>
      </c>
      <c r="G85" t="s">
        <v>1804</v>
      </c>
      <c r="H85" t="s">
        <v>1556</v>
      </c>
      <c r="I85" t="s">
        <v>1557</v>
      </c>
      <c r="J85" t="s">
        <v>1558</v>
      </c>
      <c r="K85" t="s">
        <v>1559</v>
      </c>
      <c r="L85" t="s">
        <v>1560</v>
      </c>
    </row>
    <row r="86" spans="1:12">
      <c r="A86" t="s">
        <v>1574</v>
      </c>
      <c r="B86" t="s">
        <v>1562</v>
      </c>
      <c r="C86" t="str">
        <f t="shared" si="1"/>
        <v>Snehaa</v>
      </c>
      <c r="D86" s="2" t="s">
        <v>25791</v>
      </c>
      <c r="E86" t="s">
        <v>3008</v>
      </c>
      <c r="F86" t="s">
        <v>25792</v>
      </c>
      <c r="G86" t="s">
        <v>856</v>
      </c>
      <c r="H86" t="s">
        <v>859</v>
      </c>
      <c r="I86" t="s">
        <v>859</v>
      </c>
      <c r="J86" t="s">
        <v>859</v>
      </c>
      <c r="K86" t="s">
        <v>859</v>
      </c>
      <c r="L86" t="s">
        <v>1566</v>
      </c>
    </row>
    <row r="87" spans="1:12">
      <c r="A87" t="s">
        <v>1578</v>
      </c>
      <c r="B87" t="s">
        <v>1568</v>
      </c>
      <c r="C87" t="str">
        <f t="shared" si="1"/>
        <v>PNGS</v>
      </c>
      <c r="D87" s="2" t="s">
        <v>25793</v>
      </c>
      <c r="E87" t="s">
        <v>23622</v>
      </c>
      <c r="F87" t="s">
        <v>25794</v>
      </c>
      <c r="G87" t="s">
        <v>856</v>
      </c>
      <c r="H87" t="s">
        <v>1570</v>
      </c>
      <c r="I87" t="s">
        <v>1571</v>
      </c>
      <c r="J87" t="s">
        <v>1572</v>
      </c>
      <c r="K87" t="s">
        <v>348</v>
      </c>
      <c r="L87" t="s">
        <v>1573</v>
      </c>
    </row>
    <row r="88" spans="1:12">
      <c r="A88" t="s">
        <v>1587</v>
      </c>
      <c r="B88" t="s">
        <v>1575</v>
      </c>
      <c r="C88" t="str">
        <f t="shared" si="1"/>
        <v>Bhadora</v>
      </c>
      <c r="D88" s="2" t="s">
        <v>9864</v>
      </c>
      <c r="E88" t="s">
        <v>9056</v>
      </c>
      <c r="F88" t="s">
        <v>25795</v>
      </c>
      <c r="G88" t="s">
        <v>856</v>
      </c>
      <c r="H88" t="s">
        <v>859</v>
      </c>
      <c r="I88" t="s">
        <v>859</v>
      </c>
      <c r="J88" t="s">
        <v>859</v>
      </c>
      <c r="K88" t="s">
        <v>859</v>
      </c>
      <c r="L88" t="s">
        <v>1577</v>
      </c>
    </row>
    <row r="89" spans="1:12">
      <c r="A89" t="s">
        <v>1591</v>
      </c>
      <c r="B89" t="s">
        <v>1579</v>
      </c>
      <c r="C89" t="str">
        <f t="shared" si="1"/>
        <v>Shekhawati</v>
      </c>
      <c r="D89" s="2" t="s">
        <v>23377</v>
      </c>
      <c r="E89" t="s">
        <v>5728</v>
      </c>
      <c r="F89" t="s">
        <v>23003</v>
      </c>
      <c r="G89" t="s">
        <v>856</v>
      </c>
      <c r="H89" t="s">
        <v>1582</v>
      </c>
      <c r="I89" t="s">
        <v>1583</v>
      </c>
      <c r="J89" t="s">
        <v>1584</v>
      </c>
      <c r="K89" t="s">
        <v>1585</v>
      </c>
      <c r="L89" t="s">
        <v>1586</v>
      </c>
    </row>
    <row r="90" spans="1:12">
      <c r="A90" t="s">
        <v>1599</v>
      </c>
      <c r="B90" t="s">
        <v>23081</v>
      </c>
      <c r="C90" t="str">
        <f t="shared" si="1"/>
        <v>LG</v>
      </c>
      <c r="D90" s="2" t="s">
        <v>859</v>
      </c>
      <c r="E90" t="s">
        <v>2807</v>
      </c>
      <c r="F90" t="s">
        <v>23082</v>
      </c>
      <c r="G90" t="s">
        <v>859</v>
      </c>
      <c r="H90" t="s">
        <v>859</v>
      </c>
      <c r="I90" t="s">
        <v>859</v>
      </c>
      <c r="J90" t="s">
        <v>859</v>
      </c>
      <c r="K90" t="s">
        <v>859</v>
      </c>
      <c r="L90" t="s">
        <v>22994</v>
      </c>
    </row>
    <row r="91" spans="1:12">
      <c r="A91" t="s">
        <v>1607</v>
      </c>
      <c r="B91" t="s">
        <v>1588</v>
      </c>
      <c r="C91" t="str">
        <f t="shared" si="1"/>
        <v>Chatterbox</v>
      </c>
      <c r="D91" s="2" t="s">
        <v>25796</v>
      </c>
      <c r="E91" t="s">
        <v>992</v>
      </c>
      <c r="F91" t="s">
        <v>25797</v>
      </c>
      <c r="G91" t="s">
        <v>856</v>
      </c>
      <c r="H91" t="s">
        <v>859</v>
      </c>
      <c r="I91" t="s">
        <v>859</v>
      </c>
      <c r="J91" t="s">
        <v>859</v>
      </c>
      <c r="K91" t="s">
        <v>859</v>
      </c>
      <c r="L91" t="s">
        <v>1590</v>
      </c>
    </row>
    <row r="92" spans="1:12">
      <c r="A92" t="s">
        <v>1614</v>
      </c>
      <c r="B92" t="s">
        <v>1592</v>
      </c>
      <c r="C92" t="str">
        <f t="shared" si="1"/>
        <v>One</v>
      </c>
      <c r="D92" s="2" t="s">
        <v>25798</v>
      </c>
      <c r="E92" t="s">
        <v>1182</v>
      </c>
      <c r="F92" t="s">
        <v>25799</v>
      </c>
      <c r="G92" t="s">
        <v>856</v>
      </c>
      <c r="H92" t="s">
        <v>1594</v>
      </c>
      <c r="I92" t="s">
        <v>1595</v>
      </c>
      <c r="J92" t="s">
        <v>1596</v>
      </c>
      <c r="K92" t="s">
        <v>1597</v>
      </c>
      <c r="L92" t="s">
        <v>1598</v>
      </c>
    </row>
    <row r="93" spans="1:12">
      <c r="A93" t="s">
        <v>1622</v>
      </c>
      <c r="B93" t="s">
        <v>1600</v>
      </c>
      <c r="C93" t="str">
        <f t="shared" si="1"/>
        <v>Anand</v>
      </c>
      <c r="D93" s="2" t="s">
        <v>25800</v>
      </c>
      <c r="E93" t="s">
        <v>23752</v>
      </c>
      <c r="F93" t="s">
        <v>25801</v>
      </c>
      <c r="G93" t="s">
        <v>1518</v>
      </c>
      <c r="H93" t="s">
        <v>1602</v>
      </c>
      <c r="I93" t="s">
        <v>1603</v>
      </c>
      <c r="J93" t="s">
        <v>1604</v>
      </c>
      <c r="K93" t="s">
        <v>1605</v>
      </c>
      <c r="L93" t="s">
        <v>1606</v>
      </c>
    </row>
    <row r="94" spans="1:12">
      <c r="A94" t="s">
        <v>1626</v>
      </c>
      <c r="B94" t="s">
        <v>1608</v>
      </c>
      <c r="C94" t="str">
        <f t="shared" si="1"/>
        <v>Swaraj</v>
      </c>
      <c r="D94" s="2" t="s">
        <v>25802</v>
      </c>
      <c r="E94" t="s">
        <v>25131</v>
      </c>
      <c r="F94" t="s">
        <v>25803</v>
      </c>
      <c r="G94" t="s">
        <v>480</v>
      </c>
      <c r="H94" t="s">
        <v>1610</v>
      </c>
      <c r="I94" t="s">
        <v>1611</v>
      </c>
      <c r="J94" t="s">
        <v>1612</v>
      </c>
      <c r="K94" t="s">
        <v>1220</v>
      </c>
      <c r="L94" t="s">
        <v>1613</v>
      </c>
    </row>
    <row r="95" spans="1:12">
      <c r="A95" t="s">
        <v>1630</v>
      </c>
      <c r="B95" t="s">
        <v>1615</v>
      </c>
      <c r="C95" t="str">
        <f t="shared" si="1"/>
        <v>Gillette</v>
      </c>
      <c r="D95" s="2" t="s">
        <v>25804</v>
      </c>
      <c r="E95" t="s">
        <v>15327</v>
      </c>
      <c r="F95" t="s">
        <v>25805</v>
      </c>
      <c r="G95" t="s">
        <v>3692</v>
      </c>
      <c r="H95" t="s">
        <v>1617</v>
      </c>
      <c r="I95" t="s">
        <v>1618</v>
      </c>
      <c r="J95" t="s">
        <v>1619</v>
      </c>
      <c r="K95" t="s">
        <v>1620</v>
      </c>
      <c r="L95" t="s">
        <v>1621</v>
      </c>
    </row>
    <row r="96" spans="1:12">
      <c r="A96" t="s">
        <v>1639</v>
      </c>
      <c r="B96" t="s">
        <v>23854</v>
      </c>
      <c r="C96" t="str">
        <f t="shared" si="1"/>
        <v>Trade-Wings</v>
      </c>
      <c r="D96" s="2" t="s">
        <v>23670</v>
      </c>
      <c r="E96" t="s">
        <v>10540</v>
      </c>
      <c r="F96" t="s">
        <v>10326</v>
      </c>
      <c r="G96" t="s">
        <v>856</v>
      </c>
      <c r="H96" t="s">
        <v>2240</v>
      </c>
      <c r="I96" t="s">
        <v>2123</v>
      </c>
      <c r="J96" t="s">
        <v>6005</v>
      </c>
      <c r="K96" t="s">
        <v>141</v>
      </c>
      <c r="L96" t="s">
        <v>3699</v>
      </c>
    </row>
    <row r="97" spans="1:12">
      <c r="A97" t="s">
        <v>1648</v>
      </c>
      <c r="B97" t="s">
        <v>1623</v>
      </c>
      <c r="C97" t="str">
        <f t="shared" si="1"/>
        <v>Gurunanak</v>
      </c>
      <c r="D97" s="2" t="s">
        <v>3335</v>
      </c>
      <c r="E97" t="s">
        <v>12980</v>
      </c>
      <c r="F97" t="s">
        <v>22784</v>
      </c>
      <c r="G97" t="s">
        <v>856</v>
      </c>
      <c r="H97" t="s">
        <v>859</v>
      </c>
      <c r="I97" t="s">
        <v>859</v>
      </c>
      <c r="J97" t="s">
        <v>859</v>
      </c>
      <c r="K97" t="s">
        <v>859</v>
      </c>
      <c r="L97" t="s">
        <v>1625</v>
      </c>
    </row>
    <row r="98" spans="1:12">
      <c r="A98" t="s">
        <v>1652</v>
      </c>
      <c r="B98" t="s">
        <v>1627</v>
      </c>
      <c r="C98" t="str">
        <f t="shared" si="1"/>
        <v>Telge</v>
      </c>
      <c r="D98" s="2" t="s">
        <v>23023</v>
      </c>
      <c r="E98" t="s">
        <v>4587</v>
      </c>
      <c r="F98" t="s">
        <v>23855</v>
      </c>
      <c r="G98" t="s">
        <v>856</v>
      </c>
      <c r="H98" t="s">
        <v>859</v>
      </c>
      <c r="I98" t="s">
        <v>859</v>
      </c>
      <c r="J98" t="s">
        <v>859</v>
      </c>
      <c r="K98" t="s">
        <v>859</v>
      </c>
      <c r="L98" t="s">
        <v>1629</v>
      </c>
    </row>
    <row r="99" spans="1:12">
      <c r="A99" t="s">
        <v>842</v>
      </c>
      <c r="B99" t="s">
        <v>843</v>
      </c>
      <c r="C99" t="str">
        <f t="shared" si="1"/>
        <v>Name</v>
      </c>
      <c r="D99" s="2" t="s">
        <v>844</v>
      </c>
      <c r="E99" t="s">
        <v>845</v>
      </c>
      <c r="F99" t="s">
        <v>846</v>
      </c>
      <c r="G99" t="s">
        <v>847</v>
      </c>
      <c r="H99" t="s">
        <v>848</v>
      </c>
      <c r="I99" t="s">
        <v>849</v>
      </c>
      <c r="J99" t="s">
        <v>850</v>
      </c>
      <c r="K99" t="s">
        <v>851</v>
      </c>
      <c r="L99" t="s">
        <v>852</v>
      </c>
    </row>
    <row r="100" spans="1:12">
      <c r="A100" t="s">
        <v>1660</v>
      </c>
      <c r="B100" t="s">
        <v>1631</v>
      </c>
      <c r="C100" t="str">
        <f t="shared" si="1"/>
        <v>Sheshadri</v>
      </c>
      <c r="D100" s="2" t="s">
        <v>6940</v>
      </c>
      <c r="E100" t="s">
        <v>105</v>
      </c>
      <c r="F100" t="s">
        <v>11229</v>
      </c>
      <c r="G100" t="s">
        <v>856</v>
      </c>
      <c r="H100" t="s">
        <v>1634</v>
      </c>
      <c r="I100" t="s">
        <v>1635</v>
      </c>
      <c r="J100" t="s">
        <v>1636</v>
      </c>
      <c r="K100" t="s">
        <v>1637</v>
      </c>
      <c r="L100" t="s">
        <v>1638</v>
      </c>
    </row>
    <row r="101" spans="1:12">
      <c r="A101" t="s">
        <v>1664</v>
      </c>
      <c r="B101" t="s">
        <v>1640</v>
      </c>
      <c r="C101" t="str">
        <f t="shared" si="1"/>
        <v>Shakti</v>
      </c>
      <c r="D101" s="2" t="s">
        <v>24744</v>
      </c>
      <c r="E101" t="s">
        <v>5406</v>
      </c>
      <c r="F101" t="s">
        <v>25806</v>
      </c>
      <c r="G101" t="s">
        <v>1642</v>
      </c>
      <c r="H101" t="s">
        <v>1643</v>
      </c>
      <c r="I101" t="s">
        <v>1644</v>
      </c>
      <c r="J101" t="s">
        <v>1645</v>
      </c>
      <c r="K101" t="s">
        <v>1646</v>
      </c>
      <c r="L101" t="s">
        <v>1647</v>
      </c>
    </row>
    <row r="102" spans="1:12">
      <c r="A102" t="s">
        <v>1668</v>
      </c>
      <c r="B102" t="s">
        <v>1653</v>
      </c>
      <c r="C102" t="str">
        <f t="shared" si="1"/>
        <v>Castrol</v>
      </c>
      <c r="D102" s="2" t="s">
        <v>857</v>
      </c>
      <c r="E102" t="s">
        <v>2796</v>
      </c>
      <c r="F102" t="s">
        <v>25807</v>
      </c>
      <c r="G102" t="s">
        <v>14108</v>
      </c>
      <c r="H102" t="s">
        <v>1656</v>
      </c>
      <c r="I102" t="s">
        <v>1192</v>
      </c>
      <c r="J102" t="s">
        <v>1657</v>
      </c>
      <c r="K102" t="s">
        <v>1658</v>
      </c>
      <c r="L102" t="s">
        <v>1659</v>
      </c>
    </row>
    <row r="103" spans="1:12">
      <c r="A103" t="s">
        <v>1677</v>
      </c>
      <c r="B103" t="s">
        <v>1661</v>
      </c>
      <c r="C103" t="str">
        <f t="shared" si="1"/>
        <v>Optivalue</v>
      </c>
      <c r="D103" s="2" t="s">
        <v>22875</v>
      </c>
      <c r="E103" t="s">
        <v>8243</v>
      </c>
      <c r="F103" t="s">
        <v>23858</v>
      </c>
      <c r="G103" t="s">
        <v>856</v>
      </c>
      <c r="H103" t="s">
        <v>859</v>
      </c>
      <c r="I103" t="s">
        <v>859</v>
      </c>
      <c r="J103" t="s">
        <v>859</v>
      </c>
      <c r="K103" t="s">
        <v>859</v>
      </c>
      <c r="L103" t="s">
        <v>1663</v>
      </c>
    </row>
    <row r="104" spans="1:12">
      <c r="A104" t="s">
        <v>1684</v>
      </c>
      <c r="B104" t="s">
        <v>1665</v>
      </c>
      <c r="C104" t="str">
        <f t="shared" si="1"/>
        <v>Cash</v>
      </c>
      <c r="D104" s="2" t="s">
        <v>23859</v>
      </c>
      <c r="E104" t="s">
        <v>9819</v>
      </c>
      <c r="F104" t="s">
        <v>22732</v>
      </c>
      <c r="G104" t="s">
        <v>856</v>
      </c>
      <c r="H104" t="s">
        <v>859</v>
      </c>
      <c r="I104" t="s">
        <v>859</v>
      </c>
      <c r="J104" t="s">
        <v>859</v>
      </c>
      <c r="K104" t="s">
        <v>859</v>
      </c>
      <c r="L104" t="s">
        <v>1667</v>
      </c>
    </row>
    <row r="105" spans="1:12">
      <c r="A105" t="s">
        <v>1691</v>
      </c>
      <c r="B105" t="s">
        <v>1669</v>
      </c>
      <c r="C105" t="str">
        <f t="shared" si="1"/>
        <v>Cams</v>
      </c>
      <c r="D105" s="2" t="s">
        <v>25808</v>
      </c>
      <c r="E105" t="s">
        <v>25809</v>
      </c>
      <c r="F105" t="s">
        <v>25810</v>
      </c>
      <c r="G105" t="s">
        <v>389</v>
      </c>
      <c r="H105" t="s">
        <v>1673</v>
      </c>
      <c r="I105" t="s">
        <v>1674</v>
      </c>
      <c r="J105" t="s">
        <v>1675</v>
      </c>
      <c r="K105" t="s">
        <v>1185</v>
      </c>
      <c r="L105" t="s">
        <v>1676</v>
      </c>
    </row>
    <row r="106" spans="1:12">
      <c r="A106" t="s">
        <v>1699</v>
      </c>
      <c r="B106" t="s">
        <v>1678</v>
      </c>
      <c r="C106" t="str">
        <f t="shared" si="1"/>
        <v>GE</v>
      </c>
      <c r="D106" s="2" t="s">
        <v>25811</v>
      </c>
      <c r="E106" t="s">
        <v>13535</v>
      </c>
      <c r="F106" t="s">
        <v>25812</v>
      </c>
      <c r="G106" t="s">
        <v>2240</v>
      </c>
      <c r="H106" t="s">
        <v>1679</v>
      </c>
      <c r="I106" t="s">
        <v>1680</v>
      </c>
      <c r="J106" t="s">
        <v>1681</v>
      </c>
      <c r="K106" t="s">
        <v>1682</v>
      </c>
      <c r="L106" t="s">
        <v>1683</v>
      </c>
    </row>
    <row r="107" spans="1:12">
      <c r="A107" t="s">
        <v>1707</v>
      </c>
      <c r="B107" t="s">
        <v>1685</v>
      </c>
      <c r="C107" t="str">
        <f t="shared" si="1"/>
        <v>Rajesh</v>
      </c>
      <c r="D107" s="2" t="s">
        <v>25813</v>
      </c>
      <c r="E107" t="s">
        <v>5376</v>
      </c>
      <c r="F107" t="s">
        <v>25814</v>
      </c>
      <c r="G107" t="s">
        <v>1687</v>
      </c>
      <c r="H107" t="s">
        <v>1688</v>
      </c>
      <c r="I107" t="s">
        <v>859</v>
      </c>
      <c r="J107" t="s">
        <v>1689</v>
      </c>
      <c r="K107" t="s">
        <v>859</v>
      </c>
      <c r="L107" t="s">
        <v>1690</v>
      </c>
    </row>
    <row r="108" spans="1:12">
      <c r="A108" t="s">
        <v>1715</v>
      </c>
      <c r="B108" t="s">
        <v>1692</v>
      </c>
      <c r="C108" t="str">
        <f t="shared" si="1"/>
        <v>ACE</v>
      </c>
      <c r="D108" s="2" t="s">
        <v>23023</v>
      </c>
      <c r="E108" t="s">
        <v>23650</v>
      </c>
      <c r="F108" t="s">
        <v>25815</v>
      </c>
      <c r="G108" t="s">
        <v>856</v>
      </c>
      <c r="H108" t="s">
        <v>1694</v>
      </c>
      <c r="I108" t="s">
        <v>1695</v>
      </c>
      <c r="J108" t="s">
        <v>1696</v>
      </c>
      <c r="K108" t="s">
        <v>1697</v>
      </c>
      <c r="L108" t="s">
        <v>1698</v>
      </c>
    </row>
    <row r="109" spans="1:12">
      <c r="A109" t="s">
        <v>1723</v>
      </c>
      <c r="B109" t="s">
        <v>1700</v>
      </c>
      <c r="C109" t="str">
        <f t="shared" si="1"/>
        <v>Accelya</v>
      </c>
      <c r="D109" s="2" t="s">
        <v>25813</v>
      </c>
      <c r="E109" t="s">
        <v>5183</v>
      </c>
      <c r="F109" t="s">
        <v>25816</v>
      </c>
      <c r="G109" t="s">
        <v>2410</v>
      </c>
      <c r="H109" t="s">
        <v>1703</v>
      </c>
      <c r="I109" t="s">
        <v>1704</v>
      </c>
      <c r="J109" t="s">
        <v>1705</v>
      </c>
      <c r="K109" t="s">
        <v>674</v>
      </c>
      <c r="L109" t="s">
        <v>1706</v>
      </c>
    </row>
    <row r="110" spans="1:12">
      <c r="A110" t="s">
        <v>842</v>
      </c>
      <c r="B110" t="s">
        <v>843</v>
      </c>
      <c r="C110" t="str">
        <f t="shared" si="1"/>
        <v>Name</v>
      </c>
      <c r="D110" s="2" t="s">
        <v>844</v>
      </c>
      <c r="E110" t="s">
        <v>845</v>
      </c>
      <c r="F110" t="s">
        <v>846</v>
      </c>
      <c r="G110" t="s">
        <v>847</v>
      </c>
      <c r="H110" t="s">
        <v>848</v>
      </c>
      <c r="I110" t="s">
        <v>849</v>
      </c>
      <c r="J110" t="s">
        <v>850</v>
      </c>
      <c r="K110" t="s">
        <v>851</v>
      </c>
      <c r="L110" t="s">
        <v>852</v>
      </c>
    </row>
    <row r="111" spans="1:12">
      <c r="A111" t="s">
        <v>1053</v>
      </c>
      <c r="B111" t="s">
        <v>1708</v>
      </c>
      <c r="C111" t="str">
        <f t="shared" si="1"/>
        <v>Hyundai</v>
      </c>
      <c r="D111" s="2" t="s">
        <v>25817</v>
      </c>
      <c r="E111" t="s">
        <v>9669</v>
      </c>
      <c r="F111" t="s">
        <v>25818</v>
      </c>
      <c r="G111" t="s">
        <v>314</v>
      </c>
      <c r="H111" t="s">
        <v>1710</v>
      </c>
      <c r="I111" t="s">
        <v>1711</v>
      </c>
      <c r="J111" t="s">
        <v>1712</v>
      </c>
      <c r="K111" t="s">
        <v>1713</v>
      </c>
      <c r="L111" t="s">
        <v>1714</v>
      </c>
    </row>
    <row r="112" spans="1:12">
      <c r="A112" t="s">
        <v>1062</v>
      </c>
      <c r="B112" t="s">
        <v>1716</v>
      </c>
      <c r="C112" t="str">
        <f t="shared" si="1"/>
        <v>Indian</v>
      </c>
      <c r="D112" s="2" t="s">
        <v>25819</v>
      </c>
      <c r="E112" t="s">
        <v>2330</v>
      </c>
      <c r="F112" t="s">
        <v>25820</v>
      </c>
      <c r="G112" t="s">
        <v>2291</v>
      </c>
      <c r="H112" t="s">
        <v>1718</v>
      </c>
      <c r="I112" t="s">
        <v>1719</v>
      </c>
      <c r="J112" t="s">
        <v>1720</v>
      </c>
      <c r="K112" t="s">
        <v>1721</v>
      </c>
      <c r="L112" t="s">
        <v>1722</v>
      </c>
    </row>
    <row r="113" spans="1:12">
      <c r="A113" t="s">
        <v>1069</v>
      </c>
      <c r="B113" t="s">
        <v>1724</v>
      </c>
      <c r="C113" t="str">
        <f t="shared" si="1"/>
        <v>Sathlokhar</v>
      </c>
      <c r="D113" s="2" t="s">
        <v>25821</v>
      </c>
      <c r="E113" t="s">
        <v>4617</v>
      </c>
      <c r="F113" t="s">
        <v>25822</v>
      </c>
      <c r="G113" t="s">
        <v>856</v>
      </c>
      <c r="H113" t="s">
        <v>1726</v>
      </c>
      <c r="I113" t="s">
        <v>219</v>
      </c>
      <c r="J113" t="s">
        <v>923</v>
      </c>
      <c r="K113" t="s">
        <v>1727</v>
      </c>
      <c r="L113" t="s">
        <v>1728</v>
      </c>
    </row>
    <row r="114" spans="1:12">
      <c r="A114" t="s">
        <v>1077</v>
      </c>
      <c r="B114" t="s">
        <v>1054</v>
      </c>
      <c r="C114" t="str">
        <f t="shared" si="1"/>
        <v>Arrow</v>
      </c>
      <c r="D114" s="2" t="s">
        <v>23091</v>
      </c>
      <c r="E114" t="s">
        <v>6760</v>
      </c>
      <c r="F114" t="s">
        <v>25823</v>
      </c>
      <c r="G114" t="s">
        <v>4160</v>
      </c>
      <c r="H114" t="s">
        <v>1057</v>
      </c>
      <c r="I114" t="s">
        <v>1058</v>
      </c>
      <c r="J114" t="s">
        <v>1059</v>
      </c>
      <c r="K114" t="s">
        <v>1060</v>
      </c>
      <c r="L114" t="s">
        <v>1061</v>
      </c>
    </row>
    <row r="115" spans="1:12">
      <c r="A115" t="s">
        <v>1080</v>
      </c>
      <c r="B115" t="s">
        <v>1063</v>
      </c>
      <c r="C115" t="str">
        <f t="shared" si="1"/>
        <v>Life</v>
      </c>
      <c r="D115" s="2" t="s">
        <v>25824</v>
      </c>
      <c r="E115" t="s">
        <v>3291</v>
      </c>
      <c r="F115" t="s">
        <v>25825</v>
      </c>
      <c r="G115" t="s">
        <v>4580</v>
      </c>
      <c r="H115" t="s">
        <v>1064</v>
      </c>
      <c r="I115" t="s">
        <v>1065</v>
      </c>
      <c r="J115" t="s">
        <v>1066</v>
      </c>
      <c r="K115" t="s">
        <v>1067</v>
      </c>
      <c r="L115" t="s">
        <v>1068</v>
      </c>
    </row>
    <row r="116" spans="1:12">
      <c r="A116" t="s">
        <v>1087</v>
      </c>
      <c r="B116" t="s">
        <v>1070</v>
      </c>
      <c r="C116" t="str">
        <f t="shared" si="1"/>
        <v>Britannia</v>
      </c>
      <c r="D116" s="2" t="s">
        <v>25826</v>
      </c>
      <c r="E116" t="s">
        <v>23421</v>
      </c>
      <c r="F116" t="s">
        <v>25827</v>
      </c>
      <c r="G116" t="s">
        <v>2418</v>
      </c>
      <c r="H116" t="s">
        <v>1072</v>
      </c>
      <c r="I116" t="s">
        <v>1073</v>
      </c>
      <c r="J116" t="s">
        <v>1074</v>
      </c>
      <c r="K116" t="s">
        <v>1075</v>
      </c>
      <c r="L116" t="s">
        <v>1076</v>
      </c>
    </row>
    <row r="117" spans="1:12">
      <c r="A117" t="s">
        <v>1095</v>
      </c>
      <c r="B117" t="s">
        <v>1078</v>
      </c>
      <c r="C117" t="str">
        <f t="shared" si="1"/>
        <v>ARC</v>
      </c>
      <c r="D117" s="2" t="s">
        <v>11846</v>
      </c>
      <c r="E117" t="s">
        <v>6662</v>
      </c>
      <c r="F117" t="s">
        <v>23544</v>
      </c>
      <c r="G117" t="s">
        <v>856</v>
      </c>
      <c r="H117" t="s">
        <v>859</v>
      </c>
      <c r="I117" t="s">
        <v>859</v>
      </c>
      <c r="J117" t="s">
        <v>859</v>
      </c>
      <c r="K117" t="s">
        <v>859</v>
      </c>
      <c r="L117" t="s">
        <v>880</v>
      </c>
    </row>
    <row r="118" spans="1:12">
      <c r="A118" t="s">
        <v>1103</v>
      </c>
      <c r="B118" t="s">
        <v>1081</v>
      </c>
      <c r="C118" t="str">
        <f t="shared" si="1"/>
        <v>Saatvik</v>
      </c>
      <c r="D118" s="2" t="s">
        <v>23860</v>
      </c>
      <c r="E118" t="s">
        <v>259</v>
      </c>
      <c r="F118" t="s">
        <v>23861</v>
      </c>
      <c r="G118" t="s">
        <v>856</v>
      </c>
      <c r="H118" t="s">
        <v>23862</v>
      </c>
      <c r="I118" t="s">
        <v>23863</v>
      </c>
      <c r="J118" t="s">
        <v>23864</v>
      </c>
      <c r="K118" t="s">
        <v>23865</v>
      </c>
      <c r="L118" t="s">
        <v>1086</v>
      </c>
    </row>
    <row r="119" spans="1:12">
      <c r="A119" t="s">
        <v>1109</v>
      </c>
      <c r="B119" t="s">
        <v>1088</v>
      </c>
      <c r="C119" t="str">
        <f t="shared" si="1"/>
        <v>Goenka</v>
      </c>
      <c r="D119" s="2" t="s">
        <v>3894</v>
      </c>
      <c r="E119" t="s">
        <v>859</v>
      </c>
      <c r="F119" t="s">
        <v>1650</v>
      </c>
      <c r="G119" t="s">
        <v>856</v>
      </c>
      <c r="H119" t="s">
        <v>91</v>
      </c>
      <c r="I119" t="s">
        <v>1091</v>
      </c>
      <c r="J119" t="s">
        <v>1092</v>
      </c>
      <c r="K119" t="s">
        <v>1093</v>
      </c>
      <c r="L119" t="s">
        <v>1094</v>
      </c>
    </row>
    <row r="120" spans="1:12">
      <c r="A120" t="s">
        <v>1118</v>
      </c>
      <c r="B120" t="s">
        <v>1926</v>
      </c>
      <c r="C120" t="str">
        <f t="shared" si="1"/>
        <v>Zelio</v>
      </c>
      <c r="D120" s="2" t="s">
        <v>23866</v>
      </c>
      <c r="E120" t="s">
        <v>5940</v>
      </c>
      <c r="F120" t="s">
        <v>23867</v>
      </c>
      <c r="G120" t="s">
        <v>856</v>
      </c>
      <c r="H120" t="s">
        <v>859</v>
      </c>
      <c r="I120" t="s">
        <v>859</v>
      </c>
      <c r="J120" t="s">
        <v>859</v>
      </c>
      <c r="K120" t="s">
        <v>859</v>
      </c>
      <c r="L120" t="s">
        <v>1950</v>
      </c>
    </row>
    <row r="121" spans="1:12">
      <c r="A121" t="s">
        <v>1123</v>
      </c>
      <c r="B121" t="s">
        <v>1104</v>
      </c>
      <c r="C121" t="str">
        <f t="shared" si="1"/>
        <v>Genesis</v>
      </c>
      <c r="D121" s="2" t="s">
        <v>23868</v>
      </c>
      <c r="E121" t="s">
        <v>23209</v>
      </c>
      <c r="F121" t="s">
        <v>23869</v>
      </c>
      <c r="G121" t="s">
        <v>856</v>
      </c>
      <c r="H121" t="s">
        <v>1106</v>
      </c>
      <c r="I121" t="s">
        <v>1107</v>
      </c>
      <c r="J121" t="s">
        <v>856</v>
      </c>
      <c r="K121" t="s">
        <v>859</v>
      </c>
      <c r="L121" t="s">
        <v>1108</v>
      </c>
    </row>
    <row r="122" spans="1:12">
      <c r="A122" t="s">
        <v>1127</v>
      </c>
      <c r="B122" t="s">
        <v>1110</v>
      </c>
      <c r="C122" t="str">
        <f t="shared" si="1"/>
        <v>Infonative</v>
      </c>
      <c r="D122" s="2" t="s">
        <v>12395</v>
      </c>
      <c r="E122" t="s">
        <v>14530</v>
      </c>
      <c r="F122" t="s">
        <v>3749</v>
      </c>
      <c r="G122" t="s">
        <v>856</v>
      </c>
      <c r="H122" t="s">
        <v>1114</v>
      </c>
      <c r="I122" t="s">
        <v>1115</v>
      </c>
      <c r="J122" t="s">
        <v>1116</v>
      </c>
      <c r="K122" t="s">
        <v>1117</v>
      </c>
      <c r="L122" t="s">
        <v>18972</v>
      </c>
    </row>
    <row r="123" spans="1:12">
      <c r="A123" t="s">
        <v>1132</v>
      </c>
      <c r="B123" t="s">
        <v>1119</v>
      </c>
      <c r="C123" t="str">
        <f t="shared" si="1"/>
        <v>Mehul</v>
      </c>
      <c r="D123" s="2" t="s">
        <v>23789</v>
      </c>
      <c r="E123" t="s">
        <v>20015</v>
      </c>
      <c r="F123" t="s">
        <v>23870</v>
      </c>
      <c r="G123" t="s">
        <v>856</v>
      </c>
      <c r="H123" t="s">
        <v>859</v>
      </c>
      <c r="I123" t="s">
        <v>859</v>
      </c>
      <c r="J123" t="s">
        <v>859</v>
      </c>
      <c r="K123" t="s">
        <v>859</v>
      </c>
      <c r="L123" t="s">
        <v>1122</v>
      </c>
    </row>
    <row r="124" spans="1:12">
      <c r="A124" t="s">
        <v>1137</v>
      </c>
      <c r="B124" t="s">
        <v>1124</v>
      </c>
      <c r="C124" t="str">
        <f t="shared" si="1"/>
        <v>Meta</v>
      </c>
      <c r="D124" s="2" t="s">
        <v>25828</v>
      </c>
      <c r="E124" t="s">
        <v>3827</v>
      </c>
      <c r="F124" t="s">
        <v>16952</v>
      </c>
      <c r="G124" t="s">
        <v>856</v>
      </c>
      <c r="H124" t="s">
        <v>859</v>
      </c>
      <c r="I124" t="s">
        <v>859</v>
      </c>
      <c r="J124" t="s">
        <v>859</v>
      </c>
      <c r="K124" t="s">
        <v>859</v>
      </c>
      <c r="L124" t="s">
        <v>1126</v>
      </c>
    </row>
    <row r="125" spans="1:12">
      <c r="A125" t="s">
        <v>1145</v>
      </c>
      <c r="B125" t="s">
        <v>1128</v>
      </c>
      <c r="C125" t="str">
        <f t="shared" si="1"/>
        <v>Pro</v>
      </c>
      <c r="D125" s="2" t="s">
        <v>23871</v>
      </c>
      <c r="E125" t="s">
        <v>6006</v>
      </c>
      <c r="F125" t="s">
        <v>23872</v>
      </c>
      <c r="G125" t="s">
        <v>856</v>
      </c>
      <c r="H125" t="s">
        <v>859</v>
      </c>
      <c r="I125" t="s">
        <v>859</v>
      </c>
      <c r="J125" t="s">
        <v>859</v>
      </c>
      <c r="K125" t="s">
        <v>859</v>
      </c>
      <c r="L125" t="s">
        <v>1131</v>
      </c>
    </row>
    <row r="126" spans="1:12">
      <c r="A126" t="s">
        <v>842</v>
      </c>
      <c r="B126" t="s">
        <v>843</v>
      </c>
      <c r="C126" t="str">
        <f t="shared" si="1"/>
        <v>Name</v>
      </c>
      <c r="D126" s="2" t="s">
        <v>844</v>
      </c>
      <c r="E126" t="s">
        <v>845</v>
      </c>
      <c r="F126" t="s">
        <v>846</v>
      </c>
      <c r="G126" t="s">
        <v>847</v>
      </c>
      <c r="H126" t="s">
        <v>848</v>
      </c>
      <c r="I126" t="s">
        <v>849</v>
      </c>
      <c r="J126" t="s">
        <v>850</v>
      </c>
      <c r="K126" t="s">
        <v>851</v>
      </c>
      <c r="L126" t="s">
        <v>852</v>
      </c>
    </row>
    <row r="127" spans="1:12">
      <c r="A127" t="s">
        <v>1151</v>
      </c>
      <c r="B127" t="s">
        <v>1133</v>
      </c>
      <c r="C127" t="str">
        <f t="shared" si="1"/>
        <v>Aayush</v>
      </c>
      <c r="D127" s="2" t="s">
        <v>25829</v>
      </c>
      <c r="E127" t="s">
        <v>17532</v>
      </c>
      <c r="F127" t="s">
        <v>25830</v>
      </c>
      <c r="G127" t="s">
        <v>231</v>
      </c>
      <c r="H127" t="s">
        <v>1017</v>
      </c>
      <c r="I127" t="s">
        <v>1134</v>
      </c>
      <c r="J127" t="s">
        <v>122</v>
      </c>
      <c r="K127" t="s">
        <v>1135</v>
      </c>
      <c r="L127" t="s">
        <v>1136</v>
      </c>
    </row>
    <row r="128" spans="1:12">
      <c r="A128" t="s">
        <v>1158</v>
      </c>
      <c r="B128" t="s">
        <v>1138</v>
      </c>
      <c r="C128" t="str">
        <f t="shared" si="1"/>
        <v>SBEC</v>
      </c>
      <c r="D128" s="2" t="s">
        <v>5757</v>
      </c>
      <c r="E128" t="s">
        <v>2777</v>
      </c>
      <c r="F128" t="s">
        <v>5757</v>
      </c>
      <c r="G128" t="s">
        <v>856</v>
      </c>
      <c r="H128" t="s">
        <v>1141</v>
      </c>
      <c r="I128" t="s">
        <v>1142</v>
      </c>
      <c r="J128" t="s">
        <v>405</v>
      </c>
      <c r="K128" t="s">
        <v>1143</v>
      </c>
      <c r="L128" t="s">
        <v>1144</v>
      </c>
    </row>
    <row r="129" spans="1:12">
      <c r="A129" t="s">
        <v>1165</v>
      </c>
      <c r="B129" t="s">
        <v>1096</v>
      </c>
      <c r="C129" t="str">
        <f t="shared" si="1"/>
        <v>Alpex</v>
      </c>
      <c r="D129" s="2" t="s">
        <v>25831</v>
      </c>
      <c r="E129" t="s">
        <v>6359</v>
      </c>
      <c r="F129" t="s">
        <v>25832</v>
      </c>
      <c r="G129" t="s">
        <v>856</v>
      </c>
      <c r="H129" t="s">
        <v>1098</v>
      </c>
      <c r="I129" t="s">
        <v>1099</v>
      </c>
      <c r="J129" t="s">
        <v>1100</v>
      </c>
      <c r="K129" t="s">
        <v>1101</v>
      </c>
      <c r="L129" t="s">
        <v>15413</v>
      </c>
    </row>
    <row r="130" spans="1:12">
      <c r="A130" t="s">
        <v>1169</v>
      </c>
      <c r="B130" t="s">
        <v>1146</v>
      </c>
      <c r="C130" t="str">
        <f t="shared" ref="C130:C193" si="2">IFERROR(LEFT(B130,FIND(" ",B130)-1),B130)</f>
        <v>Pushpa</v>
      </c>
      <c r="D130" s="2" t="s">
        <v>10577</v>
      </c>
      <c r="E130" t="s">
        <v>5283</v>
      </c>
      <c r="F130" t="s">
        <v>25833</v>
      </c>
      <c r="G130" t="s">
        <v>856</v>
      </c>
      <c r="H130" t="s">
        <v>1148</v>
      </c>
      <c r="I130" t="s">
        <v>859</v>
      </c>
      <c r="J130" t="s">
        <v>1149</v>
      </c>
      <c r="K130" t="s">
        <v>859</v>
      </c>
      <c r="L130" t="s">
        <v>1150</v>
      </c>
    </row>
    <row r="131" spans="1:12">
      <c r="A131" t="s">
        <v>1173</v>
      </c>
      <c r="B131" t="s">
        <v>1152</v>
      </c>
      <c r="C131" t="str">
        <f t="shared" si="2"/>
        <v>Tata</v>
      </c>
      <c r="D131" s="2" t="s">
        <v>18166</v>
      </c>
      <c r="E131" t="s">
        <v>859</v>
      </c>
      <c r="F131" t="s">
        <v>25834</v>
      </c>
      <c r="G131" t="s">
        <v>856</v>
      </c>
      <c r="H131" t="s">
        <v>1153</v>
      </c>
      <c r="I131" t="s">
        <v>1154</v>
      </c>
      <c r="J131" t="s">
        <v>1155</v>
      </c>
      <c r="K131" t="s">
        <v>1156</v>
      </c>
      <c r="L131" t="s">
        <v>1157</v>
      </c>
    </row>
    <row r="132" spans="1:12">
      <c r="A132" t="s">
        <v>1180</v>
      </c>
      <c r="B132" t="s">
        <v>1159</v>
      </c>
      <c r="C132" t="str">
        <f t="shared" si="2"/>
        <v>Jeena</v>
      </c>
      <c r="D132" s="2" t="s">
        <v>25835</v>
      </c>
      <c r="E132" t="s">
        <v>25836</v>
      </c>
      <c r="F132" t="s">
        <v>25837</v>
      </c>
      <c r="G132" t="s">
        <v>673</v>
      </c>
      <c r="H132" t="s">
        <v>1160</v>
      </c>
      <c r="I132" t="s">
        <v>1161</v>
      </c>
      <c r="J132" t="s">
        <v>1162</v>
      </c>
      <c r="K132" t="s">
        <v>1163</v>
      </c>
      <c r="L132" t="s">
        <v>1164</v>
      </c>
    </row>
    <row r="133" spans="1:12">
      <c r="A133" t="s">
        <v>1187</v>
      </c>
      <c r="B133" t="s">
        <v>1166</v>
      </c>
      <c r="C133" t="str">
        <f t="shared" si="2"/>
        <v>Atlanta</v>
      </c>
      <c r="D133" s="2" t="s">
        <v>25838</v>
      </c>
      <c r="E133" t="s">
        <v>21435</v>
      </c>
      <c r="F133" t="s">
        <v>25839</v>
      </c>
      <c r="G133" t="s">
        <v>856</v>
      </c>
      <c r="H133" t="s">
        <v>859</v>
      </c>
      <c r="I133" t="s">
        <v>859</v>
      </c>
      <c r="J133" t="s">
        <v>859</v>
      </c>
      <c r="K133" t="s">
        <v>859</v>
      </c>
      <c r="L133" t="s">
        <v>1168</v>
      </c>
    </row>
    <row r="134" spans="1:12">
      <c r="A134" t="s">
        <v>1196</v>
      </c>
      <c r="B134" t="s">
        <v>1170</v>
      </c>
      <c r="C134" t="str">
        <f t="shared" si="2"/>
        <v>LGT</v>
      </c>
      <c r="D134" s="2" t="s">
        <v>13208</v>
      </c>
      <c r="E134" t="s">
        <v>10213</v>
      </c>
      <c r="F134" t="s">
        <v>1370</v>
      </c>
      <c r="G134" t="s">
        <v>856</v>
      </c>
      <c r="H134" t="s">
        <v>859</v>
      </c>
      <c r="I134" t="s">
        <v>859</v>
      </c>
      <c r="J134" t="s">
        <v>859</v>
      </c>
      <c r="K134" t="s">
        <v>859</v>
      </c>
      <c r="L134" t="s">
        <v>1172</v>
      </c>
    </row>
    <row r="135" spans="1:12">
      <c r="A135" t="s">
        <v>1200</v>
      </c>
      <c r="B135" t="s">
        <v>1174</v>
      </c>
      <c r="C135" t="str">
        <f t="shared" si="2"/>
        <v>Unique</v>
      </c>
      <c r="D135" s="2" t="s">
        <v>7818</v>
      </c>
      <c r="E135" t="s">
        <v>627</v>
      </c>
      <c r="F135" t="s">
        <v>23358</v>
      </c>
      <c r="G135" t="s">
        <v>856</v>
      </c>
      <c r="H135" t="s">
        <v>1176</v>
      </c>
      <c r="I135" t="s">
        <v>1177</v>
      </c>
      <c r="J135" t="s">
        <v>259</v>
      </c>
      <c r="K135" t="s">
        <v>1178</v>
      </c>
      <c r="L135" t="s">
        <v>1179</v>
      </c>
    </row>
    <row r="136" spans="1:12">
      <c r="A136" t="s">
        <v>1208</v>
      </c>
      <c r="B136" t="s">
        <v>23875</v>
      </c>
      <c r="C136" t="str">
        <f t="shared" si="2"/>
        <v>Canara</v>
      </c>
      <c r="D136" s="2" t="s">
        <v>859</v>
      </c>
      <c r="E136" t="s">
        <v>3972</v>
      </c>
      <c r="F136" t="s">
        <v>23876</v>
      </c>
      <c r="G136" t="s">
        <v>859</v>
      </c>
      <c r="H136" t="s">
        <v>859</v>
      </c>
      <c r="I136" t="s">
        <v>859</v>
      </c>
      <c r="J136" t="s">
        <v>859</v>
      </c>
      <c r="K136" t="s">
        <v>859</v>
      </c>
      <c r="L136" t="s">
        <v>1179</v>
      </c>
    </row>
    <row r="137" spans="1:12">
      <c r="A137" t="s">
        <v>842</v>
      </c>
      <c r="B137" t="s">
        <v>843</v>
      </c>
      <c r="C137" t="str">
        <f t="shared" si="2"/>
        <v>Name</v>
      </c>
      <c r="D137" s="2" t="s">
        <v>844</v>
      </c>
      <c r="E137" t="s">
        <v>845</v>
      </c>
      <c r="F137" t="s">
        <v>846</v>
      </c>
      <c r="G137" t="s">
        <v>847</v>
      </c>
      <c r="H137" t="s">
        <v>848</v>
      </c>
      <c r="I137" t="s">
        <v>849</v>
      </c>
      <c r="J137" t="s">
        <v>850</v>
      </c>
      <c r="K137" t="s">
        <v>851</v>
      </c>
      <c r="L137" t="s">
        <v>852</v>
      </c>
    </row>
    <row r="138" spans="1:12">
      <c r="A138" t="s">
        <v>1729</v>
      </c>
      <c r="B138" t="s">
        <v>1181</v>
      </c>
      <c r="C138" t="str">
        <f t="shared" si="2"/>
        <v>Jyoti</v>
      </c>
      <c r="D138" s="2" t="s">
        <v>25840</v>
      </c>
      <c r="E138" t="s">
        <v>6958</v>
      </c>
      <c r="F138" t="s">
        <v>25841</v>
      </c>
      <c r="G138" t="s">
        <v>4160</v>
      </c>
      <c r="H138" t="s">
        <v>1183</v>
      </c>
      <c r="I138" t="s">
        <v>410</v>
      </c>
      <c r="J138" t="s">
        <v>1184</v>
      </c>
      <c r="K138" t="s">
        <v>1185</v>
      </c>
      <c r="L138" t="s">
        <v>1186</v>
      </c>
    </row>
    <row r="139" spans="1:12">
      <c r="A139" t="s">
        <v>1737</v>
      </c>
      <c r="B139" t="s">
        <v>1188</v>
      </c>
      <c r="C139" t="str">
        <f t="shared" si="2"/>
        <v>Globe</v>
      </c>
      <c r="D139" s="2" t="s">
        <v>11378</v>
      </c>
      <c r="E139" t="s">
        <v>10152</v>
      </c>
      <c r="F139" t="s">
        <v>6534</v>
      </c>
      <c r="G139" t="s">
        <v>856</v>
      </c>
      <c r="H139" t="s">
        <v>1191</v>
      </c>
      <c r="I139" t="s">
        <v>1192</v>
      </c>
      <c r="J139" t="s">
        <v>1193</v>
      </c>
      <c r="K139" t="s">
        <v>1194</v>
      </c>
      <c r="L139" t="s">
        <v>1195</v>
      </c>
    </row>
    <row r="140" spans="1:12">
      <c r="A140" t="s">
        <v>1746</v>
      </c>
      <c r="B140" t="s">
        <v>1197</v>
      </c>
      <c r="C140" t="str">
        <f t="shared" si="2"/>
        <v>Icon</v>
      </c>
      <c r="D140" s="2" t="s">
        <v>8422</v>
      </c>
      <c r="E140" t="s">
        <v>4290</v>
      </c>
      <c r="F140" t="s">
        <v>2752</v>
      </c>
      <c r="G140" t="s">
        <v>856</v>
      </c>
      <c r="H140" t="s">
        <v>859</v>
      </c>
      <c r="I140" t="s">
        <v>859</v>
      </c>
      <c r="J140" t="s">
        <v>859</v>
      </c>
      <c r="K140" t="s">
        <v>859</v>
      </c>
      <c r="L140" t="s">
        <v>1199</v>
      </c>
    </row>
    <row r="141" spans="1:12">
      <c r="A141" t="s">
        <v>1752</v>
      </c>
      <c r="B141" t="s">
        <v>1201</v>
      </c>
      <c r="C141" t="str">
        <f t="shared" si="2"/>
        <v>Infronics</v>
      </c>
      <c r="D141" s="2" t="s">
        <v>4159</v>
      </c>
      <c r="E141" t="s">
        <v>1924</v>
      </c>
      <c r="F141" t="s">
        <v>5795</v>
      </c>
      <c r="G141" t="s">
        <v>856</v>
      </c>
      <c r="H141" t="s">
        <v>1205</v>
      </c>
      <c r="I141" t="s">
        <v>1206</v>
      </c>
      <c r="J141" t="s">
        <v>856</v>
      </c>
      <c r="K141" t="s">
        <v>870</v>
      </c>
      <c r="L141" t="s">
        <v>1207</v>
      </c>
    </row>
    <row r="142" spans="1:12">
      <c r="A142" t="s">
        <v>1760</v>
      </c>
      <c r="B142" t="s">
        <v>1209</v>
      </c>
      <c r="C142" t="str">
        <f t="shared" si="2"/>
        <v>Euro</v>
      </c>
      <c r="D142" s="2" t="s">
        <v>25842</v>
      </c>
      <c r="E142" t="s">
        <v>14984</v>
      </c>
      <c r="F142" t="s">
        <v>25843</v>
      </c>
      <c r="G142" t="s">
        <v>856</v>
      </c>
      <c r="H142" t="s">
        <v>859</v>
      </c>
      <c r="I142" t="s">
        <v>859</v>
      </c>
      <c r="J142" t="s">
        <v>859</v>
      </c>
      <c r="K142" t="s">
        <v>859</v>
      </c>
      <c r="L142" t="s">
        <v>1210</v>
      </c>
    </row>
    <row r="143" spans="1:12">
      <c r="A143" t="s">
        <v>1768</v>
      </c>
      <c r="B143" t="s">
        <v>1730</v>
      </c>
      <c r="C143" t="str">
        <f t="shared" si="2"/>
        <v>Sanofi</v>
      </c>
      <c r="D143" s="2" t="s">
        <v>25844</v>
      </c>
      <c r="E143" t="s">
        <v>3649</v>
      </c>
      <c r="F143" t="s">
        <v>25845</v>
      </c>
      <c r="G143" t="s">
        <v>5180</v>
      </c>
      <c r="H143" t="s">
        <v>1732</v>
      </c>
      <c r="I143" t="s">
        <v>1733</v>
      </c>
      <c r="J143" t="s">
        <v>1734</v>
      </c>
      <c r="K143" t="s">
        <v>1735</v>
      </c>
      <c r="L143" t="s">
        <v>1736</v>
      </c>
    </row>
    <row r="144" spans="1:12">
      <c r="A144" t="s">
        <v>1776</v>
      </c>
      <c r="B144" t="s">
        <v>1738</v>
      </c>
      <c r="C144" t="str">
        <f t="shared" si="2"/>
        <v>I</v>
      </c>
      <c r="D144" s="2" t="s">
        <v>25846</v>
      </c>
      <c r="E144" t="s">
        <v>22948</v>
      </c>
      <c r="F144" t="s">
        <v>25847</v>
      </c>
      <c r="G144" t="s">
        <v>1740</v>
      </c>
      <c r="H144" t="s">
        <v>1741</v>
      </c>
      <c r="I144" t="s">
        <v>1742</v>
      </c>
      <c r="J144" t="s">
        <v>1743</v>
      </c>
      <c r="K144" t="s">
        <v>1744</v>
      </c>
      <c r="L144" t="s">
        <v>1745</v>
      </c>
    </row>
    <row r="145" spans="1:12">
      <c r="A145" t="s">
        <v>1783</v>
      </c>
      <c r="B145" t="s">
        <v>1747</v>
      </c>
      <c r="C145" t="str">
        <f t="shared" si="2"/>
        <v>Career</v>
      </c>
      <c r="D145" s="2" t="s">
        <v>23364</v>
      </c>
      <c r="E145" t="s">
        <v>15336</v>
      </c>
      <c r="F145" t="s">
        <v>23879</v>
      </c>
      <c r="G145" t="s">
        <v>856</v>
      </c>
      <c r="H145" t="s">
        <v>359</v>
      </c>
      <c r="I145" t="s">
        <v>1748</v>
      </c>
      <c r="J145" t="s">
        <v>1749</v>
      </c>
      <c r="K145" t="s">
        <v>1750</v>
      </c>
      <c r="L145" t="s">
        <v>1751</v>
      </c>
    </row>
    <row r="146" spans="1:12">
      <c r="A146" t="s">
        <v>1792</v>
      </c>
      <c r="B146" t="s">
        <v>765</v>
      </c>
      <c r="C146" t="str">
        <f t="shared" si="2"/>
        <v>Coal</v>
      </c>
      <c r="D146" s="2" t="s">
        <v>24666</v>
      </c>
      <c r="E146" t="s">
        <v>667</v>
      </c>
      <c r="F146" t="s">
        <v>25848</v>
      </c>
      <c r="G146" t="s">
        <v>2896</v>
      </c>
      <c r="H146" t="s">
        <v>1755</v>
      </c>
      <c r="I146" t="s">
        <v>1756</v>
      </c>
      <c r="J146" t="s">
        <v>1757</v>
      </c>
      <c r="K146" t="s">
        <v>1758</v>
      </c>
      <c r="L146" t="s">
        <v>1759</v>
      </c>
    </row>
    <row r="147" spans="1:12">
      <c r="A147" t="s">
        <v>1796</v>
      </c>
      <c r="B147" t="s">
        <v>1761</v>
      </c>
      <c r="C147" t="str">
        <f t="shared" si="2"/>
        <v>Taparia</v>
      </c>
      <c r="D147" s="2" t="s">
        <v>972</v>
      </c>
      <c r="E147" t="s">
        <v>2240</v>
      </c>
      <c r="F147" t="s">
        <v>1049</v>
      </c>
      <c r="G147" t="s">
        <v>23090</v>
      </c>
      <c r="H147" t="s">
        <v>1764</v>
      </c>
      <c r="I147" t="s">
        <v>1472</v>
      </c>
      <c r="J147" t="s">
        <v>1765</v>
      </c>
      <c r="K147" t="s">
        <v>1766</v>
      </c>
      <c r="L147" t="s">
        <v>1767</v>
      </c>
    </row>
    <row r="148" spans="1:12">
      <c r="A148" t="s">
        <v>1801</v>
      </c>
      <c r="B148" t="s">
        <v>1769</v>
      </c>
      <c r="C148" t="str">
        <f t="shared" si="2"/>
        <v>Crizac</v>
      </c>
      <c r="D148" s="2" t="s">
        <v>24955</v>
      </c>
      <c r="E148" t="s">
        <v>3328</v>
      </c>
      <c r="F148" t="s">
        <v>25849</v>
      </c>
      <c r="G148" t="s">
        <v>856</v>
      </c>
      <c r="H148" t="s">
        <v>1771</v>
      </c>
      <c r="I148" t="s">
        <v>1772</v>
      </c>
      <c r="J148" t="s">
        <v>1773</v>
      </c>
      <c r="K148" t="s">
        <v>1774</v>
      </c>
      <c r="L148" t="s">
        <v>1775</v>
      </c>
    </row>
    <row r="149" spans="1:12">
      <c r="A149" t="s">
        <v>1810</v>
      </c>
      <c r="B149" t="s">
        <v>1649</v>
      </c>
      <c r="C149" t="str">
        <f t="shared" si="2"/>
        <v>Unified</v>
      </c>
      <c r="D149" s="2" t="s">
        <v>23417</v>
      </c>
      <c r="E149" t="s">
        <v>13547</v>
      </c>
      <c r="F149" t="s">
        <v>25850</v>
      </c>
      <c r="G149" t="s">
        <v>856</v>
      </c>
      <c r="H149" t="s">
        <v>1650</v>
      </c>
      <c r="I149" t="s">
        <v>859</v>
      </c>
      <c r="J149" t="s">
        <v>1651</v>
      </c>
      <c r="K149" t="s">
        <v>859</v>
      </c>
      <c r="L149" t="s">
        <v>18110</v>
      </c>
    </row>
    <row r="150" spans="1:12">
      <c r="A150" t="s">
        <v>1818</v>
      </c>
      <c r="B150" t="s">
        <v>1777</v>
      </c>
      <c r="C150" t="str">
        <f t="shared" si="2"/>
        <v>P</v>
      </c>
      <c r="D150" s="2" t="s">
        <v>25851</v>
      </c>
      <c r="E150" t="s">
        <v>7186</v>
      </c>
      <c r="F150" t="s">
        <v>25852</v>
      </c>
      <c r="G150" t="s">
        <v>319</v>
      </c>
      <c r="H150" t="s">
        <v>1778</v>
      </c>
      <c r="I150" t="s">
        <v>1779</v>
      </c>
      <c r="J150" t="s">
        <v>1780</v>
      </c>
      <c r="K150" t="s">
        <v>1781</v>
      </c>
      <c r="L150" t="s">
        <v>1782</v>
      </c>
    </row>
    <row r="151" spans="1:12">
      <c r="A151" t="s">
        <v>1824</v>
      </c>
      <c r="B151" t="s">
        <v>1784</v>
      </c>
      <c r="C151" t="str">
        <f t="shared" si="2"/>
        <v>Shine</v>
      </c>
      <c r="D151" s="2" t="s">
        <v>18949</v>
      </c>
      <c r="E151" t="s">
        <v>1233</v>
      </c>
      <c r="F151" t="s">
        <v>23880</v>
      </c>
      <c r="G151" t="s">
        <v>1787</v>
      </c>
      <c r="H151" t="s">
        <v>364</v>
      </c>
      <c r="I151" t="s">
        <v>1788</v>
      </c>
      <c r="J151" t="s">
        <v>1789</v>
      </c>
      <c r="K151" t="s">
        <v>1790</v>
      </c>
      <c r="L151" t="s">
        <v>1791</v>
      </c>
    </row>
    <row r="152" spans="1:12">
      <c r="A152" t="s">
        <v>1832</v>
      </c>
      <c r="B152" t="s">
        <v>1793</v>
      </c>
      <c r="C152" t="str">
        <f t="shared" si="2"/>
        <v>Repono</v>
      </c>
      <c r="D152" s="2" t="s">
        <v>15616</v>
      </c>
      <c r="E152" t="s">
        <v>6244</v>
      </c>
      <c r="F152" t="s">
        <v>23881</v>
      </c>
      <c r="G152" t="s">
        <v>856</v>
      </c>
      <c r="H152" t="s">
        <v>859</v>
      </c>
      <c r="I152" t="s">
        <v>859</v>
      </c>
      <c r="J152" t="s">
        <v>859</v>
      </c>
      <c r="K152" t="s">
        <v>859</v>
      </c>
      <c r="L152" t="s">
        <v>1795</v>
      </c>
    </row>
    <row r="153" spans="1:12">
      <c r="A153" t="s">
        <v>842</v>
      </c>
      <c r="B153" t="s">
        <v>843</v>
      </c>
      <c r="C153" t="str">
        <f t="shared" si="2"/>
        <v>Name</v>
      </c>
      <c r="D153" s="2" t="s">
        <v>844</v>
      </c>
      <c r="E153" t="s">
        <v>845</v>
      </c>
      <c r="F153" t="s">
        <v>846</v>
      </c>
      <c r="G153" t="s">
        <v>847</v>
      </c>
      <c r="H153" t="s">
        <v>848</v>
      </c>
      <c r="I153" t="s">
        <v>849</v>
      </c>
      <c r="J153" t="s">
        <v>850</v>
      </c>
      <c r="K153" t="s">
        <v>851</v>
      </c>
      <c r="L153" t="s">
        <v>852</v>
      </c>
    </row>
    <row r="154" spans="1:12">
      <c r="A154" t="s">
        <v>1837</v>
      </c>
      <c r="B154" t="s">
        <v>1797</v>
      </c>
      <c r="C154" t="str">
        <f t="shared" si="2"/>
        <v>Sodhani</v>
      </c>
      <c r="D154" s="2" t="s">
        <v>23882</v>
      </c>
      <c r="E154" t="s">
        <v>8461</v>
      </c>
      <c r="F154" t="s">
        <v>23883</v>
      </c>
      <c r="G154" t="s">
        <v>856</v>
      </c>
      <c r="H154" t="s">
        <v>859</v>
      </c>
      <c r="I154" t="s">
        <v>859</v>
      </c>
      <c r="J154" t="s">
        <v>859</v>
      </c>
      <c r="K154" t="s">
        <v>859</v>
      </c>
      <c r="L154" t="s">
        <v>1800</v>
      </c>
    </row>
    <row r="155" spans="1:12">
      <c r="A155" t="s">
        <v>1840</v>
      </c>
      <c r="B155" t="s">
        <v>1802</v>
      </c>
      <c r="C155" t="str">
        <f t="shared" si="2"/>
        <v>Unifinz</v>
      </c>
      <c r="D155" s="2" t="s">
        <v>23884</v>
      </c>
      <c r="E155" t="s">
        <v>10944</v>
      </c>
      <c r="F155" t="s">
        <v>23885</v>
      </c>
      <c r="G155" t="s">
        <v>1279</v>
      </c>
      <c r="H155" t="s">
        <v>1805</v>
      </c>
      <c r="I155" t="s">
        <v>1806</v>
      </c>
      <c r="J155" t="s">
        <v>1807</v>
      </c>
      <c r="K155" t="s">
        <v>1808</v>
      </c>
      <c r="L155" t="s">
        <v>1809</v>
      </c>
    </row>
    <row r="156" spans="1:12">
      <c r="A156" t="s">
        <v>1849</v>
      </c>
      <c r="B156" t="s">
        <v>1811</v>
      </c>
      <c r="C156" t="str">
        <f t="shared" si="2"/>
        <v>ADC</v>
      </c>
      <c r="D156" s="2" t="s">
        <v>25853</v>
      </c>
      <c r="E156" t="s">
        <v>3036</v>
      </c>
      <c r="F156" t="s">
        <v>25854</v>
      </c>
      <c r="G156" t="s">
        <v>4560</v>
      </c>
      <c r="H156" t="s">
        <v>1813</v>
      </c>
      <c r="I156" t="s">
        <v>1814</v>
      </c>
      <c r="J156" t="s">
        <v>1815</v>
      </c>
      <c r="K156" t="s">
        <v>1816</v>
      </c>
      <c r="L156" t="s">
        <v>1817</v>
      </c>
    </row>
    <row r="157" spans="1:12">
      <c r="A157" t="s">
        <v>1855</v>
      </c>
      <c r="B157" t="s">
        <v>696</v>
      </c>
      <c r="C157" t="str">
        <f t="shared" si="2"/>
        <v>BSE</v>
      </c>
      <c r="D157" s="2" t="s">
        <v>25855</v>
      </c>
      <c r="E157" t="s">
        <v>6935</v>
      </c>
      <c r="F157" t="s">
        <v>25856</v>
      </c>
      <c r="G157" t="s">
        <v>568</v>
      </c>
      <c r="H157" t="s">
        <v>1820</v>
      </c>
      <c r="I157" t="s">
        <v>1821</v>
      </c>
      <c r="J157" t="s">
        <v>1822</v>
      </c>
      <c r="K157" t="s">
        <v>1823</v>
      </c>
      <c r="L157" t="s">
        <v>1817</v>
      </c>
    </row>
    <row r="158" spans="1:12">
      <c r="A158" t="s">
        <v>1861</v>
      </c>
      <c r="B158" t="s">
        <v>1825</v>
      </c>
      <c r="C158" t="str">
        <f t="shared" si="2"/>
        <v>Vandan</v>
      </c>
      <c r="D158" s="2" t="s">
        <v>23886</v>
      </c>
      <c r="E158" t="s">
        <v>416</v>
      </c>
      <c r="F158" t="s">
        <v>9669</v>
      </c>
      <c r="G158" t="s">
        <v>856</v>
      </c>
      <c r="H158" t="s">
        <v>1827</v>
      </c>
      <c r="I158" t="s">
        <v>1828</v>
      </c>
      <c r="J158" t="s">
        <v>1829</v>
      </c>
      <c r="K158" t="s">
        <v>1830</v>
      </c>
      <c r="L158" t="s">
        <v>1831</v>
      </c>
    </row>
    <row r="159" spans="1:12">
      <c r="A159" t="s">
        <v>1866</v>
      </c>
      <c r="B159" t="s">
        <v>1833</v>
      </c>
      <c r="C159" t="str">
        <f t="shared" si="2"/>
        <v>Greenleaf</v>
      </c>
      <c r="D159" s="2" t="s">
        <v>23887</v>
      </c>
      <c r="E159" t="s">
        <v>4358</v>
      </c>
      <c r="F159" t="s">
        <v>23208</v>
      </c>
      <c r="G159" t="s">
        <v>859</v>
      </c>
      <c r="H159" t="s">
        <v>859</v>
      </c>
      <c r="I159" t="s">
        <v>859</v>
      </c>
      <c r="J159" t="s">
        <v>859</v>
      </c>
      <c r="K159" t="s">
        <v>859</v>
      </c>
      <c r="L159" t="s">
        <v>1836</v>
      </c>
    </row>
    <row r="160" spans="1:12">
      <c r="A160" t="s">
        <v>1870</v>
      </c>
      <c r="B160" t="s">
        <v>1838</v>
      </c>
      <c r="C160" t="str">
        <f t="shared" si="2"/>
        <v>Monarch</v>
      </c>
      <c r="D160" s="2" t="s">
        <v>23888</v>
      </c>
      <c r="E160" t="s">
        <v>9744</v>
      </c>
      <c r="F160" t="s">
        <v>23889</v>
      </c>
      <c r="G160" t="s">
        <v>856</v>
      </c>
      <c r="H160" t="s">
        <v>859</v>
      </c>
      <c r="I160" t="s">
        <v>859</v>
      </c>
      <c r="J160" t="s">
        <v>859</v>
      </c>
      <c r="K160" t="s">
        <v>859</v>
      </c>
      <c r="L160" t="s">
        <v>1839</v>
      </c>
    </row>
    <row r="161" spans="1:12">
      <c r="A161" t="s">
        <v>1878</v>
      </c>
      <c r="B161" t="s">
        <v>1841</v>
      </c>
      <c r="C161" t="str">
        <f t="shared" si="2"/>
        <v>Accretion</v>
      </c>
      <c r="D161" s="2" t="s">
        <v>3068</v>
      </c>
      <c r="E161" t="s">
        <v>2777</v>
      </c>
      <c r="F161" t="s">
        <v>23890</v>
      </c>
      <c r="G161" t="s">
        <v>856</v>
      </c>
      <c r="H161" t="s">
        <v>1844</v>
      </c>
      <c r="I161" t="s">
        <v>1845</v>
      </c>
      <c r="J161" t="s">
        <v>1846</v>
      </c>
      <c r="K161" t="s">
        <v>1847</v>
      </c>
      <c r="L161" t="s">
        <v>1848</v>
      </c>
    </row>
    <row r="162" spans="1:12">
      <c r="A162" t="s">
        <v>1883</v>
      </c>
      <c r="B162" t="s">
        <v>1850</v>
      </c>
      <c r="C162" t="str">
        <f t="shared" si="2"/>
        <v>Abbott</v>
      </c>
      <c r="D162" s="2" t="s">
        <v>25857</v>
      </c>
      <c r="E162" t="s">
        <v>23547</v>
      </c>
      <c r="F162" t="s">
        <v>25858</v>
      </c>
      <c r="G162" t="s">
        <v>432</v>
      </c>
      <c r="H162" t="s">
        <v>1851</v>
      </c>
      <c r="I162" t="s">
        <v>1852</v>
      </c>
      <c r="J162" t="s">
        <v>1853</v>
      </c>
      <c r="K162" t="s">
        <v>623</v>
      </c>
      <c r="L162" t="s">
        <v>1854</v>
      </c>
    </row>
    <row r="163" spans="1:12">
      <c r="A163" t="s">
        <v>1891</v>
      </c>
      <c r="B163" t="s">
        <v>1856</v>
      </c>
      <c r="C163" t="str">
        <f t="shared" si="2"/>
        <v>Renol</v>
      </c>
      <c r="D163" s="2" t="s">
        <v>4363</v>
      </c>
      <c r="E163" t="s">
        <v>3092</v>
      </c>
      <c r="F163" t="s">
        <v>10643</v>
      </c>
      <c r="G163" t="s">
        <v>856</v>
      </c>
      <c r="H163" t="s">
        <v>1858</v>
      </c>
      <c r="I163" t="s">
        <v>859</v>
      </c>
      <c r="J163" t="s">
        <v>1859</v>
      </c>
      <c r="K163" t="s">
        <v>859</v>
      </c>
      <c r="L163" t="s">
        <v>1860</v>
      </c>
    </row>
    <row r="164" spans="1:12">
      <c r="A164" t="s">
        <v>842</v>
      </c>
      <c r="B164" t="s">
        <v>843</v>
      </c>
      <c r="C164" t="str">
        <f t="shared" si="2"/>
        <v>Name</v>
      </c>
      <c r="D164" s="2" t="s">
        <v>844</v>
      </c>
      <c r="E164" t="s">
        <v>845</v>
      </c>
      <c r="F164" t="s">
        <v>846</v>
      </c>
      <c r="G164" t="s">
        <v>847</v>
      </c>
      <c r="H164" t="s">
        <v>848</v>
      </c>
      <c r="I164" t="s">
        <v>849</v>
      </c>
      <c r="J164" t="s">
        <v>850</v>
      </c>
      <c r="K164" t="s">
        <v>851</v>
      </c>
      <c r="L164" t="s">
        <v>852</v>
      </c>
    </row>
    <row r="165" spans="1:12">
      <c r="A165" t="s">
        <v>1899</v>
      </c>
      <c r="B165" t="s">
        <v>1862</v>
      </c>
      <c r="C165" t="str">
        <f t="shared" si="2"/>
        <v>Neetu</v>
      </c>
      <c r="D165" s="2" t="s">
        <v>23391</v>
      </c>
      <c r="E165" t="s">
        <v>3870</v>
      </c>
      <c r="F165" t="s">
        <v>25859</v>
      </c>
      <c r="G165" t="s">
        <v>856</v>
      </c>
      <c r="H165" t="s">
        <v>1863</v>
      </c>
      <c r="I165" t="s">
        <v>859</v>
      </c>
      <c r="J165" t="s">
        <v>1864</v>
      </c>
      <c r="K165" t="s">
        <v>859</v>
      </c>
      <c r="L165" t="s">
        <v>1865</v>
      </c>
    </row>
    <row r="166" spans="1:12">
      <c r="A166" t="s">
        <v>1906</v>
      </c>
      <c r="B166" t="s">
        <v>1867</v>
      </c>
      <c r="C166" t="str">
        <f t="shared" si="2"/>
        <v>Mahalaxmi</v>
      </c>
      <c r="D166" s="2" t="s">
        <v>9918</v>
      </c>
      <c r="E166" t="s">
        <v>13798</v>
      </c>
      <c r="F166" t="s">
        <v>21209</v>
      </c>
      <c r="G166" t="s">
        <v>856</v>
      </c>
      <c r="H166" t="s">
        <v>1804</v>
      </c>
      <c r="I166" t="s">
        <v>1868</v>
      </c>
      <c r="J166" t="s">
        <v>1027</v>
      </c>
      <c r="K166" t="s">
        <v>856</v>
      </c>
      <c r="L166" t="s">
        <v>1869</v>
      </c>
    </row>
    <row r="167" spans="1:12">
      <c r="A167" t="s">
        <v>1914</v>
      </c>
      <c r="B167" t="s">
        <v>1871</v>
      </c>
      <c r="C167" t="str">
        <f t="shared" si="2"/>
        <v>GSM</v>
      </c>
      <c r="D167" s="2" t="s">
        <v>17096</v>
      </c>
      <c r="E167" t="s">
        <v>4464</v>
      </c>
      <c r="F167" t="s">
        <v>23891</v>
      </c>
      <c r="G167" t="s">
        <v>856</v>
      </c>
      <c r="H167" t="s">
        <v>1874</v>
      </c>
      <c r="I167" t="s">
        <v>1875</v>
      </c>
      <c r="J167" t="s">
        <v>1193</v>
      </c>
      <c r="K167" t="s">
        <v>1876</v>
      </c>
      <c r="L167" t="s">
        <v>1877</v>
      </c>
    </row>
    <row r="168" spans="1:12">
      <c r="A168" t="s">
        <v>1920</v>
      </c>
      <c r="B168" t="s">
        <v>1879</v>
      </c>
      <c r="C168" t="str">
        <f t="shared" si="2"/>
        <v>B.</v>
      </c>
      <c r="D168" s="2" t="s">
        <v>23892</v>
      </c>
      <c r="E168" t="s">
        <v>276</v>
      </c>
      <c r="F168" t="s">
        <v>23893</v>
      </c>
      <c r="G168" t="s">
        <v>856</v>
      </c>
      <c r="H168" t="s">
        <v>859</v>
      </c>
      <c r="I168" t="s">
        <v>859</v>
      </c>
      <c r="J168" t="s">
        <v>859</v>
      </c>
      <c r="K168" t="s">
        <v>859</v>
      </c>
      <c r="L168" t="s">
        <v>1882</v>
      </c>
    </row>
    <row r="169" spans="1:12">
      <c r="A169" t="s">
        <v>1925</v>
      </c>
      <c r="B169" t="s">
        <v>1884</v>
      </c>
      <c r="C169" t="str">
        <f t="shared" si="2"/>
        <v>Advani</v>
      </c>
      <c r="D169" s="2" t="s">
        <v>25860</v>
      </c>
      <c r="E169" t="s">
        <v>8388</v>
      </c>
      <c r="F169" t="s">
        <v>23466</v>
      </c>
      <c r="G169" t="s">
        <v>424</v>
      </c>
      <c r="H169" t="s">
        <v>1887</v>
      </c>
      <c r="I169" t="s">
        <v>722</v>
      </c>
      <c r="J169" t="s">
        <v>1888</v>
      </c>
      <c r="K169" t="s">
        <v>1889</v>
      </c>
      <c r="L169" t="s">
        <v>1890</v>
      </c>
    </row>
    <row r="170" spans="1:12">
      <c r="A170" t="s">
        <v>1928</v>
      </c>
      <c r="B170" t="s">
        <v>1892</v>
      </c>
      <c r="C170" t="str">
        <f t="shared" si="2"/>
        <v>Prizor</v>
      </c>
      <c r="D170" s="2" t="s">
        <v>11833</v>
      </c>
      <c r="E170" t="s">
        <v>24919</v>
      </c>
      <c r="F170" t="s">
        <v>25861</v>
      </c>
      <c r="G170" t="s">
        <v>856</v>
      </c>
      <c r="H170" t="s">
        <v>1894</v>
      </c>
      <c r="I170" t="s">
        <v>1895</v>
      </c>
      <c r="J170" t="s">
        <v>1896</v>
      </c>
      <c r="K170" t="s">
        <v>1897</v>
      </c>
      <c r="L170" t="s">
        <v>1898</v>
      </c>
    </row>
    <row r="171" spans="1:12">
      <c r="A171" t="s">
        <v>1934</v>
      </c>
      <c r="B171" t="s">
        <v>1900</v>
      </c>
      <c r="C171" t="str">
        <f t="shared" si="2"/>
        <v>Indo</v>
      </c>
      <c r="D171" s="2" t="s">
        <v>1901</v>
      </c>
      <c r="E171" t="s">
        <v>1902</v>
      </c>
      <c r="F171" t="s">
        <v>563</v>
      </c>
      <c r="G171" t="s">
        <v>856</v>
      </c>
      <c r="H171" t="s">
        <v>282</v>
      </c>
      <c r="I171" t="s">
        <v>1903</v>
      </c>
      <c r="J171" t="s">
        <v>1904</v>
      </c>
      <c r="K171" t="s">
        <v>140</v>
      </c>
      <c r="L171" t="s">
        <v>1905</v>
      </c>
    </row>
    <row r="172" spans="1:12">
      <c r="A172" t="s">
        <v>1939</v>
      </c>
      <c r="B172" t="s">
        <v>1907</v>
      </c>
      <c r="C172" t="str">
        <f t="shared" si="2"/>
        <v>Marico</v>
      </c>
      <c r="D172" s="2" t="s">
        <v>25862</v>
      </c>
      <c r="E172" t="s">
        <v>4750</v>
      </c>
      <c r="F172" t="s">
        <v>25863</v>
      </c>
      <c r="G172" t="s">
        <v>1908</v>
      </c>
      <c r="H172" t="s">
        <v>1909</v>
      </c>
      <c r="I172" t="s">
        <v>1910</v>
      </c>
      <c r="J172" t="s">
        <v>1911</v>
      </c>
      <c r="K172" t="s">
        <v>1912</v>
      </c>
      <c r="L172" t="s">
        <v>1913</v>
      </c>
    </row>
    <row r="173" spans="1:12">
      <c r="A173" t="s">
        <v>1944</v>
      </c>
      <c r="B173" t="s">
        <v>3974</v>
      </c>
      <c r="C173" t="str">
        <f t="shared" si="2"/>
        <v>Earkart</v>
      </c>
      <c r="D173" s="2" t="s">
        <v>23894</v>
      </c>
      <c r="E173" t="s">
        <v>3944</v>
      </c>
      <c r="F173" t="s">
        <v>23399</v>
      </c>
      <c r="G173" t="s">
        <v>856</v>
      </c>
      <c r="H173" t="s">
        <v>859</v>
      </c>
      <c r="I173" t="s">
        <v>859</v>
      </c>
      <c r="J173" t="s">
        <v>859</v>
      </c>
      <c r="K173" t="s">
        <v>859</v>
      </c>
      <c r="L173" t="s">
        <v>23096</v>
      </c>
    </row>
    <row r="174" spans="1:12">
      <c r="A174" t="s">
        <v>1948</v>
      </c>
      <c r="B174" t="s">
        <v>1915</v>
      </c>
      <c r="C174" t="str">
        <f t="shared" si="2"/>
        <v>Kore</v>
      </c>
      <c r="D174" s="2" t="s">
        <v>25864</v>
      </c>
      <c r="E174" t="s">
        <v>4636</v>
      </c>
      <c r="F174" t="s">
        <v>25865</v>
      </c>
      <c r="G174" t="s">
        <v>856</v>
      </c>
      <c r="H174" t="s">
        <v>1917</v>
      </c>
      <c r="I174" t="s">
        <v>859</v>
      </c>
      <c r="J174" t="s">
        <v>1918</v>
      </c>
      <c r="K174" t="s">
        <v>859</v>
      </c>
      <c r="L174" t="s">
        <v>1919</v>
      </c>
    </row>
    <row r="175" spans="1:12">
      <c r="A175" t="s">
        <v>1955</v>
      </c>
      <c r="B175" t="s">
        <v>1921</v>
      </c>
      <c r="C175" t="str">
        <f t="shared" si="2"/>
        <v>Virtual</v>
      </c>
      <c r="D175" s="2" t="s">
        <v>23185</v>
      </c>
      <c r="E175" t="s">
        <v>10938</v>
      </c>
      <c r="F175" t="s">
        <v>25866</v>
      </c>
      <c r="G175" t="s">
        <v>856</v>
      </c>
      <c r="H175" t="s">
        <v>1922</v>
      </c>
      <c r="I175" t="s">
        <v>859</v>
      </c>
      <c r="J175" t="s">
        <v>1923</v>
      </c>
      <c r="K175" t="s">
        <v>859</v>
      </c>
      <c r="L175" t="s">
        <v>1924</v>
      </c>
    </row>
    <row r="176" spans="1:12">
      <c r="A176" t="s">
        <v>1962</v>
      </c>
      <c r="B176" t="s">
        <v>1929</v>
      </c>
      <c r="C176" t="str">
        <f t="shared" si="2"/>
        <v>R</v>
      </c>
      <c r="D176" s="2" t="s">
        <v>25867</v>
      </c>
      <c r="E176" t="s">
        <v>25868</v>
      </c>
      <c r="F176" t="s">
        <v>25869</v>
      </c>
      <c r="G176" t="s">
        <v>1687</v>
      </c>
      <c r="H176" t="s">
        <v>1570</v>
      </c>
      <c r="I176" t="s">
        <v>1930</v>
      </c>
      <c r="J176" t="s">
        <v>1931</v>
      </c>
      <c r="K176" t="s">
        <v>1932</v>
      </c>
      <c r="L176" t="s">
        <v>1933</v>
      </c>
    </row>
    <row r="177" spans="1:12">
      <c r="A177" t="s">
        <v>1970</v>
      </c>
      <c r="B177" t="s">
        <v>1935</v>
      </c>
      <c r="C177" t="str">
        <f t="shared" si="2"/>
        <v>Rama</v>
      </c>
      <c r="D177" s="2" t="s">
        <v>4066</v>
      </c>
      <c r="E177" t="s">
        <v>10229</v>
      </c>
      <c r="F177" t="s">
        <v>23897</v>
      </c>
      <c r="G177" t="s">
        <v>856</v>
      </c>
      <c r="H177" t="s">
        <v>859</v>
      </c>
      <c r="I177" t="s">
        <v>859</v>
      </c>
      <c r="J177" t="s">
        <v>859</v>
      </c>
      <c r="K177" t="s">
        <v>859</v>
      </c>
      <c r="L177" t="s">
        <v>1938</v>
      </c>
    </row>
    <row r="178" spans="1:12">
      <c r="A178" t="s">
        <v>1973</v>
      </c>
      <c r="B178" t="s">
        <v>1940</v>
      </c>
      <c r="C178" t="str">
        <f t="shared" si="2"/>
        <v>Sawaliya</v>
      </c>
      <c r="D178" s="2" t="s">
        <v>23898</v>
      </c>
      <c r="E178" t="s">
        <v>23188</v>
      </c>
      <c r="F178" t="s">
        <v>23899</v>
      </c>
      <c r="G178" t="s">
        <v>856</v>
      </c>
      <c r="H178" t="s">
        <v>505</v>
      </c>
      <c r="I178" t="s">
        <v>859</v>
      </c>
      <c r="J178" t="s">
        <v>88</v>
      </c>
      <c r="K178" t="s">
        <v>859</v>
      </c>
      <c r="L178" t="s">
        <v>1943</v>
      </c>
    </row>
    <row r="179" spans="1:12">
      <c r="A179" t="s">
        <v>1980</v>
      </c>
      <c r="B179" t="s">
        <v>1945</v>
      </c>
      <c r="C179" t="str">
        <f t="shared" si="2"/>
        <v>Matrix</v>
      </c>
      <c r="D179" s="2" t="s">
        <v>23023</v>
      </c>
      <c r="E179" t="s">
        <v>12365</v>
      </c>
      <c r="F179" t="s">
        <v>23900</v>
      </c>
      <c r="G179" t="s">
        <v>856</v>
      </c>
      <c r="H179" t="s">
        <v>859</v>
      </c>
      <c r="I179" t="s">
        <v>859</v>
      </c>
      <c r="J179" t="s">
        <v>859</v>
      </c>
      <c r="K179" t="s">
        <v>859</v>
      </c>
      <c r="L179" t="s">
        <v>1947</v>
      </c>
    </row>
    <row r="180" spans="1:12">
      <c r="A180" t="s">
        <v>842</v>
      </c>
      <c r="B180" t="s">
        <v>843</v>
      </c>
      <c r="C180" t="str">
        <f t="shared" si="2"/>
        <v>Name</v>
      </c>
      <c r="D180" s="2" t="s">
        <v>844</v>
      </c>
      <c r="E180" t="s">
        <v>845</v>
      </c>
      <c r="F180" t="s">
        <v>846</v>
      </c>
      <c r="G180" t="s">
        <v>847</v>
      </c>
      <c r="H180" t="s">
        <v>848</v>
      </c>
      <c r="I180" t="s">
        <v>849</v>
      </c>
      <c r="J180" t="s">
        <v>850</v>
      </c>
      <c r="K180" t="s">
        <v>851</v>
      </c>
      <c r="L180" t="s">
        <v>852</v>
      </c>
    </row>
    <row r="181" spans="1:12">
      <c r="A181" t="s">
        <v>1983</v>
      </c>
      <c r="B181" t="s">
        <v>1949</v>
      </c>
      <c r="C181" t="str">
        <f t="shared" si="2"/>
        <v>Prudent</v>
      </c>
      <c r="D181" s="2" t="s">
        <v>25870</v>
      </c>
      <c r="E181" t="s">
        <v>14346</v>
      </c>
      <c r="F181" t="s">
        <v>25871</v>
      </c>
      <c r="G181" t="s">
        <v>1804</v>
      </c>
      <c r="H181" t="s">
        <v>1950</v>
      </c>
      <c r="I181" t="s">
        <v>1951</v>
      </c>
      <c r="J181" t="s">
        <v>1952</v>
      </c>
      <c r="K181" t="s">
        <v>1953</v>
      </c>
      <c r="L181" t="s">
        <v>1954</v>
      </c>
    </row>
    <row r="182" spans="1:12">
      <c r="A182" t="s">
        <v>1990</v>
      </c>
      <c r="B182" t="s">
        <v>1956</v>
      </c>
      <c r="C182" t="str">
        <f t="shared" si="2"/>
        <v>My</v>
      </c>
      <c r="D182" s="2" t="s">
        <v>9533</v>
      </c>
      <c r="E182" t="s">
        <v>859</v>
      </c>
      <c r="F182" t="s">
        <v>21291</v>
      </c>
      <c r="G182" t="s">
        <v>856</v>
      </c>
      <c r="H182" t="s">
        <v>1958</v>
      </c>
      <c r="I182" t="s">
        <v>1959</v>
      </c>
      <c r="J182" t="s">
        <v>407</v>
      </c>
      <c r="K182" t="s">
        <v>1960</v>
      </c>
      <c r="L182" t="s">
        <v>1961</v>
      </c>
    </row>
    <row r="183" spans="1:12">
      <c r="A183" t="s">
        <v>1995</v>
      </c>
      <c r="B183" t="s">
        <v>1963</v>
      </c>
      <c r="C183" t="str">
        <f t="shared" si="2"/>
        <v>Ganesh</v>
      </c>
      <c r="D183" s="2" t="s">
        <v>25872</v>
      </c>
      <c r="E183" t="s">
        <v>620</v>
      </c>
      <c r="F183" t="s">
        <v>25873</v>
      </c>
      <c r="G183" t="s">
        <v>570</v>
      </c>
      <c r="H183" t="s">
        <v>1965</v>
      </c>
      <c r="I183" t="s">
        <v>1966</v>
      </c>
      <c r="J183" t="s">
        <v>1967</v>
      </c>
      <c r="K183" t="s">
        <v>1968</v>
      </c>
      <c r="L183" t="s">
        <v>1969</v>
      </c>
    </row>
    <row r="184" spans="1:12">
      <c r="A184" t="s">
        <v>2000</v>
      </c>
      <c r="B184" t="s">
        <v>1971</v>
      </c>
      <c r="C184" t="str">
        <f t="shared" si="2"/>
        <v>Justo</v>
      </c>
      <c r="D184" s="2" t="s">
        <v>11568</v>
      </c>
      <c r="E184" t="s">
        <v>2857</v>
      </c>
      <c r="F184" t="s">
        <v>23901</v>
      </c>
      <c r="G184" t="s">
        <v>856</v>
      </c>
      <c r="H184" t="s">
        <v>859</v>
      </c>
      <c r="I184" t="s">
        <v>859</v>
      </c>
      <c r="J184" t="s">
        <v>859</v>
      </c>
      <c r="K184" t="s">
        <v>859</v>
      </c>
      <c r="L184" t="s">
        <v>1972</v>
      </c>
    </row>
    <row r="185" spans="1:12">
      <c r="A185" t="s">
        <v>2007</v>
      </c>
      <c r="B185" t="s">
        <v>1974</v>
      </c>
      <c r="C185" t="str">
        <f t="shared" si="2"/>
        <v>Natl.</v>
      </c>
      <c r="D185" s="2" t="s">
        <v>25874</v>
      </c>
      <c r="E185" t="s">
        <v>5109</v>
      </c>
      <c r="F185" t="s">
        <v>25875</v>
      </c>
      <c r="G185" t="s">
        <v>1178</v>
      </c>
      <c r="H185" t="s">
        <v>1975</v>
      </c>
      <c r="I185" t="s">
        <v>1976</v>
      </c>
      <c r="J185" t="s">
        <v>1977</v>
      </c>
      <c r="K185" t="s">
        <v>1978</v>
      </c>
      <c r="L185" t="s">
        <v>1979</v>
      </c>
    </row>
    <row r="186" spans="1:12">
      <c r="A186" t="s">
        <v>2015</v>
      </c>
      <c r="B186" t="s">
        <v>1981</v>
      </c>
      <c r="C186" t="str">
        <f t="shared" si="2"/>
        <v>True</v>
      </c>
      <c r="D186" s="2" t="s">
        <v>23351</v>
      </c>
      <c r="E186" t="s">
        <v>4578</v>
      </c>
      <c r="F186" t="s">
        <v>25876</v>
      </c>
      <c r="G186" t="s">
        <v>856</v>
      </c>
      <c r="H186" t="s">
        <v>859</v>
      </c>
      <c r="I186" t="s">
        <v>859</v>
      </c>
      <c r="J186" t="s">
        <v>859</v>
      </c>
      <c r="K186" t="s">
        <v>859</v>
      </c>
      <c r="L186" t="s">
        <v>1982</v>
      </c>
    </row>
    <row r="187" spans="1:12">
      <c r="A187" t="s">
        <v>2022</v>
      </c>
      <c r="B187" t="s">
        <v>1984</v>
      </c>
      <c r="C187" t="str">
        <f t="shared" si="2"/>
        <v>Kronox</v>
      </c>
      <c r="D187" s="2" t="s">
        <v>24365</v>
      </c>
      <c r="E187" t="s">
        <v>5286</v>
      </c>
      <c r="F187" t="s">
        <v>25877</v>
      </c>
      <c r="G187" t="s">
        <v>1534</v>
      </c>
      <c r="H187" t="s">
        <v>1987</v>
      </c>
      <c r="I187" t="s">
        <v>603</v>
      </c>
      <c r="J187" t="s">
        <v>1988</v>
      </c>
      <c r="K187" t="s">
        <v>458</v>
      </c>
      <c r="L187" t="s">
        <v>1989</v>
      </c>
    </row>
    <row r="188" spans="1:12">
      <c r="A188" t="s">
        <v>2032</v>
      </c>
      <c r="B188" t="s">
        <v>1991</v>
      </c>
      <c r="C188" t="str">
        <f t="shared" si="2"/>
        <v>Avax</v>
      </c>
      <c r="D188" s="2" t="s">
        <v>23902</v>
      </c>
      <c r="E188" t="s">
        <v>13700</v>
      </c>
      <c r="F188" t="s">
        <v>152</v>
      </c>
      <c r="G188" t="s">
        <v>856</v>
      </c>
      <c r="H188" t="s">
        <v>1056</v>
      </c>
      <c r="I188" t="s">
        <v>859</v>
      </c>
      <c r="J188" t="s">
        <v>1993</v>
      </c>
      <c r="K188" t="s">
        <v>859</v>
      </c>
      <c r="L188" t="s">
        <v>1994</v>
      </c>
    </row>
    <row r="189" spans="1:12">
      <c r="A189" t="s">
        <v>2042</v>
      </c>
      <c r="B189" t="s">
        <v>2001</v>
      </c>
      <c r="C189" t="str">
        <f t="shared" si="2"/>
        <v>HDFC</v>
      </c>
      <c r="D189" s="2" t="s">
        <v>25878</v>
      </c>
      <c r="E189" t="s">
        <v>9202</v>
      </c>
      <c r="F189" t="s">
        <v>25879</v>
      </c>
      <c r="G189" t="s">
        <v>1672</v>
      </c>
      <c r="H189" t="s">
        <v>2002</v>
      </c>
      <c r="I189" t="s">
        <v>2003</v>
      </c>
      <c r="J189" t="s">
        <v>2004</v>
      </c>
      <c r="K189" t="s">
        <v>2005</v>
      </c>
      <c r="L189" t="s">
        <v>2006</v>
      </c>
    </row>
    <row r="190" spans="1:12">
      <c r="A190" t="s">
        <v>2051</v>
      </c>
      <c r="B190" t="s">
        <v>2008</v>
      </c>
      <c r="C190" t="str">
        <f t="shared" si="2"/>
        <v>Sonalis</v>
      </c>
      <c r="D190" s="2" t="s">
        <v>15421</v>
      </c>
      <c r="E190" t="s">
        <v>6564</v>
      </c>
      <c r="F190" t="s">
        <v>9387</v>
      </c>
      <c r="G190" t="s">
        <v>856</v>
      </c>
      <c r="H190" t="s">
        <v>334</v>
      </c>
      <c r="I190" t="s">
        <v>2011</v>
      </c>
      <c r="J190" t="s">
        <v>2012</v>
      </c>
      <c r="K190" t="s">
        <v>2013</v>
      </c>
      <c r="L190" t="s">
        <v>2014</v>
      </c>
    </row>
    <row r="191" spans="1:12">
      <c r="A191" t="s">
        <v>842</v>
      </c>
      <c r="B191" t="s">
        <v>843</v>
      </c>
      <c r="C191" t="str">
        <f t="shared" si="2"/>
        <v>Name</v>
      </c>
      <c r="D191" s="2" t="s">
        <v>844</v>
      </c>
      <c r="E191" t="s">
        <v>845</v>
      </c>
      <c r="F191" t="s">
        <v>846</v>
      </c>
      <c r="G191" t="s">
        <v>847</v>
      </c>
      <c r="H191" t="s">
        <v>848</v>
      </c>
      <c r="I191" t="s">
        <v>849</v>
      </c>
      <c r="J191" t="s">
        <v>850</v>
      </c>
      <c r="K191" t="s">
        <v>851</v>
      </c>
      <c r="L191" t="s">
        <v>852</v>
      </c>
    </row>
    <row r="192" spans="1:12">
      <c r="A192" t="s">
        <v>2057</v>
      </c>
      <c r="B192" t="s">
        <v>826</v>
      </c>
      <c r="C192" t="str">
        <f t="shared" si="2"/>
        <v>Mazagon</v>
      </c>
      <c r="D192" s="2" t="s">
        <v>23100</v>
      </c>
      <c r="E192" t="s">
        <v>15074</v>
      </c>
      <c r="F192" t="s">
        <v>25880</v>
      </c>
      <c r="G192" t="s">
        <v>570</v>
      </c>
      <c r="H192" t="s">
        <v>2017</v>
      </c>
      <c r="I192" t="s">
        <v>2018</v>
      </c>
      <c r="J192" t="s">
        <v>2019</v>
      </c>
      <c r="K192" t="s">
        <v>2020</v>
      </c>
      <c r="L192" t="s">
        <v>2021</v>
      </c>
    </row>
    <row r="193" spans="1:12">
      <c r="A193" t="s">
        <v>2064</v>
      </c>
      <c r="B193" t="s">
        <v>2023</v>
      </c>
      <c r="C193" t="str">
        <f t="shared" si="2"/>
        <v>Kaarya</v>
      </c>
      <c r="D193" s="2" t="s">
        <v>6365</v>
      </c>
      <c r="E193" t="s">
        <v>1222</v>
      </c>
      <c r="F193" t="s">
        <v>6997</v>
      </c>
      <c r="G193" t="s">
        <v>856</v>
      </c>
      <c r="H193" t="s">
        <v>2027</v>
      </c>
      <c r="I193" t="s">
        <v>2028</v>
      </c>
      <c r="J193" t="s">
        <v>2029</v>
      </c>
      <c r="K193" t="s">
        <v>2030</v>
      </c>
      <c r="L193" t="s">
        <v>2031</v>
      </c>
    </row>
    <row r="194" spans="1:12">
      <c r="A194" t="s">
        <v>2071</v>
      </c>
      <c r="B194" t="s">
        <v>2033</v>
      </c>
      <c r="C194" t="str">
        <f t="shared" ref="C194:C257" si="3">IFERROR(LEFT(B194,FIND(" ",B194)-1),B194)</f>
        <v>Kisaan</v>
      </c>
      <c r="D194" s="2" t="s">
        <v>5110</v>
      </c>
      <c r="E194" t="s">
        <v>2515</v>
      </c>
      <c r="F194" t="s">
        <v>2601</v>
      </c>
      <c r="G194" t="s">
        <v>856</v>
      </c>
      <c r="H194" t="s">
        <v>2037</v>
      </c>
      <c r="I194" t="s">
        <v>2038</v>
      </c>
      <c r="J194" t="s">
        <v>2039</v>
      </c>
      <c r="K194" t="s">
        <v>2040</v>
      </c>
      <c r="L194" t="s">
        <v>2041</v>
      </c>
    </row>
    <row r="195" spans="1:12">
      <c r="A195" t="s">
        <v>2078</v>
      </c>
      <c r="B195" t="s">
        <v>2043</v>
      </c>
      <c r="C195" t="str">
        <f t="shared" si="3"/>
        <v>KSE</v>
      </c>
      <c r="D195" s="2" t="s">
        <v>25881</v>
      </c>
      <c r="E195" t="s">
        <v>5962</v>
      </c>
      <c r="F195" t="s">
        <v>25882</v>
      </c>
      <c r="G195" t="s">
        <v>671</v>
      </c>
      <c r="H195" t="s">
        <v>2046</v>
      </c>
      <c r="I195" t="s">
        <v>2047</v>
      </c>
      <c r="J195" t="s">
        <v>2048</v>
      </c>
      <c r="K195" t="s">
        <v>2049</v>
      </c>
      <c r="L195" t="s">
        <v>2050</v>
      </c>
    </row>
    <row r="196" spans="1:12">
      <c r="A196" t="s">
        <v>2085</v>
      </c>
      <c r="B196" t="s">
        <v>2052</v>
      </c>
      <c r="C196" t="str">
        <f t="shared" si="3"/>
        <v>Viviana</v>
      </c>
      <c r="D196" s="2" t="s">
        <v>25883</v>
      </c>
      <c r="E196" t="s">
        <v>9143</v>
      </c>
      <c r="F196" t="s">
        <v>25884</v>
      </c>
      <c r="G196" t="s">
        <v>856</v>
      </c>
      <c r="H196" t="s">
        <v>443</v>
      </c>
      <c r="I196" t="s">
        <v>2053</v>
      </c>
      <c r="J196" t="s">
        <v>2054</v>
      </c>
      <c r="K196" t="s">
        <v>2055</v>
      </c>
      <c r="L196" t="s">
        <v>2056</v>
      </c>
    </row>
    <row r="197" spans="1:12">
      <c r="A197" t="s">
        <v>2093</v>
      </c>
      <c r="B197" t="s">
        <v>2058</v>
      </c>
      <c r="C197" t="str">
        <f t="shared" si="3"/>
        <v>Multi</v>
      </c>
      <c r="D197" s="2" t="s">
        <v>25885</v>
      </c>
      <c r="E197" t="s">
        <v>25886</v>
      </c>
      <c r="F197" t="s">
        <v>25887</v>
      </c>
      <c r="G197" t="s">
        <v>1601</v>
      </c>
      <c r="H197" t="s">
        <v>2060</v>
      </c>
      <c r="I197" t="s">
        <v>2061</v>
      </c>
      <c r="J197" t="s">
        <v>2062</v>
      </c>
      <c r="K197" t="s">
        <v>1823</v>
      </c>
      <c r="L197" t="s">
        <v>2063</v>
      </c>
    </row>
    <row r="198" spans="1:12">
      <c r="A198" t="s">
        <v>2095</v>
      </c>
      <c r="B198" t="s">
        <v>2065</v>
      </c>
      <c r="C198" t="str">
        <f t="shared" si="3"/>
        <v>Shri</v>
      </c>
      <c r="D198" s="2" t="s">
        <v>12542</v>
      </c>
      <c r="E198" t="s">
        <v>4484</v>
      </c>
      <c r="F198" t="s">
        <v>25888</v>
      </c>
      <c r="G198" t="s">
        <v>856</v>
      </c>
      <c r="H198" t="s">
        <v>2066</v>
      </c>
      <c r="I198" t="s">
        <v>2067</v>
      </c>
      <c r="J198" t="s">
        <v>2068</v>
      </c>
      <c r="K198" t="s">
        <v>2069</v>
      </c>
      <c r="L198" t="s">
        <v>2070</v>
      </c>
    </row>
    <row r="199" spans="1:12">
      <c r="A199" t="s">
        <v>2104</v>
      </c>
      <c r="B199" t="s">
        <v>2072</v>
      </c>
      <c r="C199" t="str">
        <f t="shared" si="3"/>
        <v>Timex</v>
      </c>
      <c r="D199" s="2" t="s">
        <v>25889</v>
      </c>
      <c r="E199" t="s">
        <v>25890</v>
      </c>
      <c r="F199" t="s">
        <v>25891</v>
      </c>
      <c r="G199" t="s">
        <v>856</v>
      </c>
      <c r="H199" t="s">
        <v>2073</v>
      </c>
      <c r="I199" t="s">
        <v>2074</v>
      </c>
      <c r="J199" t="s">
        <v>2075</v>
      </c>
      <c r="K199" t="s">
        <v>2076</v>
      </c>
      <c r="L199" t="s">
        <v>2077</v>
      </c>
    </row>
    <row r="200" spans="1:12">
      <c r="A200" t="s">
        <v>2111</v>
      </c>
      <c r="B200" t="s">
        <v>2079</v>
      </c>
      <c r="C200" t="str">
        <f t="shared" si="3"/>
        <v>Motherson</v>
      </c>
      <c r="D200" s="2" t="s">
        <v>9792</v>
      </c>
      <c r="E200" t="s">
        <v>3129</v>
      </c>
      <c r="F200" t="s">
        <v>25892</v>
      </c>
      <c r="G200" t="s">
        <v>2027</v>
      </c>
      <c r="H200" t="s">
        <v>2081</v>
      </c>
      <c r="I200" t="s">
        <v>167</v>
      </c>
      <c r="J200" t="s">
        <v>2082</v>
      </c>
      <c r="K200" t="s">
        <v>2083</v>
      </c>
      <c r="L200" t="s">
        <v>2084</v>
      </c>
    </row>
    <row r="201" spans="1:12">
      <c r="A201" t="s">
        <v>2118</v>
      </c>
      <c r="B201" t="s">
        <v>2086</v>
      </c>
      <c r="C201" t="str">
        <f t="shared" si="3"/>
        <v>Oriana</v>
      </c>
      <c r="D201" s="2" t="s">
        <v>25893</v>
      </c>
      <c r="E201" t="s">
        <v>9453</v>
      </c>
      <c r="F201" t="s">
        <v>25894</v>
      </c>
      <c r="G201" t="s">
        <v>856</v>
      </c>
      <c r="H201" t="s">
        <v>2088</v>
      </c>
      <c r="I201" t="s">
        <v>2089</v>
      </c>
      <c r="J201" t="s">
        <v>2090</v>
      </c>
      <c r="K201" t="s">
        <v>2091</v>
      </c>
      <c r="L201" t="s">
        <v>2092</v>
      </c>
    </row>
    <row r="202" spans="1:12">
      <c r="A202" t="s">
        <v>2126</v>
      </c>
      <c r="B202" t="s">
        <v>2094</v>
      </c>
      <c r="C202" t="str">
        <f t="shared" si="3"/>
        <v>Austere</v>
      </c>
      <c r="D202" s="2" t="s">
        <v>6287</v>
      </c>
      <c r="E202" t="s">
        <v>9433</v>
      </c>
      <c r="F202" t="s">
        <v>23428</v>
      </c>
      <c r="G202" t="s">
        <v>856</v>
      </c>
      <c r="H202" t="s">
        <v>859</v>
      </c>
      <c r="I202" t="s">
        <v>859</v>
      </c>
      <c r="J202" t="s">
        <v>859</v>
      </c>
      <c r="K202" t="s">
        <v>859</v>
      </c>
      <c r="L202" t="s">
        <v>2092</v>
      </c>
    </row>
    <row r="203" spans="1:12">
      <c r="A203" t="s">
        <v>2134</v>
      </c>
      <c r="B203" t="s">
        <v>2096</v>
      </c>
      <c r="C203" t="str">
        <f t="shared" si="3"/>
        <v>Fluidomat</v>
      </c>
      <c r="D203" s="2" t="s">
        <v>25895</v>
      </c>
      <c r="E203" t="s">
        <v>1235</v>
      </c>
      <c r="F203" t="s">
        <v>25896</v>
      </c>
      <c r="G203" t="s">
        <v>405</v>
      </c>
      <c r="H203" t="s">
        <v>2099</v>
      </c>
      <c r="I203" t="s">
        <v>2100</v>
      </c>
      <c r="J203" t="s">
        <v>2101</v>
      </c>
      <c r="K203" t="s">
        <v>2102</v>
      </c>
      <c r="L203" t="s">
        <v>2103</v>
      </c>
    </row>
    <row r="204" spans="1:12">
      <c r="A204" t="s">
        <v>2142</v>
      </c>
      <c r="B204" t="s">
        <v>2112</v>
      </c>
      <c r="C204" t="str">
        <f t="shared" si="3"/>
        <v>Mishtann</v>
      </c>
      <c r="D204" s="2" t="s">
        <v>260</v>
      </c>
      <c r="E204" t="s">
        <v>6697</v>
      </c>
      <c r="F204" t="s">
        <v>25897</v>
      </c>
      <c r="G204" t="s">
        <v>856</v>
      </c>
      <c r="H204" t="s">
        <v>2114</v>
      </c>
      <c r="I204" t="s">
        <v>2115</v>
      </c>
      <c r="J204" t="s">
        <v>2116</v>
      </c>
      <c r="K204" t="s">
        <v>514</v>
      </c>
      <c r="L204" t="s">
        <v>2117</v>
      </c>
    </row>
    <row r="205" spans="1:12">
      <c r="A205" t="s">
        <v>2150</v>
      </c>
      <c r="B205" t="s">
        <v>2119</v>
      </c>
      <c r="C205" t="str">
        <f t="shared" si="3"/>
        <v>Sahana</v>
      </c>
      <c r="D205" s="2" t="s">
        <v>25898</v>
      </c>
      <c r="E205" t="s">
        <v>11378</v>
      </c>
      <c r="F205" t="s">
        <v>25899</v>
      </c>
      <c r="G205" t="s">
        <v>1279</v>
      </c>
      <c r="H205" t="s">
        <v>2121</v>
      </c>
      <c r="I205" t="s">
        <v>2122</v>
      </c>
      <c r="J205" t="s">
        <v>2123</v>
      </c>
      <c r="K205" t="s">
        <v>2124</v>
      </c>
      <c r="L205" t="s">
        <v>2125</v>
      </c>
    </row>
    <row r="206" spans="1:12">
      <c r="A206" t="s">
        <v>2157</v>
      </c>
      <c r="B206" t="s">
        <v>2318</v>
      </c>
      <c r="C206" t="str">
        <f t="shared" si="3"/>
        <v>Onesource</v>
      </c>
      <c r="D206" s="2" t="s">
        <v>5210</v>
      </c>
      <c r="E206" t="s">
        <v>23906</v>
      </c>
      <c r="F206" t="s">
        <v>23907</v>
      </c>
      <c r="G206" t="s">
        <v>856</v>
      </c>
      <c r="H206" t="s">
        <v>2320</v>
      </c>
      <c r="I206" t="s">
        <v>2321</v>
      </c>
      <c r="J206" t="s">
        <v>2322</v>
      </c>
      <c r="K206" t="s">
        <v>2323</v>
      </c>
      <c r="L206" t="s">
        <v>13305</v>
      </c>
    </row>
    <row r="207" spans="1:12">
      <c r="A207" t="s">
        <v>842</v>
      </c>
      <c r="B207" t="s">
        <v>843</v>
      </c>
      <c r="C207" t="str">
        <f t="shared" si="3"/>
        <v>Name</v>
      </c>
      <c r="D207" s="2" t="s">
        <v>844</v>
      </c>
      <c r="E207" t="s">
        <v>845</v>
      </c>
      <c r="F207" t="s">
        <v>846</v>
      </c>
      <c r="G207" t="s">
        <v>847</v>
      </c>
      <c r="H207" t="s">
        <v>848</v>
      </c>
      <c r="I207" t="s">
        <v>849</v>
      </c>
      <c r="J207" t="s">
        <v>850</v>
      </c>
      <c r="K207" t="s">
        <v>851</v>
      </c>
      <c r="L207" t="s">
        <v>852</v>
      </c>
    </row>
    <row r="208" spans="1:12">
      <c r="A208" t="s">
        <v>2165</v>
      </c>
      <c r="B208" t="s">
        <v>2127</v>
      </c>
      <c r="C208" t="str">
        <f t="shared" si="3"/>
        <v>C</v>
      </c>
      <c r="D208" s="2" t="s">
        <v>25900</v>
      </c>
      <c r="E208" t="s">
        <v>24292</v>
      </c>
      <c r="F208" t="s">
        <v>25901</v>
      </c>
      <c r="G208" t="s">
        <v>437</v>
      </c>
      <c r="H208" t="s">
        <v>2129</v>
      </c>
      <c r="I208" t="s">
        <v>2130</v>
      </c>
      <c r="J208" t="s">
        <v>2131</v>
      </c>
      <c r="K208" t="s">
        <v>2132</v>
      </c>
      <c r="L208" t="s">
        <v>2133</v>
      </c>
    </row>
    <row r="209" spans="1:12">
      <c r="A209" t="s">
        <v>2172</v>
      </c>
      <c r="B209" t="s">
        <v>2135</v>
      </c>
      <c r="C209" t="str">
        <f t="shared" si="3"/>
        <v>Frontier</v>
      </c>
      <c r="D209" s="2" t="s">
        <v>25902</v>
      </c>
      <c r="E209" t="s">
        <v>2405</v>
      </c>
      <c r="F209" t="s">
        <v>25903</v>
      </c>
      <c r="G209" t="s">
        <v>231</v>
      </c>
      <c r="H209" t="s">
        <v>2137</v>
      </c>
      <c r="I209" t="s">
        <v>2138</v>
      </c>
      <c r="J209" t="s">
        <v>2139</v>
      </c>
      <c r="K209" t="s">
        <v>2140</v>
      </c>
      <c r="L209" t="s">
        <v>2141</v>
      </c>
    </row>
    <row r="210" spans="1:12">
      <c r="A210" t="s">
        <v>2180</v>
      </c>
      <c r="B210" t="s">
        <v>2143</v>
      </c>
      <c r="C210" t="str">
        <f t="shared" si="3"/>
        <v>Positron</v>
      </c>
      <c r="D210" s="2" t="s">
        <v>24471</v>
      </c>
      <c r="E210" t="s">
        <v>1025</v>
      </c>
      <c r="F210" t="s">
        <v>22732</v>
      </c>
      <c r="G210" t="s">
        <v>856</v>
      </c>
      <c r="H210" t="s">
        <v>2145</v>
      </c>
      <c r="I210" t="s">
        <v>2146</v>
      </c>
      <c r="J210" t="s">
        <v>2147</v>
      </c>
      <c r="K210" t="s">
        <v>2148</v>
      </c>
      <c r="L210" t="s">
        <v>2149</v>
      </c>
    </row>
    <row r="211" spans="1:12">
      <c r="A211" t="s">
        <v>2187</v>
      </c>
      <c r="B211" t="s">
        <v>2151</v>
      </c>
      <c r="C211" t="str">
        <f t="shared" si="3"/>
        <v>Kimia</v>
      </c>
      <c r="D211" s="2" t="s">
        <v>2832</v>
      </c>
      <c r="E211" t="s">
        <v>2293</v>
      </c>
      <c r="F211" t="s">
        <v>25012</v>
      </c>
      <c r="G211" t="s">
        <v>856</v>
      </c>
      <c r="H211" t="s">
        <v>2153</v>
      </c>
      <c r="I211" t="s">
        <v>2154</v>
      </c>
      <c r="J211" t="s">
        <v>2155</v>
      </c>
      <c r="K211" t="s">
        <v>288</v>
      </c>
      <c r="L211" t="s">
        <v>2156</v>
      </c>
    </row>
    <row r="212" spans="1:12">
      <c r="A212" t="s">
        <v>2193</v>
      </c>
      <c r="B212" t="s">
        <v>2158</v>
      </c>
      <c r="C212" t="str">
        <f t="shared" si="3"/>
        <v>Macfos</v>
      </c>
      <c r="D212" s="2" t="s">
        <v>23908</v>
      </c>
      <c r="E212" t="s">
        <v>6024</v>
      </c>
      <c r="F212" t="s">
        <v>23909</v>
      </c>
      <c r="G212" t="s">
        <v>856</v>
      </c>
      <c r="H212" t="s">
        <v>2161</v>
      </c>
      <c r="I212" t="s">
        <v>2162</v>
      </c>
      <c r="J212" t="s">
        <v>2163</v>
      </c>
      <c r="K212" t="s">
        <v>656</v>
      </c>
      <c r="L212" t="s">
        <v>2164</v>
      </c>
    </row>
    <row r="213" spans="1:12">
      <c r="A213" t="s">
        <v>2201</v>
      </c>
      <c r="B213" t="s">
        <v>2166</v>
      </c>
      <c r="C213" t="str">
        <f t="shared" si="3"/>
        <v>Tanfac</v>
      </c>
      <c r="D213" s="2" t="s">
        <v>23910</v>
      </c>
      <c r="E213" t="s">
        <v>23032</v>
      </c>
      <c r="F213" t="s">
        <v>23911</v>
      </c>
      <c r="G213" t="s">
        <v>3024</v>
      </c>
      <c r="H213" t="s">
        <v>1993</v>
      </c>
      <c r="I213" t="s">
        <v>2168</v>
      </c>
      <c r="J213" t="s">
        <v>2169</v>
      </c>
      <c r="K213" t="s">
        <v>2170</v>
      </c>
      <c r="L213" t="s">
        <v>2171</v>
      </c>
    </row>
    <row r="214" spans="1:12">
      <c r="A214" t="s">
        <v>2210</v>
      </c>
      <c r="B214" t="s">
        <v>2173</v>
      </c>
      <c r="C214" t="str">
        <f t="shared" si="3"/>
        <v>K.P.</v>
      </c>
      <c r="D214" s="2" t="s">
        <v>24411</v>
      </c>
      <c r="E214" t="s">
        <v>6599</v>
      </c>
      <c r="F214" t="s">
        <v>25904</v>
      </c>
      <c r="G214" t="s">
        <v>2240</v>
      </c>
      <c r="H214" t="s">
        <v>2175</v>
      </c>
      <c r="I214" t="s">
        <v>2176</v>
      </c>
      <c r="J214" t="s">
        <v>2177</v>
      </c>
      <c r="K214" t="s">
        <v>2178</v>
      </c>
      <c r="L214" t="s">
        <v>2179</v>
      </c>
    </row>
    <row r="215" spans="1:12">
      <c r="A215" t="s">
        <v>2214</v>
      </c>
      <c r="B215" t="s">
        <v>2105</v>
      </c>
      <c r="C215" t="str">
        <f t="shared" si="3"/>
        <v>Humming</v>
      </c>
      <c r="D215" s="2" t="s">
        <v>4466</v>
      </c>
      <c r="E215" t="s">
        <v>3306</v>
      </c>
      <c r="F215" t="s">
        <v>10061</v>
      </c>
      <c r="G215" t="s">
        <v>856</v>
      </c>
      <c r="H215" t="s">
        <v>522</v>
      </c>
      <c r="I215" t="s">
        <v>2108</v>
      </c>
      <c r="J215" t="s">
        <v>2109</v>
      </c>
      <c r="K215" t="s">
        <v>2110</v>
      </c>
      <c r="L215" t="s">
        <v>2186</v>
      </c>
    </row>
    <row r="216" spans="1:12">
      <c r="A216" t="s">
        <v>2218</v>
      </c>
      <c r="B216" t="s">
        <v>2181</v>
      </c>
      <c r="C216" t="str">
        <f t="shared" si="3"/>
        <v>Travel</v>
      </c>
      <c r="D216" s="2" t="s">
        <v>25905</v>
      </c>
      <c r="E216" t="s">
        <v>5736</v>
      </c>
      <c r="F216" t="s">
        <v>25906</v>
      </c>
      <c r="G216" t="s">
        <v>856</v>
      </c>
      <c r="H216" t="s">
        <v>2182</v>
      </c>
      <c r="I216" t="s">
        <v>2183</v>
      </c>
      <c r="J216" t="s">
        <v>2184</v>
      </c>
      <c r="K216" t="s">
        <v>2185</v>
      </c>
      <c r="L216" t="s">
        <v>2186</v>
      </c>
    </row>
    <row r="217" spans="1:12">
      <c r="A217" t="s">
        <v>2225</v>
      </c>
      <c r="B217" t="s">
        <v>2188</v>
      </c>
      <c r="C217" t="str">
        <f t="shared" si="3"/>
        <v>Akzo</v>
      </c>
      <c r="D217" s="2" t="s">
        <v>25907</v>
      </c>
      <c r="E217" t="s">
        <v>2627</v>
      </c>
      <c r="F217" t="s">
        <v>25908</v>
      </c>
      <c r="G217" t="s">
        <v>2375</v>
      </c>
      <c r="H217" t="s">
        <v>2190</v>
      </c>
      <c r="I217" t="s">
        <v>2191</v>
      </c>
      <c r="J217" t="s">
        <v>2192</v>
      </c>
      <c r="K217" t="s">
        <v>506</v>
      </c>
      <c r="L217" t="s">
        <v>1287</v>
      </c>
    </row>
    <row r="218" spans="1:12">
      <c r="A218" t="s">
        <v>842</v>
      </c>
      <c r="B218" t="s">
        <v>843</v>
      </c>
      <c r="C218" t="str">
        <f t="shared" si="3"/>
        <v>Name</v>
      </c>
      <c r="D218" s="2" t="s">
        <v>844</v>
      </c>
      <c r="E218" t="s">
        <v>845</v>
      </c>
      <c r="F218" t="s">
        <v>846</v>
      </c>
      <c r="G218" t="s">
        <v>847</v>
      </c>
      <c r="H218" t="s">
        <v>848</v>
      </c>
      <c r="I218" t="s">
        <v>849</v>
      </c>
      <c r="J218" t="s">
        <v>850</v>
      </c>
      <c r="K218" t="s">
        <v>851</v>
      </c>
      <c r="L218" t="s">
        <v>852</v>
      </c>
    </row>
    <row r="219" spans="1:12">
      <c r="A219" t="s">
        <v>2231</v>
      </c>
      <c r="B219" t="s">
        <v>2194</v>
      </c>
      <c r="C219" t="str">
        <f t="shared" si="3"/>
        <v>Guj.</v>
      </c>
      <c r="D219" s="2" t="s">
        <v>3157</v>
      </c>
      <c r="E219" t="s">
        <v>859</v>
      </c>
      <c r="F219" t="s">
        <v>24140</v>
      </c>
      <c r="G219" t="s">
        <v>856</v>
      </c>
      <c r="H219" t="s">
        <v>2196</v>
      </c>
      <c r="I219" t="s">
        <v>2197</v>
      </c>
      <c r="J219" t="s">
        <v>2198</v>
      </c>
      <c r="K219" t="s">
        <v>2199</v>
      </c>
      <c r="L219" t="s">
        <v>2200</v>
      </c>
    </row>
    <row r="220" spans="1:12">
      <c r="A220" t="s">
        <v>2236</v>
      </c>
      <c r="B220" t="s">
        <v>2202</v>
      </c>
      <c r="C220" t="str">
        <f t="shared" si="3"/>
        <v>Triveni</v>
      </c>
      <c r="D220" s="2" t="s">
        <v>25909</v>
      </c>
      <c r="E220" t="s">
        <v>23010</v>
      </c>
      <c r="F220" t="s">
        <v>25910</v>
      </c>
      <c r="G220" t="s">
        <v>7752</v>
      </c>
      <c r="H220" t="s">
        <v>2205</v>
      </c>
      <c r="I220" t="s">
        <v>2206</v>
      </c>
      <c r="J220" t="s">
        <v>2207</v>
      </c>
      <c r="K220" t="s">
        <v>2208</v>
      </c>
      <c r="L220" t="s">
        <v>2209</v>
      </c>
    </row>
    <row r="221" spans="1:12">
      <c r="A221" t="s">
        <v>2243</v>
      </c>
      <c r="B221" t="s">
        <v>2211</v>
      </c>
      <c r="C221" t="str">
        <f t="shared" si="3"/>
        <v>Supertech</v>
      </c>
      <c r="D221" s="2" t="s">
        <v>13708</v>
      </c>
      <c r="E221" t="s">
        <v>8377</v>
      </c>
      <c r="F221" t="s">
        <v>23914</v>
      </c>
      <c r="G221" t="s">
        <v>856</v>
      </c>
      <c r="H221" t="s">
        <v>859</v>
      </c>
      <c r="I221" t="s">
        <v>859</v>
      </c>
      <c r="J221" t="s">
        <v>859</v>
      </c>
      <c r="K221" t="s">
        <v>859</v>
      </c>
      <c r="L221" t="s">
        <v>2213</v>
      </c>
    </row>
    <row r="222" spans="1:12">
      <c r="A222" t="s">
        <v>2249</v>
      </c>
      <c r="B222" t="s">
        <v>2215</v>
      </c>
      <c r="C222" t="str">
        <f t="shared" si="3"/>
        <v>Pace</v>
      </c>
      <c r="D222" s="2" t="s">
        <v>25911</v>
      </c>
      <c r="E222" t="s">
        <v>2373</v>
      </c>
      <c r="F222" t="s">
        <v>25912</v>
      </c>
      <c r="G222" t="s">
        <v>856</v>
      </c>
      <c r="H222" t="s">
        <v>859</v>
      </c>
      <c r="I222" t="s">
        <v>859</v>
      </c>
      <c r="J222" t="s">
        <v>859</v>
      </c>
      <c r="K222" t="s">
        <v>859</v>
      </c>
      <c r="L222" t="s">
        <v>2217</v>
      </c>
    </row>
    <row r="223" spans="1:12">
      <c r="A223" t="s">
        <v>2257</v>
      </c>
      <c r="B223" t="s">
        <v>2219</v>
      </c>
      <c r="C223" t="str">
        <f t="shared" si="3"/>
        <v>Borana</v>
      </c>
      <c r="D223" s="2" t="s">
        <v>5016</v>
      </c>
      <c r="E223" t="s">
        <v>3811</v>
      </c>
      <c r="F223" t="s">
        <v>25913</v>
      </c>
      <c r="G223" t="s">
        <v>856</v>
      </c>
      <c r="H223" t="s">
        <v>2221</v>
      </c>
      <c r="I223" t="s">
        <v>1241</v>
      </c>
      <c r="J223" t="s">
        <v>2222</v>
      </c>
      <c r="K223" t="s">
        <v>2223</v>
      </c>
      <c r="L223" t="s">
        <v>2224</v>
      </c>
    </row>
    <row r="224" spans="1:12">
      <c r="A224" t="s">
        <v>2265</v>
      </c>
      <c r="B224" t="s">
        <v>2226</v>
      </c>
      <c r="C224" t="str">
        <f t="shared" si="3"/>
        <v>Premier</v>
      </c>
      <c r="D224" s="2" t="s">
        <v>23905</v>
      </c>
      <c r="E224" t="s">
        <v>23213</v>
      </c>
      <c r="F224" t="s">
        <v>25914</v>
      </c>
      <c r="G224" t="s">
        <v>1279</v>
      </c>
      <c r="H224" t="s">
        <v>2227</v>
      </c>
      <c r="I224" t="s">
        <v>2228</v>
      </c>
      <c r="J224" t="s">
        <v>2229</v>
      </c>
      <c r="K224" t="s">
        <v>481</v>
      </c>
      <c r="L224" t="s">
        <v>2230</v>
      </c>
    </row>
    <row r="225" spans="1:12">
      <c r="A225" t="s">
        <v>2268</v>
      </c>
      <c r="B225" t="s">
        <v>2232</v>
      </c>
      <c r="C225" t="str">
        <f t="shared" si="3"/>
        <v>Blue</v>
      </c>
      <c r="D225" s="2" t="s">
        <v>23220</v>
      </c>
      <c r="E225" t="s">
        <v>8797</v>
      </c>
      <c r="F225" t="s">
        <v>24453</v>
      </c>
      <c r="G225" t="s">
        <v>856</v>
      </c>
      <c r="H225" t="s">
        <v>859</v>
      </c>
      <c r="I225" t="s">
        <v>859</v>
      </c>
      <c r="J225" t="s">
        <v>859</v>
      </c>
      <c r="K225" t="s">
        <v>859</v>
      </c>
      <c r="L225" t="s">
        <v>2235</v>
      </c>
    </row>
    <row r="226" spans="1:12">
      <c r="A226" t="s">
        <v>2275</v>
      </c>
      <c r="B226" t="s">
        <v>2237</v>
      </c>
      <c r="C226" t="str">
        <f t="shared" si="3"/>
        <v>Tavernier</v>
      </c>
      <c r="D226" s="2" t="s">
        <v>23916</v>
      </c>
      <c r="E226" t="s">
        <v>4311</v>
      </c>
      <c r="F226" t="s">
        <v>3618</v>
      </c>
      <c r="G226" t="s">
        <v>856</v>
      </c>
      <c r="H226" t="s">
        <v>2240</v>
      </c>
      <c r="I226" t="s">
        <v>2241</v>
      </c>
      <c r="J226" t="s">
        <v>1986</v>
      </c>
      <c r="K226" t="s">
        <v>859</v>
      </c>
      <c r="L226" t="s">
        <v>2242</v>
      </c>
    </row>
    <row r="227" spans="1:12">
      <c r="A227" t="s">
        <v>2281</v>
      </c>
      <c r="B227" t="s">
        <v>2244</v>
      </c>
      <c r="C227" t="str">
        <f t="shared" si="3"/>
        <v>Smarten</v>
      </c>
      <c r="D227" s="2" t="s">
        <v>25915</v>
      </c>
      <c r="E227" t="s">
        <v>1721</v>
      </c>
      <c r="F227" t="s">
        <v>25916</v>
      </c>
      <c r="G227" t="s">
        <v>856</v>
      </c>
      <c r="H227" t="s">
        <v>2246</v>
      </c>
      <c r="I227" t="s">
        <v>859</v>
      </c>
      <c r="J227" t="s">
        <v>2247</v>
      </c>
      <c r="K227" t="s">
        <v>859</v>
      </c>
      <c r="L227" t="s">
        <v>2248</v>
      </c>
    </row>
    <row r="228" spans="1:12">
      <c r="A228" t="s">
        <v>2288</v>
      </c>
      <c r="B228" t="s">
        <v>2250</v>
      </c>
      <c r="C228" t="str">
        <f t="shared" si="3"/>
        <v>MPS</v>
      </c>
      <c r="D228" s="2" t="s">
        <v>25917</v>
      </c>
      <c r="E228" t="s">
        <v>4667</v>
      </c>
      <c r="F228" t="s">
        <v>25918</v>
      </c>
      <c r="G228" t="s">
        <v>689</v>
      </c>
      <c r="H228" t="s">
        <v>2253</v>
      </c>
      <c r="I228" t="s">
        <v>2254</v>
      </c>
      <c r="J228" t="s">
        <v>2255</v>
      </c>
      <c r="K228" t="s">
        <v>2256</v>
      </c>
      <c r="L228" t="s">
        <v>1385</v>
      </c>
    </row>
    <row r="229" spans="1:12">
      <c r="A229" t="s">
        <v>2296</v>
      </c>
      <c r="B229" t="s">
        <v>2258</v>
      </c>
      <c r="C229" t="str">
        <f t="shared" si="3"/>
        <v>Hawkins</v>
      </c>
      <c r="D229" s="2" t="s">
        <v>25919</v>
      </c>
      <c r="E229" t="s">
        <v>3602</v>
      </c>
      <c r="F229" t="s">
        <v>25920</v>
      </c>
      <c r="G229" t="s">
        <v>505</v>
      </c>
      <c r="H229" t="s">
        <v>2261</v>
      </c>
      <c r="I229" t="s">
        <v>2262</v>
      </c>
      <c r="J229" t="s">
        <v>2263</v>
      </c>
      <c r="K229" t="s">
        <v>388</v>
      </c>
      <c r="L229" t="s">
        <v>2264</v>
      </c>
    </row>
    <row r="230" spans="1:12">
      <c r="A230" t="s">
        <v>2304</v>
      </c>
      <c r="B230" t="s">
        <v>2266</v>
      </c>
      <c r="C230" t="str">
        <f t="shared" si="3"/>
        <v>Happy</v>
      </c>
      <c r="D230" s="2" t="s">
        <v>23919</v>
      </c>
      <c r="E230" t="s">
        <v>2977</v>
      </c>
      <c r="F230" t="s">
        <v>23920</v>
      </c>
      <c r="G230" t="s">
        <v>856</v>
      </c>
      <c r="H230" t="s">
        <v>859</v>
      </c>
      <c r="I230" t="s">
        <v>859</v>
      </c>
      <c r="J230" t="s">
        <v>859</v>
      </c>
      <c r="K230" t="s">
        <v>859</v>
      </c>
      <c r="L230" t="s">
        <v>2264</v>
      </c>
    </row>
    <row r="231" spans="1:12">
      <c r="A231" t="s">
        <v>2309</v>
      </c>
      <c r="B231" t="s">
        <v>2269</v>
      </c>
      <c r="C231" t="str">
        <f t="shared" si="3"/>
        <v>Schneider</v>
      </c>
      <c r="D231" s="2" t="s">
        <v>25921</v>
      </c>
      <c r="E231" t="s">
        <v>25126</v>
      </c>
      <c r="F231" t="s">
        <v>25922</v>
      </c>
      <c r="G231" t="s">
        <v>856</v>
      </c>
      <c r="H231" t="s">
        <v>2270</v>
      </c>
      <c r="I231" t="s">
        <v>2271</v>
      </c>
      <c r="J231" t="s">
        <v>2272</v>
      </c>
      <c r="K231" t="s">
        <v>2273</v>
      </c>
      <c r="L231" t="s">
        <v>2274</v>
      </c>
    </row>
    <row r="232" spans="1:12">
      <c r="A232" t="s">
        <v>2317</v>
      </c>
      <c r="B232" t="s">
        <v>2276</v>
      </c>
      <c r="C232" t="str">
        <f t="shared" si="3"/>
        <v>KPIT</v>
      </c>
      <c r="D232" s="2" t="s">
        <v>25923</v>
      </c>
      <c r="E232" t="s">
        <v>6163</v>
      </c>
      <c r="F232" t="s">
        <v>25924</v>
      </c>
      <c r="G232" t="s">
        <v>1056</v>
      </c>
      <c r="H232" t="s">
        <v>2277</v>
      </c>
      <c r="I232" t="s">
        <v>2278</v>
      </c>
      <c r="J232" t="s">
        <v>2279</v>
      </c>
      <c r="K232" t="s">
        <v>967</v>
      </c>
      <c r="L232" t="s">
        <v>2280</v>
      </c>
    </row>
    <row r="233" spans="1:12">
      <c r="A233" t="s">
        <v>2324</v>
      </c>
      <c r="B233" t="s">
        <v>2282</v>
      </c>
      <c r="C233" t="str">
        <f t="shared" si="3"/>
        <v>Evans</v>
      </c>
      <c r="D233" s="2" t="s">
        <v>23922</v>
      </c>
      <c r="E233" t="s">
        <v>3479</v>
      </c>
      <c r="F233" t="s">
        <v>23923</v>
      </c>
      <c r="G233" t="s">
        <v>2905</v>
      </c>
      <c r="H233" t="s">
        <v>652</v>
      </c>
      <c r="I233" t="s">
        <v>2284</v>
      </c>
      <c r="J233" t="s">
        <v>2285</v>
      </c>
      <c r="K233" t="s">
        <v>2286</v>
      </c>
      <c r="L233" t="s">
        <v>2287</v>
      </c>
    </row>
    <row r="234" spans="1:12">
      <c r="A234" t="s">
        <v>842</v>
      </c>
      <c r="B234" t="s">
        <v>843</v>
      </c>
      <c r="C234" t="str">
        <f t="shared" si="3"/>
        <v>Name</v>
      </c>
      <c r="D234" s="2" t="s">
        <v>844</v>
      </c>
      <c r="E234" t="s">
        <v>845</v>
      </c>
      <c r="F234" t="s">
        <v>846</v>
      </c>
      <c r="G234" t="s">
        <v>847</v>
      </c>
      <c r="H234" t="s">
        <v>848</v>
      </c>
      <c r="I234" t="s">
        <v>849</v>
      </c>
      <c r="J234" t="s">
        <v>850</v>
      </c>
      <c r="K234" t="s">
        <v>851</v>
      </c>
      <c r="L234" t="s">
        <v>852</v>
      </c>
    </row>
    <row r="235" spans="1:12">
      <c r="A235" t="s">
        <v>2328</v>
      </c>
      <c r="B235" t="s">
        <v>2289</v>
      </c>
      <c r="C235" t="str">
        <f t="shared" si="3"/>
        <v>Nippon</v>
      </c>
      <c r="D235" s="2" t="s">
        <v>25925</v>
      </c>
      <c r="E235" t="s">
        <v>2327</v>
      </c>
      <c r="F235" t="s">
        <v>25926</v>
      </c>
      <c r="G235" t="s">
        <v>513</v>
      </c>
      <c r="H235" t="s">
        <v>2292</v>
      </c>
      <c r="I235" t="s">
        <v>2293</v>
      </c>
      <c r="J235" t="s">
        <v>2294</v>
      </c>
      <c r="K235" t="s">
        <v>2295</v>
      </c>
      <c r="L235" t="s">
        <v>903</v>
      </c>
    </row>
    <row r="236" spans="1:12">
      <c r="A236" t="s">
        <v>2334</v>
      </c>
      <c r="B236" t="s">
        <v>2297</v>
      </c>
      <c r="C236" t="str">
        <f t="shared" si="3"/>
        <v>Oracle</v>
      </c>
      <c r="D236" s="2" t="s">
        <v>25927</v>
      </c>
      <c r="E236" t="s">
        <v>10177</v>
      </c>
      <c r="F236" t="s">
        <v>25928</v>
      </c>
      <c r="G236" t="s">
        <v>2342</v>
      </c>
      <c r="H236" t="s">
        <v>2299</v>
      </c>
      <c r="I236" t="s">
        <v>2300</v>
      </c>
      <c r="J236" t="s">
        <v>2301</v>
      </c>
      <c r="K236" t="s">
        <v>2302</v>
      </c>
      <c r="L236" t="s">
        <v>2303</v>
      </c>
    </row>
    <row r="237" spans="1:12">
      <c r="A237" t="s">
        <v>2338</v>
      </c>
      <c r="B237" t="s">
        <v>2305</v>
      </c>
      <c r="C237" t="str">
        <f t="shared" si="3"/>
        <v>Riddhi</v>
      </c>
      <c r="D237" s="2" t="s">
        <v>859</v>
      </c>
      <c r="E237" t="s">
        <v>2306</v>
      </c>
      <c r="F237" t="s">
        <v>2307</v>
      </c>
      <c r="G237" t="s">
        <v>859</v>
      </c>
      <c r="H237" t="s">
        <v>859</v>
      </c>
      <c r="I237" t="s">
        <v>859</v>
      </c>
      <c r="J237" t="s">
        <v>859</v>
      </c>
      <c r="K237" t="s">
        <v>859</v>
      </c>
      <c r="L237" t="s">
        <v>2308</v>
      </c>
    </row>
    <row r="238" spans="1:12">
      <c r="A238" t="s">
        <v>2347</v>
      </c>
      <c r="B238" t="s">
        <v>2310</v>
      </c>
      <c r="C238" t="str">
        <f t="shared" si="3"/>
        <v>Bondada</v>
      </c>
      <c r="D238" s="2" t="s">
        <v>16369</v>
      </c>
      <c r="E238" t="s">
        <v>15676</v>
      </c>
      <c r="F238" t="s">
        <v>25929</v>
      </c>
      <c r="G238" t="s">
        <v>1787</v>
      </c>
      <c r="H238" t="s">
        <v>2312</v>
      </c>
      <c r="I238" t="s">
        <v>2313</v>
      </c>
      <c r="J238" t="s">
        <v>2314</v>
      </c>
      <c r="K238" t="s">
        <v>2315</v>
      </c>
      <c r="L238" t="s">
        <v>2316</v>
      </c>
    </row>
    <row r="239" spans="1:12">
      <c r="A239" t="s">
        <v>2356</v>
      </c>
      <c r="B239" t="s">
        <v>2325</v>
      </c>
      <c r="C239" t="str">
        <f t="shared" si="3"/>
        <v>Solarworld</v>
      </c>
      <c r="D239" s="2" t="s">
        <v>25930</v>
      </c>
      <c r="E239" t="s">
        <v>24442</v>
      </c>
      <c r="F239" t="s">
        <v>25931</v>
      </c>
      <c r="G239" t="s">
        <v>856</v>
      </c>
      <c r="H239" t="s">
        <v>859</v>
      </c>
      <c r="I239" t="s">
        <v>859</v>
      </c>
      <c r="J239" t="s">
        <v>859</v>
      </c>
      <c r="K239" t="s">
        <v>859</v>
      </c>
      <c r="L239" t="s">
        <v>2327</v>
      </c>
    </row>
    <row r="240" spans="1:12">
      <c r="A240" t="s">
        <v>2363</v>
      </c>
      <c r="B240" t="s">
        <v>2329</v>
      </c>
      <c r="C240" t="str">
        <f t="shared" si="3"/>
        <v>Danish</v>
      </c>
      <c r="D240" s="2" t="s">
        <v>25932</v>
      </c>
      <c r="E240" t="s">
        <v>23726</v>
      </c>
      <c r="F240" t="s">
        <v>25933</v>
      </c>
      <c r="G240" t="s">
        <v>856</v>
      </c>
      <c r="H240" t="s">
        <v>2331</v>
      </c>
      <c r="I240" t="s">
        <v>859</v>
      </c>
      <c r="J240" t="s">
        <v>2332</v>
      </c>
      <c r="K240" t="s">
        <v>859</v>
      </c>
      <c r="L240" t="s">
        <v>2333</v>
      </c>
    </row>
    <row r="241" spans="1:12">
      <c r="A241" t="s">
        <v>2371</v>
      </c>
      <c r="B241" t="s">
        <v>2335</v>
      </c>
      <c r="C241" t="str">
        <f t="shared" si="3"/>
        <v>Jainik</v>
      </c>
      <c r="D241" s="2" t="s">
        <v>22740</v>
      </c>
      <c r="E241" t="s">
        <v>5327</v>
      </c>
      <c r="F241" t="s">
        <v>23620</v>
      </c>
      <c r="G241" t="s">
        <v>856</v>
      </c>
      <c r="H241" t="s">
        <v>859</v>
      </c>
      <c r="I241" t="s">
        <v>859</v>
      </c>
      <c r="J241" t="s">
        <v>859</v>
      </c>
      <c r="K241" t="s">
        <v>859</v>
      </c>
      <c r="L241" t="s">
        <v>2337</v>
      </c>
    </row>
    <row r="242" spans="1:12">
      <c r="A242" t="s">
        <v>2380</v>
      </c>
      <c r="B242" t="s">
        <v>2339</v>
      </c>
      <c r="C242" t="str">
        <f t="shared" si="3"/>
        <v>Kesar</v>
      </c>
      <c r="D242" s="2" t="s">
        <v>23925</v>
      </c>
      <c r="E242" t="s">
        <v>23926</v>
      </c>
      <c r="F242" t="s">
        <v>23927</v>
      </c>
      <c r="G242" t="s">
        <v>856</v>
      </c>
      <c r="H242" t="s">
        <v>2342</v>
      </c>
      <c r="I242" t="s">
        <v>2343</v>
      </c>
      <c r="J242" t="s">
        <v>2344</v>
      </c>
      <c r="K242" t="s">
        <v>2345</v>
      </c>
      <c r="L242" t="s">
        <v>2346</v>
      </c>
    </row>
    <row r="243" spans="1:12">
      <c r="A243" t="s">
        <v>2383</v>
      </c>
      <c r="B243" t="s">
        <v>2348</v>
      </c>
      <c r="C243" t="str">
        <f t="shared" si="3"/>
        <v>Action</v>
      </c>
      <c r="D243" s="2" t="s">
        <v>25934</v>
      </c>
      <c r="E243" t="s">
        <v>12981</v>
      </c>
      <c r="F243" t="s">
        <v>25935</v>
      </c>
      <c r="G243" t="s">
        <v>732</v>
      </c>
      <c r="H243" t="s">
        <v>2351</v>
      </c>
      <c r="I243" t="s">
        <v>2352</v>
      </c>
      <c r="J243" t="s">
        <v>2353</v>
      </c>
      <c r="K243" t="s">
        <v>2354</v>
      </c>
      <c r="L243" t="s">
        <v>2355</v>
      </c>
    </row>
    <row r="244" spans="1:12">
      <c r="A244" t="s">
        <v>2391</v>
      </c>
      <c r="B244" t="s">
        <v>2357</v>
      </c>
      <c r="C244" t="str">
        <f t="shared" si="3"/>
        <v>Dixon</v>
      </c>
      <c r="D244" s="2" t="s">
        <v>25936</v>
      </c>
      <c r="E244" t="s">
        <v>25937</v>
      </c>
      <c r="F244" t="s">
        <v>25938</v>
      </c>
      <c r="G244" t="s">
        <v>237</v>
      </c>
      <c r="H244" t="s">
        <v>2358</v>
      </c>
      <c r="I244" t="s">
        <v>2359</v>
      </c>
      <c r="J244" t="s">
        <v>2360</v>
      </c>
      <c r="K244" t="s">
        <v>2361</v>
      </c>
      <c r="L244" t="s">
        <v>2362</v>
      </c>
    </row>
    <row r="245" spans="1:12">
      <c r="A245" t="s">
        <v>842</v>
      </c>
      <c r="B245" t="s">
        <v>843</v>
      </c>
      <c r="C245" t="str">
        <f t="shared" si="3"/>
        <v>Name</v>
      </c>
      <c r="D245" s="2" t="s">
        <v>844</v>
      </c>
      <c r="E245" t="s">
        <v>845</v>
      </c>
      <c r="F245" t="s">
        <v>846</v>
      </c>
      <c r="G245" t="s">
        <v>847</v>
      </c>
      <c r="H245" t="s">
        <v>848</v>
      </c>
      <c r="I245" t="s">
        <v>849</v>
      </c>
      <c r="J245" t="s">
        <v>850</v>
      </c>
      <c r="K245" t="s">
        <v>851</v>
      </c>
      <c r="L245" t="s">
        <v>852</v>
      </c>
    </row>
    <row r="246" spans="1:12">
      <c r="A246" t="s">
        <v>2400</v>
      </c>
      <c r="B246" t="s">
        <v>2364</v>
      </c>
      <c r="C246" t="str">
        <f t="shared" si="3"/>
        <v>Olatech</v>
      </c>
      <c r="D246" s="2" t="s">
        <v>23928</v>
      </c>
      <c r="E246" t="s">
        <v>9252</v>
      </c>
      <c r="F246" t="s">
        <v>23929</v>
      </c>
      <c r="G246" t="s">
        <v>856</v>
      </c>
      <c r="H246" t="s">
        <v>588</v>
      </c>
      <c r="I246" t="s">
        <v>2368</v>
      </c>
      <c r="J246" t="s">
        <v>902</v>
      </c>
      <c r="K246" t="s">
        <v>2369</v>
      </c>
      <c r="L246" t="s">
        <v>2370</v>
      </c>
    </row>
    <row r="247" spans="1:12">
      <c r="A247" t="s">
        <v>2406</v>
      </c>
      <c r="B247" t="s">
        <v>2372</v>
      </c>
      <c r="C247" t="str">
        <f t="shared" si="3"/>
        <v>Manav</v>
      </c>
      <c r="D247" s="2" t="s">
        <v>3180</v>
      </c>
      <c r="E247" t="s">
        <v>737</v>
      </c>
      <c r="F247" t="s">
        <v>5859</v>
      </c>
      <c r="G247" t="s">
        <v>856</v>
      </c>
      <c r="H247" t="s">
        <v>2375</v>
      </c>
      <c r="I247" t="s">
        <v>2376</v>
      </c>
      <c r="J247" t="s">
        <v>2377</v>
      </c>
      <c r="K247" t="s">
        <v>2378</v>
      </c>
      <c r="L247" t="s">
        <v>2379</v>
      </c>
    </row>
    <row r="248" spans="1:12">
      <c r="A248" t="s">
        <v>2415</v>
      </c>
      <c r="B248" t="s">
        <v>2381</v>
      </c>
      <c r="C248" t="str">
        <f t="shared" si="3"/>
        <v>Jaro</v>
      </c>
      <c r="D248" s="2" t="s">
        <v>25939</v>
      </c>
      <c r="E248" t="s">
        <v>6461</v>
      </c>
      <c r="F248" t="s">
        <v>25940</v>
      </c>
      <c r="G248" t="s">
        <v>856</v>
      </c>
      <c r="H248" t="s">
        <v>859</v>
      </c>
      <c r="I248" t="s">
        <v>859</v>
      </c>
      <c r="J248" t="s">
        <v>859</v>
      </c>
      <c r="K248" t="s">
        <v>859</v>
      </c>
      <c r="L248" t="s">
        <v>2382</v>
      </c>
    </row>
    <row r="249" spans="1:12">
      <c r="A249" t="s">
        <v>2423</v>
      </c>
      <c r="B249" t="s">
        <v>2384</v>
      </c>
      <c r="C249" t="str">
        <f t="shared" si="3"/>
        <v>Blue</v>
      </c>
      <c r="D249" s="2" t="s">
        <v>25941</v>
      </c>
      <c r="E249" t="s">
        <v>13151</v>
      </c>
      <c r="F249" t="s">
        <v>25942</v>
      </c>
      <c r="G249" t="s">
        <v>732</v>
      </c>
      <c r="H249" t="s">
        <v>2386</v>
      </c>
      <c r="I249" t="s">
        <v>2387</v>
      </c>
      <c r="J249" t="s">
        <v>2388</v>
      </c>
      <c r="K249" t="s">
        <v>2389</v>
      </c>
      <c r="L249" t="s">
        <v>2390</v>
      </c>
    </row>
    <row r="250" spans="1:12">
      <c r="A250" t="s">
        <v>2431</v>
      </c>
      <c r="B250" t="s">
        <v>2392</v>
      </c>
      <c r="C250" t="str">
        <f t="shared" si="3"/>
        <v>Nisus</v>
      </c>
      <c r="D250" s="2" t="s">
        <v>25943</v>
      </c>
      <c r="E250" t="s">
        <v>3525</v>
      </c>
      <c r="F250" t="s">
        <v>25944</v>
      </c>
      <c r="G250" t="s">
        <v>856</v>
      </c>
      <c r="H250" t="s">
        <v>2395</v>
      </c>
      <c r="I250" t="s">
        <v>2396</v>
      </c>
      <c r="J250" t="s">
        <v>2397</v>
      </c>
      <c r="K250" t="s">
        <v>2398</v>
      </c>
      <c r="L250" t="s">
        <v>2399</v>
      </c>
    </row>
    <row r="251" spans="1:12">
      <c r="A251" t="s">
        <v>2435</v>
      </c>
      <c r="B251" t="s">
        <v>762</v>
      </c>
      <c r="C251" t="str">
        <f t="shared" si="3"/>
        <v>Ashoka</v>
      </c>
      <c r="D251" s="2" t="s">
        <v>25945</v>
      </c>
      <c r="E251" t="s">
        <v>366</v>
      </c>
      <c r="F251" t="s">
        <v>25946</v>
      </c>
      <c r="G251" t="s">
        <v>856</v>
      </c>
      <c r="H251" t="s">
        <v>2401</v>
      </c>
      <c r="I251" t="s">
        <v>2402</v>
      </c>
      <c r="J251" t="s">
        <v>2403</v>
      </c>
      <c r="K251" t="s">
        <v>2404</v>
      </c>
      <c r="L251" t="s">
        <v>2405</v>
      </c>
    </row>
    <row r="252" spans="1:12">
      <c r="A252" t="s">
        <v>2440</v>
      </c>
      <c r="B252" t="s">
        <v>2407</v>
      </c>
      <c r="C252" t="str">
        <f t="shared" si="3"/>
        <v>Sat</v>
      </c>
      <c r="D252" s="2" t="s">
        <v>13245</v>
      </c>
      <c r="E252" t="s">
        <v>5176</v>
      </c>
      <c r="F252" t="s">
        <v>23930</v>
      </c>
      <c r="G252" t="s">
        <v>2673</v>
      </c>
      <c r="H252" t="s">
        <v>2410</v>
      </c>
      <c r="I252" t="s">
        <v>2411</v>
      </c>
      <c r="J252" t="s">
        <v>2412</v>
      </c>
      <c r="K252" t="s">
        <v>2413</v>
      </c>
      <c r="L252" t="s">
        <v>2414</v>
      </c>
    </row>
    <row r="253" spans="1:12">
      <c r="A253" t="s">
        <v>2446</v>
      </c>
      <c r="B253" t="s">
        <v>23931</v>
      </c>
      <c r="C253" t="str">
        <f t="shared" si="3"/>
        <v>SK</v>
      </c>
      <c r="D253" s="2" t="s">
        <v>859</v>
      </c>
      <c r="E253" t="s">
        <v>8764</v>
      </c>
      <c r="F253" t="s">
        <v>3084</v>
      </c>
      <c r="G253" t="s">
        <v>859</v>
      </c>
      <c r="H253" t="s">
        <v>859</v>
      </c>
      <c r="I253" t="s">
        <v>859</v>
      </c>
      <c r="J253" t="s">
        <v>859</v>
      </c>
      <c r="K253" t="s">
        <v>859</v>
      </c>
      <c r="L253" t="s">
        <v>13270</v>
      </c>
    </row>
    <row r="254" spans="1:12">
      <c r="A254" t="s">
        <v>2453</v>
      </c>
      <c r="B254" t="s">
        <v>2416</v>
      </c>
      <c r="C254" t="str">
        <f t="shared" si="3"/>
        <v>Blue</v>
      </c>
      <c r="D254" s="2" t="s">
        <v>23932</v>
      </c>
      <c r="E254" t="s">
        <v>3028</v>
      </c>
      <c r="F254" t="s">
        <v>22971</v>
      </c>
      <c r="G254" t="s">
        <v>1819</v>
      </c>
      <c r="H254" t="s">
        <v>2418</v>
      </c>
      <c r="I254" t="s">
        <v>2419</v>
      </c>
      <c r="J254" t="s">
        <v>2420</v>
      </c>
      <c r="K254" t="s">
        <v>2421</v>
      </c>
      <c r="L254" t="s">
        <v>2422</v>
      </c>
    </row>
    <row r="255" spans="1:12">
      <c r="A255" t="s">
        <v>2460</v>
      </c>
      <c r="B255" t="s">
        <v>2424</v>
      </c>
      <c r="C255" t="str">
        <f t="shared" si="3"/>
        <v>Sati</v>
      </c>
      <c r="D255" s="2" t="s">
        <v>17808</v>
      </c>
      <c r="E255" t="s">
        <v>3216</v>
      </c>
      <c r="F255" t="s">
        <v>22154</v>
      </c>
      <c r="G255" t="s">
        <v>856</v>
      </c>
      <c r="H255" t="s">
        <v>2427</v>
      </c>
      <c r="I255" t="s">
        <v>2428</v>
      </c>
      <c r="J255" t="s">
        <v>2429</v>
      </c>
      <c r="K255" t="s">
        <v>2430</v>
      </c>
      <c r="L255" t="s">
        <v>5395</v>
      </c>
    </row>
    <row r="256" spans="1:12">
      <c r="A256" t="s">
        <v>2468</v>
      </c>
      <c r="B256" t="s">
        <v>2432</v>
      </c>
      <c r="C256" t="str">
        <f t="shared" si="3"/>
        <v>Taurian</v>
      </c>
      <c r="D256" s="2" t="s">
        <v>23933</v>
      </c>
      <c r="E256" t="s">
        <v>9778</v>
      </c>
      <c r="F256" t="s">
        <v>23934</v>
      </c>
      <c r="G256" t="s">
        <v>856</v>
      </c>
      <c r="H256" t="s">
        <v>859</v>
      </c>
      <c r="I256" t="s">
        <v>859</v>
      </c>
      <c r="J256" t="s">
        <v>859</v>
      </c>
      <c r="K256" t="s">
        <v>859</v>
      </c>
      <c r="L256" t="s">
        <v>2434</v>
      </c>
    </row>
    <row r="257" spans="1:12">
      <c r="A257" t="s">
        <v>2475</v>
      </c>
      <c r="B257" t="s">
        <v>2436</v>
      </c>
      <c r="C257" t="str">
        <f t="shared" si="3"/>
        <v>Sri</v>
      </c>
      <c r="D257" s="2" t="s">
        <v>25947</v>
      </c>
      <c r="E257" t="s">
        <v>859</v>
      </c>
      <c r="F257" t="s">
        <v>25948</v>
      </c>
      <c r="G257" t="s">
        <v>856</v>
      </c>
      <c r="H257" t="s">
        <v>337</v>
      </c>
      <c r="I257" t="s">
        <v>2437</v>
      </c>
      <c r="J257" t="s">
        <v>1787</v>
      </c>
      <c r="K257" t="s">
        <v>2438</v>
      </c>
      <c r="L257" t="s">
        <v>2439</v>
      </c>
    </row>
    <row r="258" spans="1:12">
      <c r="A258" t="s">
        <v>2482</v>
      </c>
      <c r="B258" t="s">
        <v>2441</v>
      </c>
      <c r="C258" t="str">
        <f t="shared" ref="C258:C321" si="4">IFERROR(LEFT(B258,FIND(" ",B258)-1),B258)</f>
        <v>MRP</v>
      </c>
      <c r="D258" s="2" t="s">
        <v>1002</v>
      </c>
      <c r="E258" t="s">
        <v>5009</v>
      </c>
      <c r="F258" t="s">
        <v>23935</v>
      </c>
      <c r="G258" t="s">
        <v>856</v>
      </c>
      <c r="H258" t="s">
        <v>601</v>
      </c>
      <c r="I258" t="s">
        <v>1193</v>
      </c>
      <c r="J258" t="s">
        <v>235</v>
      </c>
      <c r="K258" t="s">
        <v>2444</v>
      </c>
      <c r="L258" t="s">
        <v>2445</v>
      </c>
    </row>
    <row r="259" spans="1:12">
      <c r="A259" t="s">
        <v>2486</v>
      </c>
      <c r="B259" t="s">
        <v>2447</v>
      </c>
      <c r="C259" t="str">
        <f t="shared" si="4"/>
        <v>Dynacons</v>
      </c>
      <c r="D259" s="2" t="s">
        <v>25949</v>
      </c>
      <c r="E259" t="s">
        <v>5866</v>
      </c>
      <c r="F259" t="s">
        <v>25950</v>
      </c>
      <c r="G259" t="s">
        <v>237</v>
      </c>
      <c r="H259" t="s">
        <v>2449</v>
      </c>
      <c r="I259" t="s">
        <v>1057</v>
      </c>
      <c r="J259" t="s">
        <v>2450</v>
      </c>
      <c r="K259" t="s">
        <v>2451</v>
      </c>
      <c r="L259" t="s">
        <v>2452</v>
      </c>
    </row>
    <row r="260" spans="1:12">
      <c r="A260" t="s">
        <v>2494</v>
      </c>
      <c r="B260" t="s">
        <v>2461</v>
      </c>
      <c r="C260" t="str">
        <f t="shared" si="4"/>
        <v>Indrapr.Medical</v>
      </c>
      <c r="D260" s="2" t="s">
        <v>25951</v>
      </c>
      <c r="E260" t="s">
        <v>178</v>
      </c>
      <c r="F260" t="s">
        <v>25952</v>
      </c>
      <c r="G260" t="s">
        <v>4539</v>
      </c>
      <c r="H260" t="s">
        <v>2464</v>
      </c>
      <c r="I260" t="s">
        <v>2465</v>
      </c>
      <c r="J260" t="s">
        <v>2466</v>
      </c>
      <c r="K260" t="s">
        <v>1000</v>
      </c>
      <c r="L260" t="s">
        <v>2467</v>
      </c>
    </row>
    <row r="261" spans="1:12">
      <c r="A261" t="s">
        <v>842</v>
      </c>
      <c r="B261" t="s">
        <v>843</v>
      </c>
      <c r="C261" t="str">
        <f t="shared" si="4"/>
        <v>Name</v>
      </c>
      <c r="D261" s="2" t="s">
        <v>844</v>
      </c>
      <c r="E261" t="s">
        <v>845</v>
      </c>
      <c r="F261" t="s">
        <v>846</v>
      </c>
      <c r="G261" t="s">
        <v>847</v>
      </c>
      <c r="H261" t="s">
        <v>848</v>
      </c>
      <c r="I261" t="s">
        <v>849</v>
      </c>
      <c r="J261" t="s">
        <v>850</v>
      </c>
      <c r="K261" t="s">
        <v>851</v>
      </c>
      <c r="L261" t="s">
        <v>852</v>
      </c>
    </row>
    <row r="262" spans="1:12">
      <c r="A262" t="s">
        <v>2497</v>
      </c>
      <c r="B262" t="s">
        <v>2476</v>
      </c>
      <c r="C262" t="str">
        <f t="shared" si="4"/>
        <v>Bharat</v>
      </c>
      <c r="D262" s="2" t="s">
        <v>25953</v>
      </c>
      <c r="E262" t="s">
        <v>23577</v>
      </c>
      <c r="F262" t="s">
        <v>25954</v>
      </c>
      <c r="G262" t="s">
        <v>1964</v>
      </c>
      <c r="H262" t="s">
        <v>2477</v>
      </c>
      <c r="I262" t="s">
        <v>2478</v>
      </c>
      <c r="J262" t="s">
        <v>2479</v>
      </c>
      <c r="K262" t="s">
        <v>2480</v>
      </c>
      <c r="L262" t="s">
        <v>2481</v>
      </c>
    </row>
    <row r="263" spans="1:12">
      <c r="A263" t="s">
        <v>2503</v>
      </c>
      <c r="B263" t="s">
        <v>2469</v>
      </c>
      <c r="C263" t="str">
        <f t="shared" si="4"/>
        <v>TAC</v>
      </c>
      <c r="D263" s="2" t="s">
        <v>23936</v>
      </c>
      <c r="E263" t="s">
        <v>23937</v>
      </c>
      <c r="F263" t="s">
        <v>23938</v>
      </c>
      <c r="G263" t="s">
        <v>856</v>
      </c>
      <c r="H263" t="s">
        <v>2470</v>
      </c>
      <c r="I263" t="s">
        <v>2471</v>
      </c>
      <c r="J263" t="s">
        <v>2472</v>
      </c>
      <c r="K263" t="s">
        <v>2473</v>
      </c>
      <c r="L263" t="s">
        <v>4921</v>
      </c>
    </row>
    <row r="264" spans="1:12">
      <c r="A264" t="s">
        <v>2507</v>
      </c>
      <c r="B264" t="s">
        <v>12685</v>
      </c>
      <c r="C264" t="str">
        <f t="shared" si="4"/>
        <v>Chiraharit</v>
      </c>
      <c r="D264" s="2" t="s">
        <v>4346</v>
      </c>
      <c r="E264" t="s">
        <v>10524</v>
      </c>
      <c r="F264" t="s">
        <v>23939</v>
      </c>
      <c r="G264" t="s">
        <v>856</v>
      </c>
      <c r="H264" t="s">
        <v>859</v>
      </c>
      <c r="I264" t="s">
        <v>859</v>
      </c>
      <c r="J264" t="s">
        <v>859</v>
      </c>
      <c r="K264" t="s">
        <v>859</v>
      </c>
      <c r="L264" t="s">
        <v>22700</v>
      </c>
    </row>
    <row r="265" spans="1:12">
      <c r="A265" t="s">
        <v>2513</v>
      </c>
      <c r="B265" t="s">
        <v>2483</v>
      </c>
      <c r="C265" t="str">
        <f t="shared" si="4"/>
        <v>Goel</v>
      </c>
      <c r="D265" s="2" t="s">
        <v>25955</v>
      </c>
      <c r="E265" t="s">
        <v>1458</v>
      </c>
      <c r="F265" t="s">
        <v>25956</v>
      </c>
      <c r="G265" t="s">
        <v>856</v>
      </c>
      <c r="H265" t="s">
        <v>859</v>
      </c>
      <c r="I265" t="s">
        <v>859</v>
      </c>
      <c r="J265" t="s">
        <v>859</v>
      </c>
      <c r="K265" t="s">
        <v>859</v>
      </c>
      <c r="L265" t="s">
        <v>2485</v>
      </c>
    </row>
    <row r="266" spans="1:12">
      <c r="A266" t="s">
        <v>2519</v>
      </c>
      <c r="B266" t="s">
        <v>2487</v>
      </c>
      <c r="C266" t="str">
        <f t="shared" si="4"/>
        <v>A</v>
      </c>
      <c r="D266" s="2" t="s">
        <v>25957</v>
      </c>
      <c r="E266" t="s">
        <v>11775</v>
      </c>
      <c r="F266" t="s">
        <v>25958</v>
      </c>
      <c r="G266" t="s">
        <v>314</v>
      </c>
      <c r="H266" t="s">
        <v>2489</v>
      </c>
      <c r="I266" t="s">
        <v>2490</v>
      </c>
      <c r="J266" t="s">
        <v>2491</v>
      </c>
      <c r="K266" t="s">
        <v>2492</v>
      </c>
      <c r="L266" t="s">
        <v>2493</v>
      </c>
    </row>
    <row r="267" spans="1:12">
      <c r="A267" t="s">
        <v>2528</v>
      </c>
      <c r="B267" t="s">
        <v>2495</v>
      </c>
      <c r="C267" t="str">
        <f t="shared" si="4"/>
        <v>Sacheerome</v>
      </c>
      <c r="D267" s="2" t="s">
        <v>25959</v>
      </c>
      <c r="E267" t="s">
        <v>3804</v>
      </c>
      <c r="F267" t="s">
        <v>25960</v>
      </c>
      <c r="G267" t="s">
        <v>856</v>
      </c>
      <c r="H267" t="s">
        <v>859</v>
      </c>
      <c r="I267" t="s">
        <v>859</v>
      </c>
      <c r="J267" t="s">
        <v>859</v>
      </c>
      <c r="K267" t="s">
        <v>859</v>
      </c>
      <c r="L267" t="s">
        <v>2496</v>
      </c>
    </row>
    <row r="268" spans="1:12">
      <c r="A268" t="s">
        <v>2532</v>
      </c>
      <c r="B268" t="s">
        <v>2498</v>
      </c>
      <c r="C268" t="str">
        <f t="shared" si="4"/>
        <v>Lakhotia</v>
      </c>
      <c r="D268" s="2" t="s">
        <v>23941</v>
      </c>
      <c r="E268" t="s">
        <v>3052</v>
      </c>
      <c r="F268" t="s">
        <v>23942</v>
      </c>
      <c r="G268" t="s">
        <v>856</v>
      </c>
      <c r="H268" t="s">
        <v>2320</v>
      </c>
      <c r="I268" t="s">
        <v>2500</v>
      </c>
      <c r="J268" t="s">
        <v>1191</v>
      </c>
      <c r="K268" t="s">
        <v>2501</v>
      </c>
      <c r="L268" t="s">
        <v>2502</v>
      </c>
    </row>
    <row r="269" spans="1:12">
      <c r="A269" t="s">
        <v>2540</v>
      </c>
      <c r="B269" t="s">
        <v>2504</v>
      </c>
      <c r="C269" t="str">
        <f t="shared" si="4"/>
        <v>Rachit</v>
      </c>
      <c r="D269" s="2" t="s">
        <v>23501</v>
      </c>
      <c r="E269" t="s">
        <v>545</v>
      </c>
      <c r="F269" t="s">
        <v>23002</v>
      </c>
      <c r="G269" t="s">
        <v>856</v>
      </c>
      <c r="H269" t="s">
        <v>1191</v>
      </c>
      <c r="I269" t="s">
        <v>859</v>
      </c>
      <c r="J269" t="s">
        <v>2506</v>
      </c>
      <c r="K269" t="s">
        <v>859</v>
      </c>
      <c r="L269" t="s">
        <v>2502</v>
      </c>
    </row>
    <row r="270" spans="1:12">
      <c r="A270" t="s">
        <v>2547</v>
      </c>
      <c r="B270" t="s">
        <v>2508</v>
      </c>
      <c r="C270" t="str">
        <f t="shared" si="4"/>
        <v>IB</v>
      </c>
      <c r="D270" s="2" t="s">
        <v>24147</v>
      </c>
      <c r="E270" t="s">
        <v>1946</v>
      </c>
      <c r="F270" t="s">
        <v>15378</v>
      </c>
      <c r="G270" t="s">
        <v>714</v>
      </c>
      <c r="H270" t="s">
        <v>2128</v>
      </c>
      <c r="I270" t="s">
        <v>2510</v>
      </c>
      <c r="J270" t="s">
        <v>2511</v>
      </c>
      <c r="K270" t="s">
        <v>422</v>
      </c>
      <c r="L270" t="s">
        <v>2512</v>
      </c>
    </row>
    <row r="271" spans="1:12">
      <c r="A271" t="s">
        <v>2554</v>
      </c>
      <c r="B271" t="s">
        <v>2514</v>
      </c>
      <c r="C271" t="str">
        <f t="shared" si="4"/>
        <v>City</v>
      </c>
      <c r="D271" s="2" t="s">
        <v>4953</v>
      </c>
      <c r="E271" t="s">
        <v>3521</v>
      </c>
      <c r="F271" t="s">
        <v>497</v>
      </c>
      <c r="G271" t="s">
        <v>856</v>
      </c>
      <c r="H271" t="s">
        <v>2196</v>
      </c>
      <c r="I271" t="s">
        <v>2197</v>
      </c>
      <c r="J271" t="s">
        <v>1632</v>
      </c>
      <c r="K271" t="s">
        <v>2517</v>
      </c>
      <c r="L271" t="s">
        <v>2518</v>
      </c>
    </row>
    <row r="272" spans="1:12">
      <c r="A272" t="s">
        <v>842</v>
      </c>
      <c r="B272" t="s">
        <v>843</v>
      </c>
      <c r="C272" t="str">
        <f t="shared" si="4"/>
        <v>Name</v>
      </c>
      <c r="D272" s="2" t="s">
        <v>844</v>
      </c>
      <c r="E272" t="s">
        <v>845</v>
      </c>
      <c r="F272" t="s">
        <v>846</v>
      </c>
      <c r="G272" t="s">
        <v>847</v>
      </c>
      <c r="H272" t="s">
        <v>848</v>
      </c>
      <c r="I272" t="s">
        <v>849</v>
      </c>
      <c r="J272" t="s">
        <v>850</v>
      </c>
      <c r="K272" t="s">
        <v>851</v>
      </c>
      <c r="L272" t="s">
        <v>852</v>
      </c>
    </row>
    <row r="273" spans="1:12">
      <c r="A273" t="s">
        <v>2562</v>
      </c>
      <c r="B273" t="s">
        <v>2520</v>
      </c>
      <c r="C273" t="str">
        <f t="shared" si="4"/>
        <v>Lloyds</v>
      </c>
      <c r="D273" s="2" t="s">
        <v>25961</v>
      </c>
      <c r="E273" t="s">
        <v>24536</v>
      </c>
      <c r="F273" t="s">
        <v>25962</v>
      </c>
      <c r="G273" t="s">
        <v>2522</v>
      </c>
      <c r="H273" t="s">
        <v>2523</v>
      </c>
      <c r="I273" t="s">
        <v>2524</v>
      </c>
      <c r="J273" t="s">
        <v>2525</v>
      </c>
      <c r="K273" t="s">
        <v>2526</v>
      </c>
      <c r="L273" t="s">
        <v>2527</v>
      </c>
    </row>
    <row r="274" spans="1:12">
      <c r="A274" t="s">
        <v>2566</v>
      </c>
      <c r="B274" t="s">
        <v>2529</v>
      </c>
      <c r="C274" t="str">
        <f t="shared" si="4"/>
        <v>Aptus</v>
      </c>
      <c r="D274" s="2" t="s">
        <v>25963</v>
      </c>
      <c r="E274" t="s">
        <v>7629</v>
      </c>
      <c r="F274" t="s">
        <v>23095</v>
      </c>
      <c r="G274" t="s">
        <v>856</v>
      </c>
      <c r="H274" t="s">
        <v>859</v>
      </c>
      <c r="I274" t="s">
        <v>859</v>
      </c>
      <c r="J274" t="s">
        <v>859</v>
      </c>
      <c r="K274" t="s">
        <v>859</v>
      </c>
      <c r="L274" t="s">
        <v>2531</v>
      </c>
    </row>
    <row r="275" spans="1:12">
      <c r="A275" t="s">
        <v>2573</v>
      </c>
      <c r="B275" t="s">
        <v>2533</v>
      </c>
      <c r="C275" t="str">
        <f t="shared" si="4"/>
        <v>3M</v>
      </c>
      <c r="D275" s="2" t="s">
        <v>25964</v>
      </c>
      <c r="E275" t="s">
        <v>25965</v>
      </c>
      <c r="F275" t="s">
        <v>25966</v>
      </c>
      <c r="G275" t="s">
        <v>2132</v>
      </c>
      <c r="H275" t="s">
        <v>2535</v>
      </c>
      <c r="I275" t="s">
        <v>2536</v>
      </c>
      <c r="J275" t="s">
        <v>2537</v>
      </c>
      <c r="K275" t="s">
        <v>2538</v>
      </c>
      <c r="L275" t="s">
        <v>2539</v>
      </c>
    </row>
    <row r="276" spans="1:12">
      <c r="A276" t="s">
        <v>2581</v>
      </c>
      <c r="B276" t="s">
        <v>2541</v>
      </c>
      <c r="C276" t="str">
        <f t="shared" si="4"/>
        <v>Solar</v>
      </c>
      <c r="D276" s="2" t="s">
        <v>25967</v>
      </c>
      <c r="E276" t="s">
        <v>12194</v>
      </c>
      <c r="F276" t="s">
        <v>25968</v>
      </c>
      <c r="G276" t="s">
        <v>1687</v>
      </c>
      <c r="H276" t="s">
        <v>2542</v>
      </c>
      <c r="I276" t="s">
        <v>2543</v>
      </c>
      <c r="J276" t="s">
        <v>2544</v>
      </c>
      <c r="K276" t="s">
        <v>2545</v>
      </c>
      <c r="L276" t="s">
        <v>2546</v>
      </c>
    </row>
    <row r="277" spans="1:12">
      <c r="A277" t="s">
        <v>2587</v>
      </c>
      <c r="B277" t="s">
        <v>2548</v>
      </c>
      <c r="C277" t="str">
        <f t="shared" si="4"/>
        <v>Tuticorin</v>
      </c>
      <c r="D277" s="2" t="s">
        <v>10467</v>
      </c>
      <c r="E277" t="s">
        <v>4199</v>
      </c>
      <c r="F277" t="s">
        <v>12814</v>
      </c>
      <c r="G277" t="s">
        <v>856</v>
      </c>
      <c r="H277" t="s">
        <v>2550</v>
      </c>
      <c r="I277" t="s">
        <v>2551</v>
      </c>
      <c r="J277" t="s">
        <v>2552</v>
      </c>
      <c r="K277" t="s">
        <v>734</v>
      </c>
      <c r="L277" t="s">
        <v>2553</v>
      </c>
    </row>
    <row r="278" spans="1:12">
      <c r="A278" t="s">
        <v>2595</v>
      </c>
      <c r="B278" t="s">
        <v>2555</v>
      </c>
      <c r="C278" t="str">
        <f t="shared" si="4"/>
        <v>Inox</v>
      </c>
      <c r="D278" s="2" t="s">
        <v>25969</v>
      </c>
      <c r="E278" t="s">
        <v>7803</v>
      </c>
      <c r="F278" t="s">
        <v>25970</v>
      </c>
      <c r="G278" t="s">
        <v>448</v>
      </c>
      <c r="H278" t="s">
        <v>2557</v>
      </c>
      <c r="I278" t="s">
        <v>2558</v>
      </c>
      <c r="J278" t="s">
        <v>2559</v>
      </c>
      <c r="K278" t="s">
        <v>2560</v>
      </c>
      <c r="L278" t="s">
        <v>2561</v>
      </c>
    </row>
    <row r="279" spans="1:12">
      <c r="A279" t="s">
        <v>2602</v>
      </c>
      <c r="B279" t="s">
        <v>2454</v>
      </c>
      <c r="C279" t="str">
        <f t="shared" si="4"/>
        <v>E</v>
      </c>
      <c r="D279" s="2" t="s">
        <v>23944</v>
      </c>
      <c r="E279" t="s">
        <v>7456</v>
      </c>
      <c r="F279" t="s">
        <v>11186</v>
      </c>
      <c r="G279" t="s">
        <v>1449</v>
      </c>
      <c r="H279" t="s">
        <v>1888</v>
      </c>
      <c r="I279" t="s">
        <v>2456</v>
      </c>
      <c r="J279" t="s">
        <v>2457</v>
      </c>
      <c r="K279" t="s">
        <v>2458</v>
      </c>
      <c r="L279" t="s">
        <v>7939</v>
      </c>
    </row>
    <row r="280" spans="1:12">
      <c r="A280" t="s">
        <v>2607</v>
      </c>
      <c r="B280" t="s">
        <v>2563</v>
      </c>
      <c r="C280" t="str">
        <f t="shared" si="4"/>
        <v>Abram</v>
      </c>
      <c r="D280" s="2" t="s">
        <v>25971</v>
      </c>
      <c r="E280" t="s">
        <v>1541</v>
      </c>
      <c r="F280" t="s">
        <v>22753</v>
      </c>
      <c r="G280" t="s">
        <v>856</v>
      </c>
      <c r="H280" t="s">
        <v>859</v>
      </c>
      <c r="I280" t="s">
        <v>859</v>
      </c>
      <c r="J280" t="s">
        <v>859</v>
      </c>
      <c r="K280" t="s">
        <v>859</v>
      </c>
      <c r="L280" t="s">
        <v>2565</v>
      </c>
    </row>
    <row r="281" spans="1:12">
      <c r="A281" t="s">
        <v>2615</v>
      </c>
      <c r="B281" t="s">
        <v>2567</v>
      </c>
      <c r="C281" t="str">
        <f t="shared" si="4"/>
        <v>Slone</v>
      </c>
      <c r="D281" s="2" t="s">
        <v>25972</v>
      </c>
      <c r="E281" t="s">
        <v>13581</v>
      </c>
      <c r="F281" t="s">
        <v>25973</v>
      </c>
      <c r="G281" t="s">
        <v>2240</v>
      </c>
      <c r="H281" t="s">
        <v>2569</v>
      </c>
      <c r="I281" t="s">
        <v>730</v>
      </c>
      <c r="J281" t="s">
        <v>2570</v>
      </c>
      <c r="K281" t="s">
        <v>2571</v>
      </c>
      <c r="L281" t="s">
        <v>2572</v>
      </c>
    </row>
    <row r="282" spans="1:12">
      <c r="A282" t="s">
        <v>2621</v>
      </c>
      <c r="B282" t="s">
        <v>2574</v>
      </c>
      <c r="C282" t="str">
        <f t="shared" si="4"/>
        <v>Ganesh</v>
      </c>
      <c r="D282" s="2" t="s">
        <v>25974</v>
      </c>
      <c r="E282" t="s">
        <v>5911</v>
      </c>
      <c r="F282" t="s">
        <v>25975</v>
      </c>
      <c r="G282" t="s">
        <v>856</v>
      </c>
      <c r="H282" t="s">
        <v>2576</v>
      </c>
      <c r="I282" t="s">
        <v>2577</v>
      </c>
      <c r="J282" t="s">
        <v>2578</v>
      </c>
      <c r="K282" t="s">
        <v>2579</v>
      </c>
      <c r="L282" t="s">
        <v>2580</v>
      </c>
    </row>
    <row r="283" spans="1:12">
      <c r="A283" t="s">
        <v>2628</v>
      </c>
      <c r="B283" t="s">
        <v>2582</v>
      </c>
      <c r="C283" t="str">
        <f t="shared" si="4"/>
        <v>Medistep</v>
      </c>
      <c r="D283" s="2" t="s">
        <v>15625</v>
      </c>
      <c r="E283" t="s">
        <v>6840</v>
      </c>
      <c r="F283" t="s">
        <v>6008</v>
      </c>
      <c r="G283" t="s">
        <v>856</v>
      </c>
      <c r="H283" t="s">
        <v>2584</v>
      </c>
      <c r="I283" t="s">
        <v>859</v>
      </c>
      <c r="J283" t="s">
        <v>2585</v>
      </c>
      <c r="K283" t="s">
        <v>859</v>
      </c>
      <c r="L283" t="s">
        <v>2586</v>
      </c>
    </row>
    <row r="284" spans="1:12">
      <c r="A284" t="s">
        <v>2634</v>
      </c>
      <c r="B284" t="s">
        <v>2588</v>
      </c>
      <c r="C284" t="str">
        <f t="shared" si="4"/>
        <v>Indo</v>
      </c>
      <c r="D284" s="2" t="s">
        <v>25976</v>
      </c>
      <c r="E284" t="s">
        <v>4720</v>
      </c>
      <c r="F284" t="s">
        <v>25977</v>
      </c>
      <c r="G284" t="s">
        <v>856</v>
      </c>
      <c r="H284" t="s">
        <v>2590</v>
      </c>
      <c r="I284" t="s">
        <v>2591</v>
      </c>
      <c r="J284" t="s">
        <v>2592</v>
      </c>
      <c r="K284" t="s">
        <v>2593</v>
      </c>
      <c r="L284" t="s">
        <v>2594</v>
      </c>
    </row>
    <row r="285" spans="1:12">
      <c r="A285" t="s">
        <v>2643</v>
      </c>
      <c r="B285" t="s">
        <v>2596</v>
      </c>
      <c r="C285" t="str">
        <f t="shared" si="4"/>
        <v>Wealth</v>
      </c>
      <c r="D285" s="2" t="s">
        <v>25978</v>
      </c>
      <c r="E285" t="s">
        <v>9292</v>
      </c>
      <c r="F285" t="s">
        <v>25979</v>
      </c>
      <c r="G285" t="s">
        <v>4580</v>
      </c>
      <c r="H285" t="s">
        <v>1516</v>
      </c>
      <c r="I285" t="s">
        <v>2599</v>
      </c>
      <c r="J285" t="s">
        <v>2600</v>
      </c>
      <c r="K285" t="s">
        <v>2601</v>
      </c>
      <c r="L285" t="s">
        <v>582</v>
      </c>
    </row>
    <row r="286" spans="1:12">
      <c r="A286" t="s">
        <v>2651</v>
      </c>
      <c r="B286" t="s">
        <v>2603</v>
      </c>
      <c r="C286" t="str">
        <f t="shared" si="4"/>
        <v>Apex</v>
      </c>
      <c r="D286" s="2" t="s">
        <v>23113</v>
      </c>
      <c r="E286" t="s">
        <v>6614</v>
      </c>
      <c r="F286" t="s">
        <v>10034</v>
      </c>
      <c r="G286" t="s">
        <v>856</v>
      </c>
      <c r="H286" t="s">
        <v>2605</v>
      </c>
      <c r="I286" t="s">
        <v>859</v>
      </c>
      <c r="J286" t="s">
        <v>2606</v>
      </c>
      <c r="K286" t="s">
        <v>859</v>
      </c>
      <c r="L286" t="s">
        <v>582</v>
      </c>
    </row>
    <row r="287" spans="1:12">
      <c r="A287" t="s">
        <v>2659</v>
      </c>
      <c r="B287" t="s">
        <v>2608</v>
      </c>
      <c r="C287" t="str">
        <f t="shared" si="4"/>
        <v>Infosys</v>
      </c>
      <c r="D287" s="2" t="s">
        <v>25980</v>
      </c>
      <c r="E287" t="s">
        <v>5421</v>
      </c>
      <c r="F287" t="s">
        <v>25981</v>
      </c>
      <c r="G287" t="s">
        <v>10540</v>
      </c>
      <c r="H287" t="s">
        <v>2610</v>
      </c>
      <c r="I287" t="s">
        <v>2611</v>
      </c>
      <c r="J287" t="s">
        <v>2612</v>
      </c>
      <c r="K287" t="s">
        <v>2613</v>
      </c>
      <c r="L287" t="s">
        <v>2614</v>
      </c>
    </row>
    <row r="288" spans="1:12">
      <c r="A288" t="s">
        <v>842</v>
      </c>
      <c r="B288" t="s">
        <v>843</v>
      </c>
      <c r="C288" t="str">
        <f t="shared" si="4"/>
        <v>Name</v>
      </c>
      <c r="D288" s="2" t="s">
        <v>844</v>
      </c>
      <c r="E288" t="s">
        <v>845</v>
      </c>
      <c r="F288" t="s">
        <v>846</v>
      </c>
      <c r="G288" t="s">
        <v>847</v>
      </c>
      <c r="H288" t="s">
        <v>848</v>
      </c>
      <c r="I288" t="s">
        <v>849</v>
      </c>
      <c r="J288" t="s">
        <v>850</v>
      </c>
      <c r="K288" t="s">
        <v>851</v>
      </c>
      <c r="L288" t="s">
        <v>852</v>
      </c>
    </row>
    <row r="289" spans="1:12">
      <c r="A289" t="s">
        <v>2664</v>
      </c>
      <c r="B289" t="s">
        <v>2616</v>
      </c>
      <c r="C289" t="str">
        <f t="shared" si="4"/>
        <v>21st</v>
      </c>
      <c r="D289" s="2" t="s">
        <v>14083</v>
      </c>
      <c r="E289" t="s">
        <v>859</v>
      </c>
      <c r="F289" t="s">
        <v>11025</v>
      </c>
      <c r="G289" t="s">
        <v>856</v>
      </c>
      <c r="H289" t="s">
        <v>2618</v>
      </c>
      <c r="I289" t="s">
        <v>2619</v>
      </c>
      <c r="J289" t="s">
        <v>596</v>
      </c>
      <c r="K289" t="s">
        <v>2620</v>
      </c>
      <c r="L289" t="s">
        <v>2614</v>
      </c>
    </row>
    <row r="290" spans="1:12">
      <c r="A290" t="s">
        <v>2670</v>
      </c>
      <c r="B290" t="s">
        <v>2622</v>
      </c>
      <c r="C290" t="str">
        <f t="shared" si="4"/>
        <v>CG</v>
      </c>
      <c r="D290" s="2" t="s">
        <v>5187</v>
      </c>
      <c r="E290" t="s">
        <v>25982</v>
      </c>
      <c r="F290" t="s">
        <v>25983</v>
      </c>
      <c r="G290" t="s">
        <v>448</v>
      </c>
      <c r="H290" t="s">
        <v>2623</v>
      </c>
      <c r="I290" t="s">
        <v>2624</v>
      </c>
      <c r="J290" t="s">
        <v>2625</v>
      </c>
      <c r="K290" t="s">
        <v>2626</v>
      </c>
      <c r="L290" t="s">
        <v>2627</v>
      </c>
    </row>
    <row r="291" spans="1:12">
      <c r="A291" t="s">
        <v>2678</v>
      </c>
      <c r="B291" t="s">
        <v>2629</v>
      </c>
      <c r="C291" t="str">
        <f t="shared" si="4"/>
        <v>Benares</v>
      </c>
      <c r="D291" s="2" t="s">
        <v>25984</v>
      </c>
      <c r="E291" t="s">
        <v>87</v>
      </c>
      <c r="F291" t="s">
        <v>25985</v>
      </c>
      <c r="G291" t="s">
        <v>449</v>
      </c>
      <c r="H291" t="s">
        <v>2631</v>
      </c>
      <c r="I291" t="s">
        <v>250</v>
      </c>
      <c r="J291" t="s">
        <v>2632</v>
      </c>
      <c r="K291" t="s">
        <v>240</v>
      </c>
      <c r="L291" t="s">
        <v>2633</v>
      </c>
    </row>
    <row r="292" spans="1:12">
      <c r="A292" t="s">
        <v>2684</v>
      </c>
      <c r="B292" t="s">
        <v>2635</v>
      </c>
      <c r="C292" t="str">
        <f t="shared" si="4"/>
        <v>Zen</v>
      </c>
      <c r="D292" s="2" t="s">
        <v>25986</v>
      </c>
      <c r="E292" t="s">
        <v>25058</v>
      </c>
      <c r="F292" t="s">
        <v>25987</v>
      </c>
      <c r="G292" t="s">
        <v>673</v>
      </c>
      <c r="H292" t="s">
        <v>2638</v>
      </c>
      <c r="I292" t="s">
        <v>2639</v>
      </c>
      <c r="J292" t="s">
        <v>2640</v>
      </c>
      <c r="K292" t="s">
        <v>2641</v>
      </c>
      <c r="L292" t="s">
        <v>2642</v>
      </c>
    </row>
    <row r="293" spans="1:12">
      <c r="A293" t="s">
        <v>2693</v>
      </c>
      <c r="B293" t="s">
        <v>2644</v>
      </c>
      <c r="C293" t="str">
        <f t="shared" si="4"/>
        <v>RMC</v>
      </c>
      <c r="D293" s="2" t="s">
        <v>25988</v>
      </c>
      <c r="E293" t="s">
        <v>13299</v>
      </c>
      <c r="F293" t="s">
        <v>25989</v>
      </c>
      <c r="G293" t="s">
        <v>856</v>
      </c>
      <c r="H293" t="s">
        <v>2646</v>
      </c>
      <c r="I293" t="s">
        <v>2647</v>
      </c>
      <c r="J293" t="s">
        <v>2648</v>
      </c>
      <c r="K293" t="s">
        <v>2649</v>
      </c>
      <c r="L293" t="s">
        <v>2650</v>
      </c>
    </row>
    <row r="294" spans="1:12">
      <c r="A294" t="s">
        <v>2701</v>
      </c>
      <c r="B294" t="s">
        <v>2652</v>
      </c>
      <c r="C294" t="str">
        <f t="shared" si="4"/>
        <v>Blue</v>
      </c>
      <c r="D294" s="2" t="s">
        <v>5145</v>
      </c>
      <c r="E294" t="s">
        <v>18457</v>
      </c>
      <c r="F294" t="s">
        <v>25990</v>
      </c>
      <c r="G294" t="s">
        <v>856</v>
      </c>
      <c r="H294" t="s">
        <v>2654</v>
      </c>
      <c r="I294" t="s">
        <v>2655</v>
      </c>
      <c r="J294" t="s">
        <v>2656</v>
      </c>
      <c r="K294" t="s">
        <v>2657</v>
      </c>
      <c r="L294" t="s">
        <v>2658</v>
      </c>
    </row>
    <row r="295" spans="1:12">
      <c r="A295" t="s">
        <v>2708</v>
      </c>
      <c r="B295" t="s">
        <v>2660</v>
      </c>
      <c r="C295" t="str">
        <f t="shared" si="4"/>
        <v>Avantel</v>
      </c>
      <c r="D295" s="2" t="s">
        <v>8315</v>
      </c>
      <c r="E295" t="s">
        <v>25991</v>
      </c>
      <c r="F295" t="s">
        <v>25992</v>
      </c>
      <c r="G295" t="s">
        <v>1279</v>
      </c>
      <c r="H295" t="s">
        <v>1674</v>
      </c>
      <c r="I295" t="s">
        <v>2662</v>
      </c>
      <c r="J295" t="s">
        <v>2080</v>
      </c>
      <c r="K295" t="s">
        <v>1819</v>
      </c>
      <c r="L295" t="s">
        <v>2663</v>
      </c>
    </row>
    <row r="296" spans="1:12">
      <c r="A296" t="s">
        <v>2711</v>
      </c>
      <c r="B296" t="s">
        <v>2665</v>
      </c>
      <c r="C296" t="str">
        <f t="shared" si="4"/>
        <v>Sri</v>
      </c>
      <c r="D296" s="2" t="s">
        <v>23969</v>
      </c>
      <c r="E296" t="s">
        <v>23240</v>
      </c>
      <c r="F296" t="s">
        <v>25993</v>
      </c>
      <c r="G296" t="s">
        <v>856</v>
      </c>
      <c r="H296" t="s">
        <v>2666</v>
      </c>
      <c r="I296" t="s">
        <v>2667</v>
      </c>
      <c r="J296" t="s">
        <v>2668</v>
      </c>
      <c r="K296" t="s">
        <v>2669</v>
      </c>
      <c r="L296" t="s">
        <v>2663</v>
      </c>
    </row>
    <row r="297" spans="1:12">
      <c r="A297" t="s">
        <v>2719</v>
      </c>
      <c r="B297" t="s">
        <v>2671</v>
      </c>
      <c r="C297" t="str">
        <f t="shared" si="4"/>
        <v>Emergent</v>
      </c>
      <c r="D297" s="2" t="s">
        <v>23949</v>
      </c>
      <c r="E297" t="s">
        <v>859</v>
      </c>
      <c r="F297" t="s">
        <v>23950</v>
      </c>
      <c r="G297" t="s">
        <v>856</v>
      </c>
      <c r="H297" t="s">
        <v>2673</v>
      </c>
      <c r="I297" t="s">
        <v>2674</v>
      </c>
      <c r="J297" t="s">
        <v>2675</v>
      </c>
      <c r="K297" t="s">
        <v>2676</v>
      </c>
      <c r="L297" t="s">
        <v>2677</v>
      </c>
    </row>
    <row r="298" spans="1:12">
      <c r="A298" t="s">
        <v>2727</v>
      </c>
      <c r="B298" t="s">
        <v>2679</v>
      </c>
      <c r="C298" t="str">
        <f t="shared" si="4"/>
        <v>Eco</v>
      </c>
      <c r="D298" s="2" t="s">
        <v>24899</v>
      </c>
      <c r="E298" t="s">
        <v>23025</v>
      </c>
      <c r="F298" t="s">
        <v>25994</v>
      </c>
      <c r="G298" t="s">
        <v>856</v>
      </c>
      <c r="H298" t="s">
        <v>2680</v>
      </c>
      <c r="I298" t="s">
        <v>2681</v>
      </c>
      <c r="J298" t="s">
        <v>950</v>
      </c>
      <c r="K298" t="s">
        <v>2682</v>
      </c>
      <c r="L298" t="s">
        <v>2683</v>
      </c>
    </row>
    <row r="299" spans="1:12">
      <c r="A299" t="s">
        <v>842</v>
      </c>
      <c r="B299" t="s">
        <v>843</v>
      </c>
      <c r="C299" t="str">
        <f t="shared" si="4"/>
        <v>Name</v>
      </c>
      <c r="D299" s="2" t="s">
        <v>844</v>
      </c>
      <c r="E299" t="s">
        <v>845</v>
      </c>
      <c r="F299" t="s">
        <v>846</v>
      </c>
      <c r="G299" t="s">
        <v>847</v>
      </c>
      <c r="H299" t="s">
        <v>848</v>
      </c>
      <c r="I299" t="s">
        <v>849</v>
      </c>
      <c r="J299" t="s">
        <v>850</v>
      </c>
      <c r="K299" t="s">
        <v>851</v>
      </c>
      <c r="L299" t="s">
        <v>852</v>
      </c>
    </row>
    <row r="300" spans="1:12">
      <c r="A300" t="s">
        <v>2734</v>
      </c>
      <c r="B300" t="s">
        <v>2685</v>
      </c>
      <c r="C300" t="str">
        <f t="shared" si="4"/>
        <v>Symphony</v>
      </c>
      <c r="D300" s="2" t="s">
        <v>25995</v>
      </c>
      <c r="E300" t="s">
        <v>14466</v>
      </c>
      <c r="F300" t="s">
        <v>25996</v>
      </c>
      <c r="G300" t="s">
        <v>6750</v>
      </c>
      <c r="H300" t="s">
        <v>2688</v>
      </c>
      <c r="I300" t="s">
        <v>2689</v>
      </c>
      <c r="J300" t="s">
        <v>2690</v>
      </c>
      <c r="K300" t="s">
        <v>2691</v>
      </c>
      <c r="L300" t="s">
        <v>2692</v>
      </c>
    </row>
    <row r="301" spans="1:12">
      <c r="A301" t="s">
        <v>2742</v>
      </c>
      <c r="B301" t="s">
        <v>377</v>
      </c>
      <c r="C301" t="str">
        <f t="shared" si="4"/>
        <v>ITC</v>
      </c>
      <c r="D301" s="2" t="s">
        <v>23505</v>
      </c>
      <c r="E301" t="s">
        <v>9609</v>
      </c>
      <c r="F301" t="s">
        <v>25997</v>
      </c>
      <c r="G301" t="s">
        <v>107</v>
      </c>
      <c r="H301" t="s">
        <v>2696</v>
      </c>
      <c r="I301" t="s">
        <v>2697</v>
      </c>
      <c r="J301" t="s">
        <v>2698</v>
      </c>
      <c r="K301" t="s">
        <v>2699</v>
      </c>
      <c r="L301" t="s">
        <v>2700</v>
      </c>
    </row>
    <row r="302" spans="1:12">
      <c r="A302" t="s">
        <v>2745</v>
      </c>
      <c r="B302" t="s">
        <v>2702</v>
      </c>
      <c r="C302" t="str">
        <f t="shared" si="4"/>
        <v>Concord</v>
      </c>
      <c r="D302" s="2" t="s">
        <v>23952</v>
      </c>
      <c r="E302" t="s">
        <v>10216</v>
      </c>
      <c r="F302" t="s">
        <v>23953</v>
      </c>
      <c r="G302" t="s">
        <v>856</v>
      </c>
      <c r="H302" t="s">
        <v>1025</v>
      </c>
      <c r="I302" t="s">
        <v>2704</v>
      </c>
      <c r="J302" t="s">
        <v>2705</v>
      </c>
      <c r="K302" t="s">
        <v>2706</v>
      </c>
      <c r="L302" t="s">
        <v>2707</v>
      </c>
    </row>
    <row r="303" spans="1:12">
      <c r="A303" t="s">
        <v>2753</v>
      </c>
      <c r="B303" t="s">
        <v>2709</v>
      </c>
      <c r="C303" t="str">
        <f t="shared" si="4"/>
        <v>Seshaasai</v>
      </c>
      <c r="D303" s="2" t="s">
        <v>23205</v>
      </c>
      <c r="E303" t="s">
        <v>1774</v>
      </c>
      <c r="F303" t="s">
        <v>25998</v>
      </c>
      <c r="G303" t="s">
        <v>856</v>
      </c>
      <c r="H303" t="s">
        <v>859</v>
      </c>
      <c r="I303" t="s">
        <v>859</v>
      </c>
      <c r="J303" t="s">
        <v>859</v>
      </c>
      <c r="K303" t="s">
        <v>859</v>
      </c>
      <c r="L303" t="s">
        <v>2710</v>
      </c>
    </row>
    <row r="304" spans="1:12">
      <c r="A304" t="s">
        <v>2759</v>
      </c>
      <c r="B304" t="s">
        <v>2712</v>
      </c>
      <c r="C304" t="str">
        <f t="shared" si="4"/>
        <v>Wanbury</v>
      </c>
      <c r="D304" s="2" t="s">
        <v>9491</v>
      </c>
      <c r="E304" t="s">
        <v>7330</v>
      </c>
      <c r="F304" t="s">
        <v>25999</v>
      </c>
      <c r="G304" t="s">
        <v>856</v>
      </c>
      <c r="H304" t="s">
        <v>2714</v>
      </c>
      <c r="I304" t="s">
        <v>2715</v>
      </c>
      <c r="J304" t="s">
        <v>2716</v>
      </c>
      <c r="K304" t="s">
        <v>2717</v>
      </c>
      <c r="L304" t="s">
        <v>2718</v>
      </c>
    </row>
    <row r="305" spans="1:12">
      <c r="A305" t="s">
        <v>2768</v>
      </c>
      <c r="B305" t="s">
        <v>2720</v>
      </c>
      <c r="C305" t="str">
        <f t="shared" si="4"/>
        <v>Ajwa</v>
      </c>
      <c r="D305" s="2" t="s">
        <v>23595</v>
      </c>
      <c r="E305" t="s">
        <v>859</v>
      </c>
      <c r="F305" t="s">
        <v>6958</v>
      </c>
      <c r="G305" t="s">
        <v>856</v>
      </c>
      <c r="H305" t="s">
        <v>2723</v>
      </c>
      <c r="I305" t="s">
        <v>2724</v>
      </c>
      <c r="J305" t="s">
        <v>933</v>
      </c>
      <c r="K305" t="s">
        <v>2725</v>
      </c>
      <c r="L305" t="s">
        <v>2726</v>
      </c>
    </row>
    <row r="306" spans="1:12">
      <c r="A306" t="s">
        <v>2775</v>
      </c>
      <c r="B306" t="s">
        <v>2728</v>
      </c>
      <c r="C306" t="str">
        <f t="shared" si="4"/>
        <v>Garden</v>
      </c>
      <c r="D306" s="2" t="s">
        <v>26000</v>
      </c>
      <c r="E306" t="s">
        <v>5306</v>
      </c>
      <c r="F306" t="s">
        <v>26001</v>
      </c>
      <c r="G306" t="s">
        <v>2037</v>
      </c>
      <c r="H306" t="s">
        <v>2730</v>
      </c>
      <c r="I306" t="s">
        <v>2731</v>
      </c>
      <c r="J306" t="s">
        <v>2732</v>
      </c>
      <c r="K306" t="s">
        <v>2733</v>
      </c>
      <c r="L306" t="s">
        <v>2726</v>
      </c>
    </row>
    <row r="307" spans="1:12">
      <c r="A307" t="s">
        <v>2781</v>
      </c>
      <c r="B307" t="s">
        <v>2735</v>
      </c>
      <c r="C307" t="str">
        <f t="shared" si="4"/>
        <v>Gayatri</v>
      </c>
      <c r="D307" s="2" t="s">
        <v>9758</v>
      </c>
      <c r="E307" t="s">
        <v>23954</v>
      </c>
      <c r="F307" t="s">
        <v>23955</v>
      </c>
      <c r="G307" t="s">
        <v>856</v>
      </c>
      <c r="H307" t="s">
        <v>2737</v>
      </c>
      <c r="I307" t="s">
        <v>2738</v>
      </c>
      <c r="J307" t="s">
        <v>2739</v>
      </c>
      <c r="K307" t="s">
        <v>2740</v>
      </c>
      <c r="L307" t="s">
        <v>2741</v>
      </c>
    </row>
    <row r="308" spans="1:12">
      <c r="A308" t="s">
        <v>2788</v>
      </c>
      <c r="B308" t="s">
        <v>2743</v>
      </c>
      <c r="C308" t="str">
        <f t="shared" si="4"/>
        <v>Asston</v>
      </c>
      <c r="D308" s="2" t="s">
        <v>26002</v>
      </c>
      <c r="E308" t="s">
        <v>2722</v>
      </c>
      <c r="F308" t="s">
        <v>23244</v>
      </c>
      <c r="G308" t="s">
        <v>856</v>
      </c>
      <c r="H308" t="s">
        <v>859</v>
      </c>
      <c r="I308" t="s">
        <v>859</v>
      </c>
      <c r="J308" t="s">
        <v>859</v>
      </c>
      <c r="K308" t="s">
        <v>859</v>
      </c>
      <c r="L308" t="s">
        <v>2741</v>
      </c>
    </row>
    <row r="309" spans="1:12">
      <c r="A309" t="s">
        <v>2794</v>
      </c>
      <c r="B309" t="s">
        <v>2746</v>
      </c>
      <c r="C309" t="str">
        <f t="shared" si="4"/>
        <v>S</v>
      </c>
      <c r="D309" s="2" t="s">
        <v>23956</v>
      </c>
      <c r="E309" t="s">
        <v>10591</v>
      </c>
      <c r="F309" t="s">
        <v>23957</v>
      </c>
      <c r="G309" t="s">
        <v>856</v>
      </c>
      <c r="H309" t="s">
        <v>2748</v>
      </c>
      <c r="I309" t="s">
        <v>2749</v>
      </c>
      <c r="J309" t="s">
        <v>2750</v>
      </c>
      <c r="K309" t="s">
        <v>2751</v>
      </c>
      <c r="L309" t="s">
        <v>2752</v>
      </c>
    </row>
    <row r="310" spans="1:12">
      <c r="A310" t="s">
        <v>2801</v>
      </c>
      <c r="B310" t="s">
        <v>2754</v>
      </c>
      <c r="C310" t="str">
        <f t="shared" si="4"/>
        <v>Silky</v>
      </c>
      <c r="D310" s="2" t="s">
        <v>23958</v>
      </c>
      <c r="E310" t="s">
        <v>14892</v>
      </c>
      <c r="F310" t="s">
        <v>22833</v>
      </c>
      <c r="G310" t="s">
        <v>856</v>
      </c>
      <c r="H310" t="s">
        <v>470</v>
      </c>
      <c r="I310" t="s">
        <v>2757</v>
      </c>
      <c r="J310" t="s">
        <v>2758</v>
      </c>
      <c r="K310" t="s">
        <v>1377</v>
      </c>
      <c r="L310" t="s">
        <v>2752</v>
      </c>
    </row>
    <row r="311" spans="1:12">
      <c r="A311" t="s">
        <v>2809</v>
      </c>
      <c r="B311" t="s">
        <v>2760</v>
      </c>
      <c r="C311" t="str">
        <f t="shared" si="4"/>
        <v>Digicontent</v>
      </c>
      <c r="D311" s="2" t="s">
        <v>14984</v>
      </c>
      <c r="E311" t="s">
        <v>6907</v>
      </c>
      <c r="F311" t="s">
        <v>26003</v>
      </c>
      <c r="G311" t="s">
        <v>856</v>
      </c>
      <c r="H311" t="s">
        <v>2763</v>
      </c>
      <c r="I311" t="s">
        <v>2764</v>
      </c>
      <c r="J311" t="s">
        <v>2765</v>
      </c>
      <c r="K311" t="s">
        <v>2766</v>
      </c>
      <c r="L311" t="s">
        <v>2767</v>
      </c>
    </row>
    <row r="312" spans="1:12">
      <c r="A312" t="s">
        <v>2816</v>
      </c>
      <c r="B312" t="s">
        <v>2769</v>
      </c>
      <c r="C312" t="str">
        <f t="shared" si="4"/>
        <v>Cummins</v>
      </c>
      <c r="D312" s="2" t="s">
        <v>26004</v>
      </c>
      <c r="E312" t="s">
        <v>23514</v>
      </c>
      <c r="F312" t="s">
        <v>26005</v>
      </c>
      <c r="G312" t="s">
        <v>3318</v>
      </c>
      <c r="H312" t="s">
        <v>2770</v>
      </c>
      <c r="I312" t="s">
        <v>2771</v>
      </c>
      <c r="J312" t="s">
        <v>2772</v>
      </c>
      <c r="K312" t="s">
        <v>2773</v>
      </c>
      <c r="L312" t="s">
        <v>2774</v>
      </c>
    </row>
    <row r="313" spans="1:12">
      <c r="A313" t="s">
        <v>2824</v>
      </c>
      <c r="B313" t="s">
        <v>2776</v>
      </c>
      <c r="C313" t="str">
        <f t="shared" si="4"/>
        <v>Amal</v>
      </c>
      <c r="D313" s="2" t="s">
        <v>26006</v>
      </c>
      <c r="E313" t="s">
        <v>3753</v>
      </c>
      <c r="F313" t="s">
        <v>26007</v>
      </c>
      <c r="G313" t="s">
        <v>1279</v>
      </c>
      <c r="H313" t="s">
        <v>2777</v>
      </c>
      <c r="I313" t="s">
        <v>2778</v>
      </c>
      <c r="J313" t="s">
        <v>2779</v>
      </c>
      <c r="K313" t="s">
        <v>2780</v>
      </c>
      <c r="L313" t="s">
        <v>2774</v>
      </c>
    </row>
    <row r="314" spans="1:12">
      <c r="A314" t="s">
        <v>2828</v>
      </c>
      <c r="B314" t="s">
        <v>2782</v>
      </c>
      <c r="C314" t="str">
        <f t="shared" si="4"/>
        <v>Tata</v>
      </c>
      <c r="D314" s="2" t="s">
        <v>26008</v>
      </c>
      <c r="E314" t="s">
        <v>25387</v>
      </c>
      <c r="F314" t="s">
        <v>26009</v>
      </c>
      <c r="G314" t="s">
        <v>4127</v>
      </c>
      <c r="H314" t="s">
        <v>2783</v>
      </c>
      <c r="I314" t="s">
        <v>2784</v>
      </c>
      <c r="J314" t="s">
        <v>2785</v>
      </c>
      <c r="K314" t="s">
        <v>2786</v>
      </c>
      <c r="L314" t="s">
        <v>2787</v>
      </c>
    </row>
    <row r="315" spans="1:12">
      <c r="A315" t="s">
        <v>842</v>
      </c>
      <c r="B315" t="s">
        <v>843</v>
      </c>
      <c r="C315" t="str">
        <f t="shared" si="4"/>
        <v>Name</v>
      </c>
      <c r="D315" s="2" t="s">
        <v>844</v>
      </c>
      <c r="E315" t="s">
        <v>845</v>
      </c>
      <c r="F315" t="s">
        <v>846</v>
      </c>
      <c r="G315" t="s">
        <v>847</v>
      </c>
      <c r="H315" t="s">
        <v>848</v>
      </c>
      <c r="I315" t="s">
        <v>849</v>
      </c>
      <c r="J315" t="s">
        <v>850</v>
      </c>
      <c r="K315" t="s">
        <v>851</v>
      </c>
      <c r="L315" t="s">
        <v>852</v>
      </c>
    </row>
    <row r="316" spans="1:12">
      <c r="A316" t="s">
        <v>2833</v>
      </c>
      <c r="B316" t="s">
        <v>2789</v>
      </c>
      <c r="C316" t="str">
        <f t="shared" si="4"/>
        <v>Winsol</v>
      </c>
      <c r="D316" s="2" t="s">
        <v>7396</v>
      </c>
      <c r="E316" t="s">
        <v>7489</v>
      </c>
      <c r="F316" t="s">
        <v>26010</v>
      </c>
      <c r="G316" t="s">
        <v>856</v>
      </c>
      <c r="H316" t="s">
        <v>1468</v>
      </c>
      <c r="I316" t="s">
        <v>2777</v>
      </c>
      <c r="J316" t="s">
        <v>2791</v>
      </c>
      <c r="K316" t="s">
        <v>2792</v>
      </c>
      <c r="L316" t="s">
        <v>2793</v>
      </c>
    </row>
    <row r="317" spans="1:12">
      <c r="A317" t="s">
        <v>2839</v>
      </c>
      <c r="B317" t="s">
        <v>2795</v>
      </c>
      <c r="C317" t="str">
        <f t="shared" si="4"/>
        <v>Jai</v>
      </c>
      <c r="D317" s="2" t="s">
        <v>26011</v>
      </c>
      <c r="E317" t="s">
        <v>2722</v>
      </c>
      <c r="F317" t="s">
        <v>26012</v>
      </c>
      <c r="G317" t="s">
        <v>856</v>
      </c>
      <c r="H317" t="s">
        <v>2797</v>
      </c>
      <c r="I317" t="s">
        <v>2798</v>
      </c>
      <c r="J317" t="s">
        <v>2799</v>
      </c>
      <c r="K317" t="s">
        <v>2800</v>
      </c>
      <c r="L317" t="s">
        <v>1113</v>
      </c>
    </row>
    <row r="318" spans="1:12">
      <c r="A318" t="s">
        <v>2846</v>
      </c>
      <c r="B318" t="s">
        <v>2802</v>
      </c>
      <c r="C318" t="str">
        <f t="shared" si="4"/>
        <v>Sunlite</v>
      </c>
      <c r="D318" s="2" t="s">
        <v>24640</v>
      </c>
      <c r="E318" t="s">
        <v>7945</v>
      </c>
      <c r="F318" t="s">
        <v>23652</v>
      </c>
      <c r="G318" t="s">
        <v>856</v>
      </c>
      <c r="H318" t="s">
        <v>2804</v>
      </c>
      <c r="I318" t="s">
        <v>2805</v>
      </c>
      <c r="J318" t="s">
        <v>2806</v>
      </c>
      <c r="K318" t="s">
        <v>2807</v>
      </c>
      <c r="L318" t="s">
        <v>2808</v>
      </c>
    </row>
    <row r="319" spans="1:12">
      <c r="A319" t="s">
        <v>2855</v>
      </c>
      <c r="B319" t="s">
        <v>2810</v>
      </c>
      <c r="C319" t="str">
        <f t="shared" si="4"/>
        <v>Afcom</v>
      </c>
      <c r="D319" s="2" t="s">
        <v>26013</v>
      </c>
      <c r="E319" t="s">
        <v>1933</v>
      </c>
      <c r="F319" t="s">
        <v>26014</v>
      </c>
      <c r="G319" t="s">
        <v>856</v>
      </c>
      <c r="H319" t="s">
        <v>2811</v>
      </c>
      <c r="I319" t="s">
        <v>2812</v>
      </c>
      <c r="J319" t="s">
        <v>2813</v>
      </c>
      <c r="K319" t="s">
        <v>2814</v>
      </c>
      <c r="L319" t="s">
        <v>2815</v>
      </c>
    </row>
    <row r="320" spans="1:12">
      <c r="A320" t="s">
        <v>2863</v>
      </c>
      <c r="B320" t="s">
        <v>2817</v>
      </c>
      <c r="C320" t="str">
        <f t="shared" si="4"/>
        <v>Global</v>
      </c>
      <c r="D320" s="2" t="s">
        <v>23271</v>
      </c>
      <c r="E320" t="s">
        <v>418</v>
      </c>
      <c r="F320" t="s">
        <v>26015</v>
      </c>
      <c r="G320" t="s">
        <v>2451</v>
      </c>
      <c r="H320" t="s">
        <v>2820</v>
      </c>
      <c r="I320" t="s">
        <v>2821</v>
      </c>
      <c r="J320" t="s">
        <v>2822</v>
      </c>
      <c r="K320" t="s">
        <v>249</v>
      </c>
      <c r="L320" t="s">
        <v>2823</v>
      </c>
    </row>
    <row r="321" spans="1:12">
      <c r="A321" t="s">
        <v>2870</v>
      </c>
      <c r="B321" t="s">
        <v>2825</v>
      </c>
      <c r="C321" t="str">
        <f t="shared" si="4"/>
        <v>Vashishtha</v>
      </c>
      <c r="D321" s="2" t="s">
        <v>23459</v>
      </c>
      <c r="E321" t="s">
        <v>233</v>
      </c>
      <c r="F321" t="s">
        <v>23960</v>
      </c>
      <c r="G321" t="s">
        <v>856</v>
      </c>
      <c r="H321" t="s">
        <v>859</v>
      </c>
      <c r="I321" t="s">
        <v>859</v>
      </c>
      <c r="J321" t="s">
        <v>859</v>
      </c>
      <c r="K321" t="s">
        <v>859</v>
      </c>
      <c r="L321" t="s">
        <v>2827</v>
      </c>
    </row>
    <row r="322" spans="1:12">
      <c r="A322" t="s">
        <v>2874</v>
      </c>
      <c r="B322" t="s">
        <v>640</v>
      </c>
      <c r="C322" t="str">
        <f t="shared" ref="C322:C385" si="5">IFERROR(LEFT(B322,FIND(" ",B322)-1),B322)</f>
        <v>CRISIL</v>
      </c>
      <c r="D322" s="2" t="s">
        <v>26016</v>
      </c>
      <c r="E322" t="s">
        <v>1836</v>
      </c>
      <c r="F322" t="s">
        <v>26017</v>
      </c>
      <c r="G322" t="s">
        <v>2350</v>
      </c>
      <c r="H322" t="s">
        <v>2829</v>
      </c>
      <c r="I322" t="s">
        <v>2830</v>
      </c>
      <c r="J322" t="s">
        <v>2831</v>
      </c>
      <c r="K322" t="s">
        <v>256</v>
      </c>
      <c r="L322" t="s">
        <v>2832</v>
      </c>
    </row>
    <row r="323" spans="1:12">
      <c r="A323" t="s">
        <v>2882</v>
      </c>
      <c r="B323" t="s">
        <v>2834</v>
      </c>
      <c r="C323" t="str">
        <f t="shared" si="5"/>
        <v>Bombay</v>
      </c>
      <c r="D323" s="2" t="s">
        <v>26018</v>
      </c>
      <c r="E323" t="s">
        <v>12148</v>
      </c>
      <c r="F323" t="s">
        <v>26019</v>
      </c>
      <c r="G323" t="s">
        <v>4642</v>
      </c>
      <c r="H323" t="s">
        <v>2836</v>
      </c>
      <c r="I323" t="s">
        <v>588</v>
      </c>
      <c r="J323" t="s">
        <v>2837</v>
      </c>
      <c r="K323" t="s">
        <v>609</v>
      </c>
      <c r="L323" t="s">
        <v>2838</v>
      </c>
    </row>
    <row r="324" spans="1:12">
      <c r="A324" t="s">
        <v>2885</v>
      </c>
      <c r="B324" t="s">
        <v>2840</v>
      </c>
      <c r="C324" t="str">
        <f t="shared" si="5"/>
        <v>Aditya</v>
      </c>
      <c r="D324" s="2" t="s">
        <v>26020</v>
      </c>
      <c r="E324" t="s">
        <v>14102</v>
      </c>
      <c r="F324" t="s">
        <v>26021</v>
      </c>
      <c r="G324" t="s">
        <v>2609</v>
      </c>
      <c r="H324" t="s">
        <v>2843</v>
      </c>
      <c r="I324" t="s">
        <v>390</v>
      </c>
      <c r="J324" t="s">
        <v>2844</v>
      </c>
      <c r="K324" t="s">
        <v>320</v>
      </c>
      <c r="L324" t="s">
        <v>2845</v>
      </c>
    </row>
    <row r="325" spans="1:12">
      <c r="A325" t="s">
        <v>2893</v>
      </c>
      <c r="B325" t="s">
        <v>2847</v>
      </c>
      <c r="C325" t="str">
        <f t="shared" si="5"/>
        <v>Dolat</v>
      </c>
      <c r="D325" s="2" t="s">
        <v>23873</v>
      </c>
      <c r="E325" t="s">
        <v>4313</v>
      </c>
      <c r="F325" t="s">
        <v>26022</v>
      </c>
      <c r="G325" t="s">
        <v>3591</v>
      </c>
      <c r="H325" t="s">
        <v>2850</v>
      </c>
      <c r="I325" t="s">
        <v>2851</v>
      </c>
      <c r="J325" t="s">
        <v>2852</v>
      </c>
      <c r="K325" t="s">
        <v>2853</v>
      </c>
      <c r="L325" t="s">
        <v>2854</v>
      </c>
    </row>
    <row r="326" spans="1:12">
      <c r="A326" t="s">
        <v>842</v>
      </c>
      <c r="B326" t="s">
        <v>843</v>
      </c>
      <c r="C326" t="str">
        <f t="shared" si="5"/>
        <v>Name</v>
      </c>
      <c r="D326" s="2" t="s">
        <v>844</v>
      </c>
      <c r="E326" t="s">
        <v>845</v>
      </c>
      <c r="F326" t="s">
        <v>846</v>
      </c>
      <c r="G326" t="s">
        <v>847</v>
      </c>
      <c r="H326" t="s">
        <v>848</v>
      </c>
      <c r="I326" t="s">
        <v>849</v>
      </c>
      <c r="J326" t="s">
        <v>850</v>
      </c>
      <c r="K326" t="s">
        <v>851</v>
      </c>
      <c r="L326" t="s">
        <v>852</v>
      </c>
    </row>
    <row r="327" spans="1:12">
      <c r="A327" t="s">
        <v>2901</v>
      </c>
      <c r="B327" t="s">
        <v>2856</v>
      </c>
      <c r="C327" t="str">
        <f t="shared" si="5"/>
        <v>Vikram</v>
      </c>
      <c r="D327" s="2" t="s">
        <v>22783</v>
      </c>
      <c r="E327" t="s">
        <v>9199</v>
      </c>
      <c r="F327" t="s">
        <v>23961</v>
      </c>
      <c r="G327" t="s">
        <v>1964</v>
      </c>
      <c r="H327" t="s">
        <v>2859</v>
      </c>
      <c r="I327" t="s">
        <v>2254</v>
      </c>
      <c r="J327" t="s">
        <v>2860</v>
      </c>
      <c r="K327" t="s">
        <v>2861</v>
      </c>
      <c r="L327" t="s">
        <v>2862</v>
      </c>
    </row>
    <row r="328" spans="1:12">
      <c r="A328" t="s">
        <v>2908</v>
      </c>
      <c r="B328" t="s">
        <v>2864</v>
      </c>
      <c r="C328" t="str">
        <f t="shared" si="5"/>
        <v>Dhanlaxmi</v>
      </c>
      <c r="D328" s="2" t="s">
        <v>23962</v>
      </c>
      <c r="E328" t="s">
        <v>874</v>
      </c>
      <c r="F328" t="s">
        <v>6172</v>
      </c>
      <c r="G328" t="s">
        <v>856</v>
      </c>
      <c r="H328" t="s">
        <v>2409</v>
      </c>
      <c r="I328" t="s">
        <v>2867</v>
      </c>
      <c r="J328" t="s">
        <v>1350</v>
      </c>
      <c r="K328" t="s">
        <v>2868</v>
      </c>
      <c r="L328" t="s">
        <v>2869</v>
      </c>
    </row>
    <row r="329" spans="1:12">
      <c r="A329" t="s">
        <v>2917</v>
      </c>
      <c r="B329" t="s">
        <v>2871</v>
      </c>
      <c r="C329" t="str">
        <f t="shared" si="5"/>
        <v>Praruh</v>
      </c>
      <c r="D329" s="2" t="s">
        <v>18814</v>
      </c>
      <c r="E329" t="s">
        <v>23352</v>
      </c>
      <c r="F329" t="s">
        <v>23963</v>
      </c>
      <c r="G329" t="s">
        <v>856</v>
      </c>
      <c r="H329" t="s">
        <v>859</v>
      </c>
      <c r="I329" t="s">
        <v>859</v>
      </c>
      <c r="J329" t="s">
        <v>859</v>
      </c>
      <c r="K329" t="s">
        <v>859</v>
      </c>
      <c r="L329" t="s">
        <v>2873</v>
      </c>
    </row>
    <row r="330" spans="1:12">
      <c r="A330" t="s">
        <v>2925</v>
      </c>
      <c r="B330" t="s">
        <v>2875</v>
      </c>
      <c r="C330" t="str">
        <f t="shared" si="5"/>
        <v>Transrail</v>
      </c>
      <c r="D330" s="2" t="s">
        <v>26023</v>
      </c>
      <c r="E330" t="s">
        <v>6846</v>
      </c>
      <c r="F330" t="s">
        <v>26024</v>
      </c>
      <c r="G330" t="s">
        <v>1555</v>
      </c>
      <c r="H330" t="s">
        <v>2877</v>
      </c>
      <c r="I330" t="s">
        <v>2878</v>
      </c>
      <c r="J330" t="s">
        <v>2879</v>
      </c>
      <c r="K330" t="s">
        <v>2880</v>
      </c>
      <c r="L330" t="s">
        <v>2881</v>
      </c>
    </row>
    <row r="331" spans="1:12">
      <c r="A331" t="s">
        <v>2933</v>
      </c>
      <c r="B331" t="s">
        <v>2883</v>
      </c>
      <c r="C331" t="str">
        <f t="shared" si="5"/>
        <v>Patel</v>
      </c>
      <c r="D331" s="2" t="s">
        <v>16870</v>
      </c>
      <c r="E331" t="s">
        <v>2549</v>
      </c>
      <c r="F331" t="s">
        <v>26025</v>
      </c>
      <c r="G331" t="s">
        <v>856</v>
      </c>
      <c r="H331" t="s">
        <v>859</v>
      </c>
      <c r="I331" t="s">
        <v>859</v>
      </c>
      <c r="J331" t="s">
        <v>859</v>
      </c>
      <c r="K331" t="s">
        <v>859</v>
      </c>
      <c r="L331" t="s">
        <v>2881</v>
      </c>
    </row>
    <row r="332" spans="1:12">
      <c r="A332" t="s">
        <v>2940</v>
      </c>
      <c r="B332" t="s">
        <v>2886</v>
      </c>
      <c r="C332" t="str">
        <f t="shared" si="5"/>
        <v>Royal</v>
      </c>
      <c r="D332" s="2" t="s">
        <v>23964</v>
      </c>
      <c r="E332" t="s">
        <v>7117</v>
      </c>
      <c r="F332" t="s">
        <v>23098</v>
      </c>
      <c r="G332" t="s">
        <v>856</v>
      </c>
      <c r="H332" t="s">
        <v>2888</v>
      </c>
      <c r="I332" t="s">
        <v>2889</v>
      </c>
      <c r="J332" t="s">
        <v>2890</v>
      </c>
      <c r="K332" t="s">
        <v>2891</v>
      </c>
      <c r="L332" t="s">
        <v>2892</v>
      </c>
    </row>
    <row r="333" spans="1:12">
      <c r="A333" t="s">
        <v>2948</v>
      </c>
      <c r="B333" t="s">
        <v>2902</v>
      </c>
      <c r="C333" t="str">
        <f t="shared" si="5"/>
        <v>Brace</v>
      </c>
      <c r="D333" s="2" t="s">
        <v>2903</v>
      </c>
      <c r="E333" t="s">
        <v>2904</v>
      </c>
      <c r="F333" t="s">
        <v>23965</v>
      </c>
      <c r="G333" t="s">
        <v>2905</v>
      </c>
      <c r="H333" t="s">
        <v>1886</v>
      </c>
      <c r="I333" t="s">
        <v>121</v>
      </c>
      <c r="J333" t="s">
        <v>2906</v>
      </c>
      <c r="K333" t="s">
        <v>2907</v>
      </c>
      <c r="L333" t="s">
        <v>2900</v>
      </c>
    </row>
    <row r="334" spans="1:12">
      <c r="A334" t="s">
        <v>2956</v>
      </c>
      <c r="B334" t="s">
        <v>2894</v>
      </c>
      <c r="C334" t="str">
        <f t="shared" si="5"/>
        <v>Nirman</v>
      </c>
      <c r="D334" s="2" t="s">
        <v>23948</v>
      </c>
      <c r="E334" t="s">
        <v>1894</v>
      </c>
      <c r="F334" t="s">
        <v>23966</v>
      </c>
      <c r="G334" t="s">
        <v>3378</v>
      </c>
      <c r="H334" t="s">
        <v>2896</v>
      </c>
      <c r="I334" t="s">
        <v>2897</v>
      </c>
      <c r="J334" t="s">
        <v>2898</v>
      </c>
      <c r="K334" t="s">
        <v>2899</v>
      </c>
      <c r="L334" t="s">
        <v>2807</v>
      </c>
    </row>
    <row r="335" spans="1:12">
      <c r="A335" t="s">
        <v>2959</v>
      </c>
      <c r="B335" t="s">
        <v>2909</v>
      </c>
      <c r="C335" t="str">
        <f t="shared" si="5"/>
        <v>East</v>
      </c>
      <c r="D335" s="2" t="s">
        <v>3901</v>
      </c>
      <c r="E335" t="s">
        <v>2586</v>
      </c>
      <c r="F335" t="s">
        <v>23967</v>
      </c>
      <c r="G335" t="s">
        <v>588</v>
      </c>
      <c r="H335" t="s">
        <v>1071</v>
      </c>
      <c r="I335" t="s">
        <v>2913</v>
      </c>
      <c r="J335" t="s">
        <v>2914</v>
      </c>
      <c r="K335" t="s">
        <v>2915</v>
      </c>
      <c r="L335" t="s">
        <v>2916</v>
      </c>
    </row>
    <row r="336" spans="1:12">
      <c r="A336" t="s">
        <v>2962</v>
      </c>
      <c r="B336" t="s">
        <v>2918</v>
      </c>
      <c r="C336" t="str">
        <f t="shared" si="5"/>
        <v>Waaree</v>
      </c>
      <c r="D336" s="2" t="s">
        <v>26026</v>
      </c>
      <c r="E336" t="s">
        <v>23886</v>
      </c>
      <c r="F336" t="s">
        <v>26027</v>
      </c>
      <c r="G336" t="s">
        <v>856</v>
      </c>
      <c r="H336" t="s">
        <v>2920</v>
      </c>
      <c r="I336" t="s">
        <v>2921</v>
      </c>
      <c r="J336" t="s">
        <v>2922</v>
      </c>
      <c r="K336" t="s">
        <v>2923</v>
      </c>
      <c r="L336" t="s">
        <v>2924</v>
      </c>
    </row>
    <row r="337" spans="1:12">
      <c r="A337" t="s">
        <v>2966</v>
      </c>
      <c r="B337" t="s">
        <v>2926</v>
      </c>
      <c r="C337" t="str">
        <f t="shared" si="5"/>
        <v>Mamata</v>
      </c>
      <c r="D337" s="2" t="s">
        <v>26028</v>
      </c>
      <c r="E337" t="s">
        <v>4929</v>
      </c>
      <c r="F337" t="s">
        <v>26029</v>
      </c>
      <c r="G337" t="s">
        <v>1555</v>
      </c>
      <c r="H337" t="s">
        <v>642</v>
      </c>
      <c r="I337" t="s">
        <v>2929</v>
      </c>
      <c r="J337" t="s">
        <v>2930</v>
      </c>
      <c r="K337" t="s">
        <v>2931</v>
      </c>
      <c r="L337" t="s">
        <v>2932</v>
      </c>
    </row>
    <row r="338" spans="1:12">
      <c r="A338" t="s">
        <v>2975</v>
      </c>
      <c r="B338" t="s">
        <v>2934</v>
      </c>
      <c r="C338" t="str">
        <f t="shared" si="5"/>
        <v>Shanthi</v>
      </c>
      <c r="D338" s="2" t="s">
        <v>26030</v>
      </c>
      <c r="E338" t="s">
        <v>23968</v>
      </c>
      <c r="F338" t="s">
        <v>26031</v>
      </c>
      <c r="G338" t="s">
        <v>159</v>
      </c>
      <c r="H338" t="s">
        <v>2935</v>
      </c>
      <c r="I338" t="s">
        <v>2936</v>
      </c>
      <c r="J338" t="s">
        <v>2937</v>
      </c>
      <c r="K338" t="s">
        <v>2938</v>
      </c>
      <c r="L338" t="s">
        <v>2939</v>
      </c>
    </row>
    <row r="339" spans="1:12">
      <c r="A339" t="s">
        <v>2983</v>
      </c>
      <c r="B339" t="s">
        <v>2941</v>
      </c>
      <c r="C339" t="str">
        <f t="shared" si="5"/>
        <v>Astal</v>
      </c>
      <c r="D339" s="2" t="s">
        <v>26032</v>
      </c>
      <c r="E339" t="s">
        <v>426</v>
      </c>
      <c r="F339" t="s">
        <v>26033</v>
      </c>
      <c r="G339" t="s">
        <v>856</v>
      </c>
      <c r="H339" t="s">
        <v>2944</v>
      </c>
      <c r="I339" t="s">
        <v>2945</v>
      </c>
      <c r="J339" t="s">
        <v>2694</v>
      </c>
      <c r="K339" t="s">
        <v>2946</v>
      </c>
      <c r="L339" t="s">
        <v>2947</v>
      </c>
    </row>
    <row r="340" spans="1:12">
      <c r="A340" t="s">
        <v>2990</v>
      </c>
      <c r="B340" t="s">
        <v>2949</v>
      </c>
      <c r="C340" t="str">
        <f t="shared" si="5"/>
        <v>Insolation</v>
      </c>
      <c r="D340" s="2" t="s">
        <v>23351</v>
      </c>
      <c r="E340" t="s">
        <v>4926</v>
      </c>
      <c r="F340" t="s">
        <v>26034</v>
      </c>
      <c r="G340" t="s">
        <v>632</v>
      </c>
      <c r="H340" t="s">
        <v>2951</v>
      </c>
      <c r="I340" t="s">
        <v>2952</v>
      </c>
      <c r="J340" t="s">
        <v>2953</v>
      </c>
      <c r="K340" t="s">
        <v>2954</v>
      </c>
      <c r="L340" t="s">
        <v>2955</v>
      </c>
    </row>
    <row r="341" spans="1:12">
      <c r="A341" t="s">
        <v>2996</v>
      </c>
      <c r="B341" t="s">
        <v>2957</v>
      </c>
      <c r="C341" t="str">
        <f t="shared" si="5"/>
        <v>Star</v>
      </c>
      <c r="D341" s="2" t="s">
        <v>10577</v>
      </c>
      <c r="E341" t="s">
        <v>6380</v>
      </c>
      <c r="F341" t="s">
        <v>23970</v>
      </c>
      <c r="G341" t="s">
        <v>856</v>
      </c>
      <c r="H341" t="s">
        <v>859</v>
      </c>
      <c r="I341" t="s">
        <v>859</v>
      </c>
      <c r="J341" t="s">
        <v>859</v>
      </c>
      <c r="K341" t="s">
        <v>859</v>
      </c>
      <c r="L341" t="s">
        <v>2955</v>
      </c>
    </row>
    <row r="342" spans="1:12">
      <c r="A342" t="s">
        <v>842</v>
      </c>
      <c r="B342" t="s">
        <v>843</v>
      </c>
      <c r="C342" t="str">
        <f t="shared" si="5"/>
        <v>Name</v>
      </c>
      <c r="D342" s="2" t="s">
        <v>844</v>
      </c>
      <c r="E342" t="s">
        <v>845</v>
      </c>
      <c r="F342" t="s">
        <v>846</v>
      </c>
      <c r="G342" t="s">
        <v>847</v>
      </c>
      <c r="H342" t="s">
        <v>848</v>
      </c>
      <c r="I342" t="s">
        <v>849</v>
      </c>
      <c r="J342" t="s">
        <v>850</v>
      </c>
      <c r="K342" t="s">
        <v>851</v>
      </c>
      <c r="L342" t="s">
        <v>852</v>
      </c>
    </row>
    <row r="343" spans="1:12">
      <c r="A343" t="s">
        <v>3004</v>
      </c>
      <c r="B343" t="s">
        <v>2960</v>
      </c>
      <c r="C343" t="str">
        <f t="shared" si="5"/>
        <v>Iware</v>
      </c>
      <c r="D343" s="2" t="s">
        <v>10827</v>
      </c>
      <c r="E343" t="s">
        <v>6997</v>
      </c>
      <c r="F343" t="s">
        <v>23971</v>
      </c>
      <c r="G343" t="s">
        <v>856</v>
      </c>
      <c r="H343" t="s">
        <v>859</v>
      </c>
      <c r="I343" t="s">
        <v>859</v>
      </c>
      <c r="J343" t="s">
        <v>859</v>
      </c>
      <c r="K343" t="s">
        <v>859</v>
      </c>
      <c r="L343" t="s">
        <v>672</v>
      </c>
    </row>
    <row r="344" spans="1:12">
      <c r="A344" t="s">
        <v>3010</v>
      </c>
      <c r="B344" t="s">
        <v>2963</v>
      </c>
      <c r="C344" t="str">
        <f t="shared" si="5"/>
        <v>FlySBS</v>
      </c>
      <c r="D344" s="2" t="s">
        <v>23972</v>
      </c>
      <c r="E344" t="s">
        <v>11814</v>
      </c>
      <c r="F344" t="s">
        <v>23973</v>
      </c>
      <c r="G344" t="s">
        <v>856</v>
      </c>
      <c r="H344" t="s">
        <v>859</v>
      </c>
      <c r="I344" t="s">
        <v>859</v>
      </c>
      <c r="J344" t="s">
        <v>859</v>
      </c>
      <c r="K344" t="s">
        <v>859</v>
      </c>
      <c r="L344" t="s">
        <v>2965</v>
      </c>
    </row>
    <row r="345" spans="1:12">
      <c r="A345" t="s">
        <v>3016</v>
      </c>
      <c r="B345" t="s">
        <v>2967</v>
      </c>
      <c r="C345" t="str">
        <f t="shared" si="5"/>
        <v>Sharda</v>
      </c>
      <c r="D345" s="2" t="s">
        <v>26035</v>
      </c>
      <c r="E345" t="s">
        <v>7685</v>
      </c>
      <c r="F345" t="s">
        <v>26036</v>
      </c>
      <c r="G345" t="s">
        <v>1392</v>
      </c>
      <c r="H345" t="s">
        <v>2970</v>
      </c>
      <c r="I345" t="s">
        <v>2971</v>
      </c>
      <c r="J345" t="s">
        <v>2972</v>
      </c>
      <c r="K345" t="s">
        <v>2973</v>
      </c>
      <c r="L345" t="s">
        <v>2974</v>
      </c>
    </row>
    <row r="346" spans="1:12">
      <c r="A346" t="s">
        <v>3022</v>
      </c>
      <c r="B346" t="s">
        <v>2976</v>
      </c>
      <c r="C346" t="str">
        <f t="shared" si="5"/>
        <v>Sugs</v>
      </c>
      <c r="D346" s="2" t="s">
        <v>23484</v>
      </c>
      <c r="E346" t="s">
        <v>6490</v>
      </c>
      <c r="F346" t="s">
        <v>26037</v>
      </c>
      <c r="G346" t="s">
        <v>856</v>
      </c>
      <c r="H346" t="s">
        <v>2978</v>
      </c>
      <c r="I346" t="s">
        <v>2979</v>
      </c>
      <c r="J346" t="s">
        <v>2980</v>
      </c>
      <c r="K346" t="s">
        <v>2981</v>
      </c>
      <c r="L346" t="s">
        <v>2982</v>
      </c>
    </row>
    <row r="347" spans="1:12">
      <c r="A347" t="s">
        <v>3030</v>
      </c>
      <c r="B347" t="s">
        <v>2984</v>
      </c>
      <c r="C347" t="str">
        <f t="shared" si="5"/>
        <v>Exhicon</v>
      </c>
      <c r="D347" s="2" t="s">
        <v>4665</v>
      </c>
      <c r="E347" t="s">
        <v>6139</v>
      </c>
      <c r="F347" t="s">
        <v>26038</v>
      </c>
      <c r="G347" t="s">
        <v>1787</v>
      </c>
      <c r="H347" t="s">
        <v>2986</v>
      </c>
      <c r="I347" t="s">
        <v>2987</v>
      </c>
      <c r="J347" t="s">
        <v>2988</v>
      </c>
      <c r="K347" t="s">
        <v>1014</v>
      </c>
      <c r="L347" t="s">
        <v>2989</v>
      </c>
    </row>
    <row r="348" spans="1:12">
      <c r="A348" t="s">
        <v>3037</v>
      </c>
      <c r="B348" t="s">
        <v>2991</v>
      </c>
      <c r="C348" t="str">
        <f t="shared" si="5"/>
        <v>Ecos</v>
      </c>
      <c r="D348" s="2" t="s">
        <v>25311</v>
      </c>
      <c r="E348" t="s">
        <v>1334</v>
      </c>
      <c r="F348" t="s">
        <v>26039</v>
      </c>
      <c r="G348" t="s">
        <v>282</v>
      </c>
      <c r="H348" t="s">
        <v>2993</v>
      </c>
      <c r="I348" t="s">
        <v>2522</v>
      </c>
      <c r="J348" t="s">
        <v>2994</v>
      </c>
      <c r="K348" t="s">
        <v>1912</v>
      </c>
      <c r="L348" t="s">
        <v>2995</v>
      </c>
    </row>
    <row r="349" spans="1:12">
      <c r="A349" t="s">
        <v>3043</v>
      </c>
      <c r="B349" t="s">
        <v>2997</v>
      </c>
      <c r="C349" t="str">
        <f t="shared" si="5"/>
        <v>Identixweb</v>
      </c>
      <c r="D349" s="2" t="s">
        <v>1234</v>
      </c>
      <c r="E349" t="s">
        <v>9761</v>
      </c>
      <c r="F349" t="s">
        <v>26040</v>
      </c>
      <c r="G349" t="s">
        <v>856</v>
      </c>
      <c r="H349" t="s">
        <v>2598</v>
      </c>
      <c r="I349" t="s">
        <v>3001</v>
      </c>
      <c r="J349" t="s">
        <v>2820</v>
      </c>
      <c r="K349" t="s">
        <v>3002</v>
      </c>
      <c r="L349" t="s">
        <v>3003</v>
      </c>
    </row>
    <row r="350" spans="1:12">
      <c r="A350" t="s">
        <v>3048</v>
      </c>
      <c r="B350" t="s">
        <v>3005</v>
      </c>
      <c r="C350" t="str">
        <f t="shared" si="5"/>
        <v>Indiamart</v>
      </c>
      <c r="D350" s="2" t="s">
        <v>26041</v>
      </c>
      <c r="E350" t="s">
        <v>22718</v>
      </c>
      <c r="F350" t="s">
        <v>26042</v>
      </c>
      <c r="G350" t="s">
        <v>2027</v>
      </c>
      <c r="H350" t="s">
        <v>3006</v>
      </c>
      <c r="I350" t="s">
        <v>2965</v>
      </c>
      <c r="J350" t="s">
        <v>3007</v>
      </c>
      <c r="K350" t="s">
        <v>3008</v>
      </c>
      <c r="L350" t="s">
        <v>3009</v>
      </c>
    </row>
    <row r="351" spans="1:12">
      <c r="A351" t="s">
        <v>3056</v>
      </c>
      <c r="B351" t="s">
        <v>3011</v>
      </c>
      <c r="C351" t="str">
        <f t="shared" si="5"/>
        <v>Gokul</v>
      </c>
      <c r="D351" s="2" t="s">
        <v>26043</v>
      </c>
      <c r="E351" t="s">
        <v>6599</v>
      </c>
      <c r="F351" t="s">
        <v>26044</v>
      </c>
      <c r="G351" t="s">
        <v>856</v>
      </c>
      <c r="H351" t="s">
        <v>3013</v>
      </c>
      <c r="I351" t="s">
        <v>525</v>
      </c>
      <c r="J351" t="s">
        <v>3014</v>
      </c>
      <c r="K351" t="s">
        <v>3015</v>
      </c>
      <c r="L351" t="s">
        <v>1310</v>
      </c>
    </row>
    <row r="352" spans="1:12">
      <c r="A352" t="s">
        <v>3063</v>
      </c>
      <c r="B352" t="s">
        <v>3023</v>
      </c>
      <c r="C352" t="str">
        <f t="shared" si="5"/>
        <v>Cigniti</v>
      </c>
      <c r="D352" s="2" t="s">
        <v>26045</v>
      </c>
      <c r="E352" t="s">
        <v>8231</v>
      </c>
      <c r="F352" t="s">
        <v>26046</v>
      </c>
      <c r="G352" t="s">
        <v>856</v>
      </c>
      <c r="H352" t="s">
        <v>3025</v>
      </c>
      <c r="I352" t="s">
        <v>3026</v>
      </c>
      <c r="J352" t="s">
        <v>3027</v>
      </c>
      <c r="K352" t="s">
        <v>3028</v>
      </c>
      <c r="L352" t="s">
        <v>3029</v>
      </c>
    </row>
    <row r="353" spans="1:12">
      <c r="A353" t="s">
        <v>842</v>
      </c>
      <c r="B353" t="s">
        <v>843</v>
      </c>
      <c r="C353" t="str">
        <f t="shared" si="5"/>
        <v>Name</v>
      </c>
      <c r="D353" s="2" t="s">
        <v>844</v>
      </c>
      <c r="E353" t="s">
        <v>845</v>
      </c>
      <c r="F353" t="s">
        <v>846</v>
      </c>
      <c r="G353" t="s">
        <v>847</v>
      </c>
      <c r="H353" t="s">
        <v>848</v>
      </c>
      <c r="I353" t="s">
        <v>849</v>
      </c>
      <c r="J353" t="s">
        <v>850</v>
      </c>
      <c r="K353" t="s">
        <v>851</v>
      </c>
      <c r="L353" t="s">
        <v>852</v>
      </c>
    </row>
    <row r="354" spans="1:12">
      <c r="A354" t="s">
        <v>3070</v>
      </c>
      <c r="B354" t="s">
        <v>3031</v>
      </c>
      <c r="C354" t="str">
        <f t="shared" si="5"/>
        <v>Reliance</v>
      </c>
      <c r="D354" s="2" t="s">
        <v>8956</v>
      </c>
      <c r="E354" t="s">
        <v>2291</v>
      </c>
      <c r="F354" t="s">
        <v>26047</v>
      </c>
      <c r="G354" t="s">
        <v>856</v>
      </c>
      <c r="H354" t="s">
        <v>3032</v>
      </c>
      <c r="I354" t="s">
        <v>3033</v>
      </c>
      <c r="J354" t="s">
        <v>3034</v>
      </c>
      <c r="K354" t="s">
        <v>3035</v>
      </c>
      <c r="L354" t="s">
        <v>3036</v>
      </c>
    </row>
    <row r="355" spans="1:12">
      <c r="A355" t="s">
        <v>3073</v>
      </c>
      <c r="B355" t="s">
        <v>3038</v>
      </c>
      <c r="C355" t="str">
        <f t="shared" si="5"/>
        <v>DDev</v>
      </c>
      <c r="D355" s="2" t="s">
        <v>26048</v>
      </c>
      <c r="E355" t="s">
        <v>206</v>
      </c>
      <c r="F355" t="s">
        <v>26049</v>
      </c>
      <c r="G355" t="s">
        <v>3847</v>
      </c>
      <c r="H355" t="s">
        <v>3039</v>
      </c>
      <c r="I355" t="s">
        <v>3040</v>
      </c>
      <c r="J355" t="s">
        <v>3041</v>
      </c>
      <c r="K355" t="s">
        <v>940</v>
      </c>
      <c r="L355" t="s">
        <v>3042</v>
      </c>
    </row>
    <row r="356" spans="1:12">
      <c r="A356" t="s">
        <v>3081</v>
      </c>
      <c r="B356" t="s">
        <v>3044</v>
      </c>
      <c r="C356" t="str">
        <f t="shared" si="5"/>
        <v>Hind.Aeronautics</v>
      </c>
      <c r="D356" s="2" t="s">
        <v>26050</v>
      </c>
      <c r="E356" t="s">
        <v>23214</v>
      </c>
      <c r="F356" t="s">
        <v>26051</v>
      </c>
      <c r="G356" t="s">
        <v>729</v>
      </c>
      <c r="H356" t="s">
        <v>3045</v>
      </c>
      <c r="I356" t="s">
        <v>2786</v>
      </c>
      <c r="J356" t="s">
        <v>3046</v>
      </c>
      <c r="K356" t="s">
        <v>2198</v>
      </c>
      <c r="L356" t="s">
        <v>3047</v>
      </c>
    </row>
    <row r="357" spans="1:12">
      <c r="A357" t="s">
        <v>3088</v>
      </c>
      <c r="B357" t="s">
        <v>3049</v>
      </c>
      <c r="C357" t="str">
        <f t="shared" si="5"/>
        <v>Effwa</v>
      </c>
      <c r="D357" s="2" t="s">
        <v>25140</v>
      </c>
      <c r="E357" t="s">
        <v>4979</v>
      </c>
      <c r="F357" t="s">
        <v>26052</v>
      </c>
      <c r="G357" t="s">
        <v>856</v>
      </c>
      <c r="H357" t="s">
        <v>3051</v>
      </c>
      <c r="I357" t="s">
        <v>3052</v>
      </c>
      <c r="J357" t="s">
        <v>3053</v>
      </c>
      <c r="K357" t="s">
        <v>3054</v>
      </c>
      <c r="L357" t="s">
        <v>3055</v>
      </c>
    </row>
    <row r="358" spans="1:12">
      <c r="A358" t="s">
        <v>3095</v>
      </c>
      <c r="B358" t="s">
        <v>3057</v>
      </c>
      <c r="C358" t="str">
        <f t="shared" si="5"/>
        <v>Srigee</v>
      </c>
      <c r="D358" s="2" t="s">
        <v>26053</v>
      </c>
      <c r="E358" t="s">
        <v>1805</v>
      </c>
      <c r="F358" t="s">
        <v>26054</v>
      </c>
      <c r="G358" t="s">
        <v>856</v>
      </c>
      <c r="H358" t="s">
        <v>3060</v>
      </c>
      <c r="I358" t="s">
        <v>3061</v>
      </c>
      <c r="J358" t="s">
        <v>2807</v>
      </c>
      <c r="K358" t="s">
        <v>3062</v>
      </c>
      <c r="L358" t="s">
        <v>536</v>
      </c>
    </row>
    <row r="359" spans="1:12">
      <c r="A359" t="s">
        <v>3104</v>
      </c>
      <c r="B359" t="s">
        <v>3064</v>
      </c>
      <c r="C359" t="str">
        <f t="shared" si="5"/>
        <v>Marsons</v>
      </c>
      <c r="D359" s="2" t="s">
        <v>26055</v>
      </c>
      <c r="E359" t="s">
        <v>1821</v>
      </c>
      <c r="F359" t="s">
        <v>26056</v>
      </c>
      <c r="G359" t="s">
        <v>856</v>
      </c>
      <c r="H359" t="s">
        <v>373</v>
      </c>
      <c r="I359" t="s">
        <v>3066</v>
      </c>
      <c r="J359" t="s">
        <v>3067</v>
      </c>
      <c r="K359" t="s">
        <v>3068</v>
      </c>
      <c r="L359" t="s">
        <v>3069</v>
      </c>
    </row>
    <row r="360" spans="1:12">
      <c r="A360" t="s">
        <v>3111</v>
      </c>
      <c r="B360" t="s">
        <v>3074</v>
      </c>
      <c r="C360" t="str">
        <f t="shared" si="5"/>
        <v>Deepak</v>
      </c>
      <c r="D360" s="2" t="s">
        <v>23308</v>
      </c>
      <c r="E360" t="s">
        <v>10436</v>
      </c>
      <c r="F360" t="s">
        <v>23850</v>
      </c>
      <c r="G360" t="s">
        <v>856</v>
      </c>
      <c r="H360" t="s">
        <v>3076</v>
      </c>
      <c r="I360" t="s">
        <v>3077</v>
      </c>
      <c r="J360" t="s">
        <v>3078</v>
      </c>
      <c r="K360" t="s">
        <v>3079</v>
      </c>
      <c r="L360" t="s">
        <v>3080</v>
      </c>
    </row>
    <row r="361" spans="1:12">
      <c r="A361" t="s">
        <v>3119</v>
      </c>
      <c r="B361" t="s">
        <v>3082</v>
      </c>
      <c r="C361" t="str">
        <f t="shared" si="5"/>
        <v>Sobhagya</v>
      </c>
      <c r="D361" s="2" t="s">
        <v>22699</v>
      </c>
      <c r="E361" t="s">
        <v>12137</v>
      </c>
      <c r="F361" t="s">
        <v>22702</v>
      </c>
      <c r="G361" t="s">
        <v>856</v>
      </c>
      <c r="H361" t="s">
        <v>253</v>
      </c>
      <c r="I361" t="s">
        <v>3084</v>
      </c>
      <c r="J361" t="s">
        <v>3085</v>
      </c>
      <c r="K361" t="s">
        <v>3086</v>
      </c>
      <c r="L361" t="s">
        <v>3087</v>
      </c>
    </row>
    <row r="362" spans="1:12">
      <c r="A362" t="s">
        <v>3126</v>
      </c>
      <c r="B362" t="s">
        <v>3089</v>
      </c>
      <c r="C362" t="str">
        <f t="shared" si="5"/>
        <v>Mason</v>
      </c>
      <c r="D362" s="2" t="s">
        <v>3090</v>
      </c>
      <c r="E362" t="s">
        <v>8126</v>
      </c>
      <c r="F362" t="s">
        <v>23418</v>
      </c>
      <c r="G362" t="s">
        <v>856</v>
      </c>
      <c r="H362" t="s">
        <v>3092</v>
      </c>
      <c r="I362" t="s">
        <v>2261</v>
      </c>
      <c r="J362" t="s">
        <v>3093</v>
      </c>
      <c r="K362" t="s">
        <v>3094</v>
      </c>
      <c r="L362" t="s">
        <v>3087</v>
      </c>
    </row>
    <row r="363" spans="1:12">
      <c r="A363" t="s">
        <v>3131</v>
      </c>
      <c r="B363" t="s">
        <v>3096</v>
      </c>
      <c r="C363" t="str">
        <f t="shared" si="5"/>
        <v>Dreamfolks</v>
      </c>
      <c r="D363" s="2" t="s">
        <v>13706</v>
      </c>
      <c r="E363" t="s">
        <v>950</v>
      </c>
      <c r="F363" t="s">
        <v>23975</v>
      </c>
      <c r="G363" t="s">
        <v>856</v>
      </c>
      <c r="H363" t="s">
        <v>1241</v>
      </c>
      <c r="I363" t="s">
        <v>3100</v>
      </c>
      <c r="J363" t="s">
        <v>3101</v>
      </c>
      <c r="K363" t="s">
        <v>3102</v>
      </c>
      <c r="L363" t="s">
        <v>3103</v>
      </c>
    </row>
    <row r="364" spans="1:12">
      <c r="A364" t="s">
        <v>3137</v>
      </c>
      <c r="B364" t="s">
        <v>3105</v>
      </c>
      <c r="C364" t="str">
        <f t="shared" si="5"/>
        <v>Shreeji</v>
      </c>
      <c r="D364" s="2" t="s">
        <v>23976</v>
      </c>
      <c r="E364" t="s">
        <v>16330</v>
      </c>
      <c r="F364" t="s">
        <v>23977</v>
      </c>
      <c r="G364" t="s">
        <v>856</v>
      </c>
      <c r="H364" t="s">
        <v>3106</v>
      </c>
      <c r="I364" t="s">
        <v>3107</v>
      </c>
      <c r="J364" t="s">
        <v>3108</v>
      </c>
      <c r="K364" t="s">
        <v>3109</v>
      </c>
      <c r="L364" t="s">
        <v>3110</v>
      </c>
    </row>
    <row r="365" spans="1:12">
      <c r="A365" t="s">
        <v>3142</v>
      </c>
      <c r="B365" t="s">
        <v>3112</v>
      </c>
      <c r="C365" t="str">
        <f t="shared" si="5"/>
        <v>D.P.</v>
      </c>
      <c r="D365" s="2" t="s">
        <v>26057</v>
      </c>
      <c r="E365" t="s">
        <v>4790</v>
      </c>
      <c r="F365" t="s">
        <v>26058</v>
      </c>
      <c r="G365" t="s">
        <v>856</v>
      </c>
      <c r="H365" t="s">
        <v>3114</v>
      </c>
      <c r="I365" t="s">
        <v>3115</v>
      </c>
      <c r="J365" t="s">
        <v>3116</v>
      </c>
      <c r="K365" t="s">
        <v>3117</v>
      </c>
      <c r="L365" t="s">
        <v>3118</v>
      </c>
    </row>
    <row r="366" spans="1:12">
      <c r="A366" t="s">
        <v>3149</v>
      </c>
      <c r="B366" t="s">
        <v>3120</v>
      </c>
      <c r="C366" t="str">
        <f t="shared" si="5"/>
        <v>Fonebox</v>
      </c>
      <c r="D366" s="2" t="s">
        <v>23978</v>
      </c>
      <c r="E366" t="s">
        <v>1039</v>
      </c>
      <c r="F366" t="s">
        <v>23979</v>
      </c>
      <c r="G366" t="s">
        <v>856</v>
      </c>
      <c r="H366" t="s">
        <v>674</v>
      </c>
      <c r="I366" t="s">
        <v>3123</v>
      </c>
      <c r="J366" t="s">
        <v>3124</v>
      </c>
      <c r="K366" t="s">
        <v>3125</v>
      </c>
      <c r="L366" t="s">
        <v>3118</v>
      </c>
    </row>
    <row r="367" spans="1:12">
      <c r="A367" t="s">
        <v>3155</v>
      </c>
      <c r="B367" t="s">
        <v>3127</v>
      </c>
      <c r="C367" t="str">
        <f t="shared" si="5"/>
        <v>BLS</v>
      </c>
      <c r="D367" s="2" t="s">
        <v>26059</v>
      </c>
      <c r="E367" t="s">
        <v>4720</v>
      </c>
      <c r="F367" t="s">
        <v>26060</v>
      </c>
      <c r="G367" t="s">
        <v>352</v>
      </c>
      <c r="H367" t="s">
        <v>3128</v>
      </c>
      <c r="I367" t="s">
        <v>3129</v>
      </c>
      <c r="J367" t="s">
        <v>3130</v>
      </c>
      <c r="K367" t="s">
        <v>2826</v>
      </c>
      <c r="L367" t="s">
        <v>1357</v>
      </c>
    </row>
    <row r="368" spans="1:12">
      <c r="A368" t="s">
        <v>3162</v>
      </c>
      <c r="B368" t="s">
        <v>3132</v>
      </c>
      <c r="C368" t="str">
        <f t="shared" si="5"/>
        <v>Ajax</v>
      </c>
      <c r="D368" s="2" t="s">
        <v>19830</v>
      </c>
      <c r="E368" t="s">
        <v>6221</v>
      </c>
      <c r="F368" t="s">
        <v>26061</v>
      </c>
      <c r="G368" t="s">
        <v>856</v>
      </c>
      <c r="H368" t="s">
        <v>3134</v>
      </c>
      <c r="I368" t="s">
        <v>3135</v>
      </c>
      <c r="J368" t="s">
        <v>3136</v>
      </c>
      <c r="K368" t="s">
        <v>100</v>
      </c>
      <c r="L368" t="s">
        <v>1045</v>
      </c>
    </row>
    <row r="369" spans="1:12">
      <c r="A369" t="s">
        <v>842</v>
      </c>
      <c r="B369" t="s">
        <v>843</v>
      </c>
      <c r="C369" t="str">
        <f t="shared" si="5"/>
        <v>Name</v>
      </c>
      <c r="D369" s="2" t="s">
        <v>844</v>
      </c>
      <c r="E369" t="s">
        <v>845</v>
      </c>
      <c r="F369" t="s">
        <v>846</v>
      </c>
      <c r="G369" t="s">
        <v>847</v>
      </c>
      <c r="H369" t="s">
        <v>848</v>
      </c>
      <c r="I369" t="s">
        <v>849</v>
      </c>
      <c r="J369" t="s">
        <v>850</v>
      </c>
      <c r="K369" t="s">
        <v>851</v>
      </c>
      <c r="L369" t="s">
        <v>852</v>
      </c>
    </row>
    <row r="370" spans="1:12">
      <c r="A370" t="s">
        <v>3168</v>
      </c>
      <c r="B370" t="s">
        <v>3138</v>
      </c>
      <c r="C370" t="str">
        <f t="shared" si="5"/>
        <v>Kaytex</v>
      </c>
      <c r="D370" s="2" t="s">
        <v>23994</v>
      </c>
      <c r="E370" t="s">
        <v>7632</v>
      </c>
      <c r="F370" t="s">
        <v>26062</v>
      </c>
      <c r="G370" t="s">
        <v>856</v>
      </c>
      <c r="H370" t="s">
        <v>859</v>
      </c>
      <c r="I370" t="s">
        <v>859</v>
      </c>
      <c r="J370" t="s">
        <v>859</v>
      </c>
      <c r="K370" t="s">
        <v>859</v>
      </c>
      <c r="L370" t="s">
        <v>3141</v>
      </c>
    </row>
    <row r="371" spans="1:12">
      <c r="A371" t="s">
        <v>3172</v>
      </c>
      <c r="B371" t="s">
        <v>3143</v>
      </c>
      <c r="C371" t="str">
        <f t="shared" si="5"/>
        <v>Astrazeneca</v>
      </c>
      <c r="D371" s="2" t="s">
        <v>26063</v>
      </c>
      <c r="E371" t="s">
        <v>18543</v>
      </c>
      <c r="F371" t="s">
        <v>26064</v>
      </c>
      <c r="G371" t="s">
        <v>1518</v>
      </c>
      <c r="H371" t="s">
        <v>3144</v>
      </c>
      <c r="I371" t="s">
        <v>3145</v>
      </c>
      <c r="J371" t="s">
        <v>3146</v>
      </c>
      <c r="K371" t="s">
        <v>3147</v>
      </c>
      <c r="L371" t="s">
        <v>3148</v>
      </c>
    </row>
    <row r="372" spans="1:12">
      <c r="A372" t="s">
        <v>3177</v>
      </c>
      <c r="B372" t="s">
        <v>3150</v>
      </c>
      <c r="C372" t="str">
        <f t="shared" si="5"/>
        <v>VVIP</v>
      </c>
      <c r="D372" s="2" t="s">
        <v>24998</v>
      </c>
      <c r="E372" t="s">
        <v>2319</v>
      </c>
      <c r="F372" t="s">
        <v>24466</v>
      </c>
      <c r="G372" t="s">
        <v>856</v>
      </c>
      <c r="H372" t="s">
        <v>2985</v>
      </c>
      <c r="I372" t="s">
        <v>3151</v>
      </c>
      <c r="J372" t="s">
        <v>3152</v>
      </c>
      <c r="K372" t="s">
        <v>3153</v>
      </c>
      <c r="L372" t="s">
        <v>3154</v>
      </c>
    </row>
    <row r="373" spans="1:12">
      <c r="A373" t="s">
        <v>3184</v>
      </c>
      <c r="B373" t="s">
        <v>3156</v>
      </c>
      <c r="C373" t="str">
        <f t="shared" si="5"/>
        <v>Monarch</v>
      </c>
      <c r="D373" s="2" t="s">
        <v>26065</v>
      </c>
      <c r="E373" t="s">
        <v>24638</v>
      </c>
      <c r="F373" t="s">
        <v>26066</v>
      </c>
      <c r="G373" t="s">
        <v>3591</v>
      </c>
      <c r="H373" t="s">
        <v>3157</v>
      </c>
      <c r="I373" t="s">
        <v>3158</v>
      </c>
      <c r="J373" t="s">
        <v>3159</v>
      </c>
      <c r="K373" t="s">
        <v>3160</v>
      </c>
      <c r="L373" t="s">
        <v>3161</v>
      </c>
    </row>
    <row r="374" spans="1:12">
      <c r="A374" t="s">
        <v>3193</v>
      </c>
      <c r="B374" t="s">
        <v>3163</v>
      </c>
      <c r="C374" t="str">
        <f t="shared" si="5"/>
        <v>IIFL</v>
      </c>
      <c r="D374" s="2" t="s">
        <v>26067</v>
      </c>
      <c r="E374" t="s">
        <v>6672</v>
      </c>
      <c r="F374" t="s">
        <v>26068</v>
      </c>
      <c r="G374" t="s">
        <v>6488</v>
      </c>
      <c r="H374" t="s">
        <v>3166</v>
      </c>
      <c r="I374" t="s">
        <v>561</v>
      </c>
      <c r="J374" t="s">
        <v>3167</v>
      </c>
      <c r="K374" t="s">
        <v>327</v>
      </c>
      <c r="L374" t="s">
        <v>2597</v>
      </c>
    </row>
    <row r="375" spans="1:12">
      <c r="A375" t="s">
        <v>3198</v>
      </c>
      <c r="B375" t="s">
        <v>3169</v>
      </c>
      <c r="C375" t="str">
        <f t="shared" si="5"/>
        <v>Parth</v>
      </c>
      <c r="D375" s="2" t="s">
        <v>26069</v>
      </c>
      <c r="E375" t="s">
        <v>22871</v>
      </c>
      <c r="F375" t="s">
        <v>26070</v>
      </c>
      <c r="G375" t="s">
        <v>856</v>
      </c>
      <c r="H375" t="s">
        <v>859</v>
      </c>
      <c r="I375" t="s">
        <v>859</v>
      </c>
      <c r="J375" t="s">
        <v>859</v>
      </c>
      <c r="K375" t="s">
        <v>859</v>
      </c>
      <c r="L375" t="s">
        <v>3171</v>
      </c>
    </row>
    <row r="376" spans="1:12">
      <c r="A376" t="s">
        <v>3201</v>
      </c>
      <c r="B376" t="s">
        <v>3173</v>
      </c>
      <c r="C376" t="str">
        <f t="shared" si="5"/>
        <v>Jubilant</v>
      </c>
      <c r="D376" s="2" t="s">
        <v>26071</v>
      </c>
      <c r="E376" t="s">
        <v>3386</v>
      </c>
      <c r="F376" t="s">
        <v>26072</v>
      </c>
      <c r="G376" t="s">
        <v>856</v>
      </c>
      <c r="H376" t="s">
        <v>742</v>
      </c>
      <c r="I376" t="s">
        <v>1396</v>
      </c>
      <c r="J376" t="s">
        <v>3174</v>
      </c>
      <c r="K376" t="s">
        <v>3175</v>
      </c>
      <c r="L376" t="s">
        <v>3176</v>
      </c>
    </row>
    <row r="377" spans="1:12">
      <c r="A377" t="s">
        <v>3207</v>
      </c>
      <c r="B377" t="s">
        <v>705</v>
      </c>
      <c r="C377" t="str">
        <f t="shared" si="5"/>
        <v>NBCC</v>
      </c>
      <c r="D377" s="2" t="s">
        <v>26073</v>
      </c>
      <c r="E377" t="s">
        <v>11800</v>
      </c>
      <c r="F377" t="s">
        <v>26074</v>
      </c>
      <c r="G377" t="s">
        <v>2153</v>
      </c>
      <c r="H377" t="s">
        <v>3179</v>
      </c>
      <c r="I377" t="s">
        <v>3180</v>
      </c>
      <c r="J377" t="s">
        <v>3181</v>
      </c>
      <c r="K377" t="s">
        <v>3182</v>
      </c>
      <c r="L377" t="s">
        <v>3183</v>
      </c>
    </row>
    <row r="378" spans="1:12">
      <c r="A378" t="s">
        <v>3211</v>
      </c>
      <c r="B378" t="s">
        <v>3185</v>
      </c>
      <c r="C378" t="str">
        <f t="shared" si="5"/>
        <v>Timescan</v>
      </c>
      <c r="D378" s="2" t="s">
        <v>23982</v>
      </c>
      <c r="E378" t="s">
        <v>539</v>
      </c>
      <c r="F378" t="s">
        <v>2827</v>
      </c>
      <c r="G378" t="s">
        <v>856</v>
      </c>
      <c r="H378" t="s">
        <v>3188</v>
      </c>
      <c r="I378" t="s">
        <v>3189</v>
      </c>
      <c r="J378" t="s">
        <v>3190</v>
      </c>
      <c r="K378" t="s">
        <v>3191</v>
      </c>
      <c r="L378" t="s">
        <v>3192</v>
      </c>
    </row>
    <row r="379" spans="1:12">
      <c r="A379" t="s">
        <v>3218</v>
      </c>
      <c r="B379" t="s">
        <v>3194</v>
      </c>
      <c r="C379" t="str">
        <f t="shared" si="5"/>
        <v>Escorp</v>
      </c>
      <c r="D379" s="2" t="s">
        <v>23983</v>
      </c>
      <c r="E379" t="s">
        <v>631</v>
      </c>
      <c r="F379" t="s">
        <v>23984</v>
      </c>
      <c r="G379" t="s">
        <v>856</v>
      </c>
      <c r="H379" t="s">
        <v>1056</v>
      </c>
      <c r="I379" t="s">
        <v>3195</v>
      </c>
      <c r="J379" t="s">
        <v>1964</v>
      </c>
      <c r="K379" t="s">
        <v>3196</v>
      </c>
      <c r="L379" t="s">
        <v>3197</v>
      </c>
    </row>
    <row r="380" spans="1:12">
      <c r="A380" t="s">
        <v>842</v>
      </c>
      <c r="B380" t="s">
        <v>843</v>
      </c>
      <c r="C380" t="str">
        <f t="shared" si="5"/>
        <v>Name</v>
      </c>
      <c r="D380" s="2" t="s">
        <v>844</v>
      </c>
      <c r="E380" t="s">
        <v>845</v>
      </c>
      <c r="F380" t="s">
        <v>846</v>
      </c>
      <c r="G380" t="s">
        <v>847</v>
      </c>
      <c r="H380" t="s">
        <v>848</v>
      </c>
      <c r="I380" t="s">
        <v>849</v>
      </c>
      <c r="J380" t="s">
        <v>850</v>
      </c>
      <c r="K380" t="s">
        <v>851</v>
      </c>
      <c r="L380" t="s">
        <v>852</v>
      </c>
    </row>
    <row r="381" spans="1:12">
      <c r="A381" t="s">
        <v>3223</v>
      </c>
      <c r="B381" t="s">
        <v>3199</v>
      </c>
      <c r="C381" t="str">
        <f t="shared" si="5"/>
        <v>L.</v>
      </c>
      <c r="D381" s="2" t="s">
        <v>24474</v>
      </c>
      <c r="E381" t="s">
        <v>24040</v>
      </c>
      <c r="F381" t="s">
        <v>26075</v>
      </c>
      <c r="G381" t="s">
        <v>856</v>
      </c>
      <c r="H381" t="s">
        <v>859</v>
      </c>
      <c r="I381" t="s">
        <v>859</v>
      </c>
      <c r="J381" t="s">
        <v>859</v>
      </c>
      <c r="K381" t="s">
        <v>859</v>
      </c>
      <c r="L381" t="s">
        <v>3197</v>
      </c>
    </row>
    <row r="382" spans="1:12">
      <c r="A382" t="s">
        <v>3231</v>
      </c>
      <c r="B382" t="s">
        <v>3202</v>
      </c>
      <c r="C382" t="str">
        <f t="shared" si="5"/>
        <v>Steelcast</v>
      </c>
      <c r="D382" s="2" t="s">
        <v>26076</v>
      </c>
      <c r="E382" t="s">
        <v>3453</v>
      </c>
      <c r="F382" t="s">
        <v>26077</v>
      </c>
      <c r="G382" t="s">
        <v>455</v>
      </c>
      <c r="H382" t="s">
        <v>1486</v>
      </c>
      <c r="I382" t="s">
        <v>3204</v>
      </c>
      <c r="J382" t="s">
        <v>3205</v>
      </c>
      <c r="K382" t="s">
        <v>2311</v>
      </c>
      <c r="L382" t="s">
        <v>3206</v>
      </c>
    </row>
    <row r="383" spans="1:12">
      <c r="A383" t="s">
        <v>3238</v>
      </c>
      <c r="B383" t="s">
        <v>3208</v>
      </c>
      <c r="C383" t="str">
        <f t="shared" si="5"/>
        <v>Indo</v>
      </c>
      <c r="D383" s="2" t="s">
        <v>24100</v>
      </c>
      <c r="E383" t="s">
        <v>859</v>
      </c>
      <c r="F383" t="s">
        <v>26078</v>
      </c>
      <c r="G383" t="s">
        <v>1154</v>
      </c>
      <c r="H383" t="s">
        <v>2584</v>
      </c>
      <c r="I383" t="s">
        <v>3209</v>
      </c>
      <c r="J383" t="s">
        <v>3210</v>
      </c>
      <c r="K383" t="s">
        <v>423</v>
      </c>
      <c r="L383" t="s">
        <v>3206</v>
      </c>
    </row>
    <row r="384" spans="1:12">
      <c r="A384" t="s">
        <v>3246</v>
      </c>
      <c r="B384" t="s">
        <v>3212</v>
      </c>
      <c r="C384" t="str">
        <f t="shared" si="5"/>
        <v>RPG</v>
      </c>
      <c r="D384" s="2" t="s">
        <v>23985</v>
      </c>
      <c r="E384" t="s">
        <v>10394</v>
      </c>
      <c r="F384" t="s">
        <v>23986</v>
      </c>
      <c r="G384" t="s">
        <v>514</v>
      </c>
      <c r="H384" t="s">
        <v>3213</v>
      </c>
      <c r="I384" t="s">
        <v>3214</v>
      </c>
      <c r="J384" t="s">
        <v>3215</v>
      </c>
      <c r="K384" t="s">
        <v>3216</v>
      </c>
      <c r="L384" t="s">
        <v>3217</v>
      </c>
    </row>
    <row r="385" spans="1:12">
      <c r="A385" t="s">
        <v>3253</v>
      </c>
      <c r="B385" t="s">
        <v>3219</v>
      </c>
      <c r="C385" t="str">
        <f t="shared" si="5"/>
        <v>RBM</v>
      </c>
      <c r="D385" s="2" t="s">
        <v>23987</v>
      </c>
      <c r="E385" t="s">
        <v>4852</v>
      </c>
      <c r="F385" t="s">
        <v>23988</v>
      </c>
      <c r="G385" t="s">
        <v>856</v>
      </c>
      <c r="H385" t="s">
        <v>3158</v>
      </c>
      <c r="I385" t="s">
        <v>3221</v>
      </c>
      <c r="J385" t="s">
        <v>3222</v>
      </c>
      <c r="K385" t="s">
        <v>2234</v>
      </c>
      <c r="L385" t="s">
        <v>3217</v>
      </c>
    </row>
    <row r="386" spans="1:12">
      <c r="A386" t="s">
        <v>3261</v>
      </c>
      <c r="B386" t="s">
        <v>1996</v>
      </c>
      <c r="C386" t="str">
        <f t="shared" ref="C386:C449" si="6">IFERROR(LEFT(B386,FIND(" ",B386)-1),B386)</f>
        <v>Algoquant</v>
      </c>
      <c r="D386" s="2" t="s">
        <v>2998</v>
      </c>
      <c r="E386" t="s">
        <v>24533</v>
      </c>
      <c r="F386" t="s">
        <v>26079</v>
      </c>
      <c r="G386" t="s">
        <v>856</v>
      </c>
      <c r="H386" t="s">
        <v>1997</v>
      </c>
      <c r="I386" t="s">
        <v>1998</v>
      </c>
      <c r="J386" t="s">
        <v>1999</v>
      </c>
      <c r="K386" t="s">
        <v>531</v>
      </c>
      <c r="L386" t="s">
        <v>3230</v>
      </c>
    </row>
    <row r="387" spans="1:12">
      <c r="A387" t="s">
        <v>3265</v>
      </c>
      <c r="B387" t="s">
        <v>3224</v>
      </c>
      <c r="C387" t="str">
        <f t="shared" si="6"/>
        <v>Natco</v>
      </c>
      <c r="D387" s="2" t="s">
        <v>26080</v>
      </c>
      <c r="E387" t="s">
        <v>1185</v>
      </c>
      <c r="F387" t="s">
        <v>26081</v>
      </c>
      <c r="G387" t="s">
        <v>4160</v>
      </c>
      <c r="H387" t="s">
        <v>3226</v>
      </c>
      <c r="I387" t="s">
        <v>3227</v>
      </c>
      <c r="J387" t="s">
        <v>3228</v>
      </c>
      <c r="K387" t="s">
        <v>3229</v>
      </c>
      <c r="L387" t="s">
        <v>3230</v>
      </c>
    </row>
    <row r="388" spans="1:12">
      <c r="A388" t="s">
        <v>3269</v>
      </c>
      <c r="B388" t="s">
        <v>3232</v>
      </c>
      <c r="C388" t="str">
        <f t="shared" si="6"/>
        <v>KFin</v>
      </c>
      <c r="D388" s="2" t="s">
        <v>26082</v>
      </c>
      <c r="E388" t="s">
        <v>26083</v>
      </c>
      <c r="F388" t="s">
        <v>26084</v>
      </c>
      <c r="G388" t="s">
        <v>1056</v>
      </c>
      <c r="H388" t="s">
        <v>3233</v>
      </c>
      <c r="I388" t="s">
        <v>3234</v>
      </c>
      <c r="J388" t="s">
        <v>3235</v>
      </c>
      <c r="K388" t="s">
        <v>3236</v>
      </c>
      <c r="L388" t="s">
        <v>3237</v>
      </c>
    </row>
    <row r="389" spans="1:12">
      <c r="A389" t="s">
        <v>3277</v>
      </c>
      <c r="B389" t="s">
        <v>3239</v>
      </c>
      <c r="C389" t="str">
        <f t="shared" si="6"/>
        <v>TAAL</v>
      </c>
      <c r="D389" s="2" t="s">
        <v>23989</v>
      </c>
      <c r="E389" t="s">
        <v>370</v>
      </c>
      <c r="F389" t="s">
        <v>23990</v>
      </c>
      <c r="G389" t="s">
        <v>159</v>
      </c>
      <c r="H389" t="s">
        <v>3242</v>
      </c>
      <c r="I389" t="s">
        <v>1082</v>
      </c>
      <c r="J389" t="s">
        <v>3243</v>
      </c>
      <c r="K389" t="s">
        <v>3244</v>
      </c>
      <c r="L389" t="s">
        <v>3245</v>
      </c>
    </row>
    <row r="390" spans="1:12">
      <c r="A390" t="s">
        <v>3282</v>
      </c>
      <c r="B390" t="s">
        <v>3247</v>
      </c>
      <c r="C390" t="str">
        <f t="shared" si="6"/>
        <v>Apar</v>
      </c>
      <c r="D390" s="2" t="s">
        <v>26085</v>
      </c>
      <c r="E390" t="s">
        <v>946</v>
      </c>
      <c r="F390" t="s">
        <v>26086</v>
      </c>
      <c r="G390" t="s">
        <v>2153</v>
      </c>
      <c r="H390" t="s">
        <v>3248</v>
      </c>
      <c r="I390" t="s">
        <v>3249</v>
      </c>
      <c r="J390" t="s">
        <v>3250</v>
      </c>
      <c r="K390" t="s">
        <v>3251</v>
      </c>
      <c r="L390" t="s">
        <v>3252</v>
      </c>
    </row>
    <row r="391" spans="1:12">
      <c r="A391" t="s">
        <v>3286</v>
      </c>
      <c r="B391" t="s">
        <v>3254</v>
      </c>
      <c r="C391" t="str">
        <f t="shared" si="6"/>
        <v>Rajoo</v>
      </c>
      <c r="D391" s="2" t="s">
        <v>23039</v>
      </c>
      <c r="E391" t="s">
        <v>2974</v>
      </c>
      <c r="F391" t="s">
        <v>26087</v>
      </c>
      <c r="G391" t="s">
        <v>448</v>
      </c>
      <c r="H391" t="s">
        <v>3256</v>
      </c>
      <c r="I391" t="s">
        <v>3257</v>
      </c>
      <c r="J391" t="s">
        <v>3258</v>
      </c>
      <c r="K391" t="s">
        <v>3259</v>
      </c>
      <c r="L391" t="s">
        <v>3260</v>
      </c>
    </row>
    <row r="392" spans="1:12">
      <c r="A392" t="s">
        <v>3289</v>
      </c>
      <c r="B392" t="s">
        <v>3262</v>
      </c>
      <c r="C392" t="str">
        <f t="shared" si="6"/>
        <v>Associated</v>
      </c>
      <c r="D392" s="2" t="s">
        <v>23979</v>
      </c>
      <c r="E392" t="s">
        <v>3815</v>
      </c>
      <c r="F392" t="s">
        <v>7997</v>
      </c>
      <c r="G392" t="s">
        <v>856</v>
      </c>
      <c r="H392" t="s">
        <v>552</v>
      </c>
      <c r="I392" t="s">
        <v>859</v>
      </c>
      <c r="J392" t="s">
        <v>3264</v>
      </c>
      <c r="K392" t="s">
        <v>859</v>
      </c>
      <c r="L392" t="s">
        <v>3260</v>
      </c>
    </row>
    <row r="393" spans="1:12">
      <c r="A393" t="s">
        <v>3296</v>
      </c>
      <c r="B393" t="s">
        <v>3266</v>
      </c>
      <c r="C393" t="str">
        <f t="shared" si="6"/>
        <v>Umiya</v>
      </c>
      <c r="D393" s="2" t="s">
        <v>23991</v>
      </c>
      <c r="E393" t="s">
        <v>9377</v>
      </c>
      <c r="F393" t="s">
        <v>23992</v>
      </c>
      <c r="G393" t="s">
        <v>856</v>
      </c>
      <c r="H393" t="s">
        <v>859</v>
      </c>
      <c r="I393" t="s">
        <v>859</v>
      </c>
      <c r="J393" t="s">
        <v>859</v>
      </c>
      <c r="K393" t="s">
        <v>859</v>
      </c>
      <c r="L393" t="s">
        <v>3268</v>
      </c>
    </row>
    <row r="394" spans="1:12">
      <c r="A394" t="s">
        <v>3303</v>
      </c>
      <c r="B394" t="s">
        <v>3270</v>
      </c>
      <c r="C394" t="str">
        <f t="shared" si="6"/>
        <v>Swastika</v>
      </c>
      <c r="D394" s="2" t="s">
        <v>12528</v>
      </c>
      <c r="E394" t="s">
        <v>1852</v>
      </c>
      <c r="F394" t="s">
        <v>26088</v>
      </c>
      <c r="G394" t="s">
        <v>570</v>
      </c>
      <c r="H394" t="s">
        <v>3272</v>
      </c>
      <c r="I394" t="s">
        <v>3273</v>
      </c>
      <c r="J394" t="s">
        <v>3274</v>
      </c>
      <c r="K394" t="s">
        <v>3275</v>
      </c>
      <c r="L394" t="s">
        <v>3276</v>
      </c>
    </row>
    <row r="395" spans="1:12">
      <c r="A395" t="s">
        <v>3309</v>
      </c>
      <c r="B395" t="s">
        <v>3278</v>
      </c>
      <c r="C395" t="str">
        <f t="shared" si="6"/>
        <v>Suzlon</v>
      </c>
      <c r="D395" s="2" t="s">
        <v>4020</v>
      </c>
      <c r="E395" t="s">
        <v>1764</v>
      </c>
      <c r="F395" t="s">
        <v>26089</v>
      </c>
      <c r="G395" t="s">
        <v>856</v>
      </c>
      <c r="H395" t="s">
        <v>3279</v>
      </c>
      <c r="I395" t="s">
        <v>3280</v>
      </c>
      <c r="J395" t="s">
        <v>3281</v>
      </c>
      <c r="K395" t="s">
        <v>918</v>
      </c>
      <c r="L395" t="s">
        <v>259</v>
      </c>
    </row>
    <row r="396" spans="1:12">
      <c r="A396" t="s">
        <v>842</v>
      </c>
      <c r="B396" t="s">
        <v>843</v>
      </c>
      <c r="C396" t="str">
        <f t="shared" si="6"/>
        <v>Name</v>
      </c>
      <c r="D396" s="2" t="s">
        <v>844</v>
      </c>
      <c r="E396" t="s">
        <v>845</v>
      </c>
      <c r="F396" t="s">
        <v>846</v>
      </c>
      <c r="G396" t="s">
        <v>847</v>
      </c>
      <c r="H396" t="s">
        <v>848</v>
      </c>
      <c r="I396" t="s">
        <v>849</v>
      </c>
      <c r="J396" t="s">
        <v>850</v>
      </c>
      <c r="K396" t="s">
        <v>851</v>
      </c>
      <c r="L396" t="s">
        <v>852</v>
      </c>
    </row>
    <row r="397" spans="1:12">
      <c r="A397" t="s">
        <v>3316</v>
      </c>
      <c r="B397" t="s">
        <v>22446</v>
      </c>
      <c r="C397" t="str">
        <f t="shared" si="6"/>
        <v>Manas</v>
      </c>
      <c r="D397" s="2" t="s">
        <v>4467</v>
      </c>
      <c r="E397" t="s">
        <v>3449</v>
      </c>
      <c r="F397" t="s">
        <v>23993</v>
      </c>
      <c r="G397" t="s">
        <v>856</v>
      </c>
      <c r="H397" t="s">
        <v>1616</v>
      </c>
      <c r="I397" t="s">
        <v>859</v>
      </c>
      <c r="J397" t="s">
        <v>1863</v>
      </c>
      <c r="K397" t="s">
        <v>859</v>
      </c>
      <c r="L397" t="s">
        <v>22701</v>
      </c>
    </row>
    <row r="398" spans="1:12">
      <c r="A398" t="s">
        <v>3324</v>
      </c>
      <c r="B398" t="s">
        <v>3283</v>
      </c>
      <c r="C398" t="str">
        <f t="shared" si="6"/>
        <v>Netweb</v>
      </c>
      <c r="D398" s="2" t="s">
        <v>26090</v>
      </c>
      <c r="E398" t="s">
        <v>23310</v>
      </c>
      <c r="F398" t="s">
        <v>26091</v>
      </c>
      <c r="G398" t="s">
        <v>632</v>
      </c>
      <c r="H398" t="s">
        <v>1931</v>
      </c>
      <c r="I398" t="s">
        <v>1002</v>
      </c>
      <c r="J398" t="s">
        <v>3284</v>
      </c>
      <c r="K398" t="s">
        <v>3285</v>
      </c>
      <c r="L398" t="s">
        <v>2426</v>
      </c>
    </row>
    <row r="399" spans="1:12">
      <c r="A399" t="s">
        <v>3329</v>
      </c>
      <c r="B399" t="s">
        <v>3287</v>
      </c>
      <c r="C399" t="str">
        <f t="shared" si="6"/>
        <v>BharatRohan</v>
      </c>
      <c r="D399" s="2" t="s">
        <v>26092</v>
      </c>
      <c r="E399" t="s">
        <v>2449</v>
      </c>
      <c r="F399" t="s">
        <v>23537</v>
      </c>
      <c r="G399" t="s">
        <v>856</v>
      </c>
      <c r="H399" t="s">
        <v>859</v>
      </c>
      <c r="I399" t="s">
        <v>859</v>
      </c>
      <c r="J399" t="s">
        <v>859</v>
      </c>
      <c r="K399" t="s">
        <v>859</v>
      </c>
      <c r="L399" t="s">
        <v>2426</v>
      </c>
    </row>
    <row r="400" spans="1:12">
      <c r="A400" t="s">
        <v>3336</v>
      </c>
      <c r="B400" t="s">
        <v>3290</v>
      </c>
      <c r="C400" t="str">
        <f t="shared" si="6"/>
        <v>POCL</v>
      </c>
      <c r="D400" s="2" t="s">
        <v>26093</v>
      </c>
      <c r="E400" t="s">
        <v>1047</v>
      </c>
      <c r="F400" t="s">
        <v>26094</v>
      </c>
      <c r="G400" t="s">
        <v>1819</v>
      </c>
      <c r="H400" t="s">
        <v>3291</v>
      </c>
      <c r="I400" t="s">
        <v>3292</v>
      </c>
      <c r="J400" t="s">
        <v>3293</v>
      </c>
      <c r="K400" t="s">
        <v>3294</v>
      </c>
      <c r="L400" t="s">
        <v>3295</v>
      </c>
    </row>
    <row r="401" spans="1:12">
      <c r="A401" t="s">
        <v>3341</v>
      </c>
      <c r="B401" t="s">
        <v>3297</v>
      </c>
      <c r="C401" t="str">
        <f t="shared" si="6"/>
        <v>Emami</v>
      </c>
      <c r="D401" s="2" t="s">
        <v>24213</v>
      </c>
      <c r="E401" t="s">
        <v>3996</v>
      </c>
      <c r="F401" t="s">
        <v>26095</v>
      </c>
      <c r="G401" t="s">
        <v>505</v>
      </c>
      <c r="H401" t="s">
        <v>3300</v>
      </c>
      <c r="I401" t="s">
        <v>456</v>
      </c>
      <c r="J401" t="s">
        <v>3301</v>
      </c>
      <c r="K401" t="s">
        <v>230</v>
      </c>
      <c r="L401" t="s">
        <v>3302</v>
      </c>
    </row>
    <row r="402" spans="1:12">
      <c r="A402" t="s">
        <v>3344</v>
      </c>
      <c r="B402" t="s">
        <v>3304</v>
      </c>
      <c r="C402" t="str">
        <f t="shared" si="6"/>
        <v>Onix</v>
      </c>
      <c r="D402" s="2" t="s">
        <v>26096</v>
      </c>
      <c r="E402" t="s">
        <v>2884</v>
      </c>
      <c r="F402" t="s">
        <v>15742</v>
      </c>
      <c r="G402" t="s">
        <v>856</v>
      </c>
      <c r="H402" t="s">
        <v>2463</v>
      </c>
      <c r="I402" t="s">
        <v>3305</v>
      </c>
      <c r="J402" t="s">
        <v>3306</v>
      </c>
      <c r="K402" t="s">
        <v>3307</v>
      </c>
      <c r="L402" t="s">
        <v>3308</v>
      </c>
    </row>
    <row r="403" spans="1:12">
      <c r="A403" t="s">
        <v>3348</v>
      </c>
      <c r="B403" t="s">
        <v>3310</v>
      </c>
      <c r="C403" t="str">
        <f t="shared" si="6"/>
        <v>Ajanta</v>
      </c>
      <c r="D403" s="2" t="s">
        <v>26097</v>
      </c>
      <c r="E403" t="s">
        <v>1942</v>
      </c>
      <c r="F403" t="s">
        <v>26098</v>
      </c>
      <c r="G403" t="s">
        <v>1017</v>
      </c>
      <c r="H403" t="s">
        <v>3311</v>
      </c>
      <c r="I403" t="s">
        <v>3312</v>
      </c>
      <c r="J403" t="s">
        <v>3313</v>
      </c>
      <c r="K403" t="s">
        <v>3314</v>
      </c>
      <c r="L403" t="s">
        <v>3315</v>
      </c>
    </row>
    <row r="404" spans="1:12">
      <c r="A404" t="s">
        <v>3355</v>
      </c>
      <c r="B404" t="s">
        <v>3317</v>
      </c>
      <c r="C404" t="str">
        <f t="shared" si="6"/>
        <v>Banco</v>
      </c>
      <c r="D404" s="2" t="s">
        <v>26099</v>
      </c>
      <c r="E404" t="s">
        <v>22714</v>
      </c>
      <c r="F404" t="s">
        <v>26100</v>
      </c>
      <c r="G404" t="s">
        <v>1444</v>
      </c>
      <c r="H404" t="s">
        <v>3319</v>
      </c>
      <c r="I404" t="s">
        <v>3320</v>
      </c>
      <c r="J404" t="s">
        <v>3321</v>
      </c>
      <c r="K404" t="s">
        <v>3322</v>
      </c>
      <c r="L404" t="s">
        <v>3323</v>
      </c>
    </row>
    <row r="405" spans="1:12">
      <c r="A405" t="s">
        <v>3364</v>
      </c>
      <c r="B405" t="s">
        <v>3325</v>
      </c>
      <c r="C405" t="str">
        <f t="shared" si="6"/>
        <v>Picturepost</v>
      </c>
      <c r="D405" s="2" t="s">
        <v>10944</v>
      </c>
      <c r="E405" t="s">
        <v>9053</v>
      </c>
      <c r="F405" t="s">
        <v>10416</v>
      </c>
      <c r="G405" t="s">
        <v>856</v>
      </c>
      <c r="H405" t="s">
        <v>3327</v>
      </c>
      <c r="I405" t="s">
        <v>2092</v>
      </c>
      <c r="J405" t="s">
        <v>2449</v>
      </c>
      <c r="K405" t="s">
        <v>2280</v>
      </c>
      <c r="L405" t="s">
        <v>3328</v>
      </c>
    </row>
    <row r="406" spans="1:12">
      <c r="A406" t="s">
        <v>3369</v>
      </c>
      <c r="B406" t="s">
        <v>3330</v>
      </c>
      <c r="C406" t="str">
        <f t="shared" si="6"/>
        <v>Jay</v>
      </c>
      <c r="D406" s="2" t="s">
        <v>22704</v>
      </c>
      <c r="E406" t="s">
        <v>6696</v>
      </c>
      <c r="F406" t="s">
        <v>26101</v>
      </c>
      <c r="G406" t="s">
        <v>856</v>
      </c>
      <c r="H406" t="s">
        <v>3332</v>
      </c>
      <c r="I406" t="s">
        <v>3333</v>
      </c>
      <c r="J406" t="s">
        <v>3334</v>
      </c>
      <c r="K406" t="s">
        <v>3335</v>
      </c>
      <c r="L406" t="s">
        <v>2964</v>
      </c>
    </row>
    <row r="407" spans="1:12">
      <c r="A407" t="s">
        <v>842</v>
      </c>
      <c r="B407" t="s">
        <v>843</v>
      </c>
      <c r="C407" t="str">
        <f t="shared" si="6"/>
        <v>Name</v>
      </c>
      <c r="D407" s="2" t="s">
        <v>844</v>
      </c>
      <c r="E407" t="s">
        <v>845</v>
      </c>
      <c r="F407" t="s">
        <v>846</v>
      </c>
      <c r="G407" t="s">
        <v>847</v>
      </c>
      <c r="H407" t="s">
        <v>848</v>
      </c>
      <c r="I407" t="s">
        <v>849</v>
      </c>
      <c r="J407" t="s">
        <v>850</v>
      </c>
      <c r="K407" t="s">
        <v>851</v>
      </c>
      <c r="L407" t="s">
        <v>852</v>
      </c>
    </row>
    <row r="408" spans="1:12">
      <c r="A408" t="s">
        <v>3376</v>
      </c>
      <c r="B408" t="s">
        <v>3337</v>
      </c>
      <c r="C408" t="str">
        <f t="shared" si="6"/>
        <v>Osiajee</v>
      </c>
      <c r="D408" s="2" t="s">
        <v>24955</v>
      </c>
      <c r="E408" t="s">
        <v>4022</v>
      </c>
      <c r="F408" t="s">
        <v>26102</v>
      </c>
      <c r="G408" t="s">
        <v>856</v>
      </c>
      <c r="H408" t="s">
        <v>552</v>
      </c>
      <c r="I408" t="s">
        <v>3338</v>
      </c>
      <c r="J408" t="s">
        <v>858</v>
      </c>
      <c r="K408" t="s">
        <v>3339</v>
      </c>
      <c r="L408" t="s">
        <v>3340</v>
      </c>
    </row>
    <row r="409" spans="1:12">
      <c r="A409" t="s">
        <v>3382</v>
      </c>
      <c r="B409" t="s">
        <v>3342</v>
      </c>
      <c r="C409" t="str">
        <f t="shared" si="6"/>
        <v>Eppeltone</v>
      </c>
      <c r="D409" s="2" t="s">
        <v>26103</v>
      </c>
      <c r="E409" t="s">
        <v>863</v>
      </c>
      <c r="F409" t="s">
        <v>26104</v>
      </c>
      <c r="G409" t="s">
        <v>856</v>
      </c>
      <c r="H409" t="s">
        <v>859</v>
      </c>
      <c r="I409" t="s">
        <v>859</v>
      </c>
      <c r="J409" t="s">
        <v>859</v>
      </c>
      <c r="K409" t="s">
        <v>859</v>
      </c>
      <c r="L409" t="s">
        <v>3255</v>
      </c>
    </row>
    <row r="410" spans="1:12">
      <c r="A410" t="s">
        <v>3387</v>
      </c>
      <c r="B410" t="s">
        <v>3345</v>
      </c>
      <c r="C410" t="str">
        <f t="shared" si="6"/>
        <v>Cryogenic</v>
      </c>
      <c r="D410" s="2" t="s">
        <v>25376</v>
      </c>
      <c r="E410" t="s">
        <v>2561</v>
      </c>
      <c r="F410" t="s">
        <v>23970</v>
      </c>
      <c r="G410" t="s">
        <v>856</v>
      </c>
      <c r="H410" t="s">
        <v>859</v>
      </c>
      <c r="I410" t="s">
        <v>859</v>
      </c>
      <c r="J410" t="s">
        <v>859</v>
      </c>
      <c r="K410" t="s">
        <v>859</v>
      </c>
      <c r="L410" t="s">
        <v>3347</v>
      </c>
    </row>
    <row r="411" spans="1:12">
      <c r="A411" t="s">
        <v>3393</v>
      </c>
      <c r="B411" t="s">
        <v>3349</v>
      </c>
      <c r="C411" t="str">
        <f t="shared" si="6"/>
        <v>Gyan</v>
      </c>
      <c r="D411" s="2" t="s">
        <v>23262</v>
      </c>
      <c r="E411" t="s">
        <v>5741</v>
      </c>
      <c r="F411" t="s">
        <v>2993</v>
      </c>
      <c r="G411" t="s">
        <v>856</v>
      </c>
      <c r="H411" t="s">
        <v>3353</v>
      </c>
      <c r="I411" t="s">
        <v>856</v>
      </c>
      <c r="J411" t="s">
        <v>1804</v>
      </c>
      <c r="K411" t="s">
        <v>859</v>
      </c>
      <c r="L411" t="s">
        <v>3354</v>
      </c>
    </row>
    <row r="412" spans="1:12">
      <c r="A412" t="s">
        <v>3400</v>
      </c>
      <c r="B412" t="s">
        <v>3356</v>
      </c>
      <c r="C412" t="str">
        <f t="shared" si="6"/>
        <v>Rose</v>
      </c>
      <c r="D412" s="2" t="s">
        <v>26105</v>
      </c>
      <c r="E412" t="s">
        <v>2026</v>
      </c>
      <c r="F412" t="s">
        <v>4459</v>
      </c>
      <c r="G412" t="s">
        <v>2350</v>
      </c>
      <c r="H412" t="s">
        <v>3360</v>
      </c>
      <c r="I412" t="s">
        <v>3361</v>
      </c>
      <c r="J412" t="s">
        <v>3362</v>
      </c>
      <c r="K412" t="s">
        <v>3363</v>
      </c>
      <c r="L412" t="s">
        <v>3354</v>
      </c>
    </row>
    <row r="413" spans="1:12">
      <c r="A413" t="s">
        <v>3407</v>
      </c>
      <c r="B413" t="s">
        <v>3365</v>
      </c>
      <c r="C413" t="str">
        <f t="shared" si="6"/>
        <v>Maxvolt</v>
      </c>
      <c r="D413" s="2" t="s">
        <v>24569</v>
      </c>
      <c r="E413" t="s">
        <v>17789</v>
      </c>
      <c r="F413" t="s">
        <v>26106</v>
      </c>
      <c r="G413" t="s">
        <v>856</v>
      </c>
      <c r="H413" t="s">
        <v>1085</v>
      </c>
      <c r="I413" t="s">
        <v>3366</v>
      </c>
      <c r="J413" t="s">
        <v>3367</v>
      </c>
      <c r="K413" t="s">
        <v>3368</v>
      </c>
      <c r="L413" t="s">
        <v>118</v>
      </c>
    </row>
    <row r="414" spans="1:12">
      <c r="A414" t="s">
        <v>3414</v>
      </c>
      <c r="B414" t="s">
        <v>3370</v>
      </c>
      <c r="C414" t="str">
        <f t="shared" si="6"/>
        <v>Gayatri</v>
      </c>
      <c r="D414" s="2" t="s">
        <v>6855</v>
      </c>
      <c r="E414" t="s">
        <v>12724</v>
      </c>
      <c r="F414" t="s">
        <v>12190</v>
      </c>
      <c r="G414" t="s">
        <v>856</v>
      </c>
      <c r="H414" t="s">
        <v>161</v>
      </c>
      <c r="I414" t="s">
        <v>3372</v>
      </c>
      <c r="J414" t="s">
        <v>3373</v>
      </c>
      <c r="K414" t="s">
        <v>3374</v>
      </c>
      <c r="L414" t="s">
        <v>3375</v>
      </c>
    </row>
    <row r="415" spans="1:12">
      <c r="A415" t="s">
        <v>3419</v>
      </c>
      <c r="B415" t="s">
        <v>3377</v>
      </c>
      <c r="C415" t="str">
        <f t="shared" si="6"/>
        <v>Uni</v>
      </c>
      <c r="D415" s="2" t="s">
        <v>26107</v>
      </c>
      <c r="E415" t="s">
        <v>7096</v>
      </c>
      <c r="F415" t="s">
        <v>26108</v>
      </c>
      <c r="G415" t="s">
        <v>8772</v>
      </c>
      <c r="H415" t="s">
        <v>453</v>
      </c>
      <c r="I415" t="s">
        <v>3379</v>
      </c>
      <c r="J415" t="s">
        <v>2445</v>
      </c>
      <c r="K415" t="s">
        <v>3380</v>
      </c>
      <c r="L415" t="s">
        <v>3381</v>
      </c>
    </row>
    <row r="416" spans="1:12">
      <c r="A416" t="s">
        <v>3425</v>
      </c>
      <c r="B416" t="s">
        <v>3383</v>
      </c>
      <c r="C416" t="str">
        <f t="shared" si="6"/>
        <v>Airfloa</v>
      </c>
      <c r="D416" s="2" t="s">
        <v>24411</v>
      </c>
      <c r="E416" t="s">
        <v>2456</v>
      </c>
      <c r="F416" t="s">
        <v>26109</v>
      </c>
      <c r="G416" t="s">
        <v>856</v>
      </c>
      <c r="H416" t="s">
        <v>859</v>
      </c>
      <c r="I416" t="s">
        <v>859</v>
      </c>
      <c r="J416" t="s">
        <v>859</v>
      </c>
      <c r="K416" t="s">
        <v>859</v>
      </c>
      <c r="L416" t="s">
        <v>3386</v>
      </c>
    </row>
    <row r="417" spans="1:12">
      <c r="A417" t="s">
        <v>3433</v>
      </c>
      <c r="B417" t="s">
        <v>3388</v>
      </c>
      <c r="C417" t="str">
        <f t="shared" si="6"/>
        <v>Aryaman</v>
      </c>
      <c r="D417" s="2" t="s">
        <v>24386</v>
      </c>
      <c r="E417" t="s">
        <v>1436</v>
      </c>
      <c r="F417" t="s">
        <v>26110</v>
      </c>
      <c r="G417" t="s">
        <v>856</v>
      </c>
      <c r="H417" t="s">
        <v>3389</v>
      </c>
      <c r="I417" t="s">
        <v>1875</v>
      </c>
      <c r="J417" t="s">
        <v>3390</v>
      </c>
      <c r="K417" t="s">
        <v>3391</v>
      </c>
      <c r="L417" t="s">
        <v>3392</v>
      </c>
    </row>
    <row r="418" spans="1:12">
      <c r="A418" t="s">
        <v>3439</v>
      </c>
      <c r="B418" t="s">
        <v>3394</v>
      </c>
      <c r="C418" t="str">
        <f t="shared" si="6"/>
        <v>Aryaman</v>
      </c>
      <c r="D418" s="2" t="s">
        <v>5033</v>
      </c>
      <c r="E418" t="s">
        <v>5388</v>
      </c>
      <c r="F418" t="s">
        <v>26111</v>
      </c>
      <c r="G418" t="s">
        <v>856</v>
      </c>
      <c r="H418" t="s">
        <v>2505</v>
      </c>
      <c r="I418" t="s">
        <v>3396</v>
      </c>
      <c r="J418" t="s">
        <v>3397</v>
      </c>
      <c r="K418" t="s">
        <v>3398</v>
      </c>
      <c r="L418" t="s">
        <v>3399</v>
      </c>
    </row>
    <row r="419" spans="1:12">
      <c r="A419" t="s">
        <v>3446</v>
      </c>
      <c r="B419" t="s">
        <v>3401</v>
      </c>
      <c r="C419" t="str">
        <f t="shared" si="6"/>
        <v>Enviro</v>
      </c>
      <c r="D419" s="2" t="s">
        <v>26112</v>
      </c>
      <c r="E419" t="s">
        <v>2420</v>
      </c>
      <c r="F419" t="s">
        <v>26113</v>
      </c>
      <c r="G419" t="s">
        <v>856</v>
      </c>
      <c r="H419" t="s">
        <v>3403</v>
      </c>
      <c r="I419" t="s">
        <v>3404</v>
      </c>
      <c r="J419" t="s">
        <v>3405</v>
      </c>
      <c r="K419" t="s">
        <v>3406</v>
      </c>
      <c r="L419" t="s">
        <v>2054</v>
      </c>
    </row>
    <row r="420" spans="1:12">
      <c r="A420" t="s">
        <v>3451</v>
      </c>
      <c r="B420" t="s">
        <v>3408</v>
      </c>
      <c r="C420" t="str">
        <f t="shared" si="6"/>
        <v>Contil</v>
      </c>
      <c r="D420" s="2" t="s">
        <v>1217</v>
      </c>
      <c r="E420" t="s">
        <v>3907</v>
      </c>
      <c r="F420" t="s">
        <v>26114</v>
      </c>
      <c r="G420" t="s">
        <v>856</v>
      </c>
      <c r="H420" t="s">
        <v>1027</v>
      </c>
      <c r="I420" t="s">
        <v>3411</v>
      </c>
      <c r="J420" t="s">
        <v>1355</v>
      </c>
      <c r="K420" t="s">
        <v>3412</v>
      </c>
      <c r="L420" t="s">
        <v>3413</v>
      </c>
    </row>
    <row r="421" spans="1:12">
      <c r="A421" t="s">
        <v>3455</v>
      </c>
      <c r="B421" t="s">
        <v>3415</v>
      </c>
      <c r="C421" t="str">
        <f t="shared" si="6"/>
        <v>Pecos</v>
      </c>
      <c r="D421" s="2" t="s">
        <v>24002</v>
      </c>
      <c r="E421" t="s">
        <v>1171</v>
      </c>
      <c r="F421" t="s">
        <v>19164</v>
      </c>
      <c r="G421" t="s">
        <v>6085</v>
      </c>
      <c r="H421" t="s">
        <v>331</v>
      </c>
      <c r="I421" t="s">
        <v>3175</v>
      </c>
      <c r="J421" t="s">
        <v>151</v>
      </c>
      <c r="K421" t="s">
        <v>3418</v>
      </c>
      <c r="L421" t="s">
        <v>3413</v>
      </c>
    </row>
    <row r="422" spans="1:12">
      <c r="A422" t="s">
        <v>3463</v>
      </c>
      <c r="B422" t="s">
        <v>3420</v>
      </c>
      <c r="C422" t="str">
        <f t="shared" si="6"/>
        <v>Envirotech</v>
      </c>
      <c r="D422" s="2" t="s">
        <v>23922</v>
      </c>
      <c r="E422" t="s">
        <v>4710</v>
      </c>
      <c r="F422" t="s">
        <v>26115</v>
      </c>
      <c r="G422" t="s">
        <v>856</v>
      </c>
      <c r="H422" t="s">
        <v>3421</v>
      </c>
      <c r="I422" t="s">
        <v>2478</v>
      </c>
      <c r="J422" t="s">
        <v>3422</v>
      </c>
      <c r="K422" t="s">
        <v>3423</v>
      </c>
      <c r="L422" t="s">
        <v>3424</v>
      </c>
    </row>
    <row r="423" spans="1:12">
      <c r="A423" t="s">
        <v>842</v>
      </c>
      <c r="B423" t="s">
        <v>843</v>
      </c>
      <c r="C423" t="str">
        <f t="shared" si="6"/>
        <v>Name</v>
      </c>
      <c r="D423" s="2" t="s">
        <v>844</v>
      </c>
      <c r="E423" t="s">
        <v>845</v>
      </c>
      <c r="F423" t="s">
        <v>846</v>
      </c>
      <c r="G423" t="s">
        <v>847</v>
      </c>
      <c r="H423" t="s">
        <v>848</v>
      </c>
      <c r="I423" t="s">
        <v>849</v>
      </c>
      <c r="J423" t="s">
        <v>850</v>
      </c>
      <c r="K423" t="s">
        <v>851</v>
      </c>
      <c r="L423" t="s">
        <v>852</v>
      </c>
    </row>
    <row r="424" spans="1:12">
      <c r="A424" t="s">
        <v>3469</v>
      </c>
      <c r="B424" t="s">
        <v>3426</v>
      </c>
      <c r="C424" t="str">
        <f t="shared" si="6"/>
        <v>Electrotherm(I)</v>
      </c>
      <c r="D424" s="2" t="s">
        <v>24004</v>
      </c>
      <c r="E424" t="s">
        <v>372</v>
      </c>
      <c r="F424" t="s">
        <v>24005</v>
      </c>
      <c r="G424" t="s">
        <v>856</v>
      </c>
      <c r="H424" t="s">
        <v>3428</v>
      </c>
      <c r="I424" t="s">
        <v>3429</v>
      </c>
      <c r="J424" t="s">
        <v>3430</v>
      </c>
      <c r="K424" t="s">
        <v>3431</v>
      </c>
      <c r="L424" t="s">
        <v>3432</v>
      </c>
    </row>
    <row r="425" spans="1:12">
      <c r="A425" t="s">
        <v>3476</v>
      </c>
      <c r="B425" t="s">
        <v>3434</v>
      </c>
      <c r="C425" t="str">
        <f t="shared" si="6"/>
        <v>HCL</v>
      </c>
      <c r="D425" s="2" t="s">
        <v>26116</v>
      </c>
      <c r="E425" t="s">
        <v>3100</v>
      </c>
      <c r="F425" t="s">
        <v>26117</v>
      </c>
      <c r="G425" t="s">
        <v>5276</v>
      </c>
      <c r="H425" t="s">
        <v>3435</v>
      </c>
      <c r="I425" t="s">
        <v>3436</v>
      </c>
      <c r="J425" t="s">
        <v>3437</v>
      </c>
      <c r="K425" t="s">
        <v>302</v>
      </c>
      <c r="L425" t="s">
        <v>3438</v>
      </c>
    </row>
    <row r="426" spans="1:12">
      <c r="A426" t="s">
        <v>3485</v>
      </c>
      <c r="B426" t="s">
        <v>3440</v>
      </c>
      <c r="C426" t="str">
        <f t="shared" si="6"/>
        <v>Sahaj</v>
      </c>
      <c r="D426" s="2" t="s">
        <v>26118</v>
      </c>
      <c r="E426" t="s">
        <v>13798</v>
      </c>
      <c r="F426" t="s">
        <v>26119</v>
      </c>
      <c r="G426" t="s">
        <v>1264</v>
      </c>
      <c r="H426" t="s">
        <v>2722</v>
      </c>
      <c r="I426" t="s">
        <v>3442</v>
      </c>
      <c r="J426" t="s">
        <v>3443</v>
      </c>
      <c r="K426" t="s">
        <v>3444</v>
      </c>
      <c r="L426" t="s">
        <v>3445</v>
      </c>
    </row>
    <row r="427" spans="1:12">
      <c r="A427" t="s">
        <v>3491</v>
      </c>
      <c r="B427" t="s">
        <v>3447</v>
      </c>
      <c r="C427" t="str">
        <f t="shared" si="6"/>
        <v>BLT</v>
      </c>
      <c r="D427" s="2" t="s">
        <v>18814</v>
      </c>
      <c r="E427" t="s">
        <v>456</v>
      </c>
      <c r="F427" t="s">
        <v>1609</v>
      </c>
      <c r="G427" t="s">
        <v>856</v>
      </c>
      <c r="H427" t="s">
        <v>859</v>
      </c>
      <c r="I427" t="s">
        <v>859</v>
      </c>
      <c r="J427" t="s">
        <v>859</v>
      </c>
      <c r="K427" t="s">
        <v>859</v>
      </c>
      <c r="L427" t="s">
        <v>3450</v>
      </c>
    </row>
    <row r="428" spans="1:12">
      <c r="A428" t="s">
        <v>3496</v>
      </c>
      <c r="B428" t="s">
        <v>3452</v>
      </c>
      <c r="C428" t="str">
        <f t="shared" si="6"/>
        <v>Shringar</v>
      </c>
      <c r="D428" s="2" t="s">
        <v>22190</v>
      </c>
      <c r="E428" t="s">
        <v>24595</v>
      </c>
      <c r="F428" t="s">
        <v>26120</v>
      </c>
      <c r="G428" t="s">
        <v>856</v>
      </c>
      <c r="H428" t="s">
        <v>6236</v>
      </c>
      <c r="I428" t="s">
        <v>13107</v>
      </c>
      <c r="J428" t="s">
        <v>24007</v>
      </c>
      <c r="K428" t="s">
        <v>22739</v>
      </c>
      <c r="L428" t="s">
        <v>3454</v>
      </c>
    </row>
    <row r="429" spans="1:12">
      <c r="A429" t="s">
        <v>3503</v>
      </c>
      <c r="B429" t="s">
        <v>3456</v>
      </c>
      <c r="C429" t="str">
        <f t="shared" si="6"/>
        <v>Tembo</v>
      </c>
      <c r="D429" s="2" t="s">
        <v>26121</v>
      </c>
      <c r="E429" t="s">
        <v>9946</v>
      </c>
      <c r="F429" t="s">
        <v>26122</v>
      </c>
      <c r="G429" t="s">
        <v>163</v>
      </c>
      <c r="H429" t="s">
        <v>3458</v>
      </c>
      <c r="I429" t="s">
        <v>3459</v>
      </c>
      <c r="J429" t="s">
        <v>3460</v>
      </c>
      <c r="K429" t="s">
        <v>3461</v>
      </c>
      <c r="L429" t="s">
        <v>3462</v>
      </c>
    </row>
    <row r="430" spans="1:12">
      <c r="A430" t="s">
        <v>3509</v>
      </c>
      <c r="B430" t="s">
        <v>3464</v>
      </c>
      <c r="C430" t="str">
        <f t="shared" si="6"/>
        <v>Unicommerce</v>
      </c>
      <c r="D430" s="2" t="s">
        <v>26123</v>
      </c>
      <c r="E430" t="s">
        <v>1313</v>
      </c>
      <c r="F430" t="s">
        <v>26124</v>
      </c>
      <c r="G430" t="s">
        <v>856</v>
      </c>
      <c r="H430" t="s">
        <v>3312</v>
      </c>
      <c r="I430" t="s">
        <v>3466</v>
      </c>
      <c r="J430" t="s">
        <v>3467</v>
      </c>
      <c r="K430" t="s">
        <v>3468</v>
      </c>
      <c r="L430" t="s">
        <v>1238</v>
      </c>
    </row>
    <row r="431" spans="1:12">
      <c r="A431" t="s">
        <v>3517</v>
      </c>
      <c r="B431" t="s">
        <v>3470</v>
      </c>
      <c r="C431" t="str">
        <f t="shared" si="6"/>
        <v>Alldigi</v>
      </c>
      <c r="D431" s="2" t="s">
        <v>24008</v>
      </c>
      <c r="E431" t="s">
        <v>1881</v>
      </c>
      <c r="F431" t="s">
        <v>24009</v>
      </c>
      <c r="G431" t="s">
        <v>379</v>
      </c>
      <c r="H431" t="s">
        <v>3472</v>
      </c>
      <c r="I431" t="s">
        <v>3473</v>
      </c>
      <c r="J431" t="s">
        <v>3474</v>
      </c>
      <c r="K431" t="s">
        <v>140</v>
      </c>
      <c r="L431" t="s">
        <v>3475</v>
      </c>
    </row>
    <row r="432" spans="1:12">
      <c r="A432" t="s">
        <v>3523</v>
      </c>
      <c r="B432" t="s">
        <v>3477</v>
      </c>
      <c r="C432" t="str">
        <f t="shared" si="6"/>
        <v>My</v>
      </c>
      <c r="D432" s="2" t="s">
        <v>1624</v>
      </c>
      <c r="E432" t="s">
        <v>2020</v>
      </c>
      <c r="F432" t="s">
        <v>24010</v>
      </c>
      <c r="G432" t="s">
        <v>856</v>
      </c>
      <c r="H432" t="s">
        <v>3481</v>
      </c>
      <c r="I432" t="s">
        <v>2919</v>
      </c>
      <c r="J432" t="s">
        <v>3482</v>
      </c>
      <c r="K432" t="s">
        <v>3483</v>
      </c>
      <c r="L432" t="s">
        <v>3484</v>
      </c>
    </row>
    <row r="433" spans="1:12">
      <c r="A433" t="s">
        <v>3531</v>
      </c>
      <c r="B433" t="s">
        <v>3486</v>
      </c>
      <c r="C433" t="str">
        <f t="shared" si="6"/>
        <v>Foseco</v>
      </c>
      <c r="D433" s="2" t="s">
        <v>26125</v>
      </c>
      <c r="E433" t="s">
        <v>10095</v>
      </c>
      <c r="F433" t="s">
        <v>26126</v>
      </c>
      <c r="G433" t="s">
        <v>2673</v>
      </c>
      <c r="H433" t="s">
        <v>1541</v>
      </c>
      <c r="I433" t="s">
        <v>3488</v>
      </c>
      <c r="J433" t="s">
        <v>3489</v>
      </c>
      <c r="K433" t="s">
        <v>2666</v>
      </c>
      <c r="L433" t="s">
        <v>3490</v>
      </c>
    </row>
    <row r="434" spans="1:12">
      <c r="A434" t="s">
        <v>842</v>
      </c>
      <c r="B434" t="s">
        <v>843</v>
      </c>
      <c r="C434" t="str">
        <f t="shared" si="6"/>
        <v>Name</v>
      </c>
      <c r="D434" s="2" t="s">
        <v>844</v>
      </c>
      <c r="E434" t="s">
        <v>845</v>
      </c>
      <c r="F434" t="s">
        <v>846</v>
      </c>
      <c r="G434" t="s">
        <v>847</v>
      </c>
      <c r="H434" t="s">
        <v>848</v>
      </c>
      <c r="I434" t="s">
        <v>849</v>
      </c>
      <c r="J434" t="s">
        <v>850</v>
      </c>
      <c r="K434" t="s">
        <v>851</v>
      </c>
      <c r="L434" t="s">
        <v>852</v>
      </c>
    </row>
    <row r="435" spans="1:12">
      <c r="A435" t="s">
        <v>3536</v>
      </c>
      <c r="B435" t="s">
        <v>3492</v>
      </c>
      <c r="C435" t="str">
        <f t="shared" si="6"/>
        <v>CLN</v>
      </c>
      <c r="D435" s="2" t="s">
        <v>5033</v>
      </c>
      <c r="E435" t="s">
        <v>22782</v>
      </c>
      <c r="F435" t="s">
        <v>17384</v>
      </c>
      <c r="G435" t="s">
        <v>856</v>
      </c>
      <c r="H435" t="s">
        <v>3493</v>
      </c>
      <c r="I435" t="s">
        <v>859</v>
      </c>
      <c r="J435" t="s">
        <v>3494</v>
      </c>
      <c r="K435" t="s">
        <v>859</v>
      </c>
      <c r="L435" t="s">
        <v>3495</v>
      </c>
    </row>
    <row r="436" spans="1:12">
      <c r="A436" t="s">
        <v>3541</v>
      </c>
      <c r="B436" t="s">
        <v>3497</v>
      </c>
      <c r="C436" t="str">
        <f t="shared" si="6"/>
        <v>Balu</v>
      </c>
      <c r="D436" s="2" t="s">
        <v>26127</v>
      </c>
      <c r="E436" t="s">
        <v>22951</v>
      </c>
      <c r="F436" t="s">
        <v>26128</v>
      </c>
      <c r="G436" t="s">
        <v>933</v>
      </c>
      <c r="H436" t="s">
        <v>3498</v>
      </c>
      <c r="I436" t="s">
        <v>3499</v>
      </c>
      <c r="J436" t="s">
        <v>3500</v>
      </c>
      <c r="K436" t="s">
        <v>3501</v>
      </c>
      <c r="L436" t="s">
        <v>3502</v>
      </c>
    </row>
    <row r="437" spans="1:12">
      <c r="A437" t="s">
        <v>3546</v>
      </c>
      <c r="B437" t="s">
        <v>3504</v>
      </c>
      <c r="C437" t="str">
        <f t="shared" si="6"/>
        <v>JMJ</v>
      </c>
      <c r="D437" s="2" t="s">
        <v>612</v>
      </c>
      <c r="E437" t="s">
        <v>5095</v>
      </c>
      <c r="F437" t="s">
        <v>3778</v>
      </c>
      <c r="G437" t="s">
        <v>432</v>
      </c>
      <c r="H437" t="s">
        <v>1740</v>
      </c>
      <c r="I437" t="s">
        <v>3507</v>
      </c>
      <c r="J437" t="s">
        <v>1316</v>
      </c>
      <c r="K437" t="s">
        <v>892</v>
      </c>
      <c r="L437" t="s">
        <v>3508</v>
      </c>
    </row>
    <row r="438" spans="1:12">
      <c r="A438" t="s">
        <v>3555</v>
      </c>
      <c r="B438" t="s">
        <v>3510</v>
      </c>
      <c r="C438" t="str">
        <f t="shared" si="6"/>
        <v>Basilic</v>
      </c>
      <c r="D438" s="2" t="s">
        <v>11134</v>
      </c>
      <c r="E438" t="s">
        <v>428</v>
      </c>
      <c r="F438" t="s">
        <v>26129</v>
      </c>
      <c r="G438" t="s">
        <v>856</v>
      </c>
      <c r="H438" t="s">
        <v>3513</v>
      </c>
      <c r="I438" t="s">
        <v>3514</v>
      </c>
      <c r="J438" t="s">
        <v>3515</v>
      </c>
      <c r="K438" t="s">
        <v>3516</v>
      </c>
      <c r="L438" t="s">
        <v>3508</v>
      </c>
    </row>
    <row r="439" spans="1:12">
      <c r="A439" t="s">
        <v>3563</v>
      </c>
      <c r="B439" t="s">
        <v>3518</v>
      </c>
      <c r="C439" t="str">
        <f t="shared" si="6"/>
        <v>Infollion</v>
      </c>
      <c r="D439" s="2" t="s">
        <v>25721</v>
      </c>
      <c r="E439" t="s">
        <v>22869</v>
      </c>
      <c r="F439" t="s">
        <v>26130</v>
      </c>
      <c r="G439" t="s">
        <v>856</v>
      </c>
      <c r="H439" t="s">
        <v>338</v>
      </c>
      <c r="I439" t="s">
        <v>3519</v>
      </c>
      <c r="J439" t="s">
        <v>3520</v>
      </c>
      <c r="K439" t="s">
        <v>3521</v>
      </c>
      <c r="L439" t="s">
        <v>3522</v>
      </c>
    </row>
    <row r="440" spans="1:12">
      <c r="A440" t="s">
        <v>3570</v>
      </c>
      <c r="B440" t="s">
        <v>3578</v>
      </c>
      <c r="C440" t="str">
        <f t="shared" si="6"/>
        <v>Desco</v>
      </c>
      <c r="D440" s="2" t="s">
        <v>26131</v>
      </c>
      <c r="E440" t="s">
        <v>5550</v>
      </c>
      <c r="F440" t="s">
        <v>26132</v>
      </c>
      <c r="G440" t="s">
        <v>856</v>
      </c>
      <c r="H440" t="s">
        <v>3580</v>
      </c>
      <c r="I440" t="s">
        <v>2222</v>
      </c>
      <c r="J440" t="s">
        <v>1812</v>
      </c>
      <c r="K440" t="s">
        <v>3581</v>
      </c>
      <c r="L440" t="s">
        <v>3522</v>
      </c>
    </row>
    <row r="441" spans="1:12">
      <c r="A441" t="s">
        <v>3577</v>
      </c>
      <c r="B441" t="s">
        <v>3524</v>
      </c>
      <c r="C441" t="str">
        <f t="shared" si="6"/>
        <v>South.</v>
      </c>
      <c r="D441" s="2" t="s">
        <v>23039</v>
      </c>
      <c r="E441" t="s">
        <v>1628</v>
      </c>
      <c r="F441" t="s">
        <v>20959</v>
      </c>
      <c r="G441" t="s">
        <v>856</v>
      </c>
      <c r="H441" t="s">
        <v>3527</v>
      </c>
      <c r="I441" t="s">
        <v>3528</v>
      </c>
      <c r="J441" t="s">
        <v>1141</v>
      </c>
      <c r="K441" t="s">
        <v>3529</v>
      </c>
      <c r="L441" t="s">
        <v>3530</v>
      </c>
    </row>
    <row r="442" spans="1:12">
      <c r="A442" t="s">
        <v>3582</v>
      </c>
      <c r="B442" t="s">
        <v>3532</v>
      </c>
      <c r="C442" t="str">
        <f t="shared" si="6"/>
        <v>OSEL</v>
      </c>
      <c r="D442" s="2" t="s">
        <v>24011</v>
      </c>
      <c r="E442" t="s">
        <v>12895</v>
      </c>
      <c r="F442" t="s">
        <v>23686</v>
      </c>
      <c r="G442" t="s">
        <v>856</v>
      </c>
      <c r="H442" t="s">
        <v>1857</v>
      </c>
      <c r="I442" t="s">
        <v>3533</v>
      </c>
      <c r="J442" t="s">
        <v>1010</v>
      </c>
      <c r="K442" t="s">
        <v>3534</v>
      </c>
      <c r="L442" t="s">
        <v>3535</v>
      </c>
    </row>
    <row r="443" spans="1:12">
      <c r="A443" t="s">
        <v>3588</v>
      </c>
      <c r="B443" t="s">
        <v>3537</v>
      </c>
      <c r="C443" t="str">
        <f t="shared" si="6"/>
        <v>Aprameya</v>
      </c>
      <c r="D443" s="2" t="s">
        <v>23239</v>
      </c>
      <c r="E443" t="s">
        <v>11996</v>
      </c>
      <c r="F443" t="s">
        <v>24012</v>
      </c>
      <c r="G443" t="s">
        <v>856</v>
      </c>
      <c r="H443" t="s">
        <v>3538</v>
      </c>
      <c r="I443" t="s">
        <v>859</v>
      </c>
      <c r="J443" t="s">
        <v>3539</v>
      </c>
      <c r="K443" t="s">
        <v>859</v>
      </c>
      <c r="L443" t="s">
        <v>3540</v>
      </c>
    </row>
    <row r="444" spans="1:12">
      <c r="A444" t="s">
        <v>3595</v>
      </c>
      <c r="B444" t="s">
        <v>3542</v>
      </c>
      <c r="C444" t="str">
        <f t="shared" si="6"/>
        <v>Globtier</v>
      </c>
      <c r="D444" s="2" t="s">
        <v>1686</v>
      </c>
      <c r="E444" t="s">
        <v>3914</v>
      </c>
      <c r="F444" t="s">
        <v>24013</v>
      </c>
      <c r="G444" t="s">
        <v>856</v>
      </c>
      <c r="H444" t="s">
        <v>859</v>
      </c>
      <c r="I444" t="s">
        <v>859</v>
      </c>
      <c r="J444" t="s">
        <v>859</v>
      </c>
      <c r="K444" t="s">
        <v>859</v>
      </c>
      <c r="L444" t="s">
        <v>3545</v>
      </c>
    </row>
    <row r="445" spans="1:12">
      <c r="A445" t="s">
        <v>3600</v>
      </c>
      <c r="B445" t="s">
        <v>3547</v>
      </c>
      <c r="C445" t="str">
        <f t="shared" si="6"/>
        <v>Siddhika</v>
      </c>
      <c r="D445" s="2" t="s">
        <v>24014</v>
      </c>
      <c r="E445" t="s">
        <v>4098</v>
      </c>
      <c r="F445" t="s">
        <v>24015</v>
      </c>
      <c r="G445" t="s">
        <v>6973</v>
      </c>
      <c r="H445" t="s">
        <v>3550</v>
      </c>
      <c r="I445" t="s">
        <v>3551</v>
      </c>
      <c r="J445" t="s">
        <v>3552</v>
      </c>
      <c r="K445" t="s">
        <v>3553</v>
      </c>
      <c r="L445" t="s">
        <v>3554</v>
      </c>
    </row>
    <row r="446" spans="1:12">
      <c r="A446" t="s">
        <v>3605</v>
      </c>
      <c r="B446" t="s">
        <v>3556</v>
      </c>
      <c r="C446" t="str">
        <f t="shared" si="6"/>
        <v>SRM</v>
      </c>
      <c r="D446" s="2" t="s">
        <v>26133</v>
      </c>
      <c r="E446" t="s">
        <v>6066</v>
      </c>
      <c r="F446" t="s">
        <v>26134</v>
      </c>
      <c r="G446" t="s">
        <v>856</v>
      </c>
      <c r="H446" t="s">
        <v>3558</v>
      </c>
      <c r="I446" t="s">
        <v>3559</v>
      </c>
      <c r="J446" t="s">
        <v>3560</v>
      </c>
      <c r="K446" t="s">
        <v>3561</v>
      </c>
      <c r="L446" t="s">
        <v>3562</v>
      </c>
    </row>
    <row r="447" spans="1:12">
      <c r="A447" t="s">
        <v>3612</v>
      </c>
      <c r="B447" t="s">
        <v>4068</v>
      </c>
      <c r="C447" t="str">
        <f t="shared" si="6"/>
        <v>Fabtech</v>
      </c>
      <c r="D447" s="2" t="s">
        <v>6346</v>
      </c>
      <c r="E447" t="s">
        <v>23102</v>
      </c>
      <c r="F447" t="s">
        <v>24016</v>
      </c>
      <c r="G447" t="s">
        <v>856</v>
      </c>
      <c r="H447" t="s">
        <v>859</v>
      </c>
      <c r="I447" t="s">
        <v>859</v>
      </c>
      <c r="J447" t="s">
        <v>859</v>
      </c>
      <c r="K447" t="s">
        <v>859</v>
      </c>
      <c r="L447" t="s">
        <v>12007</v>
      </c>
    </row>
    <row r="448" spans="1:12">
      <c r="A448" t="s">
        <v>3619</v>
      </c>
      <c r="B448" t="s">
        <v>3564</v>
      </c>
      <c r="C448" t="str">
        <f t="shared" si="6"/>
        <v>Authum</v>
      </c>
      <c r="D448" s="2" t="s">
        <v>26135</v>
      </c>
      <c r="E448" t="s">
        <v>2714</v>
      </c>
      <c r="F448" t="s">
        <v>26136</v>
      </c>
      <c r="G448" t="s">
        <v>1787</v>
      </c>
      <c r="H448" t="s">
        <v>3566</v>
      </c>
      <c r="I448" t="s">
        <v>3567</v>
      </c>
      <c r="J448" t="s">
        <v>3568</v>
      </c>
      <c r="K448" t="s">
        <v>3569</v>
      </c>
      <c r="L448" t="s">
        <v>1451</v>
      </c>
    </row>
    <row r="449" spans="1:12">
      <c r="A449" t="s">
        <v>3621</v>
      </c>
      <c r="B449" t="s">
        <v>3571</v>
      </c>
      <c r="C449" t="str">
        <f t="shared" si="6"/>
        <v>Sayaji</v>
      </c>
      <c r="D449" s="2" t="s">
        <v>24017</v>
      </c>
      <c r="E449" t="s">
        <v>3572</v>
      </c>
      <c r="F449" t="s">
        <v>24018</v>
      </c>
      <c r="G449" t="s">
        <v>856</v>
      </c>
      <c r="H449" t="s">
        <v>3573</v>
      </c>
      <c r="I449" t="s">
        <v>3574</v>
      </c>
      <c r="J449" t="s">
        <v>3458</v>
      </c>
      <c r="K449" t="s">
        <v>3575</v>
      </c>
      <c r="L449" t="s">
        <v>3576</v>
      </c>
    </row>
    <row r="450" spans="1:12">
      <c r="A450" t="s">
        <v>842</v>
      </c>
      <c r="B450" t="s">
        <v>843</v>
      </c>
      <c r="C450" t="str">
        <f t="shared" ref="C450:C513" si="7">IFERROR(LEFT(B450,FIND(" ",B450)-1),B450)</f>
        <v>Name</v>
      </c>
      <c r="D450" s="2" t="s">
        <v>844</v>
      </c>
      <c r="E450" t="s">
        <v>845</v>
      </c>
      <c r="F450" t="s">
        <v>846</v>
      </c>
      <c r="G450" t="s">
        <v>847</v>
      </c>
      <c r="H450" t="s">
        <v>848</v>
      </c>
      <c r="I450" t="s">
        <v>849</v>
      </c>
      <c r="J450" t="s">
        <v>850</v>
      </c>
      <c r="K450" t="s">
        <v>851</v>
      </c>
      <c r="L450" t="s">
        <v>852</v>
      </c>
    </row>
    <row r="451" spans="1:12">
      <c r="A451" t="s">
        <v>3630</v>
      </c>
      <c r="B451" t="s">
        <v>3583</v>
      </c>
      <c r="C451" t="str">
        <f t="shared" si="7"/>
        <v>Trent</v>
      </c>
      <c r="D451" s="2" t="s">
        <v>26137</v>
      </c>
      <c r="E451" t="s">
        <v>26138</v>
      </c>
      <c r="F451" t="s">
        <v>26139</v>
      </c>
      <c r="G451" t="s">
        <v>1555</v>
      </c>
      <c r="H451" t="s">
        <v>3584</v>
      </c>
      <c r="I451" t="s">
        <v>3585</v>
      </c>
      <c r="J451" t="s">
        <v>3586</v>
      </c>
      <c r="K451" t="s">
        <v>2790</v>
      </c>
      <c r="L451" t="s">
        <v>3587</v>
      </c>
    </row>
    <row r="452" spans="1:12">
      <c r="A452" t="s">
        <v>3633</v>
      </c>
      <c r="B452" t="s">
        <v>3589</v>
      </c>
      <c r="C452" t="str">
        <f t="shared" si="7"/>
        <v>Josts</v>
      </c>
      <c r="D452" s="2" t="s">
        <v>26140</v>
      </c>
      <c r="E452" t="s">
        <v>4456</v>
      </c>
      <c r="F452" t="s">
        <v>26141</v>
      </c>
      <c r="G452" t="s">
        <v>1601</v>
      </c>
      <c r="H452" t="s">
        <v>3591</v>
      </c>
      <c r="I452" t="s">
        <v>3592</v>
      </c>
      <c r="J452" t="s">
        <v>3593</v>
      </c>
      <c r="K452" t="s">
        <v>350</v>
      </c>
      <c r="L452" t="s">
        <v>3594</v>
      </c>
    </row>
    <row r="453" spans="1:12">
      <c r="A453" t="s">
        <v>3640</v>
      </c>
      <c r="B453" t="s">
        <v>3596</v>
      </c>
      <c r="C453" t="str">
        <f t="shared" si="7"/>
        <v>Chamunda</v>
      </c>
      <c r="D453" s="2" t="s">
        <v>22795</v>
      </c>
      <c r="E453" t="s">
        <v>9560</v>
      </c>
      <c r="F453" t="s">
        <v>24019</v>
      </c>
      <c r="G453" t="s">
        <v>856</v>
      </c>
      <c r="H453" t="s">
        <v>674</v>
      </c>
      <c r="I453" t="s">
        <v>3598</v>
      </c>
      <c r="J453" t="s">
        <v>3256</v>
      </c>
      <c r="K453" t="s">
        <v>3599</v>
      </c>
      <c r="L453" t="s">
        <v>3594</v>
      </c>
    </row>
    <row r="454" spans="1:12">
      <c r="A454" t="s">
        <v>3645</v>
      </c>
      <c r="B454" t="s">
        <v>3601</v>
      </c>
      <c r="C454" t="str">
        <f t="shared" si="7"/>
        <v>Kingfa</v>
      </c>
      <c r="D454" s="2" t="s">
        <v>26142</v>
      </c>
      <c r="E454" t="s">
        <v>25082</v>
      </c>
      <c r="F454" t="s">
        <v>26143</v>
      </c>
      <c r="G454" t="s">
        <v>856</v>
      </c>
      <c r="H454" t="s">
        <v>3602</v>
      </c>
      <c r="I454" t="s">
        <v>643</v>
      </c>
      <c r="J454" t="s">
        <v>3603</v>
      </c>
      <c r="K454" t="s">
        <v>1057</v>
      </c>
      <c r="L454" t="s">
        <v>3604</v>
      </c>
    </row>
    <row r="455" spans="1:12">
      <c r="A455" t="s">
        <v>3650</v>
      </c>
      <c r="B455" t="s">
        <v>3606</v>
      </c>
      <c r="C455" t="str">
        <f t="shared" si="7"/>
        <v>Kaycee</v>
      </c>
      <c r="D455" s="2" t="s">
        <v>1242</v>
      </c>
      <c r="E455" t="s">
        <v>22957</v>
      </c>
      <c r="F455" t="s">
        <v>26144</v>
      </c>
      <c r="G455" t="s">
        <v>448</v>
      </c>
      <c r="H455" t="s">
        <v>3608</v>
      </c>
      <c r="I455" t="s">
        <v>3609</v>
      </c>
      <c r="J455" t="s">
        <v>3610</v>
      </c>
      <c r="K455" t="s">
        <v>3611</v>
      </c>
      <c r="L455" t="s">
        <v>3604</v>
      </c>
    </row>
    <row r="456" spans="1:12">
      <c r="A456" t="s">
        <v>3657</v>
      </c>
      <c r="B456" t="s">
        <v>3613</v>
      </c>
      <c r="C456" t="str">
        <f t="shared" si="7"/>
        <v>I</v>
      </c>
      <c r="D456" s="2" t="s">
        <v>26145</v>
      </c>
      <c r="E456" t="s">
        <v>23340</v>
      </c>
      <c r="F456" t="s">
        <v>26146</v>
      </c>
      <c r="G456" t="s">
        <v>2673</v>
      </c>
      <c r="H456" t="s">
        <v>3614</v>
      </c>
      <c r="I456" t="s">
        <v>3615</v>
      </c>
      <c r="J456" t="s">
        <v>3616</v>
      </c>
      <c r="K456" t="s">
        <v>3617</v>
      </c>
      <c r="L456" t="s">
        <v>3618</v>
      </c>
    </row>
    <row r="457" spans="1:12">
      <c r="A457" t="s">
        <v>3661</v>
      </c>
      <c r="B457" t="s">
        <v>3620</v>
      </c>
      <c r="C457" t="str">
        <f t="shared" si="7"/>
        <v>Prime</v>
      </c>
      <c r="D457" s="2" t="s">
        <v>22298</v>
      </c>
      <c r="E457" t="s">
        <v>1486</v>
      </c>
      <c r="F457" t="s">
        <v>24020</v>
      </c>
      <c r="G457" t="s">
        <v>856</v>
      </c>
      <c r="H457" t="s">
        <v>859</v>
      </c>
      <c r="I457" t="s">
        <v>859</v>
      </c>
      <c r="J457" t="s">
        <v>859</v>
      </c>
      <c r="K457" t="s">
        <v>859</v>
      </c>
      <c r="L457" t="s">
        <v>1686</v>
      </c>
    </row>
    <row r="458" spans="1:12">
      <c r="A458" t="s">
        <v>3668</v>
      </c>
      <c r="B458" t="s">
        <v>3622</v>
      </c>
      <c r="C458" t="str">
        <f t="shared" si="7"/>
        <v>Integ.</v>
      </c>
      <c r="D458" s="2" t="s">
        <v>4543</v>
      </c>
      <c r="E458" t="s">
        <v>481</v>
      </c>
      <c r="F458" t="s">
        <v>26147</v>
      </c>
      <c r="G458" t="s">
        <v>856</v>
      </c>
      <c r="H458" t="s">
        <v>3625</v>
      </c>
      <c r="I458" t="s">
        <v>3626</v>
      </c>
      <c r="J458" t="s">
        <v>3627</v>
      </c>
      <c r="K458" t="s">
        <v>3628</v>
      </c>
      <c r="L458" t="s">
        <v>3629</v>
      </c>
    </row>
    <row r="459" spans="1:12">
      <c r="A459" t="s">
        <v>3675</v>
      </c>
      <c r="B459" t="s">
        <v>22705</v>
      </c>
      <c r="C459" t="str">
        <f t="shared" si="7"/>
        <v>Persistent</v>
      </c>
      <c r="D459" s="2" t="s">
        <v>26148</v>
      </c>
      <c r="E459" t="s">
        <v>4704</v>
      </c>
      <c r="F459" t="s">
        <v>26149</v>
      </c>
      <c r="G459" t="s">
        <v>4019</v>
      </c>
      <c r="H459" t="s">
        <v>3635</v>
      </c>
      <c r="I459" t="s">
        <v>3636</v>
      </c>
      <c r="J459" t="s">
        <v>3637</v>
      </c>
      <c r="K459" t="s">
        <v>3638</v>
      </c>
      <c r="L459" t="s">
        <v>3639</v>
      </c>
    </row>
    <row r="460" spans="1:12">
      <c r="A460" t="s">
        <v>3682</v>
      </c>
      <c r="B460" t="s">
        <v>3641</v>
      </c>
      <c r="C460" t="str">
        <f t="shared" si="7"/>
        <v>Mangal</v>
      </c>
      <c r="D460" s="2" t="s">
        <v>8833</v>
      </c>
      <c r="E460" t="s">
        <v>4837</v>
      </c>
      <c r="F460" t="s">
        <v>26150</v>
      </c>
      <c r="G460" t="s">
        <v>856</v>
      </c>
      <c r="H460" t="s">
        <v>3642</v>
      </c>
      <c r="I460" t="s">
        <v>3643</v>
      </c>
      <c r="J460" t="s">
        <v>3644</v>
      </c>
      <c r="K460" t="s">
        <v>2784</v>
      </c>
      <c r="L460" t="s">
        <v>3061</v>
      </c>
    </row>
    <row r="461" spans="1:12">
      <c r="A461" t="s">
        <v>842</v>
      </c>
      <c r="B461" t="s">
        <v>843</v>
      </c>
      <c r="C461" t="str">
        <f t="shared" si="7"/>
        <v>Name</v>
      </c>
      <c r="D461" s="2" t="s">
        <v>844</v>
      </c>
      <c r="E461" t="s">
        <v>845</v>
      </c>
      <c r="F461" t="s">
        <v>846</v>
      </c>
      <c r="G461" t="s">
        <v>847</v>
      </c>
      <c r="H461" t="s">
        <v>848</v>
      </c>
      <c r="I461" t="s">
        <v>849</v>
      </c>
      <c r="J461" t="s">
        <v>850</v>
      </c>
      <c r="K461" t="s">
        <v>851</v>
      </c>
      <c r="L461" t="s">
        <v>852</v>
      </c>
    </row>
    <row r="462" spans="1:12">
      <c r="A462" t="s">
        <v>3689</v>
      </c>
      <c r="B462" t="s">
        <v>3646</v>
      </c>
      <c r="C462" t="str">
        <f t="shared" si="7"/>
        <v>Vigor</v>
      </c>
      <c r="D462" s="2" t="s">
        <v>24021</v>
      </c>
      <c r="E462" t="s">
        <v>2599</v>
      </c>
      <c r="F462" t="s">
        <v>24022</v>
      </c>
      <c r="G462" t="s">
        <v>856</v>
      </c>
      <c r="H462" t="s">
        <v>859</v>
      </c>
      <c r="I462" t="s">
        <v>859</v>
      </c>
      <c r="J462" t="s">
        <v>859</v>
      </c>
      <c r="K462" t="s">
        <v>859</v>
      </c>
      <c r="L462" t="s">
        <v>3649</v>
      </c>
    </row>
    <row r="463" spans="1:12">
      <c r="A463" t="s">
        <v>3695</v>
      </c>
      <c r="B463" t="s">
        <v>3651</v>
      </c>
      <c r="C463" t="str">
        <f t="shared" si="7"/>
        <v>Morganite</v>
      </c>
      <c r="D463" s="2" t="s">
        <v>26151</v>
      </c>
      <c r="E463" t="s">
        <v>6148</v>
      </c>
      <c r="F463" t="s">
        <v>26152</v>
      </c>
      <c r="G463" t="s">
        <v>659</v>
      </c>
      <c r="H463" t="s">
        <v>3654</v>
      </c>
      <c r="I463" t="s">
        <v>3655</v>
      </c>
      <c r="J463" t="s">
        <v>2136</v>
      </c>
      <c r="K463" t="s">
        <v>3656</v>
      </c>
      <c r="L463" t="s">
        <v>2686</v>
      </c>
    </row>
    <row r="464" spans="1:12">
      <c r="A464" t="s">
        <v>3700</v>
      </c>
      <c r="B464" t="s">
        <v>3658</v>
      </c>
      <c r="C464" t="str">
        <f t="shared" si="7"/>
        <v>Mayasheel</v>
      </c>
      <c r="D464" s="2" t="s">
        <v>18814</v>
      </c>
      <c r="E464" t="s">
        <v>5108</v>
      </c>
      <c r="F464" t="s">
        <v>16487</v>
      </c>
      <c r="G464" t="s">
        <v>856</v>
      </c>
      <c r="H464" t="s">
        <v>859</v>
      </c>
      <c r="I464" t="s">
        <v>859</v>
      </c>
      <c r="J464" t="s">
        <v>859</v>
      </c>
      <c r="K464" t="s">
        <v>859</v>
      </c>
      <c r="L464" t="s">
        <v>3660</v>
      </c>
    </row>
    <row r="465" spans="1:12">
      <c r="A465" t="s">
        <v>3707</v>
      </c>
      <c r="B465" t="s">
        <v>3662</v>
      </c>
      <c r="C465" t="str">
        <f t="shared" si="7"/>
        <v>TD</v>
      </c>
      <c r="D465" s="2" t="s">
        <v>26153</v>
      </c>
      <c r="E465" t="s">
        <v>3123</v>
      </c>
      <c r="F465" t="s">
        <v>26154</v>
      </c>
      <c r="G465" t="s">
        <v>198</v>
      </c>
      <c r="H465" t="s">
        <v>3663</v>
      </c>
      <c r="I465" t="s">
        <v>3664</v>
      </c>
      <c r="J465" t="s">
        <v>3665</v>
      </c>
      <c r="K465" t="s">
        <v>3666</v>
      </c>
      <c r="L465" t="s">
        <v>3667</v>
      </c>
    </row>
    <row r="466" spans="1:12">
      <c r="A466" t="s">
        <v>3714</v>
      </c>
      <c r="B466" t="s">
        <v>3669</v>
      </c>
      <c r="C466" t="str">
        <f t="shared" si="7"/>
        <v>Hero</v>
      </c>
      <c r="D466" s="2" t="s">
        <v>26155</v>
      </c>
      <c r="E466" t="s">
        <v>3012</v>
      </c>
      <c r="F466" t="s">
        <v>26156</v>
      </c>
      <c r="G466" t="s">
        <v>2609</v>
      </c>
      <c r="H466" t="s">
        <v>3670</v>
      </c>
      <c r="I466" t="s">
        <v>3671</v>
      </c>
      <c r="J466" t="s">
        <v>3672</v>
      </c>
      <c r="K466" t="s">
        <v>3673</v>
      </c>
      <c r="L466" t="s">
        <v>3674</v>
      </c>
    </row>
    <row r="467" spans="1:12">
      <c r="A467" t="s">
        <v>3721</v>
      </c>
      <c r="B467" t="s">
        <v>3676</v>
      </c>
      <c r="C467" t="str">
        <f t="shared" si="7"/>
        <v>Arkade</v>
      </c>
      <c r="D467" s="2" t="s">
        <v>24023</v>
      </c>
      <c r="E467" t="s">
        <v>2999</v>
      </c>
      <c r="F467" t="s">
        <v>24024</v>
      </c>
      <c r="G467" t="s">
        <v>2153</v>
      </c>
      <c r="H467" t="s">
        <v>3678</v>
      </c>
      <c r="I467" t="s">
        <v>3679</v>
      </c>
      <c r="J467" t="s">
        <v>3680</v>
      </c>
      <c r="K467" t="s">
        <v>3681</v>
      </c>
      <c r="L467" t="s">
        <v>1503</v>
      </c>
    </row>
    <row r="468" spans="1:12">
      <c r="A468" t="s">
        <v>3726</v>
      </c>
      <c r="B468" t="s">
        <v>3683</v>
      </c>
      <c r="C468" t="str">
        <f t="shared" si="7"/>
        <v>IRIS</v>
      </c>
      <c r="D468" s="2" t="s">
        <v>914</v>
      </c>
      <c r="E468" t="s">
        <v>26157</v>
      </c>
      <c r="F468" t="s">
        <v>26158</v>
      </c>
      <c r="G468" t="s">
        <v>856</v>
      </c>
      <c r="H468" t="s">
        <v>293</v>
      </c>
      <c r="I468" t="s">
        <v>3686</v>
      </c>
      <c r="J468" t="s">
        <v>1774</v>
      </c>
      <c r="K468" t="s">
        <v>3687</v>
      </c>
      <c r="L468" t="s">
        <v>3688</v>
      </c>
    </row>
    <row r="469" spans="1:12">
      <c r="A469" t="s">
        <v>3734</v>
      </c>
      <c r="B469" t="s">
        <v>3690</v>
      </c>
      <c r="C469" t="str">
        <f t="shared" si="7"/>
        <v>Sanjiv.Parant.</v>
      </c>
      <c r="D469" s="2" t="s">
        <v>23895</v>
      </c>
      <c r="E469" t="s">
        <v>3170</v>
      </c>
      <c r="F469" t="s">
        <v>3248</v>
      </c>
      <c r="G469" t="s">
        <v>293</v>
      </c>
      <c r="H469" t="s">
        <v>1258</v>
      </c>
      <c r="I469" t="s">
        <v>3692</v>
      </c>
      <c r="J469" t="s">
        <v>3648</v>
      </c>
      <c r="K469" t="s">
        <v>3693</v>
      </c>
      <c r="L469" t="s">
        <v>3694</v>
      </c>
    </row>
    <row r="470" spans="1:12">
      <c r="A470" t="s">
        <v>3740</v>
      </c>
      <c r="B470" t="s">
        <v>3696</v>
      </c>
      <c r="C470" t="str">
        <f t="shared" si="7"/>
        <v>Readymix</v>
      </c>
      <c r="D470" s="2" t="s">
        <v>22889</v>
      </c>
      <c r="E470" t="s">
        <v>2961</v>
      </c>
      <c r="F470" t="s">
        <v>23634</v>
      </c>
      <c r="G470" t="s">
        <v>856</v>
      </c>
      <c r="H470" t="s">
        <v>3698</v>
      </c>
      <c r="I470" t="s">
        <v>859</v>
      </c>
      <c r="J470" t="s">
        <v>3699</v>
      </c>
      <c r="K470" t="s">
        <v>859</v>
      </c>
      <c r="L470" t="s">
        <v>3694</v>
      </c>
    </row>
    <row r="471" spans="1:12">
      <c r="A471" t="s">
        <v>3747</v>
      </c>
      <c r="B471" t="s">
        <v>3701</v>
      </c>
      <c r="C471" t="str">
        <f t="shared" si="7"/>
        <v>Nirlon</v>
      </c>
      <c r="D471" s="2" t="s">
        <v>25420</v>
      </c>
      <c r="E471" t="s">
        <v>1049</v>
      </c>
      <c r="F471" t="s">
        <v>26159</v>
      </c>
      <c r="G471" t="s">
        <v>1192</v>
      </c>
      <c r="H471" t="s">
        <v>3704</v>
      </c>
      <c r="I471" t="s">
        <v>484</v>
      </c>
      <c r="J471" t="s">
        <v>3705</v>
      </c>
      <c r="K471" t="s">
        <v>3706</v>
      </c>
      <c r="L471" t="s">
        <v>2223</v>
      </c>
    </row>
    <row r="472" spans="1:12">
      <c r="A472" t="s">
        <v>3754</v>
      </c>
      <c r="B472" t="s">
        <v>3708</v>
      </c>
      <c r="C472" t="str">
        <f t="shared" si="7"/>
        <v>Party</v>
      </c>
      <c r="D472" s="2" t="s">
        <v>24027</v>
      </c>
      <c r="E472" t="s">
        <v>11882</v>
      </c>
      <c r="F472" t="s">
        <v>7062</v>
      </c>
      <c r="G472" t="s">
        <v>856</v>
      </c>
      <c r="H472" t="s">
        <v>2978</v>
      </c>
      <c r="I472" t="s">
        <v>397</v>
      </c>
      <c r="J472" t="s">
        <v>3711</v>
      </c>
      <c r="K472" t="s">
        <v>3712</v>
      </c>
      <c r="L472" t="s">
        <v>3713</v>
      </c>
    </row>
    <row r="473" spans="1:12">
      <c r="A473" t="s">
        <v>3761</v>
      </c>
      <c r="B473" t="s">
        <v>3715</v>
      </c>
      <c r="C473" t="str">
        <f t="shared" si="7"/>
        <v>Mahalaxmi</v>
      </c>
      <c r="D473" s="2" t="s">
        <v>24028</v>
      </c>
      <c r="E473" t="s">
        <v>2536</v>
      </c>
      <c r="F473" t="s">
        <v>24029</v>
      </c>
      <c r="G473" t="s">
        <v>856</v>
      </c>
      <c r="H473" t="s">
        <v>3717</v>
      </c>
      <c r="I473" t="s">
        <v>3718</v>
      </c>
      <c r="J473" t="s">
        <v>2121</v>
      </c>
      <c r="K473" t="s">
        <v>3719</v>
      </c>
      <c r="L473" t="s">
        <v>3720</v>
      </c>
    </row>
    <row r="474" spans="1:12">
      <c r="A474" t="s">
        <v>3767</v>
      </c>
      <c r="B474" t="s">
        <v>3722</v>
      </c>
      <c r="C474" t="str">
        <f t="shared" si="7"/>
        <v>WOL</v>
      </c>
      <c r="D474" s="2" t="s">
        <v>23098</v>
      </c>
      <c r="E474" t="s">
        <v>10044</v>
      </c>
      <c r="F474" t="s">
        <v>22921</v>
      </c>
      <c r="G474" t="s">
        <v>856</v>
      </c>
      <c r="H474" t="s">
        <v>154</v>
      </c>
      <c r="I474" t="s">
        <v>859</v>
      </c>
      <c r="J474" t="s">
        <v>3724</v>
      </c>
      <c r="K474" t="s">
        <v>859</v>
      </c>
      <c r="L474" t="s">
        <v>3725</v>
      </c>
    </row>
    <row r="475" spans="1:12">
      <c r="A475" t="s">
        <v>3773</v>
      </c>
      <c r="B475" t="s">
        <v>3727</v>
      </c>
      <c r="C475" t="str">
        <f t="shared" si="7"/>
        <v>Master</v>
      </c>
      <c r="D475" s="2" t="s">
        <v>26160</v>
      </c>
      <c r="E475" t="s">
        <v>5321</v>
      </c>
      <c r="F475" t="s">
        <v>26161</v>
      </c>
      <c r="G475" t="s">
        <v>856</v>
      </c>
      <c r="H475" t="s">
        <v>3729</v>
      </c>
      <c r="I475" t="s">
        <v>3730</v>
      </c>
      <c r="J475" t="s">
        <v>3731</v>
      </c>
      <c r="K475" t="s">
        <v>3732</v>
      </c>
      <c r="L475" t="s">
        <v>3733</v>
      </c>
    </row>
    <row r="476" spans="1:12">
      <c r="A476" t="s">
        <v>3779</v>
      </c>
      <c r="B476" t="s">
        <v>3735</v>
      </c>
      <c r="C476" t="str">
        <f t="shared" si="7"/>
        <v>Fidel</v>
      </c>
      <c r="D476" s="2" t="s">
        <v>24031</v>
      </c>
      <c r="E476" t="s">
        <v>940</v>
      </c>
      <c r="F476" t="s">
        <v>24032</v>
      </c>
      <c r="G476" t="s">
        <v>1740</v>
      </c>
      <c r="H476" t="s">
        <v>3738</v>
      </c>
      <c r="I476" t="s">
        <v>2212</v>
      </c>
      <c r="J476" t="s">
        <v>700</v>
      </c>
      <c r="K476" t="s">
        <v>3739</v>
      </c>
      <c r="L476" t="s">
        <v>3733</v>
      </c>
    </row>
    <row r="477" spans="1:12">
      <c r="A477" t="s">
        <v>842</v>
      </c>
      <c r="B477" t="s">
        <v>843</v>
      </c>
      <c r="C477" t="str">
        <f t="shared" si="7"/>
        <v>Name</v>
      </c>
      <c r="D477" s="2" t="s">
        <v>844</v>
      </c>
      <c r="E477" t="s">
        <v>845</v>
      </c>
      <c r="F477" t="s">
        <v>846</v>
      </c>
      <c r="G477" t="s">
        <v>847</v>
      </c>
      <c r="H477" t="s">
        <v>848</v>
      </c>
      <c r="I477" t="s">
        <v>849</v>
      </c>
      <c r="J477" t="s">
        <v>850</v>
      </c>
      <c r="K477" t="s">
        <v>851</v>
      </c>
      <c r="L477" t="s">
        <v>852</v>
      </c>
    </row>
    <row r="478" spans="1:12">
      <c r="A478" t="s">
        <v>3785</v>
      </c>
      <c r="B478" t="s">
        <v>3741</v>
      </c>
      <c r="C478" t="str">
        <f t="shared" si="7"/>
        <v>Garuda</v>
      </c>
      <c r="D478" s="2" t="s">
        <v>26162</v>
      </c>
      <c r="E478" t="s">
        <v>4627</v>
      </c>
      <c r="F478" t="s">
        <v>26163</v>
      </c>
      <c r="G478" t="s">
        <v>883</v>
      </c>
      <c r="H478" t="s">
        <v>3743</v>
      </c>
      <c r="I478" t="s">
        <v>3744</v>
      </c>
      <c r="J478" t="s">
        <v>3745</v>
      </c>
      <c r="K478" t="s">
        <v>3746</v>
      </c>
      <c r="L478" t="s">
        <v>3733</v>
      </c>
    </row>
    <row r="479" spans="1:12">
      <c r="A479" t="s">
        <v>3789</v>
      </c>
      <c r="B479" t="s">
        <v>3748</v>
      </c>
      <c r="C479" t="str">
        <f t="shared" si="7"/>
        <v>KP</v>
      </c>
      <c r="D479" s="2" t="s">
        <v>24847</v>
      </c>
      <c r="E479" t="s">
        <v>7288</v>
      </c>
      <c r="F479" t="s">
        <v>26164</v>
      </c>
      <c r="G479" t="s">
        <v>1687</v>
      </c>
      <c r="H479" t="s">
        <v>1865</v>
      </c>
      <c r="I479" t="s">
        <v>3750</v>
      </c>
      <c r="J479" t="s">
        <v>3751</v>
      </c>
      <c r="K479" t="s">
        <v>3752</v>
      </c>
      <c r="L479" t="s">
        <v>22832</v>
      </c>
    </row>
    <row r="480" spans="1:12">
      <c r="A480" t="s">
        <v>3794</v>
      </c>
      <c r="B480" t="s">
        <v>3755</v>
      </c>
      <c r="C480" t="str">
        <f t="shared" si="7"/>
        <v>DRC</v>
      </c>
      <c r="D480" s="2" t="s">
        <v>7045</v>
      </c>
      <c r="E480" t="s">
        <v>1216</v>
      </c>
      <c r="F480" t="s">
        <v>26165</v>
      </c>
      <c r="G480" t="s">
        <v>856</v>
      </c>
      <c r="H480" t="s">
        <v>3758</v>
      </c>
      <c r="I480" t="s">
        <v>3716</v>
      </c>
      <c r="J480" t="s">
        <v>219</v>
      </c>
      <c r="K480" t="s">
        <v>3759</v>
      </c>
      <c r="L480" t="s">
        <v>3760</v>
      </c>
    </row>
    <row r="481" spans="1:12">
      <c r="A481" t="s">
        <v>3799</v>
      </c>
      <c r="B481" t="s">
        <v>3762</v>
      </c>
      <c r="C481" t="str">
        <f t="shared" si="7"/>
        <v>Kothari</v>
      </c>
      <c r="D481" s="2" t="s">
        <v>13734</v>
      </c>
      <c r="E481" t="s">
        <v>1762</v>
      </c>
      <c r="F481" t="s">
        <v>23307</v>
      </c>
      <c r="G481" t="s">
        <v>3634</v>
      </c>
      <c r="H481" t="s">
        <v>3757</v>
      </c>
      <c r="I481" t="s">
        <v>3763</v>
      </c>
      <c r="J481" t="s">
        <v>3764</v>
      </c>
      <c r="K481" t="s">
        <v>3765</v>
      </c>
      <c r="L481" t="s">
        <v>3766</v>
      </c>
    </row>
    <row r="482" spans="1:12">
      <c r="A482" t="s">
        <v>3805</v>
      </c>
      <c r="B482" t="s">
        <v>3768</v>
      </c>
      <c r="C482" t="str">
        <f t="shared" si="7"/>
        <v>Force</v>
      </c>
      <c r="D482" s="2" t="s">
        <v>26166</v>
      </c>
      <c r="E482" t="s">
        <v>26167</v>
      </c>
      <c r="F482" t="s">
        <v>26168</v>
      </c>
      <c r="G482" t="s">
        <v>449</v>
      </c>
      <c r="H482" t="s">
        <v>3770</v>
      </c>
      <c r="I482" t="s">
        <v>3771</v>
      </c>
      <c r="J482" t="s">
        <v>3772</v>
      </c>
      <c r="K482" t="s">
        <v>1885</v>
      </c>
      <c r="L482" t="s">
        <v>3766</v>
      </c>
    </row>
    <row r="483" spans="1:12">
      <c r="A483" t="s">
        <v>3812</v>
      </c>
      <c r="B483" t="s">
        <v>3774</v>
      </c>
      <c r="C483" t="str">
        <f t="shared" si="7"/>
        <v>Captain</v>
      </c>
      <c r="D483" s="2" t="s">
        <v>23857</v>
      </c>
      <c r="E483" t="s">
        <v>22873</v>
      </c>
      <c r="F483" t="s">
        <v>24034</v>
      </c>
      <c r="G483" t="s">
        <v>856</v>
      </c>
      <c r="H483" t="s">
        <v>1000</v>
      </c>
      <c r="I483" t="s">
        <v>3775</v>
      </c>
      <c r="J483" t="s">
        <v>3776</v>
      </c>
      <c r="K483" t="s">
        <v>3777</v>
      </c>
      <c r="L483" t="s">
        <v>3778</v>
      </c>
    </row>
    <row r="484" spans="1:12">
      <c r="A484" t="s">
        <v>3816</v>
      </c>
      <c r="B484" t="s">
        <v>3780</v>
      </c>
      <c r="C484" t="str">
        <f t="shared" si="7"/>
        <v>Integrity</v>
      </c>
      <c r="D484" s="2" t="s">
        <v>22826</v>
      </c>
      <c r="E484" t="s">
        <v>9249</v>
      </c>
      <c r="F484" t="s">
        <v>1947</v>
      </c>
      <c r="G484" t="s">
        <v>856</v>
      </c>
      <c r="H484" t="s">
        <v>1444</v>
      </c>
      <c r="I484" t="s">
        <v>859</v>
      </c>
      <c r="J484" t="s">
        <v>3784</v>
      </c>
      <c r="K484" t="s">
        <v>859</v>
      </c>
      <c r="L484" t="s">
        <v>3778</v>
      </c>
    </row>
    <row r="485" spans="1:12">
      <c r="A485" t="s">
        <v>3824</v>
      </c>
      <c r="B485" t="s">
        <v>3786</v>
      </c>
      <c r="C485" t="str">
        <f t="shared" si="7"/>
        <v>Prostarm</v>
      </c>
      <c r="D485" s="2" t="s">
        <v>26169</v>
      </c>
      <c r="E485" t="s">
        <v>26170</v>
      </c>
      <c r="F485" t="s">
        <v>26171</v>
      </c>
      <c r="G485" t="s">
        <v>856</v>
      </c>
      <c r="H485" t="s">
        <v>621</v>
      </c>
      <c r="I485" t="s">
        <v>859</v>
      </c>
      <c r="J485" t="s">
        <v>3787</v>
      </c>
      <c r="K485" t="s">
        <v>859</v>
      </c>
      <c r="L485" t="s">
        <v>3788</v>
      </c>
    </row>
    <row r="486" spans="1:12">
      <c r="A486" t="s">
        <v>3831</v>
      </c>
      <c r="B486" t="s">
        <v>3832</v>
      </c>
      <c r="C486" t="str">
        <f t="shared" si="7"/>
        <v>S</v>
      </c>
      <c r="D486" s="2" t="s">
        <v>19771</v>
      </c>
      <c r="E486" t="s">
        <v>545</v>
      </c>
      <c r="F486" t="s">
        <v>24036</v>
      </c>
      <c r="G486" t="s">
        <v>856</v>
      </c>
      <c r="H486" t="s">
        <v>3836</v>
      </c>
      <c r="I486" t="s">
        <v>859</v>
      </c>
      <c r="J486" t="s">
        <v>3837</v>
      </c>
      <c r="K486" t="s">
        <v>859</v>
      </c>
      <c r="L486" t="s">
        <v>22708</v>
      </c>
    </row>
    <row r="487" spans="1:12">
      <c r="A487" t="s">
        <v>3838</v>
      </c>
      <c r="B487" t="s">
        <v>3790</v>
      </c>
      <c r="C487" t="str">
        <f t="shared" si="7"/>
        <v>Moving</v>
      </c>
      <c r="D487" s="2" t="s">
        <v>23890</v>
      </c>
      <c r="E487" t="s">
        <v>2736</v>
      </c>
      <c r="F487" t="s">
        <v>24037</v>
      </c>
      <c r="G487" t="s">
        <v>856</v>
      </c>
      <c r="H487" t="s">
        <v>859</v>
      </c>
      <c r="I487" t="s">
        <v>859</v>
      </c>
      <c r="J487" t="s">
        <v>859</v>
      </c>
      <c r="K487" t="s">
        <v>859</v>
      </c>
      <c r="L487" t="s">
        <v>3793</v>
      </c>
    </row>
    <row r="488" spans="1:12">
      <c r="A488" t="s">
        <v>842</v>
      </c>
      <c r="B488" t="s">
        <v>843</v>
      </c>
      <c r="C488" t="str">
        <f t="shared" si="7"/>
        <v>Name</v>
      </c>
      <c r="D488" s="2" t="s">
        <v>844</v>
      </c>
      <c r="E488" t="s">
        <v>845</v>
      </c>
      <c r="F488" t="s">
        <v>846</v>
      </c>
      <c r="G488" t="s">
        <v>847</v>
      </c>
      <c r="H488" t="s">
        <v>848</v>
      </c>
      <c r="I488" t="s">
        <v>849</v>
      </c>
      <c r="J488" t="s">
        <v>850</v>
      </c>
      <c r="K488" t="s">
        <v>851</v>
      </c>
      <c r="L488" t="s">
        <v>852</v>
      </c>
    </row>
    <row r="489" spans="1:12">
      <c r="A489" t="s">
        <v>3844</v>
      </c>
      <c r="B489" t="s">
        <v>3795</v>
      </c>
      <c r="C489" t="str">
        <f t="shared" si="7"/>
        <v>Premier</v>
      </c>
      <c r="D489" s="2" t="s">
        <v>3467</v>
      </c>
      <c r="E489" t="s">
        <v>3288</v>
      </c>
      <c r="F489" t="s">
        <v>26172</v>
      </c>
      <c r="G489" t="s">
        <v>1534</v>
      </c>
      <c r="H489" t="s">
        <v>1067</v>
      </c>
      <c r="I489" t="s">
        <v>3797</v>
      </c>
      <c r="J489" t="s">
        <v>3798</v>
      </c>
      <c r="K489" t="s">
        <v>663</v>
      </c>
      <c r="L489" t="s">
        <v>1774</v>
      </c>
    </row>
    <row r="490" spans="1:12">
      <c r="A490" t="s">
        <v>3851</v>
      </c>
      <c r="B490" t="s">
        <v>3800</v>
      </c>
      <c r="C490" t="str">
        <f t="shared" si="7"/>
        <v>Pidilite</v>
      </c>
      <c r="D490" s="2" t="s">
        <v>26173</v>
      </c>
      <c r="E490" t="s">
        <v>23112</v>
      </c>
      <c r="F490" t="s">
        <v>26174</v>
      </c>
      <c r="G490" t="s">
        <v>4129</v>
      </c>
      <c r="H490" t="s">
        <v>3801</v>
      </c>
      <c r="I490" t="s">
        <v>3802</v>
      </c>
      <c r="J490" t="s">
        <v>3803</v>
      </c>
      <c r="K490" t="s">
        <v>3466</v>
      </c>
      <c r="L490" t="s">
        <v>3804</v>
      </c>
    </row>
    <row r="491" spans="1:12">
      <c r="A491" t="s">
        <v>3854</v>
      </c>
      <c r="B491" t="s">
        <v>3806</v>
      </c>
      <c r="C491" t="str">
        <f t="shared" si="7"/>
        <v>Eicher</v>
      </c>
      <c r="D491" s="2" t="s">
        <v>26175</v>
      </c>
      <c r="E491" t="s">
        <v>25527</v>
      </c>
      <c r="F491" t="s">
        <v>26176</v>
      </c>
      <c r="G491" t="s">
        <v>2584</v>
      </c>
      <c r="H491" t="s">
        <v>3808</v>
      </c>
      <c r="I491" t="s">
        <v>3809</v>
      </c>
      <c r="J491" t="s">
        <v>3810</v>
      </c>
      <c r="K491" t="s">
        <v>3811</v>
      </c>
      <c r="L491" t="s">
        <v>3249</v>
      </c>
    </row>
    <row r="492" spans="1:12">
      <c r="A492" t="s">
        <v>3860</v>
      </c>
      <c r="B492" t="s">
        <v>3813</v>
      </c>
      <c r="C492" t="str">
        <f t="shared" si="7"/>
        <v>Samay</v>
      </c>
      <c r="D492" s="2" t="s">
        <v>1310</v>
      </c>
      <c r="E492" t="s">
        <v>3946</v>
      </c>
      <c r="F492" t="s">
        <v>9241</v>
      </c>
      <c r="G492" t="s">
        <v>856</v>
      </c>
      <c r="H492" t="s">
        <v>859</v>
      </c>
      <c r="I492" t="s">
        <v>859</v>
      </c>
      <c r="J492" t="s">
        <v>859</v>
      </c>
      <c r="K492" t="s">
        <v>859</v>
      </c>
      <c r="L492" t="s">
        <v>3298</v>
      </c>
    </row>
    <row r="493" spans="1:12">
      <c r="A493" t="s">
        <v>3865</v>
      </c>
      <c r="B493" t="s">
        <v>3817</v>
      </c>
      <c r="C493" t="str">
        <f t="shared" si="7"/>
        <v>Starlineps</v>
      </c>
      <c r="D493" s="2" t="s">
        <v>10613</v>
      </c>
      <c r="E493" t="s">
        <v>4853</v>
      </c>
      <c r="F493" t="s">
        <v>24038</v>
      </c>
      <c r="G493" t="s">
        <v>856</v>
      </c>
      <c r="H493" t="s">
        <v>514</v>
      </c>
      <c r="I493" t="s">
        <v>3820</v>
      </c>
      <c r="J493" t="s">
        <v>3821</v>
      </c>
      <c r="K493" t="s">
        <v>3822</v>
      </c>
      <c r="L493" t="s">
        <v>3823</v>
      </c>
    </row>
    <row r="494" spans="1:12">
      <c r="A494" t="s">
        <v>3871</v>
      </c>
      <c r="B494" t="s">
        <v>3825</v>
      </c>
      <c r="C494" t="str">
        <f t="shared" si="7"/>
        <v>Black</v>
      </c>
      <c r="D494" s="2" t="s">
        <v>26177</v>
      </c>
      <c r="E494" t="s">
        <v>5071</v>
      </c>
      <c r="F494" t="s">
        <v>26178</v>
      </c>
      <c r="G494" t="s">
        <v>448</v>
      </c>
      <c r="H494" t="s">
        <v>3826</v>
      </c>
      <c r="I494" t="s">
        <v>3827</v>
      </c>
      <c r="J494" t="s">
        <v>3828</v>
      </c>
      <c r="K494" t="s">
        <v>3829</v>
      </c>
      <c r="L494" t="s">
        <v>3830</v>
      </c>
    </row>
    <row r="495" spans="1:12">
      <c r="A495" t="s">
        <v>3877</v>
      </c>
      <c r="B495" t="s">
        <v>3839</v>
      </c>
      <c r="C495" t="str">
        <f t="shared" si="7"/>
        <v>Polycab</v>
      </c>
      <c r="D495" s="2" t="s">
        <v>26179</v>
      </c>
      <c r="E495" t="s">
        <v>1102</v>
      </c>
      <c r="F495" t="s">
        <v>26180</v>
      </c>
      <c r="G495" t="s">
        <v>2409</v>
      </c>
      <c r="H495" t="s">
        <v>3841</v>
      </c>
      <c r="I495" t="s">
        <v>562</v>
      </c>
      <c r="J495" t="s">
        <v>3842</v>
      </c>
      <c r="K495" t="s">
        <v>3843</v>
      </c>
      <c r="L495" t="s">
        <v>233</v>
      </c>
    </row>
    <row r="496" spans="1:12">
      <c r="A496" t="s">
        <v>3883</v>
      </c>
      <c r="B496" t="s">
        <v>3845</v>
      </c>
      <c r="C496" t="str">
        <f t="shared" si="7"/>
        <v>All</v>
      </c>
      <c r="D496" s="2" t="s">
        <v>26181</v>
      </c>
      <c r="E496" t="s">
        <v>4296</v>
      </c>
      <c r="F496" t="s">
        <v>26182</v>
      </c>
      <c r="G496" t="s">
        <v>1964</v>
      </c>
      <c r="H496" t="s">
        <v>733</v>
      </c>
      <c r="I496" t="s">
        <v>3848</v>
      </c>
      <c r="J496" t="s">
        <v>3849</v>
      </c>
      <c r="K496" t="s">
        <v>3850</v>
      </c>
      <c r="L496" t="s">
        <v>216</v>
      </c>
    </row>
    <row r="497" spans="1:12">
      <c r="A497" t="s">
        <v>3891</v>
      </c>
      <c r="B497" t="s">
        <v>3852</v>
      </c>
      <c r="C497" t="str">
        <f t="shared" si="7"/>
        <v>ANB</v>
      </c>
      <c r="D497" s="2" t="s">
        <v>22962</v>
      </c>
      <c r="E497" t="s">
        <v>8007</v>
      </c>
      <c r="F497" t="s">
        <v>24039</v>
      </c>
      <c r="G497" t="s">
        <v>856</v>
      </c>
      <c r="H497" t="s">
        <v>859</v>
      </c>
      <c r="I497" t="s">
        <v>859</v>
      </c>
      <c r="J497" t="s">
        <v>859</v>
      </c>
      <c r="K497" t="s">
        <v>859</v>
      </c>
      <c r="L497" t="s">
        <v>216</v>
      </c>
    </row>
    <row r="498" spans="1:12">
      <c r="A498" t="s">
        <v>3897</v>
      </c>
      <c r="B498" t="s">
        <v>544</v>
      </c>
      <c r="C498" t="str">
        <f t="shared" si="7"/>
        <v>NMDC</v>
      </c>
      <c r="D498" s="2" t="s">
        <v>26183</v>
      </c>
      <c r="E498" t="s">
        <v>6840</v>
      </c>
      <c r="F498" t="s">
        <v>26184</v>
      </c>
      <c r="G498" t="s">
        <v>7260</v>
      </c>
      <c r="H498" t="s">
        <v>3856</v>
      </c>
      <c r="I498" t="s">
        <v>2723</v>
      </c>
      <c r="J498" t="s">
        <v>3857</v>
      </c>
      <c r="K498" t="s">
        <v>3858</v>
      </c>
      <c r="L498" t="s">
        <v>3859</v>
      </c>
    </row>
    <row r="499" spans="1:12">
      <c r="A499" t="s">
        <v>3905</v>
      </c>
      <c r="B499" t="s">
        <v>3861</v>
      </c>
      <c r="C499" t="str">
        <f t="shared" si="7"/>
        <v>Rapid</v>
      </c>
      <c r="D499" s="2" t="s">
        <v>3862</v>
      </c>
      <c r="E499" t="s">
        <v>1147</v>
      </c>
      <c r="F499" t="s">
        <v>22904</v>
      </c>
      <c r="G499" t="s">
        <v>856</v>
      </c>
      <c r="H499" t="s">
        <v>3807</v>
      </c>
      <c r="I499" t="s">
        <v>859</v>
      </c>
      <c r="J499" t="s">
        <v>3864</v>
      </c>
      <c r="K499" t="s">
        <v>859</v>
      </c>
      <c r="L499" t="s">
        <v>3859</v>
      </c>
    </row>
    <row r="500" spans="1:12">
      <c r="A500" t="s">
        <v>3912</v>
      </c>
      <c r="B500" t="s">
        <v>3866</v>
      </c>
      <c r="C500" t="str">
        <f t="shared" si="7"/>
        <v>Kalyani</v>
      </c>
      <c r="D500" s="2" t="s">
        <v>26185</v>
      </c>
      <c r="E500" t="s">
        <v>9257</v>
      </c>
      <c r="F500" t="s">
        <v>26186</v>
      </c>
      <c r="G500" t="s">
        <v>856</v>
      </c>
      <c r="H500" t="s">
        <v>3867</v>
      </c>
      <c r="I500" t="s">
        <v>3868</v>
      </c>
      <c r="J500" t="s">
        <v>3869</v>
      </c>
      <c r="K500" t="s">
        <v>153</v>
      </c>
      <c r="L500" t="s">
        <v>3870</v>
      </c>
    </row>
    <row r="501" spans="1:12">
      <c r="A501" t="s">
        <v>3919</v>
      </c>
      <c r="B501" t="s">
        <v>3872</v>
      </c>
      <c r="C501" t="str">
        <f t="shared" si="7"/>
        <v>Hexaware</v>
      </c>
      <c r="D501" s="2" t="s">
        <v>26187</v>
      </c>
      <c r="E501" t="s">
        <v>7385</v>
      </c>
      <c r="F501" t="s">
        <v>26188</v>
      </c>
      <c r="G501" t="s">
        <v>432</v>
      </c>
      <c r="H501" t="s">
        <v>3874</v>
      </c>
      <c r="I501" t="s">
        <v>2553</v>
      </c>
      <c r="J501" t="s">
        <v>3875</v>
      </c>
      <c r="K501" t="s">
        <v>3876</v>
      </c>
      <c r="L501" t="s">
        <v>1304</v>
      </c>
    </row>
    <row r="502" spans="1:12">
      <c r="A502" t="s">
        <v>3926</v>
      </c>
      <c r="B502" t="s">
        <v>3878</v>
      </c>
      <c r="C502" t="str">
        <f t="shared" si="7"/>
        <v>Techknowgreen</v>
      </c>
      <c r="D502" s="2" t="s">
        <v>24041</v>
      </c>
      <c r="E502" t="s">
        <v>15578</v>
      </c>
      <c r="F502" t="s">
        <v>24042</v>
      </c>
      <c r="G502" t="s">
        <v>856</v>
      </c>
      <c r="H502" t="s">
        <v>583</v>
      </c>
      <c r="I502" t="s">
        <v>2989</v>
      </c>
      <c r="J502" t="s">
        <v>3881</v>
      </c>
      <c r="K502" t="s">
        <v>2726</v>
      </c>
      <c r="L502" t="s">
        <v>3882</v>
      </c>
    </row>
    <row r="503" spans="1:12">
      <c r="A503" t="s">
        <v>3934</v>
      </c>
      <c r="B503" t="s">
        <v>3898</v>
      </c>
      <c r="C503" t="str">
        <f t="shared" si="7"/>
        <v>RNFI</v>
      </c>
      <c r="D503" s="2" t="s">
        <v>26189</v>
      </c>
      <c r="E503" t="s">
        <v>26190</v>
      </c>
      <c r="F503" t="s">
        <v>26191</v>
      </c>
      <c r="G503" t="s">
        <v>856</v>
      </c>
      <c r="H503" t="s">
        <v>3900</v>
      </c>
      <c r="I503" t="s">
        <v>3901</v>
      </c>
      <c r="J503" t="s">
        <v>3902</v>
      </c>
      <c r="K503" t="s">
        <v>3903</v>
      </c>
      <c r="L503" t="s">
        <v>19238</v>
      </c>
    </row>
    <row r="504" spans="1:12">
      <c r="A504" t="s">
        <v>842</v>
      </c>
      <c r="B504" t="s">
        <v>843</v>
      </c>
      <c r="C504" t="str">
        <f t="shared" si="7"/>
        <v>Name</v>
      </c>
      <c r="D504" s="2" t="s">
        <v>844</v>
      </c>
      <c r="E504" t="s">
        <v>845</v>
      </c>
      <c r="F504" t="s">
        <v>846</v>
      </c>
      <c r="G504" t="s">
        <v>847</v>
      </c>
      <c r="H504" t="s">
        <v>848</v>
      </c>
      <c r="I504" t="s">
        <v>849</v>
      </c>
      <c r="J504" t="s">
        <v>850</v>
      </c>
      <c r="K504" t="s">
        <v>851</v>
      </c>
      <c r="L504" t="s">
        <v>852</v>
      </c>
    </row>
    <row r="505" spans="1:12">
      <c r="A505" t="s">
        <v>3936</v>
      </c>
      <c r="B505" t="s">
        <v>3884</v>
      </c>
      <c r="C505" t="str">
        <f t="shared" si="7"/>
        <v>Axis</v>
      </c>
      <c r="D505" s="2" t="s">
        <v>11322</v>
      </c>
      <c r="E505" t="s">
        <v>874</v>
      </c>
      <c r="F505" t="s">
        <v>15779</v>
      </c>
      <c r="G505" t="s">
        <v>3925</v>
      </c>
      <c r="H505" t="s">
        <v>3886</v>
      </c>
      <c r="I505" t="s">
        <v>3887</v>
      </c>
      <c r="J505" t="s">
        <v>3888</v>
      </c>
      <c r="K505" t="s">
        <v>3889</v>
      </c>
      <c r="L505" t="s">
        <v>3890</v>
      </c>
    </row>
    <row r="506" spans="1:12">
      <c r="A506" t="s">
        <v>3941</v>
      </c>
      <c r="B506" t="s">
        <v>3892</v>
      </c>
      <c r="C506" t="str">
        <f t="shared" si="7"/>
        <v>Bombay</v>
      </c>
      <c r="D506" s="2" t="s">
        <v>24044</v>
      </c>
      <c r="E506" t="s">
        <v>4752</v>
      </c>
      <c r="F506" t="s">
        <v>4641</v>
      </c>
      <c r="G506" t="s">
        <v>969</v>
      </c>
      <c r="H506" t="s">
        <v>470</v>
      </c>
      <c r="I506" t="s">
        <v>3894</v>
      </c>
      <c r="J506" t="s">
        <v>3895</v>
      </c>
      <c r="K506" t="s">
        <v>3896</v>
      </c>
      <c r="L506" t="s">
        <v>3200</v>
      </c>
    </row>
    <row r="507" spans="1:12">
      <c r="A507" t="s">
        <v>3949</v>
      </c>
      <c r="B507" t="s">
        <v>3906</v>
      </c>
      <c r="C507" t="str">
        <f t="shared" si="7"/>
        <v>Kay</v>
      </c>
      <c r="D507" s="2" t="s">
        <v>23720</v>
      </c>
      <c r="E507" t="s">
        <v>2599</v>
      </c>
      <c r="F507" t="s">
        <v>24045</v>
      </c>
      <c r="G507" t="s">
        <v>856</v>
      </c>
      <c r="H507" t="s">
        <v>3908</v>
      </c>
      <c r="I507" t="s">
        <v>3909</v>
      </c>
      <c r="J507" t="s">
        <v>3910</v>
      </c>
      <c r="K507" t="s">
        <v>3911</v>
      </c>
      <c r="L507" t="s">
        <v>3506</v>
      </c>
    </row>
    <row r="508" spans="1:12">
      <c r="A508" t="s">
        <v>3955</v>
      </c>
      <c r="B508" t="s">
        <v>820</v>
      </c>
      <c r="C508" t="str">
        <f t="shared" si="7"/>
        <v>MSTC</v>
      </c>
      <c r="D508" s="2" t="s">
        <v>16416</v>
      </c>
      <c r="E508" t="s">
        <v>4296</v>
      </c>
      <c r="F508" t="s">
        <v>26192</v>
      </c>
      <c r="G508" t="s">
        <v>9712</v>
      </c>
      <c r="H508" t="s">
        <v>3915</v>
      </c>
      <c r="I508" t="s">
        <v>1092</v>
      </c>
      <c r="J508" t="s">
        <v>3916</v>
      </c>
      <c r="K508" t="s">
        <v>3917</v>
      </c>
      <c r="L508" t="s">
        <v>3918</v>
      </c>
    </row>
    <row r="509" spans="1:12">
      <c r="A509" t="s">
        <v>3962</v>
      </c>
      <c r="B509" t="s">
        <v>3920</v>
      </c>
      <c r="C509" t="str">
        <f t="shared" si="7"/>
        <v>Clean</v>
      </c>
      <c r="D509" s="2" t="s">
        <v>26193</v>
      </c>
      <c r="E509" t="s">
        <v>2642</v>
      </c>
      <c r="F509" t="s">
        <v>26194</v>
      </c>
      <c r="G509" t="s">
        <v>987</v>
      </c>
      <c r="H509" t="s">
        <v>3922</v>
      </c>
      <c r="I509" t="s">
        <v>3923</v>
      </c>
      <c r="J509" t="s">
        <v>3924</v>
      </c>
      <c r="K509" t="s">
        <v>3925</v>
      </c>
      <c r="L509" t="s">
        <v>3918</v>
      </c>
    </row>
    <row r="510" spans="1:12">
      <c r="A510" t="s">
        <v>3967</v>
      </c>
      <c r="B510" t="s">
        <v>3927</v>
      </c>
      <c r="C510" t="str">
        <f t="shared" si="7"/>
        <v>Disa</v>
      </c>
      <c r="D510" s="2" t="s">
        <v>23518</v>
      </c>
      <c r="E510" t="s">
        <v>24035</v>
      </c>
      <c r="F510" t="s">
        <v>26195</v>
      </c>
      <c r="G510" t="s">
        <v>5467</v>
      </c>
      <c r="H510" t="s">
        <v>3929</v>
      </c>
      <c r="I510" t="s">
        <v>3930</v>
      </c>
      <c r="J510" t="s">
        <v>3931</v>
      </c>
      <c r="K510" t="s">
        <v>3932</v>
      </c>
      <c r="L510" t="s">
        <v>3933</v>
      </c>
    </row>
    <row r="511" spans="1:12">
      <c r="A511" t="s">
        <v>3973</v>
      </c>
      <c r="B511" t="s">
        <v>3935</v>
      </c>
      <c r="C511" t="str">
        <f t="shared" si="7"/>
        <v>Karbonsteel</v>
      </c>
      <c r="D511" s="2" t="s">
        <v>23230</v>
      </c>
      <c r="E511" t="s">
        <v>17165</v>
      </c>
      <c r="F511" t="s">
        <v>24048</v>
      </c>
      <c r="G511" t="s">
        <v>856</v>
      </c>
      <c r="H511" t="s">
        <v>859</v>
      </c>
      <c r="I511" t="s">
        <v>859</v>
      </c>
      <c r="J511" t="s">
        <v>859</v>
      </c>
      <c r="K511" t="s">
        <v>859</v>
      </c>
      <c r="L511" t="s">
        <v>3933</v>
      </c>
    </row>
    <row r="512" spans="1:12">
      <c r="A512" t="s">
        <v>3977</v>
      </c>
      <c r="B512" t="s">
        <v>3937</v>
      </c>
      <c r="C512" t="str">
        <f t="shared" si="7"/>
        <v>Aimtron</v>
      </c>
      <c r="D512" s="2" t="s">
        <v>24049</v>
      </c>
      <c r="E512" t="s">
        <v>23718</v>
      </c>
      <c r="F512" t="s">
        <v>24050</v>
      </c>
      <c r="G512" t="s">
        <v>856</v>
      </c>
      <c r="H512" t="s">
        <v>2448</v>
      </c>
      <c r="I512" t="s">
        <v>3938</v>
      </c>
      <c r="J512" t="s">
        <v>3939</v>
      </c>
      <c r="K512" t="s">
        <v>1354</v>
      </c>
      <c r="L512" t="s">
        <v>3940</v>
      </c>
    </row>
    <row r="513" spans="1:12">
      <c r="A513" t="s">
        <v>3984</v>
      </c>
      <c r="B513" t="s">
        <v>3942</v>
      </c>
      <c r="C513" t="str">
        <f t="shared" si="7"/>
        <v>Nagreeka</v>
      </c>
      <c r="D513" s="2" t="s">
        <v>14972</v>
      </c>
      <c r="E513" t="s">
        <v>10152</v>
      </c>
      <c r="F513" t="s">
        <v>23121</v>
      </c>
      <c r="G513" t="s">
        <v>856</v>
      </c>
      <c r="H513" t="s">
        <v>107</v>
      </c>
      <c r="I513" t="s">
        <v>3945</v>
      </c>
      <c r="J513" t="s">
        <v>3946</v>
      </c>
      <c r="K513" t="s">
        <v>3947</v>
      </c>
      <c r="L513" t="s">
        <v>3948</v>
      </c>
    </row>
    <row r="514" spans="1:12">
      <c r="A514" t="s">
        <v>3991</v>
      </c>
      <c r="B514" t="s">
        <v>3950</v>
      </c>
      <c r="C514" t="str">
        <f t="shared" ref="C514:C577" si="8">IFERROR(LEFT(B514,FIND(" ",B514)-1),B514)</f>
        <v>Tanla</v>
      </c>
      <c r="D514" s="2" t="s">
        <v>26187</v>
      </c>
      <c r="E514" t="s">
        <v>2986</v>
      </c>
      <c r="F514" t="s">
        <v>26196</v>
      </c>
      <c r="G514" t="s">
        <v>389</v>
      </c>
      <c r="H514" t="s">
        <v>3951</v>
      </c>
      <c r="I514" t="s">
        <v>3952</v>
      </c>
      <c r="J514" t="s">
        <v>3953</v>
      </c>
      <c r="K514" t="s">
        <v>364</v>
      </c>
      <c r="L514" t="s">
        <v>3954</v>
      </c>
    </row>
    <row r="515" spans="1:12">
      <c r="A515" t="s">
        <v>842</v>
      </c>
      <c r="B515" t="s">
        <v>843</v>
      </c>
      <c r="C515" t="str">
        <f t="shared" si="8"/>
        <v>Name</v>
      </c>
      <c r="D515" s="2" t="s">
        <v>844</v>
      </c>
      <c r="E515" t="s">
        <v>845</v>
      </c>
      <c r="F515" t="s">
        <v>846</v>
      </c>
      <c r="G515" t="s">
        <v>847</v>
      </c>
      <c r="H515" t="s">
        <v>848</v>
      </c>
      <c r="I515" t="s">
        <v>849</v>
      </c>
      <c r="J515" t="s">
        <v>850</v>
      </c>
      <c r="K515" t="s">
        <v>851</v>
      </c>
      <c r="L515" t="s">
        <v>852</v>
      </c>
    </row>
    <row r="516" spans="1:12">
      <c r="A516" t="s">
        <v>3997</v>
      </c>
      <c r="B516" t="s">
        <v>3071</v>
      </c>
      <c r="C516" t="str">
        <f t="shared" si="8"/>
        <v>Shlokka</v>
      </c>
      <c r="D516" s="2" t="s">
        <v>859</v>
      </c>
      <c r="E516" t="s">
        <v>6951</v>
      </c>
      <c r="F516" t="s">
        <v>24051</v>
      </c>
      <c r="G516" t="s">
        <v>859</v>
      </c>
      <c r="H516" t="s">
        <v>859</v>
      </c>
      <c r="I516" t="s">
        <v>859</v>
      </c>
      <c r="J516" t="s">
        <v>859</v>
      </c>
      <c r="K516" t="s">
        <v>859</v>
      </c>
      <c r="L516" t="s">
        <v>3191</v>
      </c>
    </row>
    <row r="517" spans="1:12">
      <c r="A517" t="s">
        <v>4004</v>
      </c>
      <c r="B517" t="s">
        <v>3956</v>
      </c>
      <c r="C517" t="str">
        <f t="shared" si="8"/>
        <v>Volt.Transform.</v>
      </c>
      <c r="D517" s="2" t="s">
        <v>26197</v>
      </c>
      <c r="E517" t="s">
        <v>6139</v>
      </c>
      <c r="F517" t="s">
        <v>26198</v>
      </c>
      <c r="G517" t="s">
        <v>376</v>
      </c>
      <c r="H517" t="s">
        <v>3958</v>
      </c>
      <c r="I517" t="s">
        <v>673</v>
      </c>
      <c r="J517" t="s">
        <v>3959</v>
      </c>
      <c r="K517" t="s">
        <v>3960</v>
      </c>
      <c r="L517" t="s">
        <v>3961</v>
      </c>
    </row>
    <row r="518" spans="1:12">
      <c r="A518" t="s">
        <v>4010</v>
      </c>
      <c r="B518" t="s">
        <v>3963</v>
      </c>
      <c r="C518" t="str">
        <f t="shared" si="8"/>
        <v>Sonata</v>
      </c>
      <c r="D518" s="2" t="s">
        <v>26199</v>
      </c>
      <c r="E518" t="s">
        <v>22718</v>
      </c>
      <c r="F518" t="s">
        <v>26200</v>
      </c>
      <c r="G518" t="s">
        <v>1017</v>
      </c>
      <c r="H518" t="s">
        <v>3965</v>
      </c>
      <c r="I518" t="s">
        <v>119</v>
      </c>
      <c r="J518" t="s">
        <v>3966</v>
      </c>
      <c r="K518" t="s">
        <v>1216</v>
      </c>
      <c r="L518" t="s">
        <v>2010</v>
      </c>
    </row>
    <row r="519" spans="1:12">
      <c r="A519" t="s">
        <v>4016</v>
      </c>
      <c r="B519" t="s">
        <v>3968</v>
      </c>
      <c r="C519" t="str">
        <f t="shared" si="8"/>
        <v>Sika</v>
      </c>
      <c r="D519" s="2" t="s">
        <v>26201</v>
      </c>
      <c r="E519" t="s">
        <v>23170</v>
      </c>
      <c r="F519" t="s">
        <v>26202</v>
      </c>
      <c r="G519" t="s">
        <v>2350</v>
      </c>
      <c r="H519" t="s">
        <v>3969</v>
      </c>
      <c r="I519" t="s">
        <v>3970</v>
      </c>
      <c r="J519" t="s">
        <v>1416</v>
      </c>
      <c r="K519" t="s">
        <v>3971</v>
      </c>
      <c r="L519" t="s">
        <v>3972</v>
      </c>
    </row>
    <row r="520" spans="1:12">
      <c r="A520" t="s">
        <v>4023</v>
      </c>
      <c r="B520" t="s">
        <v>3978</v>
      </c>
      <c r="C520" t="str">
        <f t="shared" si="8"/>
        <v>Indus</v>
      </c>
      <c r="D520" s="2" t="s">
        <v>26203</v>
      </c>
      <c r="E520" t="s">
        <v>13327</v>
      </c>
      <c r="F520" t="s">
        <v>26204</v>
      </c>
      <c r="G520" t="s">
        <v>856</v>
      </c>
      <c r="H520" t="s">
        <v>3979</v>
      </c>
      <c r="I520" t="s">
        <v>3980</v>
      </c>
      <c r="J520" t="s">
        <v>3981</v>
      </c>
      <c r="K520" t="s">
        <v>3982</v>
      </c>
      <c r="L520" t="s">
        <v>3983</v>
      </c>
    </row>
    <row r="521" spans="1:12">
      <c r="A521" t="s">
        <v>4030</v>
      </c>
      <c r="B521" t="s">
        <v>3985</v>
      </c>
      <c r="C521" t="str">
        <f t="shared" si="8"/>
        <v>Kamdhenu</v>
      </c>
      <c r="D521" s="2" t="s">
        <v>4271</v>
      </c>
      <c r="E521" t="s">
        <v>8241</v>
      </c>
      <c r="F521" t="s">
        <v>26205</v>
      </c>
      <c r="G521" t="s">
        <v>495</v>
      </c>
      <c r="H521" t="s">
        <v>1032</v>
      </c>
      <c r="I521" t="s">
        <v>3987</v>
      </c>
      <c r="J521" t="s">
        <v>3988</v>
      </c>
      <c r="K521" t="s">
        <v>3989</v>
      </c>
      <c r="L521" t="s">
        <v>3990</v>
      </c>
    </row>
    <row r="522" spans="1:12">
      <c r="A522" t="s">
        <v>4034</v>
      </c>
      <c r="B522" t="s">
        <v>3992</v>
      </c>
      <c r="C522" t="str">
        <f t="shared" si="8"/>
        <v>Dr</v>
      </c>
      <c r="D522" s="2" t="s">
        <v>26206</v>
      </c>
      <c r="E522" t="s">
        <v>1150</v>
      </c>
      <c r="F522" t="s">
        <v>26207</v>
      </c>
      <c r="G522" t="s">
        <v>4539</v>
      </c>
      <c r="H522" t="s">
        <v>3994</v>
      </c>
      <c r="I522" t="s">
        <v>2462</v>
      </c>
      <c r="J522" t="s">
        <v>3995</v>
      </c>
      <c r="K522" t="s">
        <v>140</v>
      </c>
      <c r="L522" t="s">
        <v>3996</v>
      </c>
    </row>
    <row r="523" spans="1:12">
      <c r="A523" t="s">
        <v>4040</v>
      </c>
      <c r="B523" t="s">
        <v>3998</v>
      </c>
      <c r="C523" t="str">
        <f t="shared" si="8"/>
        <v>Chandan</v>
      </c>
      <c r="D523" s="2" t="s">
        <v>24052</v>
      </c>
      <c r="E523" t="s">
        <v>21697</v>
      </c>
      <c r="F523" t="s">
        <v>24053</v>
      </c>
      <c r="G523" t="s">
        <v>856</v>
      </c>
      <c r="H523" t="s">
        <v>3999</v>
      </c>
      <c r="I523" t="s">
        <v>4000</v>
      </c>
      <c r="J523" t="s">
        <v>4001</v>
      </c>
      <c r="K523" t="s">
        <v>4002</v>
      </c>
      <c r="L523" t="s">
        <v>4003</v>
      </c>
    </row>
    <row r="524" spans="1:12">
      <c r="A524" t="s">
        <v>4043</v>
      </c>
      <c r="B524" t="s">
        <v>4005</v>
      </c>
      <c r="C524" t="str">
        <f t="shared" si="8"/>
        <v>Landmark</v>
      </c>
      <c r="D524" s="2" t="s">
        <v>23719</v>
      </c>
      <c r="E524" t="s">
        <v>1406</v>
      </c>
      <c r="F524" t="s">
        <v>13034</v>
      </c>
      <c r="G524" t="s">
        <v>856</v>
      </c>
      <c r="H524" t="s">
        <v>4007</v>
      </c>
      <c r="I524" t="s">
        <v>859</v>
      </c>
      <c r="J524" t="s">
        <v>4008</v>
      </c>
      <c r="K524" t="s">
        <v>859</v>
      </c>
      <c r="L524" t="s">
        <v>4009</v>
      </c>
    </row>
    <row r="525" spans="1:12">
      <c r="A525" t="s">
        <v>4050</v>
      </c>
      <c r="B525" t="s">
        <v>4011</v>
      </c>
      <c r="C525" t="str">
        <f t="shared" si="8"/>
        <v>SKF</v>
      </c>
      <c r="D525" s="2" t="s">
        <v>26208</v>
      </c>
      <c r="E525" t="s">
        <v>23558</v>
      </c>
      <c r="F525" t="s">
        <v>26209</v>
      </c>
      <c r="G525" t="s">
        <v>352</v>
      </c>
      <c r="H525" t="s">
        <v>4012</v>
      </c>
      <c r="I525" t="s">
        <v>4013</v>
      </c>
      <c r="J525" t="s">
        <v>4014</v>
      </c>
      <c r="K525" t="s">
        <v>4015</v>
      </c>
      <c r="L525" t="s">
        <v>2330</v>
      </c>
    </row>
    <row r="526" spans="1:12">
      <c r="A526" t="s">
        <v>4055</v>
      </c>
      <c r="B526" t="s">
        <v>4017</v>
      </c>
      <c r="C526" t="str">
        <f t="shared" si="8"/>
        <v>G</v>
      </c>
      <c r="D526" s="2" t="s">
        <v>1250</v>
      </c>
      <c r="E526" t="s">
        <v>2245</v>
      </c>
      <c r="F526" t="s">
        <v>24055</v>
      </c>
      <c r="G526" t="s">
        <v>856</v>
      </c>
      <c r="H526" t="s">
        <v>3418</v>
      </c>
      <c r="I526" t="s">
        <v>2190</v>
      </c>
      <c r="J526" t="s">
        <v>4020</v>
      </c>
      <c r="K526" t="s">
        <v>4021</v>
      </c>
      <c r="L526" t="s">
        <v>4022</v>
      </c>
    </row>
    <row r="527" spans="1:12">
      <c r="A527" t="s">
        <v>4061</v>
      </c>
      <c r="B527" t="s">
        <v>4024</v>
      </c>
      <c r="C527" t="str">
        <f t="shared" si="8"/>
        <v>Systango</v>
      </c>
      <c r="D527" s="2" t="s">
        <v>24029</v>
      </c>
      <c r="E527" t="s">
        <v>9028</v>
      </c>
      <c r="F527" t="s">
        <v>24056</v>
      </c>
      <c r="G527" t="s">
        <v>856</v>
      </c>
      <c r="H527" t="s">
        <v>84</v>
      </c>
      <c r="I527" t="s">
        <v>4026</v>
      </c>
      <c r="J527" t="s">
        <v>4027</v>
      </c>
      <c r="K527" t="s">
        <v>4028</v>
      </c>
      <c r="L527" t="s">
        <v>4029</v>
      </c>
    </row>
    <row r="528" spans="1:12">
      <c r="A528" t="s">
        <v>4067</v>
      </c>
      <c r="B528" t="s">
        <v>4035</v>
      </c>
      <c r="C528" t="str">
        <f t="shared" si="8"/>
        <v>Vinsys</v>
      </c>
      <c r="D528" s="2" t="s">
        <v>24510</v>
      </c>
      <c r="E528" t="s">
        <v>219</v>
      </c>
      <c r="F528" t="s">
        <v>26210</v>
      </c>
      <c r="G528" t="s">
        <v>856</v>
      </c>
      <c r="H528" t="s">
        <v>370</v>
      </c>
      <c r="I528" t="s">
        <v>942</v>
      </c>
      <c r="J528" t="s">
        <v>4037</v>
      </c>
      <c r="K528" t="s">
        <v>4038</v>
      </c>
      <c r="L528" t="s">
        <v>1419</v>
      </c>
    </row>
    <row r="529" spans="1:12">
      <c r="A529" t="s">
        <v>4069</v>
      </c>
      <c r="B529" t="s">
        <v>4031</v>
      </c>
      <c r="C529" t="str">
        <f t="shared" si="8"/>
        <v>Sattva</v>
      </c>
      <c r="D529" s="2" t="s">
        <v>6107</v>
      </c>
      <c r="E529" t="s">
        <v>3058</v>
      </c>
      <c r="F529" t="s">
        <v>15137</v>
      </c>
      <c r="G529" t="s">
        <v>856</v>
      </c>
      <c r="H529" t="s">
        <v>859</v>
      </c>
      <c r="I529" t="s">
        <v>859</v>
      </c>
      <c r="J529" t="s">
        <v>859</v>
      </c>
      <c r="K529" t="s">
        <v>859</v>
      </c>
      <c r="L529" t="s">
        <v>4033</v>
      </c>
    </row>
    <row r="530" spans="1:12">
      <c r="A530" t="s">
        <v>4076</v>
      </c>
      <c r="B530" t="s">
        <v>4041</v>
      </c>
      <c r="C530" t="str">
        <f t="shared" si="8"/>
        <v>Sampat</v>
      </c>
      <c r="D530" s="2" t="s">
        <v>16914</v>
      </c>
      <c r="E530" t="s">
        <v>7081</v>
      </c>
      <c r="F530" t="s">
        <v>26211</v>
      </c>
      <c r="G530" t="s">
        <v>856</v>
      </c>
      <c r="H530" t="s">
        <v>859</v>
      </c>
      <c r="I530" t="s">
        <v>859</v>
      </c>
      <c r="J530" t="s">
        <v>859</v>
      </c>
      <c r="K530" t="s">
        <v>859</v>
      </c>
      <c r="L530" t="s">
        <v>2860</v>
      </c>
    </row>
    <row r="531" spans="1:12">
      <c r="A531" t="s">
        <v>842</v>
      </c>
      <c r="B531" t="s">
        <v>843</v>
      </c>
      <c r="C531" t="str">
        <f t="shared" si="8"/>
        <v>Name</v>
      </c>
      <c r="D531" s="2" t="s">
        <v>844</v>
      </c>
      <c r="E531" t="s">
        <v>845</v>
      </c>
      <c r="F531" t="s">
        <v>846</v>
      </c>
      <c r="G531" t="s">
        <v>847</v>
      </c>
      <c r="H531" t="s">
        <v>848</v>
      </c>
      <c r="I531" t="s">
        <v>849</v>
      </c>
      <c r="J531" t="s">
        <v>850</v>
      </c>
      <c r="K531" t="s">
        <v>851</v>
      </c>
      <c r="L531" t="s">
        <v>852</v>
      </c>
    </row>
    <row r="532" spans="1:12">
      <c r="A532" t="s">
        <v>4083</v>
      </c>
      <c r="B532" t="s">
        <v>4044</v>
      </c>
      <c r="C532" t="str">
        <f t="shared" si="8"/>
        <v>KNR</v>
      </c>
      <c r="D532" s="2" t="s">
        <v>24058</v>
      </c>
      <c r="E532" t="s">
        <v>5965</v>
      </c>
      <c r="F532" t="s">
        <v>24059</v>
      </c>
      <c r="G532" t="s">
        <v>2637</v>
      </c>
      <c r="H532" t="s">
        <v>4045</v>
      </c>
      <c r="I532" t="s">
        <v>4046</v>
      </c>
      <c r="J532" t="s">
        <v>4047</v>
      </c>
      <c r="K532" t="s">
        <v>4048</v>
      </c>
      <c r="L532" t="s">
        <v>4049</v>
      </c>
    </row>
    <row r="533" spans="1:12">
      <c r="A533" t="s">
        <v>4089</v>
      </c>
      <c r="B533" t="s">
        <v>4051</v>
      </c>
      <c r="C533" t="str">
        <f t="shared" si="8"/>
        <v>Saraswati</v>
      </c>
      <c r="D533" s="2" t="s">
        <v>23368</v>
      </c>
      <c r="E533" t="s">
        <v>6662</v>
      </c>
      <c r="F533" t="s">
        <v>26212</v>
      </c>
      <c r="G533" t="s">
        <v>3327</v>
      </c>
      <c r="H533" t="s">
        <v>123</v>
      </c>
      <c r="I533" t="s">
        <v>1465</v>
      </c>
      <c r="J533" t="s">
        <v>4054</v>
      </c>
      <c r="K533" t="s">
        <v>1581</v>
      </c>
      <c r="L533" t="s">
        <v>4049</v>
      </c>
    </row>
    <row r="534" spans="1:12">
      <c r="A534" t="s">
        <v>4096</v>
      </c>
      <c r="B534" t="s">
        <v>24060</v>
      </c>
      <c r="C534" t="str">
        <f t="shared" si="8"/>
        <v>Rubicon</v>
      </c>
      <c r="D534" s="2" t="s">
        <v>859</v>
      </c>
      <c r="E534" t="s">
        <v>1529</v>
      </c>
      <c r="F534" t="s">
        <v>24061</v>
      </c>
      <c r="G534" t="s">
        <v>859</v>
      </c>
      <c r="H534" t="s">
        <v>859</v>
      </c>
      <c r="I534" t="s">
        <v>859</v>
      </c>
      <c r="J534" t="s">
        <v>859</v>
      </c>
      <c r="K534" t="s">
        <v>859</v>
      </c>
      <c r="L534" t="s">
        <v>3411</v>
      </c>
    </row>
    <row r="535" spans="1:12">
      <c r="A535" t="s">
        <v>4102</v>
      </c>
      <c r="B535" t="s">
        <v>4056</v>
      </c>
      <c r="C535" t="str">
        <f t="shared" si="8"/>
        <v>Yash</v>
      </c>
      <c r="D535" s="2" t="s">
        <v>26213</v>
      </c>
      <c r="E535" t="s">
        <v>25078</v>
      </c>
      <c r="F535" t="s">
        <v>26214</v>
      </c>
      <c r="G535" t="s">
        <v>2350</v>
      </c>
      <c r="H535" t="s">
        <v>3256</v>
      </c>
      <c r="I535" t="s">
        <v>4057</v>
      </c>
      <c r="J535" t="s">
        <v>4058</v>
      </c>
      <c r="K535" t="s">
        <v>4059</v>
      </c>
      <c r="L535" t="s">
        <v>4060</v>
      </c>
    </row>
    <row r="536" spans="1:12">
      <c r="A536" t="s">
        <v>4107</v>
      </c>
      <c r="B536" t="s">
        <v>4062</v>
      </c>
      <c r="C536" t="str">
        <f t="shared" si="8"/>
        <v>Anthem</v>
      </c>
      <c r="D536" s="2" t="s">
        <v>26215</v>
      </c>
      <c r="E536" t="s">
        <v>23163</v>
      </c>
      <c r="F536" t="s">
        <v>26216</v>
      </c>
      <c r="G536" t="s">
        <v>856</v>
      </c>
      <c r="H536" t="s">
        <v>4063</v>
      </c>
      <c r="I536" t="s">
        <v>4064</v>
      </c>
      <c r="J536" t="s">
        <v>4065</v>
      </c>
      <c r="K536" t="s">
        <v>4066</v>
      </c>
      <c r="L536" t="s">
        <v>4060</v>
      </c>
    </row>
    <row r="537" spans="1:12">
      <c r="A537" t="s">
        <v>4113</v>
      </c>
      <c r="B537" t="s">
        <v>4070</v>
      </c>
      <c r="C537" t="str">
        <f t="shared" si="8"/>
        <v>GTV</v>
      </c>
      <c r="D537" s="2" t="s">
        <v>26217</v>
      </c>
      <c r="E537" t="s">
        <v>23087</v>
      </c>
      <c r="F537" t="s">
        <v>26218</v>
      </c>
      <c r="G537" t="s">
        <v>2240</v>
      </c>
      <c r="H537" t="s">
        <v>879</v>
      </c>
      <c r="I537" t="s">
        <v>4072</v>
      </c>
      <c r="J537" t="s">
        <v>4073</v>
      </c>
      <c r="K537" t="s">
        <v>4074</v>
      </c>
      <c r="L537" t="s">
        <v>4075</v>
      </c>
    </row>
    <row r="538" spans="1:12">
      <c r="A538" t="s">
        <v>4119</v>
      </c>
      <c r="B538" t="s">
        <v>4077</v>
      </c>
      <c r="C538" t="str">
        <f t="shared" si="8"/>
        <v>Elecon</v>
      </c>
      <c r="D538" s="2" t="s">
        <v>24922</v>
      </c>
      <c r="E538" t="s">
        <v>1503</v>
      </c>
      <c r="F538" t="s">
        <v>26219</v>
      </c>
      <c r="G538" t="s">
        <v>1534</v>
      </c>
      <c r="H538" t="s">
        <v>4078</v>
      </c>
      <c r="I538" t="s">
        <v>4079</v>
      </c>
      <c r="J538" t="s">
        <v>4080</v>
      </c>
      <c r="K538" t="s">
        <v>4081</v>
      </c>
      <c r="L538" t="s">
        <v>4082</v>
      </c>
    </row>
    <row r="539" spans="1:12">
      <c r="A539" t="s">
        <v>4126</v>
      </c>
      <c r="B539" t="s">
        <v>4084</v>
      </c>
      <c r="C539" t="str">
        <f t="shared" si="8"/>
        <v>Pokarna</v>
      </c>
      <c r="D539" s="2" t="s">
        <v>26220</v>
      </c>
      <c r="E539" t="s">
        <v>5218</v>
      </c>
      <c r="F539" t="s">
        <v>26221</v>
      </c>
      <c r="G539" t="s">
        <v>2522</v>
      </c>
      <c r="H539" t="s">
        <v>4085</v>
      </c>
      <c r="I539" t="s">
        <v>4086</v>
      </c>
      <c r="J539" t="s">
        <v>4087</v>
      </c>
      <c r="K539" t="s">
        <v>4088</v>
      </c>
      <c r="L539" t="s">
        <v>1727</v>
      </c>
    </row>
    <row r="540" spans="1:12">
      <c r="A540" t="s">
        <v>4132</v>
      </c>
      <c r="B540" t="s">
        <v>4090</v>
      </c>
      <c r="C540" t="str">
        <f t="shared" si="8"/>
        <v>Hindustan</v>
      </c>
      <c r="D540" s="2" t="s">
        <v>26222</v>
      </c>
      <c r="E540" t="s">
        <v>7369</v>
      </c>
      <c r="F540" t="s">
        <v>26223</v>
      </c>
      <c r="G540" t="s">
        <v>4302</v>
      </c>
      <c r="H540" t="s">
        <v>2189</v>
      </c>
      <c r="I540" t="s">
        <v>4092</v>
      </c>
      <c r="J540" t="s">
        <v>4093</v>
      </c>
      <c r="K540" t="s">
        <v>4094</v>
      </c>
      <c r="L540" t="s">
        <v>4095</v>
      </c>
    </row>
    <row r="541" spans="1:12">
      <c r="A541" t="s">
        <v>4137</v>
      </c>
      <c r="B541" t="s">
        <v>4097</v>
      </c>
      <c r="C541" t="str">
        <f t="shared" si="8"/>
        <v>D-Link</v>
      </c>
      <c r="D541" s="2" t="s">
        <v>26224</v>
      </c>
      <c r="E541" t="s">
        <v>9249</v>
      </c>
      <c r="F541" t="s">
        <v>26225</v>
      </c>
      <c r="G541" t="s">
        <v>4357</v>
      </c>
      <c r="H541" t="s">
        <v>2408</v>
      </c>
      <c r="I541" t="s">
        <v>4099</v>
      </c>
      <c r="J541" t="s">
        <v>4100</v>
      </c>
      <c r="K541" t="s">
        <v>492</v>
      </c>
      <c r="L541" t="s">
        <v>4101</v>
      </c>
    </row>
    <row r="542" spans="1:12">
      <c r="A542" t="s">
        <v>842</v>
      </c>
      <c r="B542" t="s">
        <v>843</v>
      </c>
      <c r="C542" t="str">
        <f t="shared" si="8"/>
        <v>Name</v>
      </c>
      <c r="D542" s="2" t="s">
        <v>844</v>
      </c>
      <c r="E542" t="s">
        <v>845</v>
      </c>
      <c r="F542" t="s">
        <v>846</v>
      </c>
      <c r="G542" t="s">
        <v>847</v>
      </c>
      <c r="H542" t="s">
        <v>848</v>
      </c>
      <c r="I542" t="s">
        <v>849</v>
      </c>
      <c r="J542" t="s">
        <v>850</v>
      </c>
      <c r="K542" t="s">
        <v>851</v>
      </c>
      <c r="L542" t="s">
        <v>852</v>
      </c>
    </row>
    <row r="543" spans="1:12">
      <c r="A543" t="s">
        <v>4144</v>
      </c>
      <c r="B543" t="s">
        <v>4103</v>
      </c>
      <c r="C543" t="str">
        <f t="shared" si="8"/>
        <v>Rexpro</v>
      </c>
      <c r="D543" s="2" t="s">
        <v>23593</v>
      </c>
      <c r="E543" t="s">
        <v>3900</v>
      </c>
      <c r="F543" t="s">
        <v>24062</v>
      </c>
      <c r="G543" t="s">
        <v>856</v>
      </c>
      <c r="H543" t="s">
        <v>3706</v>
      </c>
      <c r="I543" t="s">
        <v>4105</v>
      </c>
      <c r="J543" t="s">
        <v>4106</v>
      </c>
      <c r="K543" t="s">
        <v>3915</v>
      </c>
      <c r="L543" t="s">
        <v>4101</v>
      </c>
    </row>
    <row r="544" spans="1:12">
      <c r="A544" t="s">
        <v>4150</v>
      </c>
      <c r="B544" t="s">
        <v>4108</v>
      </c>
      <c r="C544" t="str">
        <f t="shared" si="8"/>
        <v>Seacoast</v>
      </c>
      <c r="D544" s="2" t="s">
        <v>4580</v>
      </c>
      <c r="E544" t="s">
        <v>1297</v>
      </c>
      <c r="F544" t="s">
        <v>23157</v>
      </c>
      <c r="G544" t="s">
        <v>856</v>
      </c>
      <c r="H544" t="s">
        <v>678</v>
      </c>
      <c r="I544" t="s">
        <v>725</v>
      </c>
      <c r="J544" t="s">
        <v>4110</v>
      </c>
      <c r="K544" t="s">
        <v>4111</v>
      </c>
      <c r="L544" t="s">
        <v>4112</v>
      </c>
    </row>
    <row r="545" spans="1:12">
      <c r="A545" t="s">
        <v>4157</v>
      </c>
      <c r="B545" t="s">
        <v>4114</v>
      </c>
      <c r="C545" t="str">
        <f t="shared" si="8"/>
        <v>Gulf</v>
      </c>
      <c r="D545" s="2" t="s">
        <v>26226</v>
      </c>
      <c r="E545" t="s">
        <v>9115</v>
      </c>
      <c r="F545" t="s">
        <v>26227</v>
      </c>
      <c r="G545" t="s">
        <v>7582</v>
      </c>
      <c r="H545" t="s">
        <v>4116</v>
      </c>
      <c r="I545" t="s">
        <v>1594</v>
      </c>
      <c r="J545" t="s">
        <v>4117</v>
      </c>
      <c r="K545" t="s">
        <v>3821</v>
      </c>
      <c r="L545" t="s">
        <v>4118</v>
      </c>
    </row>
    <row r="546" spans="1:12">
      <c r="A546" t="s">
        <v>4163</v>
      </c>
      <c r="B546" t="s">
        <v>4120</v>
      </c>
      <c r="C546" t="str">
        <f t="shared" si="8"/>
        <v>Dhanuka</v>
      </c>
      <c r="D546" s="2" t="s">
        <v>24063</v>
      </c>
      <c r="E546" t="s">
        <v>5697</v>
      </c>
      <c r="F546" t="s">
        <v>24064</v>
      </c>
      <c r="G546" t="s">
        <v>2637</v>
      </c>
      <c r="H546" t="s">
        <v>4122</v>
      </c>
      <c r="I546" t="s">
        <v>4123</v>
      </c>
      <c r="J546" t="s">
        <v>4124</v>
      </c>
      <c r="K546" t="s">
        <v>4125</v>
      </c>
      <c r="L546" t="s">
        <v>4085</v>
      </c>
    </row>
    <row r="547" spans="1:12">
      <c r="A547" t="s">
        <v>4168</v>
      </c>
      <c r="B547" t="s">
        <v>795</v>
      </c>
      <c r="C547" t="str">
        <f t="shared" si="8"/>
        <v>L&amp;T</v>
      </c>
      <c r="D547" s="2" t="s">
        <v>26228</v>
      </c>
      <c r="E547" t="s">
        <v>6084</v>
      </c>
      <c r="F547" t="s">
        <v>26229</v>
      </c>
      <c r="G547" t="s">
        <v>12867</v>
      </c>
      <c r="H547" t="s">
        <v>4128</v>
      </c>
      <c r="I547" t="s">
        <v>4129</v>
      </c>
      <c r="J547" t="s">
        <v>4130</v>
      </c>
      <c r="K547" t="s">
        <v>4131</v>
      </c>
      <c r="L547" t="s">
        <v>4085</v>
      </c>
    </row>
    <row r="548" spans="1:12">
      <c r="A548" t="s">
        <v>4174</v>
      </c>
      <c r="B548" t="s">
        <v>4133</v>
      </c>
      <c r="C548" t="str">
        <f t="shared" si="8"/>
        <v>Kirl.Pneumatic</v>
      </c>
      <c r="D548" s="2" t="s">
        <v>26230</v>
      </c>
      <c r="E548" t="s">
        <v>2761</v>
      </c>
      <c r="F548" t="s">
        <v>26231</v>
      </c>
      <c r="G548" t="s">
        <v>729</v>
      </c>
      <c r="H548" t="s">
        <v>3590</v>
      </c>
      <c r="I548" t="s">
        <v>4134</v>
      </c>
      <c r="J548" t="s">
        <v>4135</v>
      </c>
      <c r="K548" t="s">
        <v>4136</v>
      </c>
      <c r="L548" t="s">
        <v>1717</v>
      </c>
    </row>
    <row r="549" spans="1:12">
      <c r="A549" t="s">
        <v>4182</v>
      </c>
      <c r="B549" t="s">
        <v>4138</v>
      </c>
      <c r="C549" t="str">
        <f t="shared" si="8"/>
        <v>Loyal</v>
      </c>
      <c r="D549" s="2" t="s">
        <v>23559</v>
      </c>
      <c r="E549" t="s">
        <v>22887</v>
      </c>
      <c r="F549" t="s">
        <v>26232</v>
      </c>
      <c r="G549" t="s">
        <v>2409</v>
      </c>
      <c r="H549" t="s">
        <v>2463</v>
      </c>
      <c r="I549" t="s">
        <v>4141</v>
      </c>
      <c r="J549" t="s">
        <v>3900</v>
      </c>
      <c r="K549" t="s">
        <v>4142</v>
      </c>
      <c r="L549" t="s">
        <v>4143</v>
      </c>
    </row>
    <row r="550" spans="1:12">
      <c r="A550" t="s">
        <v>4188</v>
      </c>
      <c r="B550" t="s">
        <v>4145</v>
      </c>
      <c r="C550" t="str">
        <f t="shared" si="8"/>
        <v>Concord</v>
      </c>
      <c r="D550" s="2" t="s">
        <v>26233</v>
      </c>
      <c r="E550" t="s">
        <v>26234</v>
      </c>
      <c r="F550" t="s">
        <v>26235</v>
      </c>
      <c r="G550" t="s">
        <v>4129</v>
      </c>
      <c r="H550" t="s">
        <v>1954</v>
      </c>
      <c r="I550" t="s">
        <v>4146</v>
      </c>
      <c r="J550" t="s">
        <v>4147</v>
      </c>
      <c r="K550" t="s">
        <v>4148</v>
      </c>
      <c r="L550" t="s">
        <v>4149</v>
      </c>
    </row>
    <row r="551" spans="1:12">
      <c r="A551" t="s">
        <v>4194</v>
      </c>
      <c r="B551" t="s">
        <v>4151</v>
      </c>
      <c r="C551" t="str">
        <f t="shared" si="8"/>
        <v>Z-Tech</v>
      </c>
      <c r="D551" s="2" t="s">
        <v>26236</v>
      </c>
      <c r="E551" t="s">
        <v>23659</v>
      </c>
      <c r="F551" t="s">
        <v>26237</v>
      </c>
      <c r="G551" t="s">
        <v>856</v>
      </c>
      <c r="H551" t="s">
        <v>4153</v>
      </c>
      <c r="I551" t="s">
        <v>4154</v>
      </c>
      <c r="J551" t="s">
        <v>4155</v>
      </c>
      <c r="K551" t="s">
        <v>4156</v>
      </c>
      <c r="L551" t="s">
        <v>4149</v>
      </c>
    </row>
    <row r="552" spans="1:12">
      <c r="A552" t="s">
        <v>4201</v>
      </c>
      <c r="B552" t="s">
        <v>4158</v>
      </c>
      <c r="C552" t="str">
        <f t="shared" si="8"/>
        <v>Challani</v>
      </c>
      <c r="D552" s="2" t="s">
        <v>14483</v>
      </c>
      <c r="E552" t="s">
        <v>3677</v>
      </c>
      <c r="F552" t="s">
        <v>23034</v>
      </c>
      <c r="G552" t="s">
        <v>856</v>
      </c>
      <c r="H552" t="s">
        <v>2673</v>
      </c>
      <c r="I552" t="s">
        <v>1502</v>
      </c>
      <c r="J552" t="s">
        <v>4160</v>
      </c>
      <c r="K552" t="s">
        <v>4161</v>
      </c>
      <c r="L552" t="s">
        <v>4162</v>
      </c>
    </row>
    <row r="553" spans="1:12">
      <c r="A553" t="s">
        <v>4208</v>
      </c>
      <c r="B553" t="s">
        <v>4164</v>
      </c>
      <c r="C553" t="str">
        <f t="shared" si="8"/>
        <v>Solex</v>
      </c>
      <c r="D553" s="2" t="s">
        <v>24065</v>
      </c>
      <c r="E553" t="s">
        <v>10020</v>
      </c>
      <c r="F553" t="s">
        <v>24066</v>
      </c>
      <c r="G553" t="s">
        <v>1787</v>
      </c>
      <c r="H553" t="s">
        <v>4165</v>
      </c>
      <c r="I553" t="s">
        <v>4166</v>
      </c>
      <c r="J553" t="s">
        <v>4167</v>
      </c>
      <c r="K553" t="s">
        <v>2156</v>
      </c>
      <c r="L553" t="s">
        <v>4162</v>
      </c>
    </row>
    <row r="554" spans="1:12">
      <c r="A554" t="s">
        <v>4215</v>
      </c>
      <c r="B554" t="s">
        <v>4169</v>
      </c>
      <c r="C554" t="str">
        <f t="shared" si="8"/>
        <v>GB</v>
      </c>
      <c r="D554" s="2" t="s">
        <v>12967</v>
      </c>
      <c r="E554" t="s">
        <v>6015</v>
      </c>
      <c r="F554" t="s">
        <v>2253</v>
      </c>
      <c r="G554" t="s">
        <v>856</v>
      </c>
      <c r="H554" t="s">
        <v>1987</v>
      </c>
      <c r="I554" t="s">
        <v>4171</v>
      </c>
      <c r="J554" t="s">
        <v>4172</v>
      </c>
      <c r="K554" t="s">
        <v>4173</v>
      </c>
      <c r="L554" t="s">
        <v>2107</v>
      </c>
    </row>
    <row r="555" spans="1:12">
      <c r="A555" t="s">
        <v>4221</v>
      </c>
      <c r="B555" t="s">
        <v>4175</v>
      </c>
      <c r="C555" t="str">
        <f t="shared" si="8"/>
        <v>Tilaknagar</v>
      </c>
      <c r="D555" s="2" t="s">
        <v>26238</v>
      </c>
      <c r="E555" t="s">
        <v>118</v>
      </c>
      <c r="F555" t="s">
        <v>26239</v>
      </c>
      <c r="G555" t="s">
        <v>3024</v>
      </c>
      <c r="H555" t="s">
        <v>4177</v>
      </c>
      <c r="I555" t="s">
        <v>4178</v>
      </c>
      <c r="J555" t="s">
        <v>4179</v>
      </c>
      <c r="K555" t="s">
        <v>4180</v>
      </c>
      <c r="L555" t="s">
        <v>4181</v>
      </c>
    </row>
    <row r="556" spans="1:12">
      <c r="A556" t="s">
        <v>4227</v>
      </c>
      <c r="B556" t="s">
        <v>4183</v>
      </c>
      <c r="C556" t="str">
        <f t="shared" si="8"/>
        <v>NIIT</v>
      </c>
      <c r="D556" s="2" t="s">
        <v>23254</v>
      </c>
      <c r="E556" t="s">
        <v>7211</v>
      </c>
      <c r="F556" t="s">
        <v>26240</v>
      </c>
      <c r="G556" t="s">
        <v>2912</v>
      </c>
      <c r="H556" t="s">
        <v>4185</v>
      </c>
      <c r="I556" t="s">
        <v>527</v>
      </c>
      <c r="J556" t="s">
        <v>4186</v>
      </c>
      <c r="K556" t="s">
        <v>271</v>
      </c>
      <c r="L556" t="s">
        <v>4187</v>
      </c>
    </row>
    <row r="557" spans="1:12">
      <c r="A557" t="s">
        <v>4233</v>
      </c>
      <c r="B557" t="s">
        <v>4189</v>
      </c>
      <c r="C557" t="str">
        <f t="shared" si="8"/>
        <v>Nicco</v>
      </c>
      <c r="D557" s="2" t="s">
        <v>23991</v>
      </c>
      <c r="E557" t="s">
        <v>3733</v>
      </c>
      <c r="F557" t="s">
        <v>24067</v>
      </c>
      <c r="G557" t="s">
        <v>1858</v>
      </c>
      <c r="H557" t="s">
        <v>4191</v>
      </c>
      <c r="I557" t="s">
        <v>4192</v>
      </c>
      <c r="J557" t="s">
        <v>3213</v>
      </c>
      <c r="K557" t="s">
        <v>2895</v>
      </c>
      <c r="L557" t="s">
        <v>4193</v>
      </c>
    </row>
    <row r="558" spans="1:12">
      <c r="A558" t="s">
        <v>842</v>
      </c>
      <c r="B558" t="s">
        <v>843</v>
      </c>
      <c r="C558" t="str">
        <f t="shared" si="8"/>
        <v>Name</v>
      </c>
      <c r="D558" s="2" t="s">
        <v>844</v>
      </c>
      <c r="E558" t="s">
        <v>845</v>
      </c>
      <c r="F558" t="s">
        <v>846</v>
      </c>
      <c r="G558" t="s">
        <v>847</v>
      </c>
      <c r="H558" t="s">
        <v>848</v>
      </c>
      <c r="I558" t="s">
        <v>849</v>
      </c>
      <c r="J558" t="s">
        <v>850</v>
      </c>
      <c r="K558" t="s">
        <v>851</v>
      </c>
      <c r="L558" t="s">
        <v>852</v>
      </c>
    </row>
    <row r="559" spans="1:12">
      <c r="A559" t="s">
        <v>4238</v>
      </c>
      <c r="B559" t="s">
        <v>4195</v>
      </c>
      <c r="C559" t="str">
        <f t="shared" si="8"/>
        <v>Urban</v>
      </c>
      <c r="D559" s="2" t="s">
        <v>23847</v>
      </c>
      <c r="E559" t="s">
        <v>8795</v>
      </c>
      <c r="F559" t="s">
        <v>24068</v>
      </c>
      <c r="G559" t="s">
        <v>856</v>
      </c>
      <c r="H559" t="s">
        <v>4196</v>
      </c>
      <c r="I559" t="s">
        <v>4197</v>
      </c>
      <c r="J559" t="s">
        <v>4198</v>
      </c>
      <c r="K559" t="s">
        <v>4199</v>
      </c>
      <c r="L559" t="s">
        <v>4200</v>
      </c>
    </row>
    <row r="560" spans="1:12">
      <c r="A560" t="s">
        <v>4243</v>
      </c>
      <c r="B560" t="s">
        <v>4202</v>
      </c>
      <c r="C560" t="str">
        <f t="shared" si="8"/>
        <v>Ken</v>
      </c>
      <c r="D560" s="2" t="s">
        <v>23584</v>
      </c>
      <c r="E560" t="s">
        <v>7434</v>
      </c>
      <c r="F560" t="s">
        <v>24069</v>
      </c>
      <c r="G560" t="s">
        <v>856</v>
      </c>
      <c r="H560" t="s">
        <v>4204</v>
      </c>
      <c r="I560" t="s">
        <v>4205</v>
      </c>
      <c r="J560" t="s">
        <v>4206</v>
      </c>
      <c r="K560" t="s">
        <v>4207</v>
      </c>
      <c r="L560" t="s">
        <v>4200</v>
      </c>
    </row>
    <row r="561" spans="1:12">
      <c r="A561" t="s">
        <v>4248</v>
      </c>
      <c r="B561" t="s">
        <v>4209</v>
      </c>
      <c r="C561" t="str">
        <f t="shared" si="8"/>
        <v>Franklin</v>
      </c>
      <c r="D561" s="2" t="s">
        <v>437</v>
      </c>
      <c r="E561" t="s">
        <v>11401</v>
      </c>
      <c r="F561" t="s">
        <v>8919</v>
      </c>
      <c r="G561" t="s">
        <v>856</v>
      </c>
      <c r="H561" t="s">
        <v>2944</v>
      </c>
      <c r="I561" t="s">
        <v>4211</v>
      </c>
      <c r="J561" t="s">
        <v>4212</v>
      </c>
      <c r="K561" t="s">
        <v>4213</v>
      </c>
      <c r="L561" t="s">
        <v>4214</v>
      </c>
    </row>
    <row r="562" spans="1:12">
      <c r="A562" t="s">
        <v>4255</v>
      </c>
      <c r="B562" t="s">
        <v>4216</v>
      </c>
      <c r="C562" t="str">
        <f t="shared" si="8"/>
        <v>Modern</v>
      </c>
      <c r="D562" s="2" t="s">
        <v>3406</v>
      </c>
      <c r="E562" t="s">
        <v>1192</v>
      </c>
      <c r="F562" t="s">
        <v>22940</v>
      </c>
      <c r="G562" t="s">
        <v>856</v>
      </c>
      <c r="H562" t="s">
        <v>293</v>
      </c>
      <c r="I562" t="s">
        <v>4219</v>
      </c>
      <c r="J562" t="s">
        <v>856</v>
      </c>
      <c r="K562" t="s">
        <v>859</v>
      </c>
      <c r="L562" t="s">
        <v>4220</v>
      </c>
    </row>
    <row r="563" spans="1:12">
      <c r="A563" t="s">
        <v>4260</v>
      </c>
      <c r="B563" t="s">
        <v>4222</v>
      </c>
      <c r="C563" t="str">
        <f t="shared" si="8"/>
        <v>Bajaj</v>
      </c>
      <c r="D563" s="2" t="s">
        <v>26241</v>
      </c>
      <c r="E563" t="s">
        <v>16055</v>
      </c>
      <c r="F563" t="s">
        <v>26242</v>
      </c>
      <c r="G563" t="s">
        <v>8048</v>
      </c>
      <c r="H563" t="s">
        <v>4223</v>
      </c>
      <c r="I563" t="s">
        <v>4224</v>
      </c>
      <c r="J563" t="s">
        <v>4225</v>
      </c>
      <c r="K563" t="s">
        <v>4226</v>
      </c>
      <c r="L563" t="s">
        <v>1202</v>
      </c>
    </row>
    <row r="564" spans="1:12">
      <c r="A564" t="s">
        <v>4264</v>
      </c>
      <c r="B564" t="s">
        <v>4228</v>
      </c>
      <c r="C564" t="str">
        <f t="shared" si="8"/>
        <v>Tinna</v>
      </c>
      <c r="D564" s="2" t="s">
        <v>17604</v>
      </c>
      <c r="E564" t="s">
        <v>21089</v>
      </c>
      <c r="F564" t="s">
        <v>26243</v>
      </c>
      <c r="G564" t="s">
        <v>2059</v>
      </c>
      <c r="H564" t="s">
        <v>4229</v>
      </c>
      <c r="I564" t="s">
        <v>644</v>
      </c>
      <c r="J564" t="s">
        <v>4230</v>
      </c>
      <c r="K564" t="s">
        <v>4231</v>
      </c>
      <c r="L564" t="s">
        <v>4232</v>
      </c>
    </row>
    <row r="565" spans="1:12">
      <c r="A565" t="s">
        <v>4272</v>
      </c>
      <c r="B565" t="s">
        <v>4234</v>
      </c>
      <c r="C565" t="str">
        <f t="shared" si="8"/>
        <v>Danlaw</v>
      </c>
      <c r="D565" s="2" t="s">
        <v>24070</v>
      </c>
      <c r="E565" t="s">
        <v>24071</v>
      </c>
      <c r="F565" t="s">
        <v>24072</v>
      </c>
      <c r="G565" t="s">
        <v>856</v>
      </c>
      <c r="H565" t="s">
        <v>425</v>
      </c>
      <c r="I565" t="s">
        <v>856</v>
      </c>
      <c r="J565" t="s">
        <v>4236</v>
      </c>
      <c r="K565" t="s">
        <v>908</v>
      </c>
      <c r="L565" t="s">
        <v>4237</v>
      </c>
    </row>
    <row r="566" spans="1:12">
      <c r="A566" t="s">
        <v>4278</v>
      </c>
      <c r="B566" t="s">
        <v>4239</v>
      </c>
      <c r="C566" t="str">
        <f t="shared" si="8"/>
        <v>Manoj</v>
      </c>
      <c r="D566" s="2" t="s">
        <v>14135</v>
      </c>
      <c r="E566" t="s">
        <v>5079</v>
      </c>
      <c r="F566" t="s">
        <v>6406</v>
      </c>
      <c r="G566" t="s">
        <v>856</v>
      </c>
      <c r="H566" t="s">
        <v>480</v>
      </c>
      <c r="I566" t="s">
        <v>859</v>
      </c>
      <c r="J566" t="s">
        <v>4242</v>
      </c>
      <c r="K566" t="s">
        <v>859</v>
      </c>
      <c r="L566" t="s">
        <v>3743</v>
      </c>
    </row>
    <row r="567" spans="1:12">
      <c r="A567" t="s">
        <v>4285</v>
      </c>
      <c r="B567" t="s">
        <v>4244</v>
      </c>
      <c r="C567" t="str">
        <f t="shared" si="8"/>
        <v>Advance</v>
      </c>
      <c r="D567" s="2" t="s">
        <v>8724</v>
      </c>
      <c r="E567" t="s">
        <v>4651</v>
      </c>
      <c r="F567" t="s">
        <v>26244</v>
      </c>
      <c r="G567" t="s">
        <v>856</v>
      </c>
      <c r="H567" t="s">
        <v>859</v>
      </c>
      <c r="I567" t="s">
        <v>859</v>
      </c>
      <c r="J567" t="s">
        <v>859</v>
      </c>
      <c r="K567" t="s">
        <v>859</v>
      </c>
      <c r="L567" t="s">
        <v>4247</v>
      </c>
    </row>
    <row r="568" spans="1:12">
      <c r="A568" t="s">
        <v>4292</v>
      </c>
      <c r="B568" t="s">
        <v>4249</v>
      </c>
      <c r="C568" t="str">
        <f t="shared" si="8"/>
        <v>eClerx</v>
      </c>
      <c r="D568" s="2" t="s">
        <v>26245</v>
      </c>
      <c r="E568" t="s">
        <v>3849</v>
      </c>
      <c r="F568" t="s">
        <v>26246</v>
      </c>
      <c r="G568" t="s">
        <v>933</v>
      </c>
      <c r="H568" t="s">
        <v>4250</v>
      </c>
      <c r="I568" t="s">
        <v>4251</v>
      </c>
      <c r="J568" t="s">
        <v>4252</v>
      </c>
      <c r="K568" t="s">
        <v>4253</v>
      </c>
      <c r="L568" t="s">
        <v>4254</v>
      </c>
    </row>
    <row r="569" spans="1:12">
      <c r="A569" t="s">
        <v>842</v>
      </c>
      <c r="B569" t="s">
        <v>843</v>
      </c>
      <c r="C569" t="str">
        <f t="shared" si="8"/>
        <v>Name</v>
      </c>
      <c r="D569" s="2" t="s">
        <v>844</v>
      </c>
      <c r="E569" t="s">
        <v>845</v>
      </c>
      <c r="F569" t="s">
        <v>846</v>
      </c>
      <c r="G569" t="s">
        <v>847</v>
      </c>
      <c r="H569" t="s">
        <v>848</v>
      </c>
      <c r="I569" t="s">
        <v>849</v>
      </c>
      <c r="J569" t="s">
        <v>850</v>
      </c>
      <c r="K569" t="s">
        <v>851</v>
      </c>
      <c r="L569" t="s">
        <v>852</v>
      </c>
    </row>
    <row r="570" spans="1:12">
      <c r="A570" t="s">
        <v>4299</v>
      </c>
      <c r="B570" t="s">
        <v>4256</v>
      </c>
      <c r="C570" t="str">
        <f t="shared" si="8"/>
        <v>T</v>
      </c>
      <c r="D570" s="2" t="s">
        <v>26247</v>
      </c>
      <c r="E570" t="s">
        <v>23653</v>
      </c>
      <c r="F570" t="s">
        <v>26248</v>
      </c>
      <c r="G570" t="s">
        <v>231</v>
      </c>
      <c r="H570" t="s">
        <v>4071</v>
      </c>
      <c r="I570" t="s">
        <v>4258</v>
      </c>
      <c r="J570" t="s">
        <v>4259</v>
      </c>
      <c r="K570" t="s">
        <v>3607</v>
      </c>
      <c r="L570" t="s">
        <v>4254</v>
      </c>
    </row>
    <row r="571" spans="1:12">
      <c r="A571" t="s">
        <v>4308</v>
      </c>
      <c r="B571" t="s">
        <v>815</v>
      </c>
      <c r="C571" t="str">
        <f t="shared" si="8"/>
        <v>Newgen</v>
      </c>
      <c r="D571" s="2" t="s">
        <v>26249</v>
      </c>
      <c r="E571" t="s">
        <v>1225</v>
      </c>
      <c r="F571" t="s">
        <v>26250</v>
      </c>
      <c r="G571" t="s">
        <v>987</v>
      </c>
      <c r="H571" t="s">
        <v>4261</v>
      </c>
      <c r="I571" t="s">
        <v>1229</v>
      </c>
      <c r="J571" t="s">
        <v>4262</v>
      </c>
      <c r="K571" t="s">
        <v>4263</v>
      </c>
      <c r="L571" t="s">
        <v>4254</v>
      </c>
    </row>
    <row r="572" spans="1:12">
      <c r="A572" t="s">
        <v>4315</v>
      </c>
      <c r="B572" t="s">
        <v>3017</v>
      </c>
      <c r="C572" t="str">
        <f t="shared" si="8"/>
        <v>KVS</v>
      </c>
      <c r="D572" s="2" t="s">
        <v>8610</v>
      </c>
      <c r="E572" t="s">
        <v>10750</v>
      </c>
      <c r="F572" t="s">
        <v>24073</v>
      </c>
      <c r="G572" t="s">
        <v>856</v>
      </c>
      <c r="H572" t="s">
        <v>3019</v>
      </c>
      <c r="I572" t="s">
        <v>859</v>
      </c>
      <c r="J572" t="s">
        <v>3020</v>
      </c>
      <c r="K572" t="s">
        <v>859</v>
      </c>
      <c r="L572" t="s">
        <v>12885</v>
      </c>
    </row>
    <row r="573" spans="1:12">
      <c r="A573" t="s">
        <v>4322</v>
      </c>
      <c r="B573" t="s">
        <v>4265</v>
      </c>
      <c r="C573" t="str">
        <f t="shared" si="8"/>
        <v>Maithan</v>
      </c>
      <c r="D573" s="2" t="s">
        <v>26251</v>
      </c>
      <c r="E573" t="s">
        <v>2936</v>
      </c>
      <c r="F573" t="s">
        <v>26252</v>
      </c>
      <c r="G573" t="s">
        <v>244</v>
      </c>
      <c r="H573" t="s">
        <v>4267</v>
      </c>
      <c r="I573" t="s">
        <v>4268</v>
      </c>
      <c r="J573" t="s">
        <v>4269</v>
      </c>
      <c r="K573" t="s">
        <v>4270</v>
      </c>
      <c r="L573" t="s">
        <v>4271</v>
      </c>
    </row>
    <row r="574" spans="1:12">
      <c r="A574" t="s">
        <v>4329</v>
      </c>
      <c r="B574" t="s">
        <v>4273</v>
      </c>
      <c r="C574" t="str">
        <f t="shared" si="8"/>
        <v>Srivari</v>
      </c>
      <c r="D574" s="2" t="s">
        <v>23250</v>
      </c>
      <c r="E574" t="s">
        <v>11117</v>
      </c>
      <c r="F574" t="s">
        <v>24074</v>
      </c>
      <c r="G574" t="s">
        <v>407</v>
      </c>
      <c r="H574" t="s">
        <v>665</v>
      </c>
      <c r="I574" t="s">
        <v>4275</v>
      </c>
      <c r="J574" t="s">
        <v>4276</v>
      </c>
      <c r="K574" t="s">
        <v>2005</v>
      </c>
      <c r="L574" t="s">
        <v>4277</v>
      </c>
    </row>
    <row r="575" spans="1:12">
      <c r="A575" t="s">
        <v>4336</v>
      </c>
      <c r="B575" t="s">
        <v>4279</v>
      </c>
      <c r="C575" t="str">
        <f t="shared" si="8"/>
        <v>Amic</v>
      </c>
      <c r="D575" s="2" t="s">
        <v>24075</v>
      </c>
      <c r="E575" t="s">
        <v>7523</v>
      </c>
      <c r="F575" t="s">
        <v>24076</v>
      </c>
      <c r="G575" t="s">
        <v>856</v>
      </c>
      <c r="H575" t="s">
        <v>4281</v>
      </c>
      <c r="I575" t="s">
        <v>4282</v>
      </c>
      <c r="J575" t="s">
        <v>4283</v>
      </c>
      <c r="K575" t="s">
        <v>4284</v>
      </c>
      <c r="L575" t="s">
        <v>3623</v>
      </c>
    </row>
    <row r="576" spans="1:12">
      <c r="A576" t="s">
        <v>4343</v>
      </c>
      <c r="B576" t="s">
        <v>4286</v>
      </c>
      <c r="C576" t="str">
        <f t="shared" si="8"/>
        <v>Hind.</v>
      </c>
      <c r="D576" s="2" t="s">
        <v>25703</v>
      </c>
      <c r="E576" t="s">
        <v>24686</v>
      </c>
      <c r="F576" t="s">
        <v>26253</v>
      </c>
      <c r="G576" t="s">
        <v>1405</v>
      </c>
      <c r="H576" t="s">
        <v>4289</v>
      </c>
      <c r="I576" t="s">
        <v>4290</v>
      </c>
      <c r="J576" t="s">
        <v>4291</v>
      </c>
      <c r="K576" t="s">
        <v>255</v>
      </c>
      <c r="L576" t="s">
        <v>2739</v>
      </c>
    </row>
    <row r="577" spans="1:12">
      <c r="A577" t="s">
        <v>4347</v>
      </c>
      <c r="B577" t="s">
        <v>4293</v>
      </c>
      <c r="C577" t="str">
        <f t="shared" si="8"/>
        <v>Fiem</v>
      </c>
      <c r="D577" s="2" t="s">
        <v>26254</v>
      </c>
      <c r="E577" t="s">
        <v>5240</v>
      </c>
      <c r="F577" t="s">
        <v>26255</v>
      </c>
      <c r="G577" t="s">
        <v>158</v>
      </c>
      <c r="H577" t="s">
        <v>4295</v>
      </c>
      <c r="I577" t="s">
        <v>4296</v>
      </c>
      <c r="J577" t="s">
        <v>4297</v>
      </c>
      <c r="K577" t="s">
        <v>2417</v>
      </c>
      <c r="L577" t="s">
        <v>4298</v>
      </c>
    </row>
    <row r="578" spans="1:12">
      <c r="A578" t="s">
        <v>4353</v>
      </c>
      <c r="B578" t="s">
        <v>4300</v>
      </c>
      <c r="C578" t="str">
        <f t="shared" ref="C578:C641" si="9">IFERROR(LEFT(B578,FIND(" ",B578)-1),B578)</f>
        <v>Cemindia</v>
      </c>
      <c r="D578" s="2" t="s">
        <v>26256</v>
      </c>
      <c r="E578" t="s">
        <v>23722</v>
      </c>
      <c r="F578" t="s">
        <v>26257</v>
      </c>
      <c r="G578" t="s">
        <v>4302</v>
      </c>
      <c r="H578" t="s">
        <v>4303</v>
      </c>
      <c r="I578" t="s">
        <v>4304</v>
      </c>
      <c r="J578" t="s">
        <v>4305</v>
      </c>
      <c r="K578" t="s">
        <v>4306</v>
      </c>
      <c r="L578" t="s">
        <v>4307</v>
      </c>
    </row>
    <row r="579" spans="1:12">
      <c r="A579" t="s">
        <v>4359</v>
      </c>
      <c r="B579" t="s">
        <v>4309</v>
      </c>
      <c r="C579" t="str">
        <f t="shared" si="9"/>
        <v>LTIMindtree</v>
      </c>
      <c r="D579" s="2" t="s">
        <v>26258</v>
      </c>
      <c r="E579" t="s">
        <v>14255</v>
      </c>
      <c r="F579" t="s">
        <v>26259</v>
      </c>
      <c r="G579" t="s">
        <v>146</v>
      </c>
      <c r="H579" t="s">
        <v>4310</v>
      </c>
      <c r="I579" t="s">
        <v>4311</v>
      </c>
      <c r="J579" t="s">
        <v>4312</v>
      </c>
      <c r="K579" t="s">
        <v>4313</v>
      </c>
      <c r="L579" t="s">
        <v>4314</v>
      </c>
    </row>
    <row r="580" spans="1:12">
      <c r="A580" t="s">
        <v>4368</v>
      </c>
      <c r="B580" t="s">
        <v>4316</v>
      </c>
      <c r="C580" t="str">
        <f t="shared" si="9"/>
        <v>Likhitha</v>
      </c>
      <c r="D580" s="2" t="s">
        <v>25163</v>
      </c>
      <c r="E580" t="s">
        <v>6848</v>
      </c>
      <c r="F580" t="s">
        <v>26260</v>
      </c>
      <c r="G580" t="s">
        <v>856</v>
      </c>
      <c r="H580" t="s">
        <v>4318</v>
      </c>
      <c r="I580" t="s">
        <v>4319</v>
      </c>
      <c r="J580" t="s">
        <v>4320</v>
      </c>
      <c r="K580" t="s">
        <v>4321</v>
      </c>
      <c r="L580" t="s">
        <v>87</v>
      </c>
    </row>
    <row r="581" spans="1:12">
      <c r="A581" t="s">
        <v>4375</v>
      </c>
      <c r="B581" t="s">
        <v>4323</v>
      </c>
      <c r="C581" t="str">
        <f t="shared" si="9"/>
        <v>Kirl.</v>
      </c>
      <c r="D581" s="2" t="s">
        <v>26261</v>
      </c>
      <c r="E581" t="s">
        <v>2741</v>
      </c>
      <c r="F581" t="s">
        <v>26262</v>
      </c>
      <c r="G581" t="s">
        <v>1518</v>
      </c>
      <c r="H581" t="s">
        <v>4325</v>
      </c>
      <c r="I581" t="s">
        <v>181</v>
      </c>
      <c r="J581" t="s">
        <v>4326</v>
      </c>
      <c r="K581" t="s">
        <v>4327</v>
      </c>
      <c r="L581" t="s">
        <v>4328</v>
      </c>
    </row>
    <row r="582" spans="1:12">
      <c r="A582" t="s">
        <v>4382</v>
      </c>
      <c r="B582" t="s">
        <v>4330</v>
      </c>
      <c r="C582" t="str">
        <f t="shared" si="9"/>
        <v>Teerth</v>
      </c>
      <c r="D582" s="2" t="s">
        <v>24302</v>
      </c>
      <c r="E582" t="s">
        <v>2161</v>
      </c>
      <c r="F582" t="s">
        <v>1439</v>
      </c>
      <c r="G582" t="s">
        <v>856</v>
      </c>
      <c r="H582" t="s">
        <v>4332</v>
      </c>
      <c r="I582" t="s">
        <v>4333</v>
      </c>
      <c r="J582" t="s">
        <v>4334</v>
      </c>
      <c r="K582" t="s">
        <v>4335</v>
      </c>
      <c r="L582" t="s">
        <v>4328</v>
      </c>
    </row>
    <row r="583" spans="1:12">
      <c r="A583" t="s">
        <v>4388</v>
      </c>
      <c r="B583" t="s">
        <v>4337</v>
      </c>
      <c r="C583" t="str">
        <f t="shared" si="9"/>
        <v>ASK</v>
      </c>
      <c r="D583" s="2" t="s">
        <v>26263</v>
      </c>
      <c r="E583" t="s">
        <v>24394</v>
      </c>
      <c r="F583" t="s">
        <v>26264</v>
      </c>
      <c r="G583" t="s">
        <v>352</v>
      </c>
      <c r="H583" t="s">
        <v>2534</v>
      </c>
      <c r="I583" t="s">
        <v>4339</v>
      </c>
      <c r="J583" t="s">
        <v>4340</v>
      </c>
      <c r="K583" t="s">
        <v>4341</v>
      </c>
      <c r="L583" t="s">
        <v>4342</v>
      </c>
    </row>
    <row r="584" spans="1:12">
      <c r="A584" t="s">
        <v>4394</v>
      </c>
      <c r="B584" t="s">
        <v>4344</v>
      </c>
      <c r="C584" t="str">
        <f t="shared" si="9"/>
        <v>Ganga</v>
      </c>
      <c r="D584" s="2" t="s">
        <v>5110</v>
      </c>
      <c r="E584" t="s">
        <v>9507</v>
      </c>
      <c r="F584" t="s">
        <v>14251</v>
      </c>
      <c r="G584" t="s">
        <v>856</v>
      </c>
      <c r="H584" t="s">
        <v>1740</v>
      </c>
      <c r="I584" t="s">
        <v>859</v>
      </c>
      <c r="J584" t="s">
        <v>1524</v>
      </c>
      <c r="K584" t="s">
        <v>859</v>
      </c>
      <c r="L584" t="s">
        <v>4342</v>
      </c>
    </row>
    <row r="585" spans="1:12">
      <c r="A585" t="s">
        <v>842</v>
      </c>
      <c r="B585" t="s">
        <v>843</v>
      </c>
      <c r="C585" t="str">
        <f t="shared" si="9"/>
        <v>Name</v>
      </c>
      <c r="D585" s="2" t="s">
        <v>844</v>
      </c>
      <c r="E585" t="s">
        <v>845</v>
      </c>
      <c r="F585" t="s">
        <v>846</v>
      </c>
      <c r="G585" t="s">
        <v>847</v>
      </c>
      <c r="H585" t="s">
        <v>848</v>
      </c>
      <c r="I585" t="s">
        <v>849</v>
      </c>
      <c r="J585" t="s">
        <v>850</v>
      </c>
      <c r="K585" t="s">
        <v>851</v>
      </c>
      <c r="L585" t="s">
        <v>852</v>
      </c>
    </row>
    <row r="586" spans="1:12">
      <c r="A586" t="s">
        <v>4401</v>
      </c>
      <c r="B586" t="s">
        <v>4348</v>
      </c>
      <c r="C586" t="str">
        <f t="shared" si="9"/>
        <v>TGIF</v>
      </c>
      <c r="D586" s="2" t="s">
        <v>3862</v>
      </c>
      <c r="E586" t="s">
        <v>741</v>
      </c>
      <c r="F586" t="s">
        <v>2601</v>
      </c>
      <c r="G586" t="s">
        <v>856</v>
      </c>
      <c r="H586" t="s">
        <v>4349</v>
      </c>
      <c r="I586" t="s">
        <v>4350</v>
      </c>
      <c r="J586" t="s">
        <v>2260</v>
      </c>
      <c r="K586" t="s">
        <v>4351</v>
      </c>
      <c r="L586" t="s">
        <v>4352</v>
      </c>
    </row>
    <row r="587" spans="1:12">
      <c r="A587" t="s">
        <v>4408</v>
      </c>
      <c r="B587" t="s">
        <v>4354</v>
      </c>
      <c r="C587" t="str">
        <f t="shared" si="9"/>
        <v>Amwill</v>
      </c>
      <c r="D587" s="2" t="s">
        <v>2016</v>
      </c>
      <c r="E587" t="s">
        <v>9883</v>
      </c>
      <c r="F587" t="s">
        <v>24079</v>
      </c>
      <c r="G587" t="s">
        <v>856</v>
      </c>
      <c r="H587" t="s">
        <v>4357</v>
      </c>
      <c r="I587" t="s">
        <v>859</v>
      </c>
      <c r="J587" t="s">
        <v>4358</v>
      </c>
      <c r="K587" t="s">
        <v>859</v>
      </c>
      <c r="L587" t="s">
        <v>4352</v>
      </c>
    </row>
    <row r="588" spans="1:12">
      <c r="A588" t="s">
        <v>4415</v>
      </c>
      <c r="B588" t="s">
        <v>4360</v>
      </c>
      <c r="C588" t="str">
        <f t="shared" si="9"/>
        <v>SKP</v>
      </c>
      <c r="D588" s="2" t="s">
        <v>5011</v>
      </c>
      <c r="E588" t="s">
        <v>1696</v>
      </c>
      <c r="F588" t="s">
        <v>23757</v>
      </c>
      <c r="G588" t="s">
        <v>5197</v>
      </c>
      <c r="H588" t="s">
        <v>4364</v>
      </c>
      <c r="I588" t="s">
        <v>4365</v>
      </c>
      <c r="J588" t="s">
        <v>4366</v>
      </c>
      <c r="K588" t="s">
        <v>922</v>
      </c>
      <c r="L588" t="s">
        <v>4367</v>
      </c>
    </row>
    <row r="589" spans="1:12">
      <c r="A589" t="s">
        <v>4420</v>
      </c>
      <c r="B589" t="s">
        <v>4369</v>
      </c>
      <c r="C589" t="str">
        <f t="shared" si="9"/>
        <v>Gandhi</v>
      </c>
      <c r="D589" s="2" t="s">
        <v>26265</v>
      </c>
      <c r="E589" t="s">
        <v>22741</v>
      </c>
      <c r="F589" t="s">
        <v>26266</v>
      </c>
      <c r="G589" t="s">
        <v>7711</v>
      </c>
      <c r="H589" t="s">
        <v>4371</v>
      </c>
      <c r="I589" t="s">
        <v>4372</v>
      </c>
      <c r="J589" t="s">
        <v>4373</v>
      </c>
      <c r="K589" t="s">
        <v>4374</v>
      </c>
      <c r="L589" t="s">
        <v>2630</v>
      </c>
    </row>
    <row r="590" spans="1:12">
      <c r="A590" t="s">
        <v>4425</v>
      </c>
      <c r="B590" t="s">
        <v>4376</v>
      </c>
      <c r="C590" t="str">
        <f t="shared" si="9"/>
        <v>Ambar</v>
      </c>
      <c r="D590" s="2" t="s">
        <v>26267</v>
      </c>
      <c r="E590" t="s">
        <v>4184</v>
      </c>
      <c r="F590" t="s">
        <v>26268</v>
      </c>
      <c r="G590" t="s">
        <v>856</v>
      </c>
      <c r="H590" t="s">
        <v>405</v>
      </c>
      <c r="I590" t="s">
        <v>4378</v>
      </c>
      <c r="J590" t="s">
        <v>4379</v>
      </c>
      <c r="K590" t="s">
        <v>4380</v>
      </c>
      <c r="L590" t="s">
        <v>4381</v>
      </c>
    </row>
    <row r="591" spans="1:12">
      <c r="A591" t="s">
        <v>4428</v>
      </c>
      <c r="B591" t="s">
        <v>4383</v>
      </c>
      <c r="C591" t="str">
        <f t="shared" si="9"/>
        <v>Supreme</v>
      </c>
      <c r="D591" s="2" t="s">
        <v>23608</v>
      </c>
      <c r="E591" t="s">
        <v>6236</v>
      </c>
      <c r="F591" t="s">
        <v>24081</v>
      </c>
      <c r="G591" t="s">
        <v>856</v>
      </c>
      <c r="H591" t="s">
        <v>177</v>
      </c>
      <c r="I591" t="s">
        <v>4385</v>
      </c>
      <c r="J591" t="s">
        <v>4386</v>
      </c>
      <c r="K591" t="s">
        <v>4387</v>
      </c>
      <c r="L591" t="s">
        <v>4381</v>
      </c>
    </row>
    <row r="592" spans="1:12">
      <c r="A592" t="s">
        <v>4434</v>
      </c>
      <c r="B592" t="s">
        <v>4389</v>
      </c>
      <c r="C592" t="str">
        <f t="shared" si="9"/>
        <v>M</v>
      </c>
      <c r="D592" s="2" t="s">
        <v>23455</v>
      </c>
      <c r="E592" t="s">
        <v>1859</v>
      </c>
      <c r="F592" t="s">
        <v>26269</v>
      </c>
      <c r="G592" t="s">
        <v>856</v>
      </c>
      <c r="H592" t="s">
        <v>434</v>
      </c>
      <c r="I592" t="s">
        <v>4391</v>
      </c>
      <c r="J592" t="s">
        <v>4392</v>
      </c>
      <c r="K592" t="s">
        <v>461</v>
      </c>
      <c r="L592" t="s">
        <v>4393</v>
      </c>
    </row>
    <row r="593" spans="1:12">
      <c r="A593" t="s">
        <v>4441</v>
      </c>
      <c r="B593" t="s">
        <v>4395</v>
      </c>
      <c r="C593" t="str">
        <f t="shared" si="9"/>
        <v>Supriya</v>
      </c>
      <c r="D593" s="2" t="s">
        <v>26270</v>
      </c>
      <c r="E593" t="s">
        <v>22752</v>
      </c>
      <c r="F593" t="s">
        <v>26271</v>
      </c>
      <c r="G593" t="s">
        <v>673</v>
      </c>
      <c r="H593" t="s">
        <v>4397</v>
      </c>
      <c r="I593" t="s">
        <v>4398</v>
      </c>
      <c r="J593" t="s">
        <v>4399</v>
      </c>
      <c r="K593" t="s">
        <v>4400</v>
      </c>
      <c r="L593" t="s">
        <v>4393</v>
      </c>
    </row>
    <row r="594" spans="1:12">
      <c r="A594" t="s">
        <v>4449</v>
      </c>
      <c r="B594" t="s">
        <v>4402</v>
      </c>
      <c r="C594" t="str">
        <f t="shared" si="9"/>
        <v>Pulz</v>
      </c>
      <c r="D594" s="2" t="s">
        <v>2594</v>
      </c>
      <c r="E594" t="s">
        <v>10895</v>
      </c>
      <c r="F594" t="s">
        <v>24082</v>
      </c>
      <c r="G594" t="s">
        <v>856</v>
      </c>
      <c r="H594" t="s">
        <v>420</v>
      </c>
      <c r="I594" t="s">
        <v>4405</v>
      </c>
      <c r="J594" t="s">
        <v>4406</v>
      </c>
      <c r="K594" t="s">
        <v>4407</v>
      </c>
      <c r="L594" t="s">
        <v>1318</v>
      </c>
    </row>
    <row r="595" spans="1:12">
      <c r="A595" t="s">
        <v>4452</v>
      </c>
      <c r="B595" t="s">
        <v>4409</v>
      </c>
      <c r="C595" t="str">
        <f t="shared" si="9"/>
        <v>Stylam</v>
      </c>
      <c r="D595" s="2" t="s">
        <v>26272</v>
      </c>
      <c r="E595" t="s">
        <v>18820</v>
      </c>
      <c r="F595" t="s">
        <v>26273</v>
      </c>
      <c r="G595" t="s">
        <v>856</v>
      </c>
      <c r="H595" t="s">
        <v>4143</v>
      </c>
      <c r="I595" t="s">
        <v>4411</v>
      </c>
      <c r="J595" t="s">
        <v>4412</v>
      </c>
      <c r="K595" t="s">
        <v>4413</v>
      </c>
      <c r="L595" t="s">
        <v>4414</v>
      </c>
    </row>
    <row r="596" spans="1:12">
      <c r="A596" t="s">
        <v>842</v>
      </c>
      <c r="B596" t="s">
        <v>843</v>
      </c>
      <c r="C596" t="str">
        <f t="shared" si="9"/>
        <v>Name</v>
      </c>
      <c r="D596" s="2" t="s">
        <v>844</v>
      </c>
      <c r="E596" t="s">
        <v>845</v>
      </c>
      <c r="F596" t="s">
        <v>846</v>
      </c>
      <c r="G596" t="s">
        <v>847</v>
      </c>
      <c r="H596" t="s">
        <v>848</v>
      </c>
      <c r="I596" t="s">
        <v>849</v>
      </c>
      <c r="J596" t="s">
        <v>850</v>
      </c>
      <c r="K596" t="s">
        <v>851</v>
      </c>
      <c r="L596" t="s">
        <v>852</v>
      </c>
    </row>
    <row r="597" spans="1:12">
      <c r="A597" t="s">
        <v>4457</v>
      </c>
      <c r="B597" t="s">
        <v>4416</v>
      </c>
      <c r="C597" t="str">
        <f t="shared" si="9"/>
        <v>V.L.Infraproject</v>
      </c>
      <c r="D597" s="2" t="s">
        <v>9482</v>
      </c>
      <c r="E597" t="s">
        <v>995</v>
      </c>
      <c r="F597" t="s">
        <v>1728</v>
      </c>
      <c r="G597" t="s">
        <v>856</v>
      </c>
      <c r="H597" t="s">
        <v>425</v>
      </c>
      <c r="I597" t="s">
        <v>4355</v>
      </c>
      <c r="J597" t="s">
        <v>4419</v>
      </c>
      <c r="K597" t="s">
        <v>3029</v>
      </c>
      <c r="L597" t="s">
        <v>346</v>
      </c>
    </row>
    <row r="598" spans="1:12">
      <c r="A598" t="s">
        <v>4462</v>
      </c>
      <c r="B598" t="s">
        <v>4421</v>
      </c>
      <c r="C598" t="str">
        <f t="shared" si="9"/>
        <v>HBL</v>
      </c>
      <c r="D598" s="2" t="s">
        <v>26274</v>
      </c>
      <c r="E598" t="s">
        <v>11075</v>
      </c>
      <c r="F598" t="s">
        <v>26275</v>
      </c>
      <c r="G598" t="s">
        <v>1555</v>
      </c>
      <c r="H598" t="s">
        <v>4422</v>
      </c>
      <c r="I598" t="s">
        <v>4423</v>
      </c>
      <c r="J598" t="s">
        <v>4424</v>
      </c>
      <c r="K598" t="s">
        <v>1611</v>
      </c>
      <c r="L598" t="s">
        <v>1895</v>
      </c>
    </row>
    <row r="599" spans="1:12">
      <c r="A599" t="s">
        <v>4469</v>
      </c>
      <c r="B599" t="s">
        <v>4426</v>
      </c>
      <c r="C599" t="str">
        <f t="shared" si="9"/>
        <v>Shivashrit</v>
      </c>
      <c r="D599" s="2" t="s">
        <v>24083</v>
      </c>
      <c r="E599" t="s">
        <v>5037</v>
      </c>
      <c r="F599" t="s">
        <v>24084</v>
      </c>
      <c r="G599" t="s">
        <v>856</v>
      </c>
      <c r="H599" t="s">
        <v>859</v>
      </c>
      <c r="I599" t="s">
        <v>859</v>
      </c>
      <c r="J599" t="s">
        <v>859</v>
      </c>
      <c r="K599" t="s">
        <v>859</v>
      </c>
      <c r="L599" t="s">
        <v>1572</v>
      </c>
    </row>
    <row r="600" spans="1:12">
      <c r="A600" t="s">
        <v>4476</v>
      </c>
      <c r="B600" t="s">
        <v>4429</v>
      </c>
      <c r="C600" t="str">
        <f t="shared" si="9"/>
        <v>Guj.</v>
      </c>
      <c r="D600" s="2" t="s">
        <v>26276</v>
      </c>
      <c r="E600" t="s">
        <v>26277</v>
      </c>
      <c r="F600" t="s">
        <v>26278</v>
      </c>
      <c r="G600" t="s">
        <v>1257</v>
      </c>
      <c r="H600" t="s">
        <v>3139</v>
      </c>
      <c r="I600" t="s">
        <v>4430</v>
      </c>
      <c r="J600" t="s">
        <v>4431</v>
      </c>
      <c r="K600" t="s">
        <v>4432</v>
      </c>
      <c r="L600" t="s">
        <v>4433</v>
      </c>
    </row>
    <row r="601" spans="1:12">
      <c r="A601" t="s">
        <v>4482</v>
      </c>
      <c r="B601" t="s">
        <v>4435</v>
      </c>
      <c r="C601" t="str">
        <f t="shared" si="9"/>
        <v>GPT</v>
      </c>
      <c r="D601" s="2" t="s">
        <v>23557</v>
      </c>
      <c r="E601" t="s">
        <v>23947</v>
      </c>
      <c r="F601" t="s">
        <v>26279</v>
      </c>
      <c r="G601" t="s">
        <v>6466</v>
      </c>
      <c r="H601" t="s">
        <v>1992</v>
      </c>
      <c r="I601" t="s">
        <v>4437</v>
      </c>
      <c r="J601" t="s">
        <v>4438</v>
      </c>
      <c r="K601" t="s">
        <v>4439</v>
      </c>
      <c r="L601" t="s">
        <v>4440</v>
      </c>
    </row>
    <row r="602" spans="1:12">
      <c r="A602" t="s">
        <v>4489</v>
      </c>
      <c r="B602" t="s">
        <v>4442</v>
      </c>
      <c r="C602" t="str">
        <f t="shared" si="9"/>
        <v>Inventurus</v>
      </c>
      <c r="D602" s="2" t="s">
        <v>26280</v>
      </c>
      <c r="E602" t="s">
        <v>12155</v>
      </c>
      <c r="F602" t="s">
        <v>26281</v>
      </c>
      <c r="G602" t="s">
        <v>856</v>
      </c>
      <c r="H602" t="s">
        <v>4444</v>
      </c>
      <c r="I602" t="s">
        <v>4445</v>
      </c>
      <c r="J602" t="s">
        <v>4446</v>
      </c>
      <c r="K602" t="s">
        <v>4447</v>
      </c>
      <c r="L602" t="s">
        <v>4448</v>
      </c>
    </row>
    <row r="603" spans="1:12">
      <c r="A603" t="s">
        <v>4492</v>
      </c>
      <c r="B603" t="s">
        <v>4450</v>
      </c>
      <c r="C603" t="str">
        <f t="shared" si="9"/>
        <v>Jain</v>
      </c>
      <c r="D603" s="2" t="s">
        <v>26282</v>
      </c>
      <c r="E603" t="s">
        <v>1606</v>
      </c>
      <c r="F603" t="s">
        <v>26283</v>
      </c>
      <c r="G603" t="s">
        <v>856</v>
      </c>
      <c r="H603" t="s">
        <v>859</v>
      </c>
      <c r="I603" t="s">
        <v>859</v>
      </c>
      <c r="J603" t="s">
        <v>859</v>
      </c>
      <c r="K603" t="s">
        <v>859</v>
      </c>
      <c r="L603" t="s">
        <v>4448</v>
      </c>
    </row>
    <row r="604" spans="1:12">
      <c r="A604" t="s">
        <v>4495</v>
      </c>
      <c r="B604" t="s">
        <v>4463</v>
      </c>
      <c r="C604" t="str">
        <f t="shared" si="9"/>
        <v>Panorama</v>
      </c>
      <c r="D604" s="2" t="s">
        <v>26284</v>
      </c>
      <c r="E604" t="s">
        <v>26285</v>
      </c>
      <c r="F604" t="s">
        <v>26286</v>
      </c>
      <c r="G604" t="s">
        <v>1279</v>
      </c>
      <c r="H604" t="s">
        <v>464</v>
      </c>
      <c r="I604" t="s">
        <v>4466</v>
      </c>
      <c r="J604" t="s">
        <v>4467</v>
      </c>
      <c r="K604" t="s">
        <v>4468</v>
      </c>
      <c r="L604" t="s">
        <v>4456</v>
      </c>
    </row>
    <row r="605" spans="1:12">
      <c r="A605" t="s">
        <v>4502</v>
      </c>
      <c r="B605" t="s">
        <v>4453</v>
      </c>
      <c r="C605" t="str">
        <f t="shared" si="9"/>
        <v>Aaradhya</v>
      </c>
      <c r="D605" s="2" t="s">
        <v>26287</v>
      </c>
      <c r="E605" t="s">
        <v>4849</v>
      </c>
      <c r="F605" t="s">
        <v>26288</v>
      </c>
      <c r="G605" t="s">
        <v>856</v>
      </c>
      <c r="H605" t="s">
        <v>859</v>
      </c>
      <c r="I605" t="s">
        <v>859</v>
      </c>
      <c r="J605" t="s">
        <v>859</v>
      </c>
      <c r="K605" t="s">
        <v>859</v>
      </c>
      <c r="L605" t="s">
        <v>4456</v>
      </c>
    </row>
    <row r="606" spans="1:12">
      <c r="A606" t="s">
        <v>4508</v>
      </c>
      <c r="B606" t="s">
        <v>4458</v>
      </c>
      <c r="C606" t="str">
        <f t="shared" si="9"/>
        <v>Jenburkt</v>
      </c>
      <c r="D606" s="2" t="s">
        <v>26289</v>
      </c>
      <c r="E606" t="s">
        <v>10036</v>
      </c>
      <c r="F606" t="s">
        <v>25198</v>
      </c>
      <c r="G606" t="s">
        <v>3549</v>
      </c>
      <c r="H606" t="s">
        <v>4007</v>
      </c>
      <c r="I606" t="s">
        <v>430</v>
      </c>
      <c r="J606" t="s">
        <v>4459</v>
      </c>
      <c r="K606" t="s">
        <v>4460</v>
      </c>
      <c r="L606" t="s">
        <v>4461</v>
      </c>
    </row>
    <row r="607" spans="1:12">
      <c r="A607" t="s">
        <v>4515</v>
      </c>
      <c r="B607" t="s">
        <v>4470</v>
      </c>
      <c r="C607" t="str">
        <f t="shared" si="9"/>
        <v>Vikran</v>
      </c>
      <c r="D607" s="2" t="s">
        <v>26290</v>
      </c>
      <c r="E607" t="s">
        <v>16825</v>
      </c>
      <c r="F607" t="s">
        <v>26291</v>
      </c>
      <c r="G607" t="s">
        <v>856</v>
      </c>
      <c r="H607" t="s">
        <v>4472</v>
      </c>
      <c r="I607" t="s">
        <v>4473</v>
      </c>
      <c r="J607" t="s">
        <v>4474</v>
      </c>
      <c r="K607" t="s">
        <v>4475</v>
      </c>
      <c r="L607" t="s">
        <v>3113</v>
      </c>
    </row>
    <row r="608" spans="1:12">
      <c r="A608" t="s">
        <v>4518</v>
      </c>
      <c r="B608" t="s">
        <v>4477</v>
      </c>
      <c r="C608" t="str">
        <f t="shared" si="9"/>
        <v>SML</v>
      </c>
      <c r="D608" s="2" t="s">
        <v>26292</v>
      </c>
      <c r="E608" t="s">
        <v>14447</v>
      </c>
      <c r="F608" t="s">
        <v>26293</v>
      </c>
      <c r="G608" t="s">
        <v>331</v>
      </c>
      <c r="H608" t="s">
        <v>4478</v>
      </c>
      <c r="I608" t="s">
        <v>4479</v>
      </c>
      <c r="J608" t="s">
        <v>4480</v>
      </c>
      <c r="K608" t="s">
        <v>1227</v>
      </c>
      <c r="L608" t="s">
        <v>4481</v>
      </c>
    </row>
    <row r="609" spans="1:12">
      <c r="A609" t="s">
        <v>4525</v>
      </c>
      <c r="B609" t="s">
        <v>4483</v>
      </c>
      <c r="C609" t="str">
        <f t="shared" si="9"/>
        <v>Intl.</v>
      </c>
      <c r="D609" s="2" t="s">
        <v>24381</v>
      </c>
      <c r="E609" t="s">
        <v>1894</v>
      </c>
      <c r="F609" t="s">
        <v>26294</v>
      </c>
      <c r="G609" t="s">
        <v>993</v>
      </c>
      <c r="H609" t="s">
        <v>1084</v>
      </c>
      <c r="I609" t="s">
        <v>4485</v>
      </c>
      <c r="J609" t="s">
        <v>4486</v>
      </c>
      <c r="K609" t="s">
        <v>4487</v>
      </c>
      <c r="L609" t="s">
        <v>4488</v>
      </c>
    </row>
    <row r="610" spans="1:12">
      <c r="A610" t="s">
        <v>4532</v>
      </c>
      <c r="B610" t="s">
        <v>4490</v>
      </c>
      <c r="C610" t="str">
        <f t="shared" si="9"/>
        <v>Macpower</v>
      </c>
      <c r="D610" s="2" t="s">
        <v>26295</v>
      </c>
      <c r="E610" t="s">
        <v>5376</v>
      </c>
      <c r="F610" t="s">
        <v>26296</v>
      </c>
      <c r="G610" t="s">
        <v>732</v>
      </c>
      <c r="H610" t="s">
        <v>4266</v>
      </c>
      <c r="I610" t="s">
        <v>1237</v>
      </c>
      <c r="J610" t="s">
        <v>4491</v>
      </c>
      <c r="K610" t="s">
        <v>1541</v>
      </c>
      <c r="L610" t="s">
        <v>2811</v>
      </c>
    </row>
    <row r="611" spans="1:12">
      <c r="A611" t="s">
        <v>4536</v>
      </c>
      <c r="B611" t="s">
        <v>4493</v>
      </c>
      <c r="C611" t="str">
        <f t="shared" si="9"/>
        <v>Harshdeep</v>
      </c>
      <c r="D611" s="2" t="s">
        <v>24087</v>
      </c>
      <c r="E611" t="s">
        <v>1666</v>
      </c>
      <c r="F611" t="s">
        <v>24088</v>
      </c>
      <c r="G611" t="s">
        <v>856</v>
      </c>
      <c r="H611" t="s">
        <v>4494</v>
      </c>
      <c r="I611" t="s">
        <v>3993</v>
      </c>
      <c r="J611" t="s">
        <v>3462</v>
      </c>
      <c r="K611" t="s">
        <v>2717</v>
      </c>
      <c r="L611" t="s">
        <v>2928</v>
      </c>
    </row>
    <row r="612" spans="1:12">
      <c r="A612" t="s">
        <v>842</v>
      </c>
      <c r="B612" t="s">
        <v>843</v>
      </c>
      <c r="C612" t="str">
        <f t="shared" si="9"/>
        <v>Name</v>
      </c>
      <c r="D612" s="2" t="s">
        <v>844</v>
      </c>
      <c r="E612" t="s">
        <v>845</v>
      </c>
      <c r="F612" t="s">
        <v>846</v>
      </c>
      <c r="G612" t="s">
        <v>847</v>
      </c>
      <c r="H612" t="s">
        <v>848</v>
      </c>
      <c r="I612" t="s">
        <v>849</v>
      </c>
      <c r="J612" t="s">
        <v>850</v>
      </c>
      <c r="K612" t="s">
        <v>851</v>
      </c>
      <c r="L612" t="s">
        <v>852</v>
      </c>
    </row>
    <row r="613" spans="1:12">
      <c r="A613" t="s">
        <v>4544</v>
      </c>
      <c r="B613" t="s">
        <v>4496</v>
      </c>
      <c r="C613" t="str">
        <f t="shared" si="9"/>
        <v>Torrent</v>
      </c>
      <c r="D613" s="2" t="s">
        <v>26297</v>
      </c>
      <c r="E613" t="s">
        <v>3320</v>
      </c>
      <c r="F613" t="s">
        <v>26298</v>
      </c>
      <c r="G613" t="s">
        <v>495</v>
      </c>
      <c r="H613" t="s">
        <v>4498</v>
      </c>
      <c r="I613" t="s">
        <v>4499</v>
      </c>
      <c r="J613" t="s">
        <v>4500</v>
      </c>
      <c r="K613" t="s">
        <v>2238</v>
      </c>
      <c r="L613" t="s">
        <v>4501</v>
      </c>
    </row>
    <row r="614" spans="1:12">
      <c r="A614" t="s">
        <v>4550</v>
      </c>
      <c r="B614" t="s">
        <v>4503</v>
      </c>
      <c r="C614" t="str">
        <f t="shared" si="9"/>
        <v>Beta</v>
      </c>
      <c r="D614" s="2" t="s">
        <v>24089</v>
      </c>
      <c r="E614" t="s">
        <v>1041</v>
      </c>
      <c r="F614" t="s">
        <v>24090</v>
      </c>
      <c r="G614" t="s">
        <v>856</v>
      </c>
      <c r="H614" t="s">
        <v>4504</v>
      </c>
      <c r="I614" t="s">
        <v>4505</v>
      </c>
      <c r="J614" t="s">
        <v>4506</v>
      </c>
      <c r="K614" t="s">
        <v>628</v>
      </c>
      <c r="L614" t="s">
        <v>4507</v>
      </c>
    </row>
    <row r="615" spans="1:12">
      <c r="A615" t="s">
        <v>4556</v>
      </c>
      <c r="B615" t="s">
        <v>4509</v>
      </c>
      <c r="C615" t="str">
        <f t="shared" si="9"/>
        <v>Vruddhi</v>
      </c>
      <c r="D615" s="2" t="s">
        <v>23895</v>
      </c>
      <c r="E615" t="s">
        <v>6024</v>
      </c>
      <c r="F615" t="s">
        <v>6287</v>
      </c>
      <c r="G615" t="s">
        <v>856</v>
      </c>
      <c r="H615" t="s">
        <v>3165</v>
      </c>
      <c r="I615" t="s">
        <v>4511</v>
      </c>
      <c r="J615" t="s">
        <v>4512</v>
      </c>
      <c r="K615" t="s">
        <v>4513</v>
      </c>
      <c r="L615" t="s">
        <v>4514</v>
      </c>
    </row>
    <row r="616" spans="1:12">
      <c r="A616" t="s">
        <v>4564</v>
      </c>
      <c r="B616" t="s">
        <v>4516</v>
      </c>
      <c r="C616" t="str">
        <f t="shared" si="9"/>
        <v>Banganga</v>
      </c>
      <c r="D616" s="2" t="s">
        <v>12747</v>
      </c>
      <c r="E616" t="s">
        <v>26299</v>
      </c>
      <c r="F616" t="s">
        <v>26300</v>
      </c>
      <c r="G616" t="s">
        <v>856</v>
      </c>
      <c r="H616" t="s">
        <v>4019</v>
      </c>
      <c r="I616" t="s">
        <v>859</v>
      </c>
      <c r="J616" t="s">
        <v>2646</v>
      </c>
      <c r="K616" t="s">
        <v>859</v>
      </c>
      <c r="L616" t="s">
        <v>4517</v>
      </c>
    </row>
    <row r="617" spans="1:12">
      <c r="A617" t="s">
        <v>4571</v>
      </c>
      <c r="B617" t="s">
        <v>4598</v>
      </c>
      <c r="C617" t="str">
        <f t="shared" si="9"/>
        <v>EMS</v>
      </c>
      <c r="D617" s="2" t="s">
        <v>26301</v>
      </c>
      <c r="E617" t="s">
        <v>3058</v>
      </c>
      <c r="F617" t="s">
        <v>26302</v>
      </c>
      <c r="G617" t="s">
        <v>1369</v>
      </c>
      <c r="H617" t="s">
        <v>4599</v>
      </c>
      <c r="I617" t="s">
        <v>4600</v>
      </c>
      <c r="J617" t="s">
        <v>4601</v>
      </c>
      <c r="K617" t="s">
        <v>1005</v>
      </c>
      <c r="L617" t="s">
        <v>3203</v>
      </c>
    </row>
    <row r="618" spans="1:12">
      <c r="A618" t="s">
        <v>4576</v>
      </c>
      <c r="B618" t="s">
        <v>4519</v>
      </c>
      <c r="C618" t="str">
        <f t="shared" si="9"/>
        <v>Pix</v>
      </c>
      <c r="D618" s="2" t="s">
        <v>26303</v>
      </c>
      <c r="E618" t="s">
        <v>23650</v>
      </c>
      <c r="F618" t="s">
        <v>26304</v>
      </c>
      <c r="G618" t="s">
        <v>2858</v>
      </c>
      <c r="H618" t="s">
        <v>4521</v>
      </c>
      <c r="I618" t="s">
        <v>505</v>
      </c>
      <c r="J618" t="s">
        <v>4522</v>
      </c>
      <c r="K618" t="s">
        <v>4523</v>
      </c>
      <c r="L618" t="s">
        <v>4524</v>
      </c>
    </row>
    <row r="619" spans="1:12">
      <c r="A619" t="s">
        <v>4582</v>
      </c>
      <c r="B619" t="s">
        <v>4526</v>
      </c>
      <c r="C619" t="str">
        <f t="shared" si="9"/>
        <v>Advait</v>
      </c>
      <c r="D619" s="2" t="s">
        <v>26305</v>
      </c>
      <c r="E619" t="s">
        <v>3498</v>
      </c>
      <c r="F619" t="s">
        <v>26306</v>
      </c>
      <c r="G619" t="s">
        <v>1279</v>
      </c>
      <c r="H619" t="s">
        <v>4528</v>
      </c>
      <c r="I619" t="s">
        <v>4529</v>
      </c>
      <c r="J619" t="s">
        <v>4530</v>
      </c>
      <c r="K619" t="s">
        <v>4531</v>
      </c>
      <c r="L619" t="s">
        <v>4524</v>
      </c>
    </row>
    <row r="620" spans="1:12">
      <c r="A620" t="s">
        <v>4588</v>
      </c>
      <c r="B620" t="s">
        <v>4533</v>
      </c>
      <c r="C620" t="str">
        <f t="shared" si="9"/>
        <v>Quest</v>
      </c>
      <c r="D620" s="2" t="s">
        <v>24091</v>
      </c>
      <c r="E620" t="s">
        <v>1221</v>
      </c>
      <c r="F620" t="s">
        <v>24092</v>
      </c>
      <c r="G620" t="s">
        <v>856</v>
      </c>
      <c r="H620" t="s">
        <v>1465</v>
      </c>
      <c r="I620" t="s">
        <v>4535</v>
      </c>
      <c r="J620" t="s">
        <v>1214</v>
      </c>
      <c r="K620" t="s">
        <v>1193</v>
      </c>
      <c r="L620" t="s">
        <v>4524</v>
      </c>
    </row>
    <row r="621" spans="1:12">
      <c r="A621" t="s">
        <v>4594</v>
      </c>
      <c r="B621" t="s">
        <v>4537</v>
      </c>
      <c r="C621" t="str">
        <f t="shared" si="9"/>
        <v>Prakash</v>
      </c>
      <c r="D621" s="2" t="s">
        <v>26307</v>
      </c>
      <c r="E621" t="s">
        <v>1222</v>
      </c>
      <c r="F621" t="s">
        <v>26308</v>
      </c>
      <c r="G621" t="s">
        <v>4539</v>
      </c>
      <c r="H621" t="s">
        <v>4540</v>
      </c>
      <c r="I621" t="s">
        <v>4541</v>
      </c>
      <c r="J621" t="s">
        <v>4542</v>
      </c>
      <c r="K621" t="s">
        <v>176</v>
      </c>
      <c r="L621" t="s">
        <v>4543</v>
      </c>
    </row>
    <row r="622" spans="1:12">
      <c r="A622" t="s">
        <v>4597</v>
      </c>
      <c r="B622" t="s">
        <v>4545</v>
      </c>
      <c r="C622" t="str">
        <f t="shared" si="9"/>
        <v>Prabhhans</v>
      </c>
      <c r="D622" s="2" t="s">
        <v>10668</v>
      </c>
      <c r="E622" t="s">
        <v>8028</v>
      </c>
      <c r="F622" t="s">
        <v>23918</v>
      </c>
      <c r="G622" t="s">
        <v>856</v>
      </c>
      <c r="H622" t="s">
        <v>1449</v>
      </c>
      <c r="I622" t="s">
        <v>4547</v>
      </c>
      <c r="J622" t="s">
        <v>4548</v>
      </c>
      <c r="K622" t="s">
        <v>4549</v>
      </c>
      <c r="L622" t="s">
        <v>1725</v>
      </c>
    </row>
    <row r="623" spans="1:12">
      <c r="A623" t="s">
        <v>842</v>
      </c>
      <c r="B623" t="s">
        <v>843</v>
      </c>
      <c r="C623" t="str">
        <f t="shared" si="9"/>
        <v>Name</v>
      </c>
      <c r="D623" s="2" t="s">
        <v>844</v>
      </c>
      <c r="E623" t="s">
        <v>845</v>
      </c>
      <c r="F623" t="s">
        <v>846</v>
      </c>
      <c r="G623" t="s">
        <v>847</v>
      </c>
      <c r="H623" t="s">
        <v>848</v>
      </c>
      <c r="I623" t="s">
        <v>849</v>
      </c>
      <c r="J623" t="s">
        <v>850</v>
      </c>
      <c r="K623" t="s">
        <v>851</v>
      </c>
      <c r="L623" t="s">
        <v>852</v>
      </c>
    </row>
    <row r="624" spans="1:12">
      <c r="A624" t="s">
        <v>4603</v>
      </c>
      <c r="B624" t="s">
        <v>4551</v>
      </c>
      <c r="C624" t="str">
        <f t="shared" si="9"/>
        <v>Prec.</v>
      </c>
      <c r="D624" s="2" t="s">
        <v>26309</v>
      </c>
      <c r="E624" t="s">
        <v>10562</v>
      </c>
      <c r="F624" t="s">
        <v>26310</v>
      </c>
      <c r="G624" t="s">
        <v>3847</v>
      </c>
      <c r="H624" t="s">
        <v>4488</v>
      </c>
      <c r="I624" t="s">
        <v>4552</v>
      </c>
      <c r="J624" t="s">
        <v>4553</v>
      </c>
      <c r="K624" t="s">
        <v>4554</v>
      </c>
      <c r="L624" t="s">
        <v>4555</v>
      </c>
    </row>
    <row r="625" spans="1:12">
      <c r="A625" t="s">
        <v>4609</v>
      </c>
      <c r="B625" t="s">
        <v>4557</v>
      </c>
      <c r="C625" t="str">
        <f t="shared" si="9"/>
        <v>Ajanta</v>
      </c>
      <c r="D625" s="2" t="s">
        <v>24359</v>
      </c>
      <c r="E625" t="s">
        <v>8272</v>
      </c>
      <c r="F625" t="s">
        <v>26311</v>
      </c>
      <c r="G625" t="s">
        <v>856</v>
      </c>
      <c r="H625" t="s">
        <v>4560</v>
      </c>
      <c r="I625" t="s">
        <v>4561</v>
      </c>
      <c r="J625" t="s">
        <v>4562</v>
      </c>
      <c r="K625" t="s">
        <v>1481</v>
      </c>
      <c r="L625" t="s">
        <v>4563</v>
      </c>
    </row>
    <row r="626" spans="1:12">
      <c r="A626" t="s">
        <v>4613</v>
      </c>
      <c r="B626" t="s">
        <v>4565</v>
      </c>
      <c r="C626" t="str">
        <f t="shared" si="9"/>
        <v>Chambal</v>
      </c>
      <c r="D626" s="2" t="s">
        <v>26312</v>
      </c>
      <c r="E626" t="s">
        <v>9219</v>
      </c>
      <c r="F626" t="s">
        <v>26313</v>
      </c>
      <c r="G626" t="s">
        <v>3099</v>
      </c>
      <c r="H626" t="s">
        <v>4568</v>
      </c>
      <c r="I626" t="s">
        <v>4569</v>
      </c>
      <c r="J626" t="s">
        <v>4570</v>
      </c>
      <c r="K626" t="s">
        <v>2530</v>
      </c>
      <c r="L626" t="s">
        <v>4563</v>
      </c>
    </row>
    <row r="627" spans="1:12">
      <c r="A627" t="s">
        <v>4618</v>
      </c>
      <c r="B627" t="s">
        <v>4577</v>
      </c>
      <c r="C627" t="str">
        <f t="shared" si="9"/>
        <v>Tiger</v>
      </c>
      <c r="D627" s="2" t="s">
        <v>9227</v>
      </c>
      <c r="E627" t="s">
        <v>4358</v>
      </c>
      <c r="F627" t="s">
        <v>26314</v>
      </c>
      <c r="G627" t="s">
        <v>856</v>
      </c>
      <c r="H627" t="s">
        <v>2697</v>
      </c>
      <c r="I627" t="s">
        <v>1258</v>
      </c>
      <c r="J627" t="s">
        <v>4579</v>
      </c>
      <c r="K627" t="s">
        <v>4580</v>
      </c>
      <c r="L627" t="s">
        <v>4581</v>
      </c>
    </row>
    <row r="628" spans="1:12">
      <c r="A628" t="s">
        <v>4622</v>
      </c>
      <c r="B628" t="s">
        <v>4583</v>
      </c>
      <c r="C628" t="str">
        <f t="shared" si="9"/>
        <v>TBO</v>
      </c>
      <c r="D628" s="2" t="s">
        <v>26315</v>
      </c>
      <c r="E628" t="s">
        <v>23737</v>
      </c>
      <c r="F628" t="s">
        <v>26316</v>
      </c>
      <c r="G628" t="s">
        <v>856</v>
      </c>
      <c r="H628" t="s">
        <v>4584</v>
      </c>
      <c r="I628" t="s">
        <v>4585</v>
      </c>
      <c r="J628" t="s">
        <v>4586</v>
      </c>
      <c r="K628" t="s">
        <v>4587</v>
      </c>
      <c r="L628" t="s">
        <v>1546</v>
      </c>
    </row>
    <row r="629" spans="1:12">
      <c r="A629" t="s">
        <v>4628</v>
      </c>
      <c r="B629" t="s">
        <v>4589</v>
      </c>
      <c r="C629" t="str">
        <f t="shared" si="9"/>
        <v>Trident</v>
      </c>
      <c r="D629" s="2" t="s">
        <v>26317</v>
      </c>
      <c r="E629" t="s">
        <v>3444</v>
      </c>
      <c r="F629" t="s">
        <v>26318</v>
      </c>
      <c r="G629" t="s">
        <v>1141</v>
      </c>
      <c r="H629" t="s">
        <v>4590</v>
      </c>
      <c r="I629" t="s">
        <v>4591</v>
      </c>
      <c r="J629" t="s">
        <v>4287</v>
      </c>
      <c r="K629" t="s">
        <v>4592</v>
      </c>
      <c r="L629" t="s">
        <v>4593</v>
      </c>
    </row>
    <row r="630" spans="1:12">
      <c r="A630" t="s">
        <v>4634</v>
      </c>
      <c r="B630" t="s">
        <v>4595</v>
      </c>
      <c r="C630" t="str">
        <f t="shared" si="9"/>
        <v>Aakaar</v>
      </c>
      <c r="D630" s="2" t="s">
        <v>3647</v>
      </c>
      <c r="E630" t="s">
        <v>12156</v>
      </c>
      <c r="F630" t="s">
        <v>11419</v>
      </c>
      <c r="G630" t="s">
        <v>856</v>
      </c>
      <c r="H630" t="s">
        <v>859</v>
      </c>
      <c r="I630" t="s">
        <v>859</v>
      </c>
      <c r="J630" t="s">
        <v>859</v>
      </c>
      <c r="K630" t="s">
        <v>859</v>
      </c>
      <c r="L630" t="s">
        <v>2992</v>
      </c>
    </row>
    <row r="631" spans="1:12">
      <c r="A631" t="s">
        <v>4639</v>
      </c>
      <c r="B631" t="s">
        <v>4736</v>
      </c>
      <c r="C631" t="str">
        <f t="shared" si="9"/>
        <v>Ceinsys</v>
      </c>
      <c r="D631" s="2" t="s">
        <v>26319</v>
      </c>
      <c r="E631" t="s">
        <v>6922</v>
      </c>
      <c r="F631" t="s">
        <v>26320</v>
      </c>
      <c r="G631" t="s">
        <v>293</v>
      </c>
      <c r="H631" t="s">
        <v>4737</v>
      </c>
      <c r="I631" t="s">
        <v>4738</v>
      </c>
      <c r="J631" t="s">
        <v>4739</v>
      </c>
      <c r="K631" t="s">
        <v>4740</v>
      </c>
      <c r="L631" t="s">
        <v>9377</v>
      </c>
    </row>
    <row r="632" spans="1:12">
      <c r="A632" t="s">
        <v>4647</v>
      </c>
      <c r="B632" t="s">
        <v>4604</v>
      </c>
      <c r="C632" t="str">
        <f t="shared" si="9"/>
        <v>Quality</v>
      </c>
      <c r="D632" s="2" t="s">
        <v>26321</v>
      </c>
      <c r="E632" t="s">
        <v>23127</v>
      </c>
      <c r="F632" t="s">
        <v>26322</v>
      </c>
      <c r="G632" t="s">
        <v>1279</v>
      </c>
      <c r="H632" t="s">
        <v>2663</v>
      </c>
      <c r="I632" t="s">
        <v>4606</v>
      </c>
      <c r="J632" t="s">
        <v>4607</v>
      </c>
      <c r="K632" t="s">
        <v>4608</v>
      </c>
      <c r="L632" t="s">
        <v>4602</v>
      </c>
    </row>
    <row r="633" spans="1:12">
      <c r="A633" t="s">
        <v>4652</v>
      </c>
      <c r="B633" t="s">
        <v>4610</v>
      </c>
      <c r="C633" t="str">
        <f t="shared" si="9"/>
        <v>Univastu</v>
      </c>
      <c r="D633" s="2" t="s">
        <v>26323</v>
      </c>
      <c r="E633" t="s">
        <v>8755</v>
      </c>
      <c r="F633" t="s">
        <v>26324</v>
      </c>
      <c r="G633" t="s">
        <v>856</v>
      </c>
      <c r="H633" t="s">
        <v>4611</v>
      </c>
      <c r="I633" t="s">
        <v>2197</v>
      </c>
      <c r="J633" t="s">
        <v>3200</v>
      </c>
      <c r="K633" t="s">
        <v>2480</v>
      </c>
      <c r="L633" t="s">
        <v>4612</v>
      </c>
    </row>
    <row r="634" spans="1:12">
      <c r="A634" t="s">
        <v>4657</v>
      </c>
      <c r="B634" t="s">
        <v>4614</v>
      </c>
      <c r="C634" t="str">
        <f t="shared" si="9"/>
        <v>Dodla</v>
      </c>
      <c r="D634" s="2" t="s">
        <v>26325</v>
      </c>
      <c r="E634" t="s">
        <v>1451</v>
      </c>
      <c r="F634" t="s">
        <v>26326</v>
      </c>
      <c r="G634" t="s">
        <v>2059</v>
      </c>
      <c r="H634" t="s">
        <v>4615</v>
      </c>
      <c r="I634" t="s">
        <v>511</v>
      </c>
      <c r="J634" t="s">
        <v>4616</v>
      </c>
      <c r="K634" t="s">
        <v>296</v>
      </c>
      <c r="L634" t="s">
        <v>4617</v>
      </c>
    </row>
    <row r="635" spans="1:12">
      <c r="A635" t="s">
        <v>4663</v>
      </c>
      <c r="B635" t="s">
        <v>4619</v>
      </c>
      <c r="C635" t="str">
        <f t="shared" si="9"/>
        <v>Krupalu</v>
      </c>
      <c r="D635" s="2" t="s">
        <v>13027</v>
      </c>
      <c r="E635" t="s">
        <v>4052</v>
      </c>
      <c r="F635" t="s">
        <v>5411</v>
      </c>
      <c r="G635" t="s">
        <v>856</v>
      </c>
      <c r="H635" t="s">
        <v>859</v>
      </c>
      <c r="I635" t="s">
        <v>859</v>
      </c>
      <c r="J635" t="s">
        <v>859</v>
      </c>
      <c r="K635" t="s">
        <v>859</v>
      </c>
      <c r="L635" t="s">
        <v>4621</v>
      </c>
    </row>
    <row r="636" spans="1:12">
      <c r="A636" t="s">
        <v>4670</v>
      </c>
      <c r="B636" t="s">
        <v>4623</v>
      </c>
      <c r="C636" t="str">
        <f t="shared" si="9"/>
        <v>Brijlaxmi</v>
      </c>
      <c r="D636" s="2" t="s">
        <v>435</v>
      </c>
      <c r="E636" t="s">
        <v>154</v>
      </c>
      <c r="F636" t="s">
        <v>11946</v>
      </c>
      <c r="G636" t="s">
        <v>856</v>
      </c>
      <c r="H636" t="s">
        <v>2350</v>
      </c>
      <c r="I636" t="s">
        <v>4625</v>
      </c>
      <c r="J636" t="s">
        <v>1408</v>
      </c>
      <c r="K636" t="s">
        <v>4626</v>
      </c>
      <c r="L636" t="s">
        <v>4627</v>
      </c>
    </row>
    <row r="637" spans="1:12">
      <c r="A637" t="s">
        <v>4675</v>
      </c>
      <c r="B637" t="s">
        <v>4629</v>
      </c>
      <c r="C637" t="str">
        <f t="shared" si="9"/>
        <v>Styrenix</v>
      </c>
      <c r="D637" s="2" t="s">
        <v>26327</v>
      </c>
      <c r="E637" t="s">
        <v>2543</v>
      </c>
      <c r="F637" t="s">
        <v>26328</v>
      </c>
      <c r="G637" t="s">
        <v>2418</v>
      </c>
      <c r="H637" t="s">
        <v>4630</v>
      </c>
      <c r="I637" t="s">
        <v>4631</v>
      </c>
      <c r="J637" t="s">
        <v>4632</v>
      </c>
      <c r="K637" t="s">
        <v>4633</v>
      </c>
      <c r="L637" t="s">
        <v>4627</v>
      </c>
    </row>
    <row r="638" spans="1:12">
      <c r="A638" t="s">
        <v>4681</v>
      </c>
      <c r="B638" t="s">
        <v>4635</v>
      </c>
      <c r="C638" t="str">
        <f t="shared" si="9"/>
        <v>Orient</v>
      </c>
      <c r="D638" s="2" t="s">
        <v>26329</v>
      </c>
      <c r="E638" t="s">
        <v>25480</v>
      </c>
      <c r="F638" t="s">
        <v>26330</v>
      </c>
      <c r="G638" t="s">
        <v>714</v>
      </c>
      <c r="H638" t="s">
        <v>545</v>
      </c>
      <c r="I638" t="s">
        <v>4636</v>
      </c>
      <c r="J638" t="s">
        <v>4637</v>
      </c>
      <c r="K638" t="s">
        <v>4638</v>
      </c>
      <c r="L638" t="s">
        <v>4165</v>
      </c>
    </row>
    <row r="639" spans="1:12">
      <c r="A639" t="s">
        <v>842</v>
      </c>
      <c r="B639" t="s">
        <v>843</v>
      </c>
      <c r="C639" t="str">
        <f t="shared" si="9"/>
        <v>Name</v>
      </c>
      <c r="D639" s="2" t="s">
        <v>844</v>
      </c>
      <c r="E639" t="s">
        <v>845</v>
      </c>
      <c r="F639" t="s">
        <v>846</v>
      </c>
      <c r="G639" t="s">
        <v>847</v>
      </c>
      <c r="H639" t="s">
        <v>848</v>
      </c>
      <c r="I639" t="s">
        <v>849</v>
      </c>
      <c r="J639" t="s">
        <v>850</v>
      </c>
      <c r="K639" t="s">
        <v>851</v>
      </c>
      <c r="L639" t="s">
        <v>852</v>
      </c>
    </row>
    <row r="640" spans="1:12">
      <c r="A640" t="s">
        <v>4687</v>
      </c>
      <c r="B640" t="s">
        <v>4640</v>
      </c>
      <c r="C640" t="str">
        <f t="shared" si="9"/>
        <v>United</v>
      </c>
      <c r="D640" s="2" t="s">
        <v>24094</v>
      </c>
      <c r="E640" t="s">
        <v>15427</v>
      </c>
      <c r="F640" t="s">
        <v>24095</v>
      </c>
      <c r="G640" t="s">
        <v>6085</v>
      </c>
      <c r="H640" t="s">
        <v>4643</v>
      </c>
      <c r="I640" t="s">
        <v>4644</v>
      </c>
      <c r="J640" t="s">
        <v>4645</v>
      </c>
      <c r="K640" t="s">
        <v>3809</v>
      </c>
      <c r="L640" t="s">
        <v>4646</v>
      </c>
    </row>
    <row r="641" spans="1:12">
      <c r="A641" t="s">
        <v>4694</v>
      </c>
      <c r="B641" t="s">
        <v>3631</v>
      </c>
      <c r="C641" t="str">
        <f t="shared" si="9"/>
        <v>CapitalNumbers</v>
      </c>
      <c r="D641" s="2" t="s">
        <v>2755</v>
      </c>
      <c r="E641" t="s">
        <v>5902</v>
      </c>
      <c r="F641" t="s">
        <v>24096</v>
      </c>
      <c r="G641" t="s">
        <v>856</v>
      </c>
      <c r="H641" t="s">
        <v>679</v>
      </c>
      <c r="I641" t="s">
        <v>3427</v>
      </c>
      <c r="J641" t="s">
        <v>562</v>
      </c>
      <c r="K641" t="s">
        <v>3632</v>
      </c>
      <c r="L641" t="s">
        <v>4651</v>
      </c>
    </row>
    <row r="642" spans="1:12">
      <c r="A642" t="s">
        <v>4700</v>
      </c>
      <c r="B642" t="s">
        <v>4648</v>
      </c>
      <c r="C642" t="str">
        <f t="shared" ref="C642:C705" si="10">IFERROR(LEFT(B642,FIND(" ",B642)-1),B642)</f>
        <v>Chembond</v>
      </c>
      <c r="D642" s="2" t="s">
        <v>23663</v>
      </c>
      <c r="E642" t="s">
        <v>3028</v>
      </c>
      <c r="F642" t="s">
        <v>26331</v>
      </c>
      <c r="G642" t="s">
        <v>2409</v>
      </c>
      <c r="H642" t="s">
        <v>2895</v>
      </c>
      <c r="I642" t="s">
        <v>4649</v>
      </c>
      <c r="J642" t="s">
        <v>4650</v>
      </c>
      <c r="K642" t="s">
        <v>161</v>
      </c>
      <c r="L642" t="s">
        <v>4651</v>
      </c>
    </row>
    <row r="643" spans="1:12">
      <c r="A643" t="s">
        <v>4706</v>
      </c>
      <c r="B643" t="s">
        <v>4653</v>
      </c>
      <c r="C643" t="str">
        <f t="shared" si="10"/>
        <v>GP</v>
      </c>
      <c r="D643" s="2" t="s">
        <v>26332</v>
      </c>
      <c r="E643" t="s">
        <v>24097</v>
      </c>
      <c r="F643" t="s">
        <v>26333</v>
      </c>
      <c r="G643" t="s">
        <v>856</v>
      </c>
      <c r="H643" t="s">
        <v>241</v>
      </c>
      <c r="I643" t="s">
        <v>859</v>
      </c>
      <c r="J643" t="s">
        <v>4655</v>
      </c>
      <c r="K643" t="s">
        <v>859</v>
      </c>
      <c r="L643" t="s">
        <v>4656</v>
      </c>
    </row>
    <row r="644" spans="1:12">
      <c r="A644" t="s">
        <v>4711</v>
      </c>
      <c r="B644" t="s">
        <v>4658</v>
      </c>
      <c r="C644" t="str">
        <f t="shared" si="10"/>
        <v>Vikram</v>
      </c>
      <c r="D644" s="2" t="s">
        <v>24098</v>
      </c>
      <c r="E644" t="s">
        <v>23529</v>
      </c>
      <c r="F644" t="s">
        <v>26334</v>
      </c>
      <c r="G644" t="s">
        <v>856</v>
      </c>
      <c r="H644" t="s">
        <v>4659</v>
      </c>
      <c r="I644" t="s">
        <v>4660</v>
      </c>
      <c r="J644" t="s">
        <v>4661</v>
      </c>
      <c r="K644" t="s">
        <v>4662</v>
      </c>
      <c r="L644" t="s">
        <v>1487</v>
      </c>
    </row>
    <row r="645" spans="1:12">
      <c r="A645" t="s">
        <v>4718</v>
      </c>
      <c r="B645" t="s">
        <v>4664</v>
      </c>
      <c r="C645" t="str">
        <f t="shared" si="10"/>
        <v>V-Marc</v>
      </c>
      <c r="D645" s="2" t="s">
        <v>26335</v>
      </c>
      <c r="E645" t="s">
        <v>10320</v>
      </c>
      <c r="F645" t="s">
        <v>26336</v>
      </c>
      <c r="G645" t="s">
        <v>856</v>
      </c>
      <c r="H645" t="s">
        <v>4667</v>
      </c>
      <c r="I645" t="s">
        <v>1937</v>
      </c>
      <c r="J645" t="s">
        <v>4668</v>
      </c>
      <c r="K645" t="s">
        <v>1203</v>
      </c>
      <c r="L645" t="s">
        <v>4669</v>
      </c>
    </row>
    <row r="646" spans="1:12">
      <c r="A646" t="s">
        <v>4723</v>
      </c>
      <c r="B646" t="s">
        <v>4671</v>
      </c>
      <c r="C646" t="str">
        <f t="shared" si="10"/>
        <v>Fine</v>
      </c>
      <c r="D646" s="2" t="s">
        <v>26337</v>
      </c>
      <c r="E646" t="s">
        <v>23730</v>
      </c>
      <c r="F646" t="s">
        <v>26338</v>
      </c>
      <c r="G646" t="s">
        <v>1264</v>
      </c>
      <c r="H646" t="s">
        <v>4672</v>
      </c>
      <c r="I646" t="s">
        <v>4673</v>
      </c>
      <c r="J646" t="s">
        <v>4674</v>
      </c>
      <c r="K646" t="s">
        <v>359</v>
      </c>
      <c r="L646" t="s">
        <v>3986</v>
      </c>
    </row>
    <row r="647" spans="1:12">
      <c r="A647" t="s">
        <v>4730</v>
      </c>
      <c r="B647" t="s">
        <v>4676</v>
      </c>
      <c r="C647" t="str">
        <f t="shared" si="10"/>
        <v>Dynamic</v>
      </c>
      <c r="D647" s="2" t="s">
        <v>26339</v>
      </c>
      <c r="E647" t="s">
        <v>8755</v>
      </c>
      <c r="F647" t="s">
        <v>26340</v>
      </c>
      <c r="G647" t="s">
        <v>632</v>
      </c>
      <c r="H647" t="s">
        <v>1224</v>
      </c>
      <c r="I647" t="s">
        <v>4677</v>
      </c>
      <c r="J647" t="s">
        <v>4678</v>
      </c>
      <c r="K647" t="s">
        <v>4679</v>
      </c>
      <c r="L647" t="s">
        <v>4680</v>
      </c>
    </row>
    <row r="648" spans="1:12">
      <c r="A648" t="s">
        <v>4735</v>
      </c>
      <c r="B648" t="s">
        <v>4682</v>
      </c>
      <c r="C648" t="str">
        <f t="shared" si="10"/>
        <v>Godfrey</v>
      </c>
      <c r="D648" s="2" t="s">
        <v>26341</v>
      </c>
      <c r="E648" t="s">
        <v>23241</v>
      </c>
      <c r="F648" t="s">
        <v>26342</v>
      </c>
      <c r="G648" t="s">
        <v>159</v>
      </c>
      <c r="H648" t="s">
        <v>4683</v>
      </c>
      <c r="I648" t="s">
        <v>4684</v>
      </c>
      <c r="J648" t="s">
        <v>4685</v>
      </c>
      <c r="K648" t="s">
        <v>4686</v>
      </c>
      <c r="L648" t="s">
        <v>1726</v>
      </c>
    </row>
    <row r="649" spans="1:12">
      <c r="A649" t="s">
        <v>4742</v>
      </c>
      <c r="B649" t="s">
        <v>4688</v>
      </c>
      <c r="C649" t="str">
        <f t="shared" si="10"/>
        <v>AVP</v>
      </c>
      <c r="D649" s="2" t="s">
        <v>24099</v>
      </c>
      <c r="E649" t="s">
        <v>7569</v>
      </c>
      <c r="F649" t="s">
        <v>26343</v>
      </c>
      <c r="G649" t="s">
        <v>856</v>
      </c>
      <c r="H649" t="s">
        <v>3756</v>
      </c>
      <c r="I649" t="s">
        <v>4690</v>
      </c>
      <c r="J649" t="s">
        <v>4691</v>
      </c>
      <c r="K649" t="s">
        <v>4692</v>
      </c>
      <c r="L649" t="s">
        <v>4693</v>
      </c>
    </row>
    <row r="650" spans="1:12">
      <c r="A650" t="s">
        <v>842</v>
      </c>
      <c r="B650" t="s">
        <v>843</v>
      </c>
      <c r="C650" t="str">
        <f t="shared" si="10"/>
        <v>Name</v>
      </c>
      <c r="D650" s="2" t="s">
        <v>844</v>
      </c>
      <c r="E650" t="s">
        <v>845</v>
      </c>
      <c r="F650" t="s">
        <v>846</v>
      </c>
      <c r="G650" t="s">
        <v>847</v>
      </c>
      <c r="H650" t="s">
        <v>848</v>
      </c>
      <c r="I650" t="s">
        <v>849</v>
      </c>
      <c r="J650" t="s">
        <v>850</v>
      </c>
      <c r="K650" t="s">
        <v>851</v>
      </c>
      <c r="L650" t="s">
        <v>852</v>
      </c>
    </row>
    <row r="651" spans="1:12">
      <c r="A651" t="s">
        <v>4748</v>
      </c>
      <c r="B651" t="s">
        <v>4695</v>
      </c>
      <c r="C651" t="str">
        <f t="shared" si="10"/>
        <v>Radiant</v>
      </c>
      <c r="D651" s="2" t="s">
        <v>23033</v>
      </c>
      <c r="E651" t="s">
        <v>10502</v>
      </c>
      <c r="F651" t="s">
        <v>26344</v>
      </c>
      <c r="G651" t="s">
        <v>177</v>
      </c>
      <c r="H651" t="s">
        <v>4696</v>
      </c>
      <c r="I651" t="s">
        <v>4697</v>
      </c>
      <c r="J651" t="s">
        <v>4698</v>
      </c>
      <c r="K651" t="s">
        <v>732</v>
      </c>
      <c r="L651" t="s">
        <v>4699</v>
      </c>
    </row>
    <row r="652" spans="1:12">
      <c r="A652" t="s">
        <v>4754</v>
      </c>
      <c r="B652" t="s">
        <v>4701</v>
      </c>
      <c r="C652" t="str">
        <f t="shared" si="10"/>
        <v>Nacdac</v>
      </c>
      <c r="D652" s="2" t="s">
        <v>26345</v>
      </c>
      <c r="E652" t="s">
        <v>5462</v>
      </c>
      <c r="F652" t="s">
        <v>21469</v>
      </c>
      <c r="G652" t="s">
        <v>856</v>
      </c>
      <c r="H652" t="s">
        <v>596</v>
      </c>
      <c r="I652" t="s">
        <v>4702</v>
      </c>
      <c r="J652" t="s">
        <v>4703</v>
      </c>
      <c r="K652" t="s">
        <v>4704</v>
      </c>
      <c r="L652" t="s">
        <v>4705</v>
      </c>
    </row>
    <row r="653" spans="1:12">
      <c r="A653" t="s">
        <v>4762</v>
      </c>
      <c r="B653" t="s">
        <v>4707</v>
      </c>
      <c r="C653" t="str">
        <f t="shared" si="10"/>
        <v>Purple</v>
      </c>
      <c r="D653" s="2" t="s">
        <v>24100</v>
      </c>
      <c r="E653" t="s">
        <v>24101</v>
      </c>
      <c r="F653" t="s">
        <v>24102</v>
      </c>
      <c r="G653" t="s">
        <v>856</v>
      </c>
      <c r="H653" t="s">
        <v>4708</v>
      </c>
      <c r="I653" t="s">
        <v>859</v>
      </c>
      <c r="J653" t="s">
        <v>4709</v>
      </c>
      <c r="K653" t="s">
        <v>859</v>
      </c>
      <c r="L653" t="s">
        <v>4710</v>
      </c>
    </row>
    <row r="654" spans="1:12">
      <c r="A654" t="s">
        <v>4768</v>
      </c>
      <c r="B654" t="s">
        <v>4712</v>
      </c>
      <c r="C654" t="str">
        <f t="shared" si="10"/>
        <v>Blue</v>
      </c>
      <c r="D654" s="2" t="s">
        <v>26346</v>
      </c>
      <c r="E654" t="s">
        <v>26347</v>
      </c>
      <c r="F654" t="s">
        <v>26348</v>
      </c>
      <c r="G654" t="s">
        <v>309</v>
      </c>
      <c r="H654" t="s">
        <v>4713</v>
      </c>
      <c r="I654" t="s">
        <v>4714</v>
      </c>
      <c r="J654" t="s">
        <v>4715</v>
      </c>
      <c r="K654" t="s">
        <v>4716</v>
      </c>
      <c r="L654" t="s">
        <v>4717</v>
      </c>
    </row>
    <row r="655" spans="1:12">
      <c r="A655" t="s">
        <v>4771</v>
      </c>
      <c r="B655" t="s">
        <v>4719</v>
      </c>
      <c r="C655" t="str">
        <f t="shared" si="10"/>
        <v>Shanti</v>
      </c>
      <c r="D655" s="2" t="s">
        <v>1872</v>
      </c>
      <c r="E655" t="s">
        <v>3729</v>
      </c>
      <c r="F655" t="s">
        <v>26349</v>
      </c>
      <c r="G655" t="s">
        <v>856</v>
      </c>
      <c r="H655" t="s">
        <v>4720</v>
      </c>
      <c r="I655" t="s">
        <v>4721</v>
      </c>
      <c r="J655" t="s">
        <v>4722</v>
      </c>
      <c r="K655" t="s">
        <v>1039</v>
      </c>
      <c r="L655" t="s">
        <v>180</v>
      </c>
    </row>
    <row r="656" spans="1:12">
      <c r="A656" t="s">
        <v>4777</v>
      </c>
      <c r="B656" t="s">
        <v>4724</v>
      </c>
      <c r="C656" t="str">
        <f t="shared" si="10"/>
        <v>Doms</v>
      </c>
      <c r="D656" s="2" t="s">
        <v>26350</v>
      </c>
      <c r="E656" t="s">
        <v>23594</v>
      </c>
      <c r="F656" t="s">
        <v>26351</v>
      </c>
      <c r="G656" t="s">
        <v>1642</v>
      </c>
      <c r="H656" t="s">
        <v>4725</v>
      </c>
      <c r="I656" t="s">
        <v>4726</v>
      </c>
      <c r="J656" t="s">
        <v>4727</v>
      </c>
      <c r="K656" t="s">
        <v>4728</v>
      </c>
      <c r="L656" t="s">
        <v>4729</v>
      </c>
    </row>
    <row r="657" spans="1:12">
      <c r="A657" t="s">
        <v>4781</v>
      </c>
      <c r="B657" t="s">
        <v>4731</v>
      </c>
      <c r="C657" t="str">
        <f t="shared" si="10"/>
        <v>C2C</v>
      </c>
      <c r="D657" s="2" t="s">
        <v>24104</v>
      </c>
      <c r="E657" t="s">
        <v>12374</v>
      </c>
      <c r="F657" t="s">
        <v>24105</v>
      </c>
      <c r="G657" t="s">
        <v>856</v>
      </c>
      <c r="H657" t="s">
        <v>1190</v>
      </c>
      <c r="I657" t="s">
        <v>859</v>
      </c>
      <c r="J657" t="s">
        <v>4734</v>
      </c>
      <c r="K657" t="s">
        <v>859</v>
      </c>
      <c r="L657" t="s">
        <v>4464</v>
      </c>
    </row>
    <row r="658" spans="1:12">
      <c r="A658" t="s">
        <v>4788</v>
      </c>
      <c r="B658" t="s">
        <v>4743</v>
      </c>
      <c r="C658" t="str">
        <f t="shared" si="10"/>
        <v>Sheetal</v>
      </c>
      <c r="D658" s="2" t="s">
        <v>26352</v>
      </c>
      <c r="E658" t="s">
        <v>1299</v>
      </c>
      <c r="F658" t="s">
        <v>26353</v>
      </c>
      <c r="G658" t="s">
        <v>407</v>
      </c>
      <c r="H658" t="s">
        <v>3687</v>
      </c>
      <c r="I658" t="s">
        <v>4745</v>
      </c>
      <c r="J658" t="s">
        <v>4746</v>
      </c>
      <c r="K658" t="s">
        <v>4747</v>
      </c>
      <c r="L658" t="s">
        <v>4741</v>
      </c>
    </row>
    <row r="659" spans="1:12">
      <c r="A659" t="s">
        <v>4791</v>
      </c>
      <c r="B659" t="s">
        <v>4749</v>
      </c>
      <c r="C659" t="str">
        <f t="shared" si="10"/>
        <v>Gabriel</v>
      </c>
      <c r="D659" s="2" t="s">
        <v>26354</v>
      </c>
      <c r="E659" t="s">
        <v>26355</v>
      </c>
      <c r="F659" t="s">
        <v>26356</v>
      </c>
      <c r="G659" t="s">
        <v>163</v>
      </c>
      <c r="H659" t="s">
        <v>4750</v>
      </c>
      <c r="I659" t="s">
        <v>3693</v>
      </c>
      <c r="J659" t="s">
        <v>4751</v>
      </c>
      <c r="K659" t="s">
        <v>4752</v>
      </c>
      <c r="L659" t="s">
        <v>4753</v>
      </c>
    </row>
    <row r="660" spans="1:12">
      <c r="A660" t="s">
        <v>4798</v>
      </c>
      <c r="B660" t="s">
        <v>4755</v>
      </c>
      <c r="C660" t="str">
        <f t="shared" si="10"/>
        <v>Nexxus</v>
      </c>
      <c r="D660" s="2" t="s">
        <v>23085</v>
      </c>
      <c r="E660" t="s">
        <v>9858</v>
      </c>
      <c r="F660" t="s">
        <v>15616</v>
      </c>
      <c r="G660" t="s">
        <v>856</v>
      </c>
      <c r="H660" t="s">
        <v>4757</v>
      </c>
      <c r="I660" t="s">
        <v>4758</v>
      </c>
      <c r="J660" t="s">
        <v>4759</v>
      </c>
      <c r="K660" t="s">
        <v>4760</v>
      </c>
      <c r="L660" t="s">
        <v>4761</v>
      </c>
    </row>
    <row r="661" spans="1:12">
      <c r="A661" t="s">
        <v>4803</v>
      </c>
      <c r="B661" t="s">
        <v>4763</v>
      </c>
      <c r="C661" t="str">
        <f t="shared" si="10"/>
        <v>M</v>
      </c>
      <c r="D661" s="2" t="s">
        <v>26357</v>
      </c>
      <c r="E661" t="s">
        <v>595</v>
      </c>
      <c r="F661" t="s">
        <v>26358</v>
      </c>
      <c r="G661" t="s">
        <v>856</v>
      </c>
      <c r="H661" t="s">
        <v>4764</v>
      </c>
      <c r="I661" t="s">
        <v>4765</v>
      </c>
      <c r="J661" t="s">
        <v>4766</v>
      </c>
      <c r="K661" t="s">
        <v>4767</v>
      </c>
      <c r="L661" t="s">
        <v>4620</v>
      </c>
    </row>
    <row r="662" spans="1:12">
      <c r="A662" t="s">
        <v>4808</v>
      </c>
      <c r="B662" t="s">
        <v>4769</v>
      </c>
      <c r="C662" t="str">
        <f t="shared" si="10"/>
        <v>M</v>
      </c>
      <c r="D662" s="2" t="s">
        <v>3862</v>
      </c>
      <c r="E662" t="s">
        <v>1859</v>
      </c>
      <c r="F662" t="s">
        <v>1280</v>
      </c>
      <c r="G662" t="s">
        <v>856</v>
      </c>
      <c r="H662" t="s">
        <v>859</v>
      </c>
      <c r="I662" t="s">
        <v>859</v>
      </c>
      <c r="J662" t="s">
        <v>859</v>
      </c>
      <c r="K662" t="s">
        <v>859</v>
      </c>
      <c r="L662" t="s">
        <v>4620</v>
      </c>
    </row>
    <row r="663" spans="1:12">
      <c r="A663" t="s">
        <v>4815</v>
      </c>
      <c r="B663" t="s">
        <v>4772</v>
      </c>
      <c r="C663" t="str">
        <f t="shared" si="10"/>
        <v>Eleganz</v>
      </c>
      <c r="D663" s="2" t="s">
        <v>14244</v>
      </c>
      <c r="E663" t="s">
        <v>8366</v>
      </c>
      <c r="F663" t="s">
        <v>26359</v>
      </c>
      <c r="G663" t="s">
        <v>856</v>
      </c>
      <c r="H663" t="s">
        <v>4774</v>
      </c>
      <c r="I663" t="s">
        <v>859</v>
      </c>
      <c r="J663" t="s">
        <v>4775</v>
      </c>
      <c r="K663" t="s">
        <v>859</v>
      </c>
      <c r="L663" t="s">
        <v>4776</v>
      </c>
    </row>
    <row r="664" spans="1:12">
      <c r="A664" t="s">
        <v>4820</v>
      </c>
      <c r="B664" t="s">
        <v>4782</v>
      </c>
      <c r="C664" t="str">
        <f t="shared" si="10"/>
        <v>String</v>
      </c>
      <c r="D664" s="2" t="s">
        <v>26360</v>
      </c>
      <c r="E664" t="s">
        <v>12895</v>
      </c>
      <c r="F664" t="s">
        <v>26361</v>
      </c>
      <c r="G664" t="s">
        <v>856</v>
      </c>
      <c r="H664" t="s">
        <v>4783</v>
      </c>
      <c r="I664" t="s">
        <v>4784</v>
      </c>
      <c r="J664" t="s">
        <v>4785</v>
      </c>
      <c r="K664" t="s">
        <v>4786</v>
      </c>
      <c r="L664" t="s">
        <v>4787</v>
      </c>
    </row>
    <row r="665" spans="1:12">
      <c r="A665" t="s">
        <v>4827</v>
      </c>
      <c r="B665" t="s">
        <v>4789</v>
      </c>
      <c r="C665" t="str">
        <f t="shared" si="10"/>
        <v>Takyon</v>
      </c>
      <c r="D665" s="2" t="s">
        <v>1193</v>
      </c>
      <c r="E665" t="s">
        <v>6294</v>
      </c>
      <c r="F665" t="s">
        <v>24106</v>
      </c>
      <c r="G665" t="s">
        <v>856</v>
      </c>
      <c r="H665" t="s">
        <v>859</v>
      </c>
      <c r="I665" t="s">
        <v>859</v>
      </c>
      <c r="J665" t="s">
        <v>859</v>
      </c>
      <c r="K665" t="s">
        <v>859</v>
      </c>
      <c r="L665" t="s">
        <v>4790</v>
      </c>
    </row>
    <row r="666" spans="1:12">
      <c r="A666" t="s">
        <v>842</v>
      </c>
      <c r="B666" t="s">
        <v>843</v>
      </c>
      <c r="C666" t="str">
        <f t="shared" si="10"/>
        <v>Name</v>
      </c>
      <c r="D666" s="2" t="s">
        <v>844</v>
      </c>
      <c r="E666" t="s">
        <v>845</v>
      </c>
      <c r="F666" t="s">
        <v>846</v>
      </c>
      <c r="G666" t="s">
        <v>847</v>
      </c>
      <c r="H666" t="s">
        <v>848</v>
      </c>
      <c r="I666" t="s">
        <v>849</v>
      </c>
      <c r="J666" t="s">
        <v>850</v>
      </c>
      <c r="K666" t="s">
        <v>851</v>
      </c>
      <c r="L666" t="s">
        <v>852</v>
      </c>
    </row>
    <row r="667" spans="1:12">
      <c r="A667" t="s">
        <v>4832</v>
      </c>
      <c r="B667" t="s">
        <v>23171</v>
      </c>
      <c r="C667" t="str">
        <f t="shared" si="10"/>
        <v>Mittal</v>
      </c>
      <c r="D667" s="2" t="s">
        <v>859</v>
      </c>
      <c r="E667" t="s">
        <v>22782</v>
      </c>
      <c r="F667" t="s">
        <v>23172</v>
      </c>
      <c r="G667" t="s">
        <v>859</v>
      </c>
      <c r="H667" t="s">
        <v>859</v>
      </c>
      <c r="I667" t="s">
        <v>859</v>
      </c>
      <c r="J667" t="s">
        <v>859</v>
      </c>
      <c r="K667" t="s">
        <v>859</v>
      </c>
      <c r="L667" t="s">
        <v>13334</v>
      </c>
    </row>
    <row r="668" spans="1:12">
      <c r="A668" t="s">
        <v>4838</v>
      </c>
      <c r="B668" t="s">
        <v>4792</v>
      </c>
      <c r="C668" t="str">
        <f t="shared" si="10"/>
        <v>Vedant</v>
      </c>
      <c r="D668" s="2" t="s">
        <v>26362</v>
      </c>
      <c r="E668" t="s">
        <v>20935</v>
      </c>
      <c r="F668" t="s">
        <v>26363</v>
      </c>
      <c r="G668" t="s">
        <v>1017</v>
      </c>
      <c r="H668" t="s">
        <v>4793</v>
      </c>
      <c r="I668" t="s">
        <v>4794</v>
      </c>
      <c r="J668" t="s">
        <v>4795</v>
      </c>
      <c r="K668" t="s">
        <v>4796</v>
      </c>
      <c r="L668" t="s">
        <v>4797</v>
      </c>
    </row>
    <row r="669" spans="1:12">
      <c r="A669" t="s">
        <v>4840</v>
      </c>
      <c r="B669" t="s">
        <v>4799</v>
      </c>
      <c r="C669" t="str">
        <f t="shared" si="10"/>
        <v>Keltech</v>
      </c>
      <c r="D669" s="2" t="s">
        <v>26364</v>
      </c>
      <c r="E669" t="s">
        <v>9437</v>
      </c>
      <c r="F669" t="s">
        <v>26365</v>
      </c>
      <c r="G669" t="s">
        <v>231</v>
      </c>
      <c r="H669" t="s">
        <v>202</v>
      </c>
      <c r="I669" t="s">
        <v>4801</v>
      </c>
      <c r="J669" t="s">
        <v>4802</v>
      </c>
      <c r="K669" t="s">
        <v>1476</v>
      </c>
      <c r="L669" t="s">
        <v>3525</v>
      </c>
    </row>
    <row r="670" spans="1:12">
      <c r="A670" t="s">
        <v>4846</v>
      </c>
      <c r="B670" t="s">
        <v>4804</v>
      </c>
      <c r="C670" t="str">
        <f t="shared" si="10"/>
        <v>Caplin</v>
      </c>
      <c r="D670" s="2" t="s">
        <v>26366</v>
      </c>
      <c r="E670" t="s">
        <v>12353</v>
      </c>
      <c r="F670" t="s">
        <v>26367</v>
      </c>
      <c r="G670" t="s">
        <v>352</v>
      </c>
      <c r="H670" t="s">
        <v>4805</v>
      </c>
      <c r="I670" t="s">
        <v>4806</v>
      </c>
      <c r="J670" t="s">
        <v>4807</v>
      </c>
      <c r="K670" t="s">
        <v>4774</v>
      </c>
      <c r="L670" t="s">
        <v>3525</v>
      </c>
    </row>
    <row r="671" spans="1:12">
      <c r="A671" t="s">
        <v>4854</v>
      </c>
      <c r="B671" t="s">
        <v>4809</v>
      </c>
      <c r="C671" t="str">
        <f t="shared" si="10"/>
        <v>Angel</v>
      </c>
      <c r="D671" s="2" t="s">
        <v>26368</v>
      </c>
      <c r="E671" t="s">
        <v>6789</v>
      </c>
      <c r="F671" t="s">
        <v>26369</v>
      </c>
      <c r="G671" t="s">
        <v>879</v>
      </c>
      <c r="H671" t="s">
        <v>4811</v>
      </c>
      <c r="I671" t="s">
        <v>4812</v>
      </c>
      <c r="J671" t="s">
        <v>4813</v>
      </c>
      <c r="K671" t="s">
        <v>135</v>
      </c>
      <c r="L671" t="s">
        <v>4814</v>
      </c>
    </row>
    <row r="672" spans="1:12">
      <c r="A672" t="s">
        <v>4861</v>
      </c>
      <c r="B672" t="s">
        <v>4816</v>
      </c>
      <c r="C672" t="str">
        <f t="shared" si="10"/>
        <v>Raghav</v>
      </c>
      <c r="D672" s="2" t="s">
        <v>26370</v>
      </c>
      <c r="E672" t="s">
        <v>22825</v>
      </c>
      <c r="F672" t="s">
        <v>26371</v>
      </c>
      <c r="G672" t="s">
        <v>673</v>
      </c>
      <c r="H672" t="s">
        <v>4559</v>
      </c>
      <c r="I672" t="s">
        <v>4817</v>
      </c>
      <c r="J672" t="s">
        <v>4818</v>
      </c>
      <c r="K672" t="s">
        <v>4819</v>
      </c>
      <c r="L672" t="s">
        <v>4814</v>
      </c>
    </row>
    <row r="673" spans="1:12">
      <c r="A673" t="s">
        <v>4868</v>
      </c>
      <c r="B673" t="s">
        <v>4821</v>
      </c>
      <c r="C673" t="str">
        <f t="shared" si="10"/>
        <v>Tata</v>
      </c>
      <c r="D673" s="2" t="s">
        <v>26372</v>
      </c>
      <c r="E673" t="s">
        <v>24193</v>
      </c>
      <c r="F673" t="s">
        <v>26373</v>
      </c>
      <c r="G673" t="s">
        <v>1616</v>
      </c>
      <c r="H673" t="s">
        <v>4823</v>
      </c>
      <c r="I673" t="s">
        <v>4824</v>
      </c>
      <c r="J673" t="s">
        <v>4825</v>
      </c>
      <c r="K673" t="s">
        <v>4826</v>
      </c>
      <c r="L673" t="s">
        <v>4814</v>
      </c>
    </row>
    <row r="674" spans="1:12">
      <c r="A674" t="s">
        <v>4873</v>
      </c>
      <c r="B674" t="s">
        <v>4828</v>
      </c>
      <c r="C674" t="str">
        <f t="shared" si="10"/>
        <v>J</v>
      </c>
      <c r="D674" s="2" t="s">
        <v>26374</v>
      </c>
      <c r="E674" t="s">
        <v>4451</v>
      </c>
      <c r="F674" t="s">
        <v>26375</v>
      </c>
      <c r="G674" t="s">
        <v>4642</v>
      </c>
      <c r="H674" t="s">
        <v>4829</v>
      </c>
      <c r="I674" t="s">
        <v>1378</v>
      </c>
      <c r="J674" t="s">
        <v>4830</v>
      </c>
      <c r="K674" t="s">
        <v>4831</v>
      </c>
      <c r="L674" t="s">
        <v>2666</v>
      </c>
    </row>
    <row r="675" spans="1:12">
      <c r="A675" t="s">
        <v>4879</v>
      </c>
      <c r="B675" t="s">
        <v>4833</v>
      </c>
      <c r="C675" t="str">
        <f t="shared" si="10"/>
        <v>Radhika</v>
      </c>
      <c r="D675" s="2" t="s">
        <v>24877</v>
      </c>
      <c r="E675" t="s">
        <v>8825</v>
      </c>
      <c r="F675" t="s">
        <v>23677</v>
      </c>
      <c r="G675" t="s">
        <v>856</v>
      </c>
      <c r="H675" t="s">
        <v>1224</v>
      </c>
      <c r="I675" t="s">
        <v>4835</v>
      </c>
      <c r="J675" t="s">
        <v>4836</v>
      </c>
      <c r="K675" t="s">
        <v>3654</v>
      </c>
      <c r="L675" t="s">
        <v>4837</v>
      </c>
    </row>
    <row r="676" spans="1:12">
      <c r="A676" t="s">
        <v>4884</v>
      </c>
      <c r="B676" t="s">
        <v>4839</v>
      </c>
      <c r="C676" t="str">
        <f t="shared" si="10"/>
        <v>Ivalue</v>
      </c>
      <c r="D676" s="2" t="s">
        <v>26376</v>
      </c>
      <c r="E676" t="s">
        <v>4897</v>
      </c>
      <c r="F676" t="s">
        <v>26377</v>
      </c>
      <c r="G676" t="s">
        <v>856</v>
      </c>
      <c r="H676" t="s">
        <v>859</v>
      </c>
      <c r="I676" t="s">
        <v>859</v>
      </c>
      <c r="J676" t="s">
        <v>859</v>
      </c>
      <c r="K676" t="s">
        <v>859</v>
      </c>
      <c r="L676" t="s">
        <v>2394</v>
      </c>
    </row>
    <row r="677" spans="1:12">
      <c r="A677" t="s">
        <v>842</v>
      </c>
      <c r="B677" t="s">
        <v>843</v>
      </c>
      <c r="C677" t="str">
        <f t="shared" si="10"/>
        <v>Name</v>
      </c>
      <c r="D677" s="2" t="s">
        <v>844</v>
      </c>
      <c r="E677" t="s">
        <v>845</v>
      </c>
      <c r="F677" t="s">
        <v>846</v>
      </c>
      <c r="G677" t="s">
        <v>847</v>
      </c>
      <c r="H677" t="s">
        <v>848</v>
      </c>
      <c r="I677" t="s">
        <v>849</v>
      </c>
      <c r="J677" t="s">
        <v>850</v>
      </c>
      <c r="K677" t="s">
        <v>851</v>
      </c>
      <c r="L677" t="s">
        <v>852</v>
      </c>
    </row>
    <row r="678" spans="1:12">
      <c r="A678" t="s">
        <v>4891</v>
      </c>
      <c r="B678" t="s">
        <v>4841</v>
      </c>
      <c r="C678" t="str">
        <f t="shared" si="10"/>
        <v>Tatia</v>
      </c>
      <c r="D678" s="2" t="s">
        <v>6872</v>
      </c>
      <c r="E678" t="s">
        <v>253</v>
      </c>
      <c r="F678" t="s">
        <v>23289</v>
      </c>
      <c r="G678" t="s">
        <v>856</v>
      </c>
      <c r="H678" t="s">
        <v>2350</v>
      </c>
      <c r="I678" t="s">
        <v>4844</v>
      </c>
      <c r="J678" t="s">
        <v>1986</v>
      </c>
      <c r="K678" t="s">
        <v>380</v>
      </c>
      <c r="L678" t="s">
        <v>4845</v>
      </c>
    </row>
    <row r="679" spans="1:12">
      <c r="A679" t="s">
        <v>4895</v>
      </c>
      <c r="B679" t="s">
        <v>4847</v>
      </c>
      <c r="C679" t="str">
        <f t="shared" si="10"/>
        <v>3B</v>
      </c>
      <c r="D679" s="2" t="s">
        <v>26378</v>
      </c>
      <c r="E679" t="s">
        <v>22759</v>
      </c>
      <c r="F679" t="s">
        <v>26379</v>
      </c>
      <c r="G679" t="s">
        <v>1369</v>
      </c>
      <c r="H679" t="s">
        <v>4850</v>
      </c>
      <c r="I679" t="s">
        <v>4573</v>
      </c>
      <c r="J679" t="s">
        <v>4851</v>
      </c>
      <c r="K679" t="s">
        <v>4852</v>
      </c>
      <c r="L679" t="s">
        <v>4853</v>
      </c>
    </row>
    <row r="680" spans="1:12">
      <c r="A680" t="s">
        <v>4901</v>
      </c>
      <c r="B680" t="s">
        <v>4855</v>
      </c>
      <c r="C680" t="str">
        <f t="shared" si="10"/>
        <v>Pee</v>
      </c>
      <c r="D680" s="2" t="s">
        <v>24108</v>
      </c>
      <c r="E680" t="s">
        <v>578</v>
      </c>
      <c r="F680" t="s">
        <v>24109</v>
      </c>
      <c r="G680" t="s">
        <v>2858</v>
      </c>
      <c r="H680" t="s">
        <v>4857</v>
      </c>
      <c r="I680" t="s">
        <v>4858</v>
      </c>
      <c r="J680" t="s">
        <v>4859</v>
      </c>
      <c r="K680" t="s">
        <v>3527</v>
      </c>
      <c r="L680" t="s">
        <v>4860</v>
      </c>
    </row>
    <row r="681" spans="1:12">
      <c r="A681" t="s">
        <v>4906</v>
      </c>
      <c r="B681" t="s">
        <v>5014</v>
      </c>
      <c r="C681" t="str">
        <f t="shared" si="10"/>
        <v>Creative</v>
      </c>
      <c r="D681" s="2" t="s">
        <v>24110</v>
      </c>
      <c r="E681" t="s">
        <v>180</v>
      </c>
      <c r="F681" t="s">
        <v>24111</v>
      </c>
      <c r="G681" t="s">
        <v>856</v>
      </c>
      <c r="H681" t="s">
        <v>5015</v>
      </c>
      <c r="I681" t="s">
        <v>5016</v>
      </c>
      <c r="J681" t="s">
        <v>5017</v>
      </c>
      <c r="K681" t="s">
        <v>5018</v>
      </c>
      <c r="L681" t="s">
        <v>4860</v>
      </c>
    </row>
    <row r="682" spans="1:12">
      <c r="A682" t="s">
        <v>4912</v>
      </c>
      <c r="B682" t="s">
        <v>4862</v>
      </c>
      <c r="C682" t="str">
        <f t="shared" si="10"/>
        <v>Asian</v>
      </c>
      <c r="D682" s="2" t="s">
        <v>26380</v>
      </c>
      <c r="E682" t="s">
        <v>23754</v>
      </c>
      <c r="F682" t="s">
        <v>26381</v>
      </c>
      <c r="G682" t="s">
        <v>8772</v>
      </c>
      <c r="H682" t="s">
        <v>4864</v>
      </c>
      <c r="I682" t="s">
        <v>4865</v>
      </c>
      <c r="J682" t="s">
        <v>4866</v>
      </c>
      <c r="K682" t="s">
        <v>4867</v>
      </c>
      <c r="L682" t="s">
        <v>3397</v>
      </c>
    </row>
    <row r="683" spans="1:12">
      <c r="A683" t="s">
        <v>4918</v>
      </c>
      <c r="B683" t="s">
        <v>4869</v>
      </c>
      <c r="C683" t="str">
        <f t="shared" si="10"/>
        <v>Revathi</v>
      </c>
      <c r="D683" s="2" t="s">
        <v>24112</v>
      </c>
      <c r="E683" t="s">
        <v>24113</v>
      </c>
      <c r="F683" t="s">
        <v>24114</v>
      </c>
      <c r="G683" t="s">
        <v>856</v>
      </c>
      <c r="H683" t="s">
        <v>987</v>
      </c>
      <c r="I683" t="s">
        <v>4870</v>
      </c>
      <c r="J683" t="s">
        <v>4871</v>
      </c>
      <c r="K683" t="s">
        <v>4872</v>
      </c>
      <c r="L683" t="s">
        <v>3843</v>
      </c>
    </row>
    <row r="684" spans="1:12">
      <c r="A684" t="s">
        <v>4923</v>
      </c>
      <c r="B684" t="s">
        <v>4874</v>
      </c>
      <c r="C684" t="str">
        <f t="shared" si="10"/>
        <v>EIH</v>
      </c>
      <c r="D684" s="2" t="s">
        <v>26382</v>
      </c>
      <c r="E684" t="s">
        <v>6594</v>
      </c>
      <c r="F684" t="s">
        <v>26383</v>
      </c>
      <c r="G684" t="s">
        <v>4642</v>
      </c>
      <c r="H684" t="s">
        <v>4875</v>
      </c>
      <c r="I684" t="s">
        <v>1002</v>
      </c>
      <c r="J684" t="s">
        <v>4876</v>
      </c>
      <c r="K684" t="s">
        <v>4877</v>
      </c>
      <c r="L684" t="s">
        <v>4878</v>
      </c>
    </row>
    <row r="685" spans="1:12">
      <c r="A685" t="s">
        <v>4930</v>
      </c>
      <c r="B685" t="s">
        <v>4880</v>
      </c>
      <c r="C685" t="str">
        <f t="shared" si="10"/>
        <v>Shriram</v>
      </c>
      <c r="D685" s="2" t="s">
        <v>26384</v>
      </c>
      <c r="E685" t="s">
        <v>6049</v>
      </c>
      <c r="F685" t="s">
        <v>26385</v>
      </c>
      <c r="G685" t="s">
        <v>1601</v>
      </c>
      <c r="H685" t="s">
        <v>4881</v>
      </c>
      <c r="I685" t="s">
        <v>1426</v>
      </c>
      <c r="J685" t="s">
        <v>4882</v>
      </c>
      <c r="K685" t="s">
        <v>4883</v>
      </c>
      <c r="L685" t="s">
        <v>4878</v>
      </c>
    </row>
    <row r="686" spans="1:12">
      <c r="A686" t="s">
        <v>4937</v>
      </c>
      <c r="B686" t="s">
        <v>4885</v>
      </c>
      <c r="C686" t="str">
        <f t="shared" si="10"/>
        <v>Schaeffler</v>
      </c>
      <c r="D686" s="2" t="s">
        <v>26386</v>
      </c>
      <c r="E686" t="s">
        <v>25069</v>
      </c>
      <c r="F686" t="s">
        <v>26387</v>
      </c>
      <c r="G686" t="s">
        <v>4129</v>
      </c>
      <c r="H686" t="s">
        <v>4886</v>
      </c>
      <c r="I686" t="s">
        <v>4887</v>
      </c>
      <c r="J686" t="s">
        <v>4888</v>
      </c>
      <c r="K686" t="s">
        <v>4889</v>
      </c>
      <c r="L686" t="s">
        <v>4890</v>
      </c>
    </row>
    <row r="687" spans="1:12">
      <c r="A687" t="s">
        <v>4943</v>
      </c>
      <c r="B687" t="s">
        <v>4892</v>
      </c>
      <c r="C687" t="str">
        <f t="shared" si="10"/>
        <v>Le</v>
      </c>
      <c r="D687" s="2" t="s">
        <v>6655</v>
      </c>
      <c r="E687" t="s">
        <v>23169</v>
      </c>
      <c r="F687" t="s">
        <v>24115</v>
      </c>
      <c r="G687" t="s">
        <v>856</v>
      </c>
      <c r="H687" t="s">
        <v>4302</v>
      </c>
      <c r="I687" t="s">
        <v>4893</v>
      </c>
      <c r="J687" t="s">
        <v>714</v>
      </c>
      <c r="K687" t="s">
        <v>4894</v>
      </c>
      <c r="L687" t="s">
        <v>4890</v>
      </c>
    </row>
    <row r="688" spans="1:12">
      <c r="A688" t="s">
        <v>4949</v>
      </c>
      <c r="B688" t="s">
        <v>4896</v>
      </c>
      <c r="C688" t="str">
        <f t="shared" si="10"/>
        <v>Pratham</v>
      </c>
      <c r="D688" s="2" t="s">
        <v>26388</v>
      </c>
      <c r="E688" t="s">
        <v>23407</v>
      </c>
      <c r="F688" t="s">
        <v>26389</v>
      </c>
      <c r="G688" t="s">
        <v>856</v>
      </c>
      <c r="H688" t="s">
        <v>399</v>
      </c>
      <c r="I688" t="s">
        <v>4898</v>
      </c>
      <c r="J688" t="s">
        <v>4899</v>
      </c>
      <c r="K688" t="s">
        <v>4900</v>
      </c>
      <c r="L688" t="s">
        <v>1618</v>
      </c>
    </row>
    <row r="689" spans="1:12">
      <c r="A689" t="s">
        <v>4955</v>
      </c>
      <c r="B689" t="s">
        <v>4572</v>
      </c>
      <c r="C689" t="str">
        <f t="shared" si="10"/>
        <v>Innovana</v>
      </c>
      <c r="D689" s="2" t="s">
        <v>24117</v>
      </c>
      <c r="E689" t="s">
        <v>11745</v>
      </c>
      <c r="F689" t="s">
        <v>24118</v>
      </c>
      <c r="G689" t="s">
        <v>856</v>
      </c>
      <c r="H689" t="s">
        <v>4573</v>
      </c>
      <c r="I689" t="s">
        <v>4328</v>
      </c>
      <c r="J689" t="s">
        <v>4574</v>
      </c>
      <c r="K689" t="s">
        <v>3428</v>
      </c>
      <c r="L689" t="s">
        <v>23174</v>
      </c>
    </row>
    <row r="690" spans="1:12">
      <c r="A690" t="s">
        <v>4964</v>
      </c>
      <c r="B690" t="s">
        <v>4902</v>
      </c>
      <c r="C690" t="str">
        <f t="shared" si="10"/>
        <v>Upsurge</v>
      </c>
      <c r="D690" s="2" t="s">
        <v>23141</v>
      </c>
      <c r="E690" t="s">
        <v>12602</v>
      </c>
      <c r="F690" t="s">
        <v>24119</v>
      </c>
      <c r="G690" t="s">
        <v>987</v>
      </c>
      <c r="H690" t="s">
        <v>1992</v>
      </c>
      <c r="I690" t="s">
        <v>4903</v>
      </c>
      <c r="J690" t="s">
        <v>4904</v>
      </c>
      <c r="K690" t="s">
        <v>3220</v>
      </c>
      <c r="L690" t="s">
        <v>4905</v>
      </c>
    </row>
    <row r="691" spans="1:12">
      <c r="A691" t="s">
        <v>4970</v>
      </c>
      <c r="B691" t="s">
        <v>4907</v>
      </c>
      <c r="C691" t="str">
        <f t="shared" si="10"/>
        <v>Shivalik</v>
      </c>
      <c r="D691" s="2" t="s">
        <v>26390</v>
      </c>
      <c r="E691" t="s">
        <v>525</v>
      </c>
      <c r="F691" t="s">
        <v>26391</v>
      </c>
      <c r="G691" t="s">
        <v>3847</v>
      </c>
      <c r="H691" t="s">
        <v>4909</v>
      </c>
      <c r="I691" t="s">
        <v>1603</v>
      </c>
      <c r="J691" t="s">
        <v>4910</v>
      </c>
      <c r="K691" t="s">
        <v>579</v>
      </c>
      <c r="L691" t="s">
        <v>4911</v>
      </c>
    </row>
    <row r="692" spans="1:12">
      <c r="A692" t="s">
        <v>4975</v>
      </c>
      <c r="B692" t="s">
        <v>4913</v>
      </c>
      <c r="C692" t="str">
        <f t="shared" si="10"/>
        <v>Vdeal</v>
      </c>
      <c r="D692" s="2" t="s">
        <v>1872</v>
      </c>
      <c r="E692" t="s">
        <v>9465</v>
      </c>
      <c r="F692" t="s">
        <v>24120</v>
      </c>
      <c r="G692" t="s">
        <v>856</v>
      </c>
      <c r="H692" t="s">
        <v>4916</v>
      </c>
      <c r="I692" t="s">
        <v>3315</v>
      </c>
      <c r="J692" t="s">
        <v>2251</v>
      </c>
      <c r="K692" t="s">
        <v>4917</v>
      </c>
      <c r="L692" t="s">
        <v>4911</v>
      </c>
    </row>
    <row r="693" spans="1:12">
      <c r="A693" t="s">
        <v>842</v>
      </c>
      <c r="B693" t="s">
        <v>843</v>
      </c>
      <c r="C693" t="str">
        <f t="shared" si="10"/>
        <v>Name</v>
      </c>
      <c r="D693" s="2" t="s">
        <v>844</v>
      </c>
      <c r="E693" t="s">
        <v>845</v>
      </c>
      <c r="F693" t="s">
        <v>846</v>
      </c>
      <c r="G693" t="s">
        <v>847</v>
      </c>
      <c r="H693" t="s">
        <v>848</v>
      </c>
      <c r="I693" t="s">
        <v>849</v>
      </c>
      <c r="J693" t="s">
        <v>850</v>
      </c>
      <c r="K693" t="s">
        <v>851</v>
      </c>
      <c r="L693" t="s">
        <v>852</v>
      </c>
    </row>
    <row r="694" spans="1:12">
      <c r="A694" t="s">
        <v>4980</v>
      </c>
      <c r="B694" t="s">
        <v>4919</v>
      </c>
      <c r="C694" t="str">
        <f t="shared" si="10"/>
        <v>KPT</v>
      </c>
      <c r="D694" s="2" t="s">
        <v>26392</v>
      </c>
      <c r="E694" t="s">
        <v>921</v>
      </c>
      <c r="F694" t="s">
        <v>26393</v>
      </c>
      <c r="G694" t="s">
        <v>1027</v>
      </c>
      <c r="H694" t="s">
        <v>659</v>
      </c>
      <c r="I694" t="s">
        <v>1733</v>
      </c>
      <c r="J694" t="s">
        <v>4921</v>
      </c>
      <c r="K694" t="s">
        <v>4922</v>
      </c>
      <c r="L694" t="s">
        <v>2773</v>
      </c>
    </row>
    <row r="695" spans="1:12">
      <c r="A695" t="s">
        <v>4987</v>
      </c>
      <c r="B695" t="s">
        <v>4924</v>
      </c>
      <c r="C695" t="str">
        <f t="shared" si="10"/>
        <v>DC</v>
      </c>
      <c r="D695" s="2" t="s">
        <v>22761</v>
      </c>
      <c r="E695" t="s">
        <v>4963</v>
      </c>
      <c r="F695" t="s">
        <v>24121</v>
      </c>
      <c r="G695" t="s">
        <v>856</v>
      </c>
      <c r="H695" t="s">
        <v>2246</v>
      </c>
      <c r="I695" t="s">
        <v>4926</v>
      </c>
      <c r="J695" t="s">
        <v>4927</v>
      </c>
      <c r="K695" t="s">
        <v>4928</v>
      </c>
      <c r="L695" t="s">
        <v>4929</v>
      </c>
    </row>
    <row r="696" spans="1:12">
      <c r="A696" t="s">
        <v>4995</v>
      </c>
      <c r="B696" t="s">
        <v>4931</v>
      </c>
      <c r="C696" t="str">
        <f t="shared" si="10"/>
        <v>Lakshya</v>
      </c>
      <c r="D696" s="2" t="s">
        <v>26394</v>
      </c>
      <c r="E696" t="s">
        <v>2971</v>
      </c>
      <c r="F696" t="s">
        <v>25256</v>
      </c>
      <c r="G696" t="s">
        <v>856</v>
      </c>
      <c r="H696" t="s">
        <v>4933</v>
      </c>
      <c r="I696" t="s">
        <v>4934</v>
      </c>
      <c r="J696" t="s">
        <v>4935</v>
      </c>
      <c r="K696" t="s">
        <v>4936</v>
      </c>
      <c r="L696" t="s">
        <v>4929</v>
      </c>
    </row>
    <row r="697" spans="1:12">
      <c r="A697" t="s">
        <v>5000</v>
      </c>
      <c r="B697" t="s">
        <v>5259</v>
      </c>
      <c r="C697" t="str">
        <f t="shared" si="10"/>
        <v>Sudal</v>
      </c>
      <c r="D697" s="2" t="s">
        <v>23499</v>
      </c>
      <c r="E697" t="s">
        <v>1448</v>
      </c>
      <c r="F697" t="s">
        <v>23945</v>
      </c>
      <c r="G697" t="s">
        <v>856</v>
      </c>
      <c r="H697" t="s">
        <v>969</v>
      </c>
      <c r="I697" t="s">
        <v>5261</v>
      </c>
      <c r="J697" t="s">
        <v>2186</v>
      </c>
      <c r="K697" t="s">
        <v>5262</v>
      </c>
      <c r="L697" t="s">
        <v>1217</v>
      </c>
    </row>
    <row r="698" spans="1:12">
      <c r="A698" t="s">
        <v>5007</v>
      </c>
      <c r="B698" t="s">
        <v>4938</v>
      </c>
      <c r="C698" t="str">
        <f t="shared" si="10"/>
        <v>Vesuvius</v>
      </c>
      <c r="D698" s="2" t="s">
        <v>26395</v>
      </c>
      <c r="E698" t="s">
        <v>1385</v>
      </c>
      <c r="F698" t="s">
        <v>26396</v>
      </c>
      <c r="G698" t="s">
        <v>1369</v>
      </c>
      <c r="H698" t="s">
        <v>2898</v>
      </c>
      <c r="I698" t="s">
        <v>4940</v>
      </c>
      <c r="J698" t="s">
        <v>4941</v>
      </c>
      <c r="K698" t="s">
        <v>3351</v>
      </c>
      <c r="L698" t="s">
        <v>4942</v>
      </c>
    </row>
    <row r="699" spans="1:12">
      <c r="A699" t="s">
        <v>5013</v>
      </c>
      <c r="B699" t="s">
        <v>4944</v>
      </c>
      <c r="C699" t="str">
        <f t="shared" si="10"/>
        <v>Brady</v>
      </c>
      <c r="D699" s="2" t="s">
        <v>26397</v>
      </c>
      <c r="E699" t="s">
        <v>9610</v>
      </c>
      <c r="F699" t="s">
        <v>26398</v>
      </c>
      <c r="G699" t="s">
        <v>856</v>
      </c>
      <c r="H699" t="s">
        <v>4945</v>
      </c>
      <c r="I699" t="s">
        <v>4946</v>
      </c>
      <c r="J699" t="s">
        <v>4947</v>
      </c>
      <c r="K699" t="s">
        <v>553</v>
      </c>
      <c r="L699" t="s">
        <v>4948</v>
      </c>
    </row>
    <row r="700" spans="1:12">
      <c r="A700" t="s">
        <v>5020</v>
      </c>
      <c r="B700" t="s">
        <v>4950</v>
      </c>
      <c r="C700" t="str">
        <f t="shared" si="10"/>
        <v>Naturewings</v>
      </c>
      <c r="D700" s="2" t="s">
        <v>24123</v>
      </c>
      <c r="E700" t="s">
        <v>5135</v>
      </c>
      <c r="F700" t="s">
        <v>5072</v>
      </c>
      <c r="G700" t="s">
        <v>4263</v>
      </c>
      <c r="H700" t="s">
        <v>163</v>
      </c>
      <c r="I700" t="s">
        <v>4952</v>
      </c>
      <c r="J700" t="s">
        <v>4953</v>
      </c>
      <c r="K700" t="s">
        <v>4954</v>
      </c>
      <c r="L700" t="s">
        <v>4948</v>
      </c>
    </row>
    <row r="701" spans="1:12">
      <c r="A701" t="s">
        <v>5024</v>
      </c>
      <c r="B701" t="s">
        <v>4956</v>
      </c>
      <c r="C701" t="str">
        <f t="shared" si="10"/>
        <v>Petronet</v>
      </c>
      <c r="D701" s="2" t="s">
        <v>24124</v>
      </c>
      <c r="E701" t="s">
        <v>5108</v>
      </c>
      <c r="F701" t="s">
        <v>24125</v>
      </c>
      <c r="G701" t="s">
        <v>7566</v>
      </c>
      <c r="H701" t="s">
        <v>4959</v>
      </c>
      <c r="I701" t="s">
        <v>4960</v>
      </c>
      <c r="J701" t="s">
        <v>4961</v>
      </c>
      <c r="K701" t="s">
        <v>4962</v>
      </c>
      <c r="L701" t="s">
        <v>4963</v>
      </c>
    </row>
    <row r="702" spans="1:12">
      <c r="A702" t="s">
        <v>5031</v>
      </c>
      <c r="B702" t="s">
        <v>4965</v>
      </c>
      <c r="C702" t="str">
        <f t="shared" si="10"/>
        <v>Voler</v>
      </c>
      <c r="D702" s="2" t="s">
        <v>8956</v>
      </c>
      <c r="E702" t="s">
        <v>23581</v>
      </c>
      <c r="F702" t="s">
        <v>24126</v>
      </c>
      <c r="G702" t="s">
        <v>856</v>
      </c>
      <c r="H702" t="s">
        <v>1071</v>
      </c>
      <c r="I702" t="s">
        <v>4966</v>
      </c>
      <c r="J702" t="s">
        <v>4967</v>
      </c>
      <c r="K702" t="s">
        <v>4968</v>
      </c>
      <c r="L702" t="s">
        <v>4969</v>
      </c>
    </row>
    <row r="703" spans="1:12">
      <c r="A703" t="s">
        <v>5035</v>
      </c>
      <c r="B703" t="s">
        <v>4971</v>
      </c>
      <c r="C703" t="str">
        <f t="shared" si="10"/>
        <v>Arunaya</v>
      </c>
      <c r="D703" s="2" t="s">
        <v>557</v>
      </c>
      <c r="E703" t="s">
        <v>4528</v>
      </c>
      <c r="F703" t="s">
        <v>24678</v>
      </c>
      <c r="G703" t="s">
        <v>856</v>
      </c>
      <c r="H703" t="s">
        <v>971</v>
      </c>
      <c r="I703" t="s">
        <v>4973</v>
      </c>
      <c r="J703" t="s">
        <v>1676</v>
      </c>
      <c r="K703" t="s">
        <v>1507</v>
      </c>
      <c r="L703" t="s">
        <v>4974</v>
      </c>
    </row>
    <row r="704" spans="1:12">
      <c r="A704" t="s">
        <v>842</v>
      </c>
      <c r="B704" t="s">
        <v>843</v>
      </c>
      <c r="C704" t="str">
        <f t="shared" si="10"/>
        <v>Name</v>
      </c>
      <c r="D704" s="2" t="s">
        <v>844</v>
      </c>
      <c r="E704" t="s">
        <v>845</v>
      </c>
      <c r="F704" t="s">
        <v>846</v>
      </c>
      <c r="G704" t="s">
        <v>847</v>
      </c>
      <c r="H704" t="s">
        <v>848</v>
      </c>
      <c r="I704" t="s">
        <v>849</v>
      </c>
      <c r="J704" t="s">
        <v>850</v>
      </c>
      <c r="K704" t="s">
        <v>851</v>
      </c>
      <c r="L704" t="s">
        <v>852</v>
      </c>
    </row>
    <row r="705" spans="1:12">
      <c r="A705" t="s">
        <v>5040</v>
      </c>
      <c r="B705" t="s">
        <v>4976</v>
      </c>
      <c r="C705" t="str">
        <f t="shared" si="10"/>
        <v>Geekay</v>
      </c>
      <c r="D705" s="2" t="s">
        <v>26399</v>
      </c>
      <c r="E705" t="s">
        <v>6840</v>
      </c>
      <c r="F705" t="s">
        <v>26400</v>
      </c>
      <c r="G705" t="s">
        <v>2905</v>
      </c>
      <c r="H705" t="s">
        <v>1355</v>
      </c>
      <c r="I705" t="s">
        <v>4977</v>
      </c>
      <c r="J705" t="s">
        <v>4978</v>
      </c>
      <c r="K705" t="s">
        <v>653</v>
      </c>
      <c r="L705" t="s">
        <v>4979</v>
      </c>
    </row>
    <row r="706" spans="1:12">
      <c r="A706" t="s">
        <v>5045</v>
      </c>
      <c r="B706" t="s">
        <v>4981</v>
      </c>
      <c r="C706" t="str">
        <f t="shared" ref="C706:C769" si="11">IFERROR(LEFT(B706,FIND(" ",B706)-1),B706)</f>
        <v>Bhansali</v>
      </c>
      <c r="D706" s="2" t="s">
        <v>13565</v>
      </c>
      <c r="E706" t="s">
        <v>6206</v>
      </c>
      <c r="F706" t="s">
        <v>26401</v>
      </c>
      <c r="G706" t="s">
        <v>6941</v>
      </c>
      <c r="H706" t="s">
        <v>4982</v>
      </c>
      <c r="I706" t="s">
        <v>4983</v>
      </c>
      <c r="J706" t="s">
        <v>4984</v>
      </c>
      <c r="K706" t="s">
        <v>4985</v>
      </c>
      <c r="L706" t="s">
        <v>4986</v>
      </c>
    </row>
    <row r="707" spans="1:12">
      <c r="A707" t="s">
        <v>5049</v>
      </c>
      <c r="B707" t="s">
        <v>4988</v>
      </c>
      <c r="C707" t="str">
        <f t="shared" si="11"/>
        <v>Havells</v>
      </c>
      <c r="D707" s="2" t="s">
        <v>26402</v>
      </c>
      <c r="E707" t="s">
        <v>26403</v>
      </c>
      <c r="F707" t="s">
        <v>26404</v>
      </c>
      <c r="G707" t="s">
        <v>4129</v>
      </c>
      <c r="H707" t="s">
        <v>4990</v>
      </c>
      <c r="I707" t="s">
        <v>4991</v>
      </c>
      <c r="J707" t="s">
        <v>4992</v>
      </c>
      <c r="K707" t="s">
        <v>4993</v>
      </c>
      <c r="L707" t="s">
        <v>4994</v>
      </c>
    </row>
    <row r="708" spans="1:12">
      <c r="A708" t="s">
        <v>5057</v>
      </c>
      <c r="B708" t="s">
        <v>4996</v>
      </c>
      <c r="C708" t="str">
        <f t="shared" si="11"/>
        <v>Agarwal</v>
      </c>
      <c r="D708" s="2" t="s">
        <v>7018</v>
      </c>
      <c r="E708" t="s">
        <v>22274</v>
      </c>
      <c r="F708" t="s">
        <v>3117</v>
      </c>
      <c r="G708" t="s">
        <v>856</v>
      </c>
      <c r="H708" t="s">
        <v>1787</v>
      </c>
      <c r="I708" t="s">
        <v>2197</v>
      </c>
      <c r="J708" t="s">
        <v>4997</v>
      </c>
      <c r="K708" t="s">
        <v>4998</v>
      </c>
      <c r="L708" t="s">
        <v>4999</v>
      </c>
    </row>
    <row r="709" spans="1:12">
      <c r="A709" t="s">
        <v>5063</v>
      </c>
      <c r="B709" t="s">
        <v>5001</v>
      </c>
      <c r="C709" t="str">
        <f t="shared" si="11"/>
        <v>Heritage</v>
      </c>
      <c r="D709" s="2" t="s">
        <v>26405</v>
      </c>
      <c r="E709" t="s">
        <v>22857</v>
      </c>
      <c r="F709" t="s">
        <v>26406</v>
      </c>
      <c r="G709" t="s">
        <v>2037</v>
      </c>
      <c r="H709" t="s">
        <v>5002</v>
      </c>
      <c r="I709" t="s">
        <v>5003</v>
      </c>
      <c r="J709" t="s">
        <v>5004</v>
      </c>
      <c r="K709" t="s">
        <v>5005</v>
      </c>
      <c r="L709" t="s">
        <v>5006</v>
      </c>
    </row>
    <row r="710" spans="1:12">
      <c r="A710" t="s">
        <v>5068</v>
      </c>
      <c r="B710" t="s">
        <v>5008</v>
      </c>
      <c r="C710" t="str">
        <f t="shared" si="11"/>
        <v>Deepak</v>
      </c>
      <c r="D710" s="2" t="s">
        <v>11913</v>
      </c>
      <c r="E710" t="s">
        <v>10607</v>
      </c>
      <c r="F710" t="s">
        <v>26407</v>
      </c>
      <c r="G710" t="s">
        <v>331</v>
      </c>
      <c r="H710" t="s">
        <v>5009</v>
      </c>
      <c r="I710" t="s">
        <v>5010</v>
      </c>
      <c r="J710" t="s">
        <v>5011</v>
      </c>
      <c r="K710" t="s">
        <v>5012</v>
      </c>
      <c r="L710" t="s">
        <v>5006</v>
      </c>
    </row>
    <row r="711" spans="1:12">
      <c r="A711" t="s">
        <v>5073</v>
      </c>
      <c r="B711" t="s">
        <v>5021</v>
      </c>
      <c r="C711" t="str">
        <f t="shared" si="11"/>
        <v>Mahendra</v>
      </c>
      <c r="D711" s="2" t="s">
        <v>1193</v>
      </c>
      <c r="E711" t="s">
        <v>139</v>
      </c>
      <c r="F711" t="s">
        <v>26408</v>
      </c>
      <c r="G711" t="s">
        <v>856</v>
      </c>
      <c r="H711" t="s">
        <v>859</v>
      </c>
      <c r="I711" t="s">
        <v>859</v>
      </c>
      <c r="J711" t="s">
        <v>859</v>
      </c>
      <c r="K711" t="s">
        <v>859</v>
      </c>
      <c r="L711" t="s">
        <v>5019</v>
      </c>
    </row>
    <row r="712" spans="1:12">
      <c r="A712" t="s">
        <v>5081</v>
      </c>
      <c r="B712" t="s">
        <v>5025</v>
      </c>
      <c r="C712" t="str">
        <f t="shared" si="11"/>
        <v>Vedanta</v>
      </c>
      <c r="D712" s="2" t="s">
        <v>26409</v>
      </c>
      <c r="E712" t="s">
        <v>2417</v>
      </c>
      <c r="F712" t="s">
        <v>26410</v>
      </c>
      <c r="G712" t="s">
        <v>13913</v>
      </c>
      <c r="H712" t="s">
        <v>5028</v>
      </c>
      <c r="I712" t="s">
        <v>5029</v>
      </c>
      <c r="J712" t="s">
        <v>5030</v>
      </c>
      <c r="K712" t="s">
        <v>4696</v>
      </c>
      <c r="L712" t="s">
        <v>2758</v>
      </c>
    </row>
    <row r="713" spans="1:12">
      <c r="A713" t="s">
        <v>5085</v>
      </c>
      <c r="B713" t="s">
        <v>5032</v>
      </c>
      <c r="C713" t="str">
        <f t="shared" si="11"/>
        <v>Prevest</v>
      </c>
      <c r="D713" s="2" t="s">
        <v>24127</v>
      </c>
      <c r="E713" t="s">
        <v>3183</v>
      </c>
      <c r="F713" t="s">
        <v>24128</v>
      </c>
      <c r="G713" t="s">
        <v>2350</v>
      </c>
      <c r="H713" t="s">
        <v>691</v>
      </c>
      <c r="I713" t="s">
        <v>5034</v>
      </c>
      <c r="J713" t="s">
        <v>320</v>
      </c>
      <c r="K713" t="s">
        <v>3538</v>
      </c>
      <c r="L713" t="s">
        <v>2645</v>
      </c>
    </row>
    <row r="714" spans="1:12">
      <c r="A714" t="s">
        <v>5092</v>
      </c>
      <c r="B714" t="s">
        <v>5036</v>
      </c>
      <c r="C714" t="str">
        <f t="shared" si="11"/>
        <v>Vimta</v>
      </c>
      <c r="D714" s="2" t="s">
        <v>26411</v>
      </c>
      <c r="E714" t="s">
        <v>26412</v>
      </c>
      <c r="F714" t="s">
        <v>26413</v>
      </c>
      <c r="G714" t="s">
        <v>2637</v>
      </c>
      <c r="H714" t="s">
        <v>5037</v>
      </c>
      <c r="I714" t="s">
        <v>1826</v>
      </c>
      <c r="J714" t="s">
        <v>5038</v>
      </c>
      <c r="K714" t="s">
        <v>5039</v>
      </c>
      <c r="L714" t="s">
        <v>3742</v>
      </c>
    </row>
    <row r="715" spans="1:12">
      <c r="A715" t="s">
        <v>5099</v>
      </c>
      <c r="B715" t="s">
        <v>5041</v>
      </c>
      <c r="C715" t="str">
        <f t="shared" si="11"/>
        <v>Ganesh</v>
      </c>
      <c r="D715" s="2" t="s">
        <v>12309</v>
      </c>
      <c r="E715" t="s">
        <v>25348</v>
      </c>
      <c r="F715" t="s">
        <v>26414</v>
      </c>
      <c r="G715" t="s">
        <v>856</v>
      </c>
      <c r="H715" t="s">
        <v>3553</v>
      </c>
      <c r="I715" t="s">
        <v>5042</v>
      </c>
      <c r="J715" t="s">
        <v>5043</v>
      </c>
      <c r="K715" t="s">
        <v>5044</v>
      </c>
      <c r="L715" t="s">
        <v>3742</v>
      </c>
    </row>
    <row r="716" spans="1:12">
      <c r="A716" t="s">
        <v>5106</v>
      </c>
      <c r="B716" t="s">
        <v>5046</v>
      </c>
      <c r="C716" t="str">
        <f t="shared" si="11"/>
        <v>Swastika</v>
      </c>
      <c r="D716" s="2" t="s">
        <v>2222</v>
      </c>
      <c r="E716" t="s">
        <v>4986</v>
      </c>
      <c r="F716" t="s">
        <v>1034</v>
      </c>
      <c r="G716" t="s">
        <v>856</v>
      </c>
      <c r="H716" t="s">
        <v>859</v>
      </c>
      <c r="I716" t="s">
        <v>859</v>
      </c>
      <c r="J716" t="s">
        <v>859</v>
      </c>
      <c r="K716" t="s">
        <v>859</v>
      </c>
      <c r="L716" t="s">
        <v>3742</v>
      </c>
    </row>
    <row r="717" spans="1:12">
      <c r="A717" t="s">
        <v>5111</v>
      </c>
      <c r="B717" t="s">
        <v>5050</v>
      </c>
      <c r="C717" t="str">
        <f t="shared" si="11"/>
        <v>Denta</v>
      </c>
      <c r="D717" s="2" t="s">
        <v>26415</v>
      </c>
      <c r="E717" t="s">
        <v>4596</v>
      </c>
      <c r="F717" t="s">
        <v>26416</v>
      </c>
      <c r="G717" t="s">
        <v>1408</v>
      </c>
      <c r="H717" t="s">
        <v>5052</v>
      </c>
      <c r="I717" t="s">
        <v>5053</v>
      </c>
      <c r="J717" t="s">
        <v>5054</v>
      </c>
      <c r="K717" t="s">
        <v>5055</v>
      </c>
      <c r="L717" t="s">
        <v>5056</v>
      </c>
    </row>
    <row r="718" spans="1:12">
      <c r="A718" t="s">
        <v>5116</v>
      </c>
      <c r="B718" t="s">
        <v>5058</v>
      </c>
      <c r="C718" t="str">
        <f t="shared" si="11"/>
        <v>Hind.Construct.</v>
      </c>
      <c r="D718" s="2" t="s">
        <v>15240</v>
      </c>
      <c r="E718" t="s">
        <v>859</v>
      </c>
      <c r="F718" t="s">
        <v>26417</v>
      </c>
      <c r="G718" t="s">
        <v>856</v>
      </c>
      <c r="H718" t="s">
        <v>124</v>
      </c>
      <c r="I718" t="s">
        <v>5059</v>
      </c>
      <c r="J718" t="s">
        <v>5060</v>
      </c>
      <c r="K718" t="s">
        <v>5061</v>
      </c>
      <c r="L718" t="s">
        <v>5062</v>
      </c>
    </row>
    <row r="719" spans="1:12">
      <c r="A719" t="s">
        <v>5121</v>
      </c>
      <c r="B719" t="s">
        <v>5064</v>
      </c>
      <c r="C719" t="str">
        <f t="shared" si="11"/>
        <v>Sumitomo</v>
      </c>
      <c r="D719" s="2" t="s">
        <v>26418</v>
      </c>
      <c r="E719" t="s">
        <v>5618</v>
      </c>
      <c r="F719" t="s">
        <v>26419</v>
      </c>
      <c r="G719" t="s">
        <v>293</v>
      </c>
      <c r="H719" t="s">
        <v>5065</v>
      </c>
      <c r="I719" t="s">
        <v>5066</v>
      </c>
      <c r="J719" t="s">
        <v>5067</v>
      </c>
      <c r="K719" t="s">
        <v>4787</v>
      </c>
      <c r="L719" t="s">
        <v>4684</v>
      </c>
    </row>
    <row r="720" spans="1:12">
      <c r="A720" t="s">
        <v>842</v>
      </c>
      <c r="B720" t="s">
        <v>843</v>
      </c>
      <c r="C720" t="str">
        <f t="shared" si="11"/>
        <v>Name</v>
      </c>
      <c r="D720" s="2" t="s">
        <v>844</v>
      </c>
      <c r="E720" t="s">
        <v>845</v>
      </c>
      <c r="F720" t="s">
        <v>846</v>
      </c>
      <c r="G720" t="s">
        <v>847</v>
      </c>
      <c r="H720" t="s">
        <v>848</v>
      </c>
      <c r="I720" t="s">
        <v>849</v>
      </c>
      <c r="J720" t="s">
        <v>850</v>
      </c>
      <c r="K720" t="s">
        <v>851</v>
      </c>
      <c r="L720" t="s">
        <v>852</v>
      </c>
    </row>
    <row r="721" spans="1:12">
      <c r="A721" t="s">
        <v>5127</v>
      </c>
      <c r="B721" t="s">
        <v>5069</v>
      </c>
      <c r="C721" t="str">
        <f t="shared" si="11"/>
        <v>Addictive</v>
      </c>
      <c r="D721" s="2" t="s">
        <v>24129</v>
      </c>
      <c r="E721" t="s">
        <v>7086</v>
      </c>
      <c r="F721" t="s">
        <v>24130</v>
      </c>
      <c r="G721" t="s">
        <v>856</v>
      </c>
      <c r="H721" t="s">
        <v>172</v>
      </c>
      <c r="I721" t="s">
        <v>5070</v>
      </c>
      <c r="J721" t="s">
        <v>5071</v>
      </c>
      <c r="K721" t="s">
        <v>3653</v>
      </c>
      <c r="L721" t="s">
        <v>5072</v>
      </c>
    </row>
    <row r="722" spans="1:12">
      <c r="A722" t="s">
        <v>5133</v>
      </c>
      <c r="B722" t="s">
        <v>5074</v>
      </c>
      <c r="C722" t="str">
        <f t="shared" si="11"/>
        <v>Vadilal</v>
      </c>
      <c r="D722" s="2" t="s">
        <v>26420</v>
      </c>
      <c r="E722" t="s">
        <v>346</v>
      </c>
      <c r="F722" t="s">
        <v>26421</v>
      </c>
      <c r="G722" t="s">
        <v>714</v>
      </c>
      <c r="H722" t="s">
        <v>5076</v>
      </c>
      <c r="I722" t="s">
        <v>5077</v>
      </c>
      <c r="J722" t="s">
        <v>5078</v>
      </c>
      <c r="K722" t="s">
        <v>5079</v>
      </c>
      <c r="L722" t="s">
        <v>5080</v>
      </c>
    </row>
    <row r="723" spans="1:12">
      <c r="A723" t="s">
        <v>5139</v>
      </c>
      <c r="B723" t="s">
        <v>5082</v>
      </c>
      <c r="C723" t="str">
        <f t="shared" si="11"/>
        <v>DMR</v>
      </c>
      <c r="D723" s="2" t="s">
        <v>19771</v>
      </c>
      <c r="E723" t="s">
        <v>3328</v>
      </c>
      <c r="F723" t="s">
        <v>24131</v>
      </c>
      <c r="G723" t="s">
        <v>1804</v>
      </c>
      <c r="H723" t="s">
        <v>610</v>
      </c>
      <c r="I723" t="s">
        <v>3331</v>
      </c>
      <c r="J723" t="s">
        <v>5083</v>
      </c>
      <c r="K723" t="s">
        <v>2848</v>
      </c>
      <c r="L723" t="s">
        <v>5084</v>
      </c>
    </row>
    <row r="724" spans="1:12">
      <c r="A724" t="s">
        <v>5146</v>
      </c>
      <c r="B724" t="s">
        <v>5086</v>
      </c>
      <c r="C724" t="str">
        <f t="shared" si="11"/>
        <v>Systematix</v>
      </c>
      <c r="D724" s="2" t="s">
        <v>26422</v>
      </c>
      <c r="E724" t="s">
        <v>23103</v>
      </c>
      <c r="F724" t="s">
        <v>26423</v>
      </c>
      <c r="G724" t="s">
        <v>1687</v>
      </c>
      <c r="H724" t="s">
        <v>5088</v>
      </c>
      <c r="I724" t="s">
        <v>5089</v>
      </c>
      <c r="J724" t="s">
        <v>2452</v>
      </c>
      <c r="K724" t="s">
        <v>5090</v>
      </c>
      <c r="L724" t="s">
        <v>5091</v>
      </c>
    </row>
    <row r="725" spans="1:12">
      <c r="A725" t="s">
        <v>5151</v>
      </c>
      <c r="B725" t="s">
        <v>5093</v>
      </c>
      <c r="C725" t="str">
        <f t="shared" si="11"/>
        <v>Magna</v>
      </c>
      <c r="D725" s="2" t="s">
        <v>24132</v>
      </c>
      <c r="E725" t="s">
        <v>8100</v>
      </c>
      <c r="F725" t="s">
        <v>24133</v>
      </c>
      <c r="G725" t="s">
        <v>570</v>
      </c>
      <c r="H725" t="s">
        <v>5095</v>
      </c>
      <c r="I725" t="s">
        <v>5096</v>
      </c>
      <c r="J725" t="s">
        <v>5097</v>
      </c>
      <c r="K725" t="s">
        <v>5098</v>
      </c>
      <c r="L725" t="s">
        <v>4245</v>
      </c>
    </row>
    <row r="726" spans="1:12">
      <c r="A726" t="s">
        <v>5159</v>
      </c>
      <c r="B726" t="s">
        <v>5100</v>
      </c>
      <c r="C726" t="str">
        <f t="shared" si="11"/>
        <v>Engineers</v>
      </c>
      <c r="D726" s="2" t="s">
        <v>26424</v>
      </c>
      <c r="E726" t="s">
        <v>6816</v>
      </c>
      <c r="F726" t="s">
        <v>26425</v>
      </c>
      <c r="G726" t="s">
        <v>6595</v>
      </c>
      <c r="H726" t="s">
        <v>5102</v>
      </c>
      <c r="I726" t="s">
        <v>5103</v>
      </c>
      <c r="J726" t="s">
        <v>5104</v>
      </c>
      <c r="K726" t="s">
        <v>5105</v>
      </c>
      <c r="L726" t="s">
        <v>2632</v>
      </c>
    </row>
    <row r="727" spans="1:12">
      <c r="A727" t="s">
        <v>5165</v>
      </c>
      <c r="B727" t="s">
        <v>5107</v>
      </c>
      <c r="C727" t="str">
        <f t="shared" si="11"/>
        <v>Promact</v>
      </c>
      <c r="D727" s="2" t="s">
        <v>5999</v>
      </c>
      <c r="E727" t="s">
        <v>24134</v>
      </c>
      <c r="F727" t="s">
        <v>530</v>
      </c>
      <c r="G727" t="s">
        <v>856</v>
      </c>
      <c r="H727" t="s">
        <v>300</v>
      </c>
      <c r="I727" t="s">
        <v>856</v>
      </c>
      <c r="J727" t="s">
        <v>1687</v>
      </c>
      <c r="K727" t="s">
        <v>856</v>
      </c>
      <c r="L727" t="s">
        <v>5110</v>
      </c>
    </row>
    <row r="728" spans="1:12">
      <c r="A728" t="s">
        <v>5170</v>
      </c>
      <c r="B728" t="s">
        <v>5112</v>
      </c>
      <c r="C728" t="str">
        <f t="shared" si="11"/>
        <v>Dharni</v>
      </c>
      <c r="D728" s="2" t="s">
        <v>24135</v>
      </c>
      <c r="E728" t="s">
        <v>3804</v>
      </c>
      <c r="F728" t="s">
        <v>24136</v>
      </c>
      <c r="G728" t="s">
        <v>856</v>
      </c>
      <c r="H728" t="s">
        <v>1508</v>
      </c>
      <c r="I728" t="s">
        <v>5113</v>
      </c>
      <c r="J728" t="s">
        <v>5114</v>
      </c>
      <c r="K728" t="s">
        <v>5115</v>
      </c>
      <c r="L728" t="s">
        <v>4928</v>
      </c>
    </row>
    <row r="729" spans="1:12">
      <c r="A729" t="s">
        <v>5172</v>
      </c>
      <c r="B729" t="s">
        <v>5117</v>
      </c>
      <c r="C729" t="str">
        <f t="shared" si="11"/>
        <v>Forbes</v>
      </c>
      <c r="D729" s="2" t="s">
        <v>26426</v>
      </c>
      <c r="E729" t="s">
        <v>3424</v>
      </c>
      <c r="F729" t="s">
        <v>26427</v>
      </c>
      <c r="G729" t="s">
        <v>8957</v>
      </c>
      <c r="H729" t="s">
        <v>5118</v>
      </c>
      <c r="I729" t="s">
        <v>5119</v>
      </c>
      <c r="J729" t="s">
        <v>5120</v>
      </c>
      <c r="K729" t="s">
        <v>3062</v>
      </c>
      <c r="L729" t="s">
        <v>4928</v>
      </c>
    </row>
    <row r="730" spans="1:12">
      <c r="A730" t="s">
        <v>5178</v>
      </c>
      <c r="B730" t="s">
        <v>5122</v>
      </c>
      <c r="C730" t="str">
        <f t="shared" si="11"/>
        <v>Jash</v>
      </c>
      <c r="D730" s="2" t="s">
        <v>26428</v>
      </c>
      <c r="E730" t="s">
        <v>15772</v>
      </c>
      <c r="F730" t="s">
        <v>26429</v>
      </c>
      <c r="G730" t="s">
        <v>1449</v>
      </c>
      <c r="H730" t="s">
        <v>5124</v>
      </c>
      <c r="I730" t="s">
        <v>5125</v>
      </c>
      <c r="J730" t="s">
        <v>5126</v>
      </c>
      <c r="K730" t="s">
        <v>5108</v>
      </c>
      <c r="L730" t="s">
        <v>243</v>
      </c>
    </row>
    <row r="731" spans="1:12">
      <c r="A731" t="s">
        <v>842</v>
      </c>
      <c r="B731" t="s">
        <v>843</v>
      </c>
      <c r="C731" t="str">
        <f t="shared" si="11"/>
        <v>Name</v>
      </c>
      <c r="D731" s="2" t="s">
        <v>844</v>
      </c>
      <c r="E731" t="s">
        <v>845</v>
      </c>
      <c r="F731" t="s">
        <v>846</v>
      </c>
      <c r="G731" t="s">
        <v>847</v>
      </c>
      <c r="H731" t="s">
        <v>848</v>
      </c>
      <c r="I731" t="s">
        <v>849</v>
      </c>
      <c r="J731" t="s">
        <v>850</v>
      </c>
      <c r="K731" t="s">
        <v>851</v>
      </c>
      <c r="L731" t="s">
        <v>852</v>
      </c>
    </row>
    <row r="732" spans="1:12">
      <c r="A732" t="s">
        <v>5184</v>
      </c>
      <c r="B732" t="s">
        <v>5128</v>
      </c>
      <c r="C732" t="str">
        <f t="shared" si="11"/>
        <v>Venus</v>
      </c>
      <c r="D732" s="2" t="s">
        <v>26430</v>
      </c>
      <c r="E732" t="s">
        <v>23207</v>
      </c>
      <c r="F732" t="s">
        <v>26431</v>
      </c>
      <c r="G732" t="s">
        <v>2522</v>
      </c>
      <c r="H732" t="s">
        <v>5130</v>
      </c>
      <c r="I732" t="s">
        <v>5131</v>
      </c>
      <c r="J732" t="s">
        <v>5132</v>
      </c>
      <c r="K732" t="s">
        <v>1194</v>
      </c>
      <c r="L732" t="s">
        <v>243</v>
      </c>
    </row>
    <row r="733" spans="1:12">
      <c r="A733" t="s">
        <v>5189</v>
      </c>
      <c r="B733" t="s">
        <v>5134</v>
      </c>
      <c r="C733" t="str">
        <f t="shared" si="11"/>
        <v>Alivus</v>
      </c>
      <c r="D733" s="2" t="s">
        <v>26432</v>
      </c>
      <c r="E733" t="s">
        <v>3409</v>
      </c>
      <c r="F733" t="s">
        <v>26433</v>
      </c>
      <c r="G733" t="s">
        <v>397</v>
      </c>
      <c r="H733" t="s">
        <v>4522</v>
      </c>
      <c r="I733" t="s">
        <v>5136</v>
      </c>
      <c r="J733" t="s">
        <v>5137</v>
      </c>
      <c r="K733" t="s">
        <v>429</v>
      </c>
      <c r="L733" t="s">
        <v>5138</v>
      </c>
    </row>
    <row r="734" spans="1:12">
      <c r="A734" t="s">
        <v>5194</v>
      </c>
      <c r="B734" t="s">
        <v>5140</v>
      </c>
      <c r="C734" t="str">
        <f t="shared" si="11"/>
        <v>Berger</v>
      </c>
      <c r="D734" s="2" t="s">
        <v>26434</v>
      </c>
      <c r="E734" t="s">
        <v>23160</v>
      </c>
      <c r="F734" t="s">
        <v>26435</v>
      </c>
      <c r="G734" t="s">
        <v>164</v>
      </c>
      <c r="H734" t="s">
        <v>5142</v>
      </c>
      <c r="I734" t="s">
        <v>5143</v>
      </c>
      <c r="J734" t="s">
        <v>5144</v>
      </c>
      <c r="K734" t="s">
        <v>2262</v>
      </c>
      <c r="L734" t="s">
        <v>5145</v>
      </c>
    </row>
    <row r="735" spans="1:12">
      <c r="A735" t="s">
        <v>5202</v>
      </c>
      <c r="B735" t="s">
        <v>5147</v>
      </c>
      <c r="C735" t="str">
        <f t="shared" si="11"/>
        <v>Guj</v>
      </c>
      <c r="D735" s="2" t="s">
        <v>9182</v>
      </c>
      <c r="E735" t="s">
        <v>7317</v>
      </c>
      <c r="F735" t="s">
        <v>26436</v>
      </c>
      <c r="G735" t="s">
        <v>1694</v>
      </c>
      <c r="H735" t="s">
        <v>5148</v>
      </c>
      <c r="I735" t="s">
        <v>441</v>
      </c>
      <c r="J735" t="s">
        <v>5149</v>
      </c>
      <c r="K735" t="s">
        <v>105</v>
      </c>
      <c r="L735" t="s">
        <v>5150</v>
      </c>
    </row>
    <row r="736" spans="1:12">
      <c r="A736" t="s">
        <v>5206</v>
      </c>
      <c r="B736" t="s">
        <v>5152</v>
      </c>
      <c r="C736" t="str">
        <f t="shared" si="11"/>
        <v>Epigral</v>
      </c>
      <c r="D736" s="2" t="s">
        <v>24138</v>
      </c>
      <c r="E736" t="s">
        <v>7167</v>
      </c>
      <c r="F736" t="s">
        <v>24139</v>
      </c>
      <c r="G736" t="s">
        <v>1518</v>
      </c>
      <c r="H736" t="s">
        <v>5154</v>
      </c>
      <c r="I736" t="s">
        <v>5155</v>
      </c>
      <c r="J736" t="s">
        <v>5156</v>
      </c>
      <c r="K736" t="s">
        <v>5157</v>
      </c>
      <c r="L736" t="s">
        <v>5158</v>
      </c>
    </row>
    <row r="737" spans="1:12">
      <c r="A737" t="s">
        <v>5214</v>
      </c>
      <c r="B737" t="s">
        <v>809</v>
      </c>
      <c r="C737" t="str">
        <f t="shared" si="11"/>
        <v>ICICI</v>
      </c>
      <c r="D737" s="2" t="s">
        <v>26437</v>
      </c>
      <c r="E737" t="s">
        <v>2916</v>
      </c>
      <c r="F737" t="s">
        <v>26438</v>
      </c>
      <c r="G737" t="s">
        <v>4129</v>
      </c>
      <c r="H737" t="s">
        <v>5161</v>
      </c>
      <c r="I737" t="s">
        <v>5162</v>
      </c>
      <c r="J737" t="s">
        <v>5163</v>
      </c>
      <c r="K737" t="s">
        <v>5164</v>
      </c>
      <c r="L737" t="s">
        <v>1436</v>
      </c>
    </row>
    <row r="738" spans="1:12">
      <c r="A738" t="s">
        <v>5220</v>
      </c>
      <c r="B738" t="s">
        <v>797</v>
      </c>
      <c r="C738" t="str">
        <f t="shared" si="11"/>
        <v>Varun</v>
      </c>
      <c r="D738" s="2" t="s">
        <v>26439</v>
      </c>
      <c r="E738" t="s">
        <v>24864</v>
      </c>
      <c r="F738" t="s">
        <v>26440</v>
      </c>
      <c r="G738" t="s">
        <v>293</v>
      </c>
      <c r="H738" t="s">
        <v>5167</v>
      </c>
      <c r="I738" t="s">
        <v>255</v>
      </c>
      <c r="J738" t="s">
        <v>5168</v>
      </c>
      <c r="K738" t="s">
        <v>5169</v>
      </c>
      <c r="L738" t="s">
        <v>4207</v>
      </c>
    </row>
    <row r="739" spans="1:12">
      <c r="A739" t="s">
        <v>5222</v>
      </c>
      <c r="B739" t="s">
        <v>5171</v>
      </c>
      <c r="C739" t="str">
        <f t="shared" si="11"/>
        <v>Anlon</v>
      </c>
      <c r="D739" s="2" t="s">
        <v>26441</v>
      </c>
      <c r="E739" t="s">
        <v>8202</v>
      </c>
      <c r="F739" t="s">
        <v>26442</v>
      </c>
      <c r="G739" t="s">
        <v>856</v>
      </c>
      <c r="H739" t="s">
        <v>471</v>
      </c>
      <c r="I739" t="s">
        <v>859</v>
      </c>
      <c r="J739" t="s">
        <v>2586</v>
      </c>
      <c r="K739" t="s">
        <v>859</v>
      </c>
      <c r="L739" t="s">
        <v>2005</v>
      </c>
    </row>
    <row r="740" spans="1:12">
      <c r="A740" t="s">
        <v>5228</v>
      </c>
      <c r="B740" t="s">
        <v>5173</v>
      </c>
      <c r="C740" t="str">
        <f t="shared" si="11"/>
        <v>Interarch</v>
      </c>
      <c r="D740" s="2" t="s">
        <v>26443</v>
      </c>
      <c r="E740" t="s">
        <v>6029</v>
      </c>
      <c r="F740" t="s">
        <v>26444</v>
      </c>
      <c r="G740" t="s">
        <v>3178</v>
      </c>
      <c r="H740" t="s">
        <v>1727</v>
      </c>
      <c r="I740" t="s">
        <v>2911</v>
      </c>
      <c r="J740" t="s">
        <v>5175</v>
      </c>
      <c r="K740" t="s">
        <v>5176</v>
      </c>
      <c r="L740" t="s">
        <v>5177</v>
      </c>
    </row>
    <row r="741" spans="1:12">
      <c r="A741" t="s">
        <v>5233</v>
      </c>
      <c r="B741" t="s">
        <v>5179</v>
      </c>
      <c r="C741" t="str">
        <f t="shared" si="11"/>
        <v>Bayer</v>
      </c>
      <c r="D741" s="2" t="s">
        <v>26445</v>
      </c>
      <c r="E741" t="s">
        <v>4027</v>
      </c>
      <c r="F741" t="s">
        <v>26446</v>
      </c>
      <c r="G741" t="s">
        <v>334</v>
      </c>
      <c r="H741" t="s">
        <v>5181</v>
      </c>
      <c r="I741" t="s">
        <v>4898</v>
      </c>
      <c r="J741" t="s">
        <v>5182</v>
      </c>
      <c r="K741" t="s">
        <v>5183</v>
      </c>
      <c r="L741" t="s">
        <v>2600</v>
      </c>
    </row>
    <row r="742" spans="1:12">
      <c r="A742" t="s">
        <v>5241</v>
      </c>
      <c r="B742" t="s">
        <v>5185</v>
      </c>
      <c r="C742" t="str">
        <f t="shared" si="11"/>
        <v>Indegene</v>
      </c>
      <c r="D742" s="2" t="s">
        <v>26447</v>
      </c>
      <c r="E742" t="s">
        <v>178</v>
      </c>
      <c r="F742" t="s">
        <v>26448</v>
      </c>
      <c r="G742" t="s">
        <v>163</v>
      </c>
      <c r="H742" t="s">
        <v>5186</v>
      </c>
      <c r="I742" t="s">
        <v>3245</v>
      </c>
      <c r="J742" t="s">
        <v>5187</v>
      </c>
      <c r="K742" t="s">
        <v>5188</v>
      </c>
      <c r="L742" t="s">
        <v>2600</v>
      </c>
    </row>
    <row r="743" spans="1:12">
      <c r="A743" t="s">
        <v>5248</v>
      </c>
      <c r="B743" t="s">
        <v>5190</v>
      </c>
      <c r="C743" t="str">
        <f t="shared" si="11"/>
        <v>Rapid</v>
      </c>
      <c r="D743" s="2" t="s">
        <v>5191</v>
      </c>
      <c r="E743" t="s">
        <v>4018</v>
      </c>
      <c r="F743" t="s">
        <v>5192</v>
      </c>
      <c r="G743" t="s">
        <v>856</v>
      </c>
      <c r="H743" t="s">
        <v>443</v>
      </c>
      <c r="I743" t="s">
        <v>859</v>
      </c>
      <c r="J743" t="s">
        <v>5193</v>
      </c>
      <c r="K743" t="s">
        <v>859</v>
      </c>
      <c r="L743" t="s">
        <v>2600</v>
      </c>
    </row>
    <row r="744" spans="1:12">
      <c r="A744" t="s">
        <v>5254</v>
      </c>
      <c r="B744" t="s">
        <v>5195</v>
      </c>
      <c r="C744" t="str">
        <f t="shared" si="11"/>
        <v>Thyrocare</v>
      </c>
      <c r="D744" s="2" t="s">
        <v>24427</v>
      </c>
      <c r="E744" t="s">
        <v>24796</v>
      </c>
      <c r="F744" t="s">
        <v>26449</v>
      </c>
      <c r="G744" t="s">
        <v>9983</v>
      </c>
      <c r="H744" t="s">
        <v>5198</v>
      </c>
      <c r="I744" t="s">
        <v>5199</v>
      </c>
      <c r="J744" t="s">
        <v>5200</v>
      </c>
      <c r="K744" t="s">
        <v>4410</v>
      </c>
      <c r="L744" t="s">
        <v>5201</v>
      </c>
    </row>
    <row r="745" spans="1:12">
      <c r="A745" t="s">
        <v>5258</v>
      </c>
      <c r="B745" t="s">
        <v>5203</v>
      </c>
      <c r="C745" t="str">
        <f t="shared" si="11"/>
        <v>Freshara</v>
      </c>
      <c r="D745" s="2" t="s">
        <v>26450</v>
      </c>
      <c r="E745" t="s">
        <v>8764</v>
      </c>
      <c r="F745" t="s">
        <v>26451</v>
      </c>
      <c r="G745" t="s">
        <v>856</v>
      </c>
      <c r="H745" t="s">
        <v>5204</v>
      </c>
      <c r="I745" t="s">
        <v>859</v>
      </c>
      <c r="J745" t="s">
        <v>5205</v>
      </c>
      <c r="K745" t="s">
        <v>859</v>
      </c>
      <c r="L745" t="s">
        <v>5130</v>
      </c>
    </row>
    <row r="746" spans="1:12">
      <c r="A746" t="s">
        <v>5264</v>
      </c>
      <c r="B746" t="s">
        <v>5207</v>
      </c>
      <c r="C746" t="str">
        <f t="shared" si="11"/>
        <v>Garware</v>
      </c>
      <c r="D746" s="2" t="s">
        <v>26452</v>
      </c>
      <c r="E746" t="s">
        <v>14338</v>
      </c>
      <c r="F746" t="s">
        <v>26453</v>
      </c>
      <c r="G746" t="s">
        <v>198</v>
      </c>
      <c r="H746" t="s">
        <v>5209</v>
      </c>
      <c r="I746" t="s">
        <v>5210</v>
      </c>
      <c r="J746" t="s">
        <v>5211</v>
      </c>
      <c r="K746" t="s">
        <v>5212</v>
      </c>
      <c r="L746" t="s">
        <v>5213</v>
      </c>
    </row>
    <row r="747" spans="1:12">
      <c r="A747" t="s">
        <v>842</v>
      </c>
      <c r="B747" t="s">
        <v>843</v>
      </c>
      <c r="C747" t="str">
        <f t="shared" si="11"/>
        <v>Name</v>
      </c>
      <c r="D747" s="2" t="s">
        <v>844</v>
      </c>
      <c r="E747" t="s">
        <v>845</v>
      </c>
      <c r="F747" t="s">
        <v>846</v>
      </c>
      <c r="G747" t="s">
        <v>847</v>
      </c>
      <c r="H747" t="s">
        <v>848</v>
      </c>
      <c r="I747" t="s">
        <v>849</v>
      </c>
      <c r="J747" t="s">
        <v>850</v>
      </c>
      <c r="K747" t="s">
        <v>851</v>
      </c>
      <c r="L747" t="s">
        <v>852</v>
      </c>
    </row>
    <row r="748" spans="1:12">
      <c r="A748" t="s">
        <v>5268</v>
      </c>
      <c r="B748" t="s">
        <v>5215</v>
      </c>
      <c r="C748" t="str">
        <f t="shared" si="11"/>
        <v>Knowledge</v>
      </c>
      <c r="D748" s="2" t="s">
        <v>26454</v>
      </c>
      <c r="E748" t="s">
        <v>26455</v>
      </c>
      <c r="F748" t="s">
        <v>26456</v>
      </c>
      <c r="G748" t="s">
        <v>856</v>
      </c>
      <c r="H748" t="s">
        <v>5216</v>
      </c>
      <c r="I748" t="s">
        <v>3809</v>
      </c>
      <c r="J748" t="s">
        <v>5217</v>
      </c>
      <c r="K748" t="s">
        <v>5218</v>
      </c>
      <c r="L748" t="s">
        <v>5219</v>
      </c>
    </row>
    <row r="749" spans="1:12">
      <c r="A749" t="s">
        <v>5270</v>
      </c>
      <c r="B749" t="s">
        <v>5221</v>
      </c>
      <c r="C749" t="str">
        <f t="shared" si="11"/>
        <v>Valplast</v>
      </c>
      <c r="D749" s="2" t="s">
        <v>22808</v>
      </c>
      <c r="E749" t="s">
        <v>3648</v>
      </c>
      <c r="F749" t="s">
        <v>26457</v>
      </c>
      <c r="G749" t="s">
        <v>856</v>
      </c>
      <c r="H749" t="s">
        <v>859</v>
      </c>
      <c r="I749" t="s">
        <v>859</v>
      </c>
      <c r="J749" t="s">
        <v>859</v>
      </c>
      <c r="K749" t="s">
        <v>859</v>
      </c>
      <c r="L749" t="s">
        <v>3050</v>
      </c>
    </row>
    <row r="750" spans="1:12">
      <c r="A750" t="s">
        <v>5273</v>
      </c>
      <c r="B750" t="s">
        <v>5223</v>
      </c>
      <c r="C750" t="str">
        <f t="shared" si="11"/>
        <v>Nitta</v>
      </c>
      <c r="D750" s="2" t="s">
        <v>26458</v>
      </c>
      <c r="E750" t="s">
        <v>3543</v>
      </c>
      <c r="F750" t="s">
        <v>26459</v>
      </c>
      <c r="G750" t="s">
        <v>993</v>
      </c>
      <c r="H750" t="s">
        <v>5224</v>
      </c>
      <c r="I750" t="s">
        <v>4954</v>
      </c>
      <c r="J750" t="s">
        <v>5225</v>
      </c>
      <c r="K750" t="s">
        <v>5226</v>
      </c>
      <c r="L750" t="s">
        <v>5227</v>
      </c>
    </row>
    <row r="751" spans="1:12">
      <c r="A751" t="s">
        <v>5278</v>
      </c>
      <c r="B751" t="s">
        <v>5229</v>
      </c>
      <c r="C751" t="str">
        <f t="shared" si="11"/>
        <v>Jyothy</v>
      </c>
      <c r="D751" s="2" t="s">
        <v>23555</v>
      </c>
      <c r="E751" t="s">
        <v>5376</v>
      </c>
      <c r="F751" t="s">
        <v>26460</v>
      </c>
      <c r="G751" t="s">
        <v>1858</v>
      </c>
      <c r="H751" t="s">
        <v>5230</v>
      </c>
      <c r="I751" t="s">
        <v>2969</v>
      </c>
      <c r="J751" t="s">
        <v>5231</v>
      </c>
      <c r="K751" t="s">
        <v>4863</v>
      </c>
      <c r="L751" t="s">
        <v>5232</v>
      </c>
    </row>
    <row r="752" spans="1:12">
      <c r="A752" t="s">
        <v>5281</v>
      </c>
      <c r="B752" t="s">
        <v>5234</v>
      </c>
      <c r="C752" t="str">
        <f t="shared" si="11"/>
        <v>Goldiam</v>
      </c>
      <c r="D752" s="2" t="s">
        <v>26461</v>
      </c>
      <c r="E752" t="s">
        <v>14606</v>
      </c>
      <c r="F752" t="s">
        <v>26462</v>
      </c>
      <c r="G752" t="s">
        <v>4539</v>
      </c>
      <c r="H752" t="s">
        <v>5236</v>
      </c>
      <c r="I752" t="s">
        <v>5237</v>
      </c>
      <c r="J752" t="s">
        <v>5238</v>
      </c>
      <c r="K752" t="s">
        <v>5239</v>
      </c>
      <c r="L752" t="s">
        <v>5240</v>
      </c>
    </row>
    <row r="753" spans="1:12">
      <c r="A753" t="s">
        <v>5287</v>
      </c>
      <c r="B753" t="s">
        <v>5242</v>
      </c>
      <c r="C753" t="str">
        <f t="shared" si="11"/>
        <v>Artson</v>
      </c>
      <c r="D753" s="2" t="s">
        <v>22843</v>
      </c>
      <c r="E753" t="s">
        <v>6549</v>
      </c>
      <c r="F753" t="s">
        <v>23189</v>
      </c>
      <c r="G753" t="s">
        <v>856</v>
      </c>
      <c r="H753" t="s">
        <v>1141</v>
      </c>
      <c r="I753" t="s">
        <v>5244</v>
      </c>
      <c r="J753" t="s">
        <v>5245</v>
      </c>
      <c r="K753" t="s">
        <v>5246</v>
      </c>
      <c r="L753" t="s">
        <v>5247</v>
      </c>
    </row>
    <row r="754" spans="1:12">
      <c r="A754" t="s">
        <v>5292</v>
      </c>
      <c r="B754" t="s">
        <v>5249</v>
      </c>
      <c r="C754" t="str">
        <f t="shared" si="11"/>
        <v>Sugal</v>
      </c>
      <c r="D754" s="2" t="s">
        <v>23535</v>
      </c>
      <c r="E754" t="s">
        <v>7434</v>
      </c>
      <c r="F754" t="s">
        <v>24142</v>
      </c>
      <c r="G754" t="s">
        <v>856</v>
      </c>
      <c r="H754" t="s">
        <v>3797</v>
      </c>
      <c r="I754" t="s">
        <v>5251</v>
      </c>
      <c r="J754" t="s">
        <v>5252</v>
      </c>
      <c r="K754" t="s">
        <v>5253</v>
      </c>
      <c r="L754" t="s">
        <v>5247</v>
      </c>
    </row>
    <row r="755" spans="1:12">
      <c r="A755" t="s">
        <v>5296</v>
      </c>
      <c r="B755" t="s">
        <v>780</v>
      </c>
      <c r="C755" t="str">
        <f t="shared" si="11"/>
        <v>CARE</v>
      </c>
      <c r="D755" s="2" t="s">
        <v>26463</v>
      </c>
      <c r="E755" t="s">
        <v>19224</v>
      </c>
      <c r="F755" t="s">
        <v>26464</v>
      </c>
      <c r="G755" t="s">
        <v>146</v>
      </c>
      <c r="H755" t="s">
        <v>4646</v>
      </c>
      <c r="I755" t="s">
        <v>3552</v>
      </c>
      <c r="J755" t="s">
        <v>1602</v>
      </c>
      <c r="K755" t="s">
        <v>5256</v>
      </c>
      <c r="L755" t="s">
        <v>5257</v>
      </c>
    </row>
    <row r="756" spans="1:12">
      <c r="A756" t="s">
        <v>5298</v>
      </c>
      <c r="B756" t="s">
        <v>5265</v>
      </c>
      <c r="C756" t="str">
        <f t="shared" si="11"/>
        <v>Shrydus</v>
      </c>
      <c r="D756" s="2" t="s">
        <v>1520</v>
      </c>
      <c r="E756" t="s">
        <v>3264</v>
      </c>
      <c r="F756" t="s">
        <v>9199</v>
      </c>
      <c r="G756" t="s">
        <v>856</v>
      </c>
      <c r="H756" t="s">
        <v>5266</v>
      </c>
      <c r="I756" t="s">
        <v>5267</v>
      </c>
      <c r="J756" t="s">
        <v>856</v>
      </c>
      <c r="K756" t="s">
        <v>870</v>
      </c>
      <c r="L756" t="s">
        <v>5263</v>
      </c>
    </row>
    <row r="757" spans="1:12">
      <c r="A757" t="s">
        <v>5302</v>
      </c>
      <c r="B757" t="s">
        <v>5269</v>
      </c>
      <c r="C757" t="str">
        <f t="shared" si="11"/>
        <v>DSM</v>
      </c>
      <c r="D757" s="2" t="s">
        <v>24083</v>
      </c>
      <c r="E757" t="s">
        <v>8038</v>
      </c>
      <c r="F757" t="s">
        <v>24144</v>
      </c>
      <c r="G757" t="s">
        <v>859</v>
      </c>
      <c r="H757" t="s">
        <v>859</v>
      </c>
      <c r="I757" t="s">
        <v>859</v>
      </c>
      <c r="J757" t="s">
        <v>859</v>
      </c>
      <c r="K757" t="s">
        <v>859</v>
      </c>
      <c r="L757" t="s">
        <v>4294</v>
      </c>
    </row>
    <row r="758" spans="1:12">
      <c r="A758" t="s">
        <v>842</v>
      </c>
      <c r="B758" t="s">
        <v>843</v>
      </c>
      <c r="C758" t="str">
        <f t="shared" si="11"/>
        <v>Name</v>
      </c>
      <c r="D758" s="2" t="s">
        <v>844</v>
      </c>
      <c r="E758" t="s">
        <v>845</v>
      </c>
      <c r="F758" t="s">
        <v>846</v>
      </c>
      <c r="G758" t="s">
        <v>847</v>
      </c>
      <c r="H758" t="s">
        <v>848</v>
      </c>
      <c r="I758" t="s">
        <v>849</v>
      </c>
      <c r="J758" t="s">
        <v>850</v>
      </c>
      <c r="K758" t="s">
        <v>851</v>
      </c>
      <c r="L758" t="s">
        <v>852</v>
      </c>
    </row>
    <row r="759" spans="1:12">
      <c r="A759" t="s">
        <v>5309</v>
      </c>
      <c r="B759" t="s">
        <v>5271</v>
      </c>
      <c r="C759" t="str">
        <f t="shared" si="11"/>
        <v>Jay</v>
      </c>
      <c r="D759" s="2" t="s">
        <v>24145</v>
      </c>
      <c r="E759" t="s">
        <v>23276</v>
      </c>
      <c r="F759" t="s">
        <v>24146</v>
      </c>
      <c r="G759" t="s">
        <v>856</v>
      </c>
      <c r="H759" t="s">
        <v>859</v>
      </c>
      <c r="I759" t="s">
        <v>859</v>
      </c>
      <c r="J759" t="s">
        <v>859</v>
      </c>
      <c r="K759" t="s">
        <v>859</v>
      </c>
      <c r="L759" t="s">
        <v>5272</v>
      </c>
    </row>
    <row r="760" spans="1:12">
      <c r="A760" t="s">
        <v>5315</v>
      </c>
      <c r="B760" t="s">
        <v>5274</v>
      </c>
      <c r="C760" t="str">
        <f t="shared" si="11"/>
        <v>Shelter</v>
      </c>
      <c r="D760" s="2" t="s">
        <v>22978</v>
      </c>
      <c r="E760" t="s">
        <v>12287</v>
      </c>
      <c r="F760" t="s">
        <v>4072</v>
      </c>
      <c r="G760" t="s">
        <v>4539</v>
      </c>
      <c r="H760" t="s">
        <v>5276</v>
      </c>
      <c r="I760" t="s">
        <v>1798</v>
      </c>
      <c r="J760" t="s">
        <v>4602</v>
      </c>
      <c r="K760" t="s">
        <v>5277</v>
      </c>
      <c r="L760" t="s">
        <v>1873</v>
      </c>
    </row>
    <row r="761" spans="1:12">
      <c r="A761" t="s">
        <v>5319</v>
      </c>
      <c r="B761" t="s">
        <v>5279</v>
      </c>
      <c r="C761" t="str">
        <f t="shared" si="11"/>
        <v>Patil</v>
      </c>
      <c r="D761" s="2" t="s">
        <v>24086</v>
      </c>
      <c r="E761" t="s">
        <v>3042</v>
      </c>
      <c r="F761" t="s">
        <v>26465</v>
      </c>
      <c r="G761" t="s">
        <v>856</v>
      </c>
      <c r="H761" t="s">
        <v>859</v>
      </c>
      <c r="I761" t="s">
        <v>859</v>
      </c>
      <c r="J761" t="s">
        <v>859</v>
      </c>
      <c r="K761" t="s">
        <v>859</v>
      </c>
      <c r="L761" t="s">
        <v>3858</v>
      </c>
    </row>
    <row r="762" spans="1:12">
      <c r="A762" t="s">
        <v>5325</v>
      </c>
      <c r="B762" t="s">
        <v>5282</v>
      </c>
      <c r="C762" t="str">
        <f t="shared" si="11"/>
        <v>Kriti</v>
      </c>
      <c r="D762" s="2" t="s">
        <v>23496</v>
      </c>
      <c r="E762" t="s">
        <v>4852</v>
      </c>
      <c r="F762" t="s">
        <v>26466</v>
      </c>
      <c r="G762" t="s">
        <v>1986</v>
      </c>
      <c r="H762" t="s">
        <v>5212</v>
      </c>
      <c r="I762" t="s">
        <v>5284</v>
      </c>
      <c r="J762" t="s">
        <v>5285</v>
      </c>
      <c r="K762" t="s">
        <v>5286</v>
      </c>
      <c r="L762" t="s">
        <v>2717</v>
      </c>
    </row>
    <row r="763" spans="1:12">
      <c r="A763" t="s">
        <v>5332</v>
      </c>
      <c r="B763" t="s">
        <v>5288</v>
      </c>
      <c r="C763" t="str">
        <f t="shared" si="11"/>
        <v>Integra</v>
      </c>
      <c r="D763" s="2" t="s">
        <v>26467</v>
      </c>
      <c r="E763" t="s">
        <v>13247</v>
      </c>
      <c r="F763" t="s">
        <v>26468</v>
      </c>
      <c r="G763" t="s">
        <v>856</v>
      </c>
      <c r="H763" t="s">
        <v>1316</v>
      </c>
      <c r="I763" t="s">
        <v>5289</v>
      </c>
      <c r="J763" t="s">
        <v>5290</v>
      </c>
      <c r="K763" t="s">
        <v>5291</v>
      </c>
      <c r="L763" t="s">
        <v>4345</v>
      </c>
    </row>
    <row r="764" spans="1:12">
      <c r="A764" t="s">
        <v>5336</v>
      </c>
      <c r="B764" t="s">
        <v>5293</v>
      </c>
      <c r="C764" t="str">
        <f t="shared" si="11"/>
        <v>Skipper</v>
      </c>
      <c r="D764" s="2" t="s">
        <v>24635</v>
      </c>
      <c r="E764" t="s">
        <v>23585</v>
      </c>
      <c r="F764" t="s">
        <v>26469</v>
      </c>
      <c r="G764" t="s">
        <v>933</v>
      </c>
      <c r="H764" t="s">
        <v>1933</v>
      </c>
      <c r="I764" t="s">
        <v>5294</v>
      </c>
      <c r="J764" t="s">
        <v>5295</v>
      </c>
      <c r="K764" t="s">
        <v>4773</v>
      </c>
      <c r="L764" t="s">
        <v>109</v>
      </c>
    </row>
    <row r="765" spans="1:12">
      <c r="A765" t="s">
        <v>5341</v>
      </c>
      <c r="B765" t="s">
        <v>5297</v>
      </c>
      <c r="C765" t="str">
        <f t="shared" si="11"/>
        <v>Agarwal</v>
      </c>
      <c r="D765" s="2" t="s">
        <v>23220</v>
      </c>
      <c r="E765" t="s">
        <v>2968</v>
      </c>
      <c r="F765" t="s">
        <v>26470</v>
      </c>
      <c r="G765" t="s">
        <v>856</v>
      </c>
      <c r="H765" t="s">
        <v>950</v>
      </c>
      <c r="I765" t="s">
        <v>859</v>
      </c>
      <c r="J765" t="s">
        <v>3501</v>
      </c>
      <c r="K765" t="s">
        <v>859</v>
      </c>
      <c r="L765" t="s">
        <v>2408</v>
      </c>
    </row>
    <row r="766" spans="1:12">
      <c r="A766" t="s">
        <v>5348</v>
      </c>
      <c r="B766" t="s">
        <v>5299</v>
      </c>
      <c r="C766" t="str">
        <f t="shared" si="11"/>
        <v>Shri</v>
      </c>
      <c r="D766" s="2" t="s">
        <v>24150</v>
      </c>
      <c r="E766" t="s">
        <v>1013</v>
      </c>
      <c r="F766" t="s">
        <v>24151</v>
      </c>
      <c r="G766" t="s">
        <v>856</v>
      </c>
      <c r="H766" t="s">
        <v>5300</v>
      </c>
      <c r="I766" t="s">
        <v>859</v>
      </c>
      <c r="J766" t="s">
        <v>5301</v>
      </c>
      <c r="K766" t="s">
        <v>859</v>
      </c>
      <c r="L766" t="s">
        <v>2408</v>
      </c>
    </row>
    <row r="767" spans="1:12">
      <c r="A767" t="s">
        <v>5355</v>
      </c>
      <c r="B767" t="s">
        <v>5303</v>
      </c>
      <c r="C767" t="str">
        <f t="shared" si="11"/>
        <v>Palco</v>
      </c>
      <c r="D767" s="2" t="s">
        <v>24152</v>
      </c>
      <c r="E767" t="s">
        <v>11211</v>
      </c>
      <c r="F767" t="s">
        <v>3771</v>
      </c>
      <c r="G767" t="s">
        <v>856</v>
      </c>
      <c r="H767" t="s">
        <v>449</v>
      </c>
      <c r="I767" t="s">
        <v>5305</v>
      </c>
      <c r="J767" t="s">
        <v>5306</v>
      </c>
      <c r="K767" t="s">
        <v>5307</v>
      </c>
      <c r="L767" t="s">
        <v>5308</v>
      </c>
    </row>
    <row r="768" spans="1:12">
      <c r="A768" t="s">
        <v>5363</v>
      </c>
      <c r="B768" t="s">
        <v>5310</v>
      </c>
      <c r="C768" t="str">
        <f t="shared" si="11"/>
        <v>Jyoti</v>
      </c>
      <c r="D768" s="2" t="s">
        <v>26471</v>
      </c>
      <c r="E768" t="s">
        <v>25396</v>
      </c>
      <c r="F768" t="s">
        <v>26472</v>
      </c>
      <c r="G768" t="s">
        <v>856</v>
      </c>
      <c r="H768" t="s">
        <v>5312</v>
      </c>
      <c r="I768" t="s">
        <v>1517</v>
      </c>
      <c r="J768" t="s">
        <v>5313</v>
      </c>
      <c r="K768" t="s">
        <v>5314</v>
      </c>
      <c r="L768" t="s">
        <v>2251</v>
      </c>
    </row>
    <row r="769" spans="1:12">
      <c r="A769" t="s">
        <v>5369</v>
      </c>
      <c r="B769" t="s">
        <v>5316</v>
      </c>
      <c r="C769" t="str">
        <f t="shared" si="11"/>
        <v>Jasch</v>
      </c>
      <c r="D769" s="2" t="s">
        <v>24153</v>
      </c>
      <c r="E769" t="s">
        <v>1805</v>
      </c>
      <c r="F769" t="s">
        <v>24154</v>
      </c>
      <c r="G769" t="s">
        <v>244</v>
      </c>
      <c r="H769" t="s">
        <v>3272</v>
      </c>
      <c r="I769" t="s">
        <v>4136</v>
      </c>
      <c r="J769" t="s">
        <v>5317</v>
      </c>
      <c r="K769" t="s">
        <v>2522</v>
      </c>
      <c r="L769" t="s">
        <v>5318</v>
      </c>
    </row>
    <row r="770" spans="1:12">
      <c r="A770" t="s">
        <v>5378</v>
      </c>
      <c r="B770" t="s">
        <v>5320</v>
      </c>
      <c r="C770" t="str">
        <f t="shared" ref="C770:C833" si="12">IFERROR(LEFT(B770,FIND(" ",B770)-1),B770)</f>
        <v>Pranik</v>
      </c>
      <c r="D770" s="2" t="s">
        <v>23193</v>
      </c>
      <c r="E770" t="s">
        <v>2101</v>
      </c>
      <c r="F770" t="s">
        <v>24155</v>
      </c>
      <c r="G770" t="s">
        <v>856</v>
      </c>
      <c r="H770" t="s">
        <v>1536</v>
      </c>
      <c r="I770" t="s">
        <v>5322</v>
      </c>
      <c r="J770" t="s">
        <v>2459</v>
      </c>
      <c r="K770" t="s">
        <v>5323</v>
      </c>
      <c r="L770" t="s">
        <v>5324</v>
      </c>
    </row>
    <row r="771" spans="1:12">
      <c r="A771" t="s">
        <v>5383</v>
      </c>
      <c r="B771" t="s">
        <v>5326</v>
      </c>
      <c r="C771" t="str">
        <f t="shared" si="12"/>
        <v>Zydus</v>
      </c>
      <c r="D771" s="2" t="s">
        <v>26473</v>
      </c>
      <c r="E771" t="s">
        <v>2097</v>
      </c>
      <c r="F771" t="s">
        <v>26474</v>
      </c>
      <c r="G771" t="s">
        <v>719</v>
      </c>
      <c r="H771" t="s">
        <v>5328</v>
      </c>
      <c r="I771" t="s">
        <v>5329</v>
      </c>
      <c r="J771" t="s">
        <v>5330</v>
      </c>
      <c r="K771" t="s">
        <v>3187</v>
      </c>
      <c r="L771" t="s">
        <v>5331</v>
      </c>
    </row>
    <row r="772" spans="1:12">
      <c r="A772" t="s">
        <v>5386</v>
      </c>
      <c r="B772" t="s">
        <v>5333</v>
      </c>
      <c r="C772" t="str">
        <f t="shared" si="12"/>
        <v>Krishna</v>
      </c>
      <c r="D772" s="2" t="s">
        <v>26475</v>
      </c>
      <c r="E772" t="s">
        <v>23033</v>
      </c>
      <c r="F772" t="s">
        <v>23877</v>
      </c>
      <c r="G772" t="s">
        <v>1642</v>
      </c>
      <c r="H772" t="s">
        <v>5334</v>
      </c>
      <c r="I772" t="s">
        <v>3659</v>
      </c>
      <c r="J772" t="s">
        <v>5335</v>
      </c>
      <c r="K772" t="s">
        <v>1059</v>
      </c>
      <c r="L772" t="s">
        <v>5331</v>
      </c>
    </row>
    <row r="773" spans="1:12">
      <c r="A773" t="s">
        <v>5391</v>
      </c>
      <c r="B773" t="s">
        <v>5337</v>
      </c>
      <c r="C773" t="str">
        <f t="shared" si="12"/>
        <v>Rappid</v>
      </c>
      <c r="D773" s="2" t="s">
        <v>17038</v>
      </c>
      <c r="E773" t="s">
        <v>247</v>
      </c>
      <c r="F773" t="s">
        <v>24156</v>
      </c>
      <c r="G773" t="s">
        <v>856</v>
      </c>
      <c r="H773" t="s">
        <v>5338</v>
      </c>
      <c r="I773" t="s">
        <v>5339</v>
      </c>
      <c r="J773" t="s">
        <v>5340</v>
      </c>
      <c r="K773" t="s">
        <v>169</v>
      </c>
      <c r="L773" t="s">
        <v>5331</v>
      </c>
    </row>
    <row r="774" spans="1:12">
      <c r="A774" t="s">
        <v>842</v>
      </c>
      <c r="B774" t="s">
        <v>843</v>
      </c>
      <c r="C774" t="str">
        <f t="shared" si="12"/>
        <v>Name</v>
      </c>
      <c r="D774" s="2" t="s">
        <v>844</v>
      </c>
      <c r="E774" t="s">
        <v>845</v>
      </c>
      <c r="F774" t="s">
        <v>846</v>
      </c>
      <c r="G774" t="s">
        <v>847</v>
      </c>
      <c r="H774" t="s">
        <v>848</v>
      </c>
      <c r="I774" t="s">
        <v>849</v>
      </c>
      <c r="J774" t="s">
        <v>850</v>
      </c>
      <c r="K774" t="s">
        <v>851</v>
      </c>
      <c r="L774" t="s">
        <v>852</v>
      </c>
    </row>
    <row r="775" spans="1:12">
      <c r="A775" t="s">
        <v>5396</v>
      </c>
      <c r="B775" t="s">
        <v>5342</v>
      </c>
      <c r="C775" t="str">
        <f t="shared" si="12"/>
        <v>James</v>
      </c>
      <c r="D775" s="2" t="s">
        <v>26476</v>
      </c>
      <c r="E775" t="s">
        <v>3642</v>
      </c>
      <c r="F775" t="s">
        <v>26477</v>
      </c>
      <c r="G775" t="s">
        <v>856</v>
      </c>
      <c r="H775" t="s">
        <v>5343</v>
      </c>
      <c r="I775" t="s">
        <v>5344</v>
      </c>
      <c r="J775" t="s">
        <v>5345</v>
      </c>
      <c r="K775" t="s">
        <v>5346</v>
      </c>
      <c r="L775" t="s">
        <v>5347</v>
      </c>
    </row>
    <row r="776" spans="1:12">
      <c r="A776" t="s">
        <v>5403</v>
      </c>
      <c r="B776" t="s">
        <v>5349</v>
      </c>
      <c r="C776" t="str">
        <f t="shared" si="12"/>
        <v>Padam</v>
      </c>
      <c r="D776" s="2" t="s">
        <v>497</v>
      </c>
      <c r="E776" t="s">
        <v>1744</v>
      </c>
      <c r="F776" t="s">
        <v>26478</v>
      </c>
      <c r="G776" t="s">
        <v>9352</v>
      </c>
      <c r="H776" t="s">
        <v>5352</v>
      </c>
      <c r="I776" t="s">
        <v>5353</v>
      </c>
      <c r="J776" t="s">
        <v>3242</v>
      </c>
      <c r="K776" t="s">
        <v>859</v>
      </c>
      <c r="L776" t="s">
        <v>5354</v>
      </c>
    </row>
    <row r="777" spans="1:12">
      <c r="A777" t="s">
        <v>5407</v>
      </c>
      <c r="B777" t="s">
        <v>5356</v>
      </c>
      <c r="C777" t="str">
        <f t="shared" si="12"/>
        <v>Cellecor</v>
      </c>
      <c r="D777" s="2" t="s">
        <v>22861</v>
      </c>
      <c r="E777" t="s">
        <v>5138</v>
      </c>
      <c r="F777" t="s">
        <v>26479</v>
      </c>
      <c r="G777" t="s">
        <v>856</v>
      </c>
      <c r="H777" t="s">
        <v>5358</v>
      </c>
      <c r="I777" t="s">
        <v>5359</v>
      </c>
      <c r="J777" t="s">
        <v>5360</v>
      </c>
      <c r="K777" t="s">
        <v>5361</v>
      </c>
      <c r="L777" t="s">
        <v>5362</v>
      </c>
    </row>
    <row r="778" spans="1:12">
      <c r="A778" t="s">
        <v>5412</v>
      </c>
      <c r="B778" t="s">
        <v>5364</v>
      </c>
      <c r="C778" t="str">
        <f t="shared" si="12"/>
        <v>GHCL</v>
      </c>
      <c r="D778" s="2" t="s">
        <v>26480</v>
      </c>
      <c r="E778" t="s">
        <v>435</v>
      </c>
      <c r="F778" t="s">
        <v>26481</v>
      </c>
      <c r="G778" t="s">
        <v>4263</v>
      </c>
      <c r="H778" t="s">
        <v>5366</v>
      </c>
      <c r="I778" t="s">
        <v>5367</v>
      </c>
      <c r="J778" t="s">
        <v>5368</v>
      </c>
      <c r="K778" t="s">
        <v>502</v>
      </c>
      <c r="L778" t="s">
        <v>2509</v>
      </c>
    </row>
    <row r="779" spans="1:12">
      <c r="A779" t="s">
        <v>5415</v>
      </c>
      <c r="B779" t="s">
        <v>5370</v>
      </c>
      <c r="C779" t="str">
        <f t="shared" si="12"/>
        <v>Nila</v>
      </c>
      <c r="D779" s="2" t="s">
        <v>12518</v>
      </c>
      <c r="E779" t="s">
        <v>23158</v>
      </c>
      <c r="F779" t="s">
        <v>26482</v>
      </c>
      <c r="G779" t="s">
        <v>856</v>
      </c>
      <c r="H779" t="s">
        <v>5373</v>
      </c>
      <c r="I779" t="s">
        <v>5374</v>
      </c>
      <c r="J779" t="s">
        <v>5375</v>
      </c>
      <c r="K779" t="s">
        <v>5376</v>
      </c>
      <c r="L779" t="s">
        <v>5377</v>
      </c>
    </row>
    <row r="780" spans="1:12">
      <c r="A780" t="s">
        <v>5419</v>
      </c>
      <c r="B780" t="s">
        <v>5379</v>
      </c>
      <c r="C780" t="str">
        <f t="shared" si="12"/>
        <v>Automotive</v>
      </c>
      <c r="D780" s="2" t="s">
        <v>26483</v>
      </c>
      <c r="E780" t="s">
        <v>26484</v>
      </c>
      <c r="F780" t="s">
        <v>26485</v>
      </c>
      <c r="G780" t="s">
        <v>856</v>
      </c>
      <c r="H780" t="s">
        <v>114</v>
      </c>
      <c r="I780" t="s">
        <v>1177</v>
      </c>
      <c r="J780" t="s">
        <v>5381</v>
      </c>
      <c r="K780" t="s">
        <v>5382</v>
      </c>
      <c r="L780" t="s">
        <v>97</v>
      </c>
    </row>
    <row r="781" spans="1:12">
      <c r="A781" t="s">
        <v>5426</v>
      </c>
      <c r="B781" t="s">
        <v>5384</v>
      </c>
      <c r="C781" t="str">
        <f t="shared" si="12"/>
        <v>Suba</v>
      </c>
      <c r="D781" s="2" t="s">
        <v>24159</v>
      </c>
      <c r="E781" t="s">
        <v>23424</v>
      </c>
      <c r="F781" t="s">
        <v>24160</v>
      </c>
      <c r="G781" t="s">
        <v>856</v>
      </c>
      <c r="H781" t="s">
        <v>859</v>
      </c>
      <c r="I781" t="s">
        <v>859</v>
      </c>
      <c r="J781" t="s">
        <v>859</v>
      </c>
      <c r="K781" t="s">
        <v>859</v>
      </c>
      <c r="L781" t="s">
        <v>97</v>
      </c>
    </row>
    <row r="782" spans="1:12">
      <c r="A782" t="s">
        <v>5432</v>
      </c>
      <c r="B782" t="s">
        <v>5387</v>
      </c>
      <c r="C782" t="str">
        <f t="shared" si="12"/>
        <v>C.E.</v>
      </c>
      <c r="D782" s="2" t="s">
        <v>26486</v>
      </c>
      <c r="E782" t="s">
        <v>24190</v>
      </c>
      <c r="F782" t="s">
        <v>26487</v>
      </c>
      <c r="G782" t="s">
        <v>3024</v>
      </c>
      <c r="H782" t="s">
        <v>1771</v>
      </c>
      <c r="I782" t="s">
        <v>5388</v>
      </c>
      <c r="J782" t="s">
        <v>3938</v>
      </c>
      <c r="K782" t="s">
        <v>5389</v>
      </c>
      <c r="L782" t="s">
        <v>5390</v>
      </c>
    </row>
    <row r="783" spans="1:12">
      <c r="A783" t="s">
        <v>5436</v>
      </c>
      <c r="B783" t="s">
        <v>5392</v>
      </c>
      <c r="C783" t="str">
        <f t="shared" si="12"/>
        <v>Travels</v>
      </c>
      <c r="D783" s="2" t="s">
        <v>14483</v>
      </c>
      <c r="E783" t="s">
        <v>658</v>
      </c>
      <c r="F783" t="s">
        <v>22703</v>
      </c>
      <c r="G783" t="s">
        <v>856</v>
      </c>
      <c r="H783" t="s">
        <v>2260</v>
      </c>
      <c r="I783" t="s">
        <v>859</v>
      </c>
      <c r="J783" t="s">
        <v>2895</v>
      </c>
      <c r="K783" t="s">
        <v>859</v>
      </c>
      <c r="L783" t="s">
        <v>5390</v>
      </c>
    </row>
    <row r="784" spans="1:12">
      <c r="A784" t="s">
        <v>5443</v>
      </c>
      <c r="B784" t="s">
        <v>5397</v>
      </c>
      <c r="C784" t="str">
        <f t="shared" si="12"/>
        <v>Simplex</v>
      </c>
      <c r="D784" s="2" t="s">
        <v>26488</v>
      </c>
      <c r="E784" t="s">
        <v>6298</v>
      </c>
      <c r="F784" t="s">
        <v>26489</v>
      </c>
      <c r="G784" t="s">
        <v>856</v>
      </c>
      <c r="H784" t="s">
        <v>5399</v>
      </c>
      <c r="I784" t="s">
        <v>5400</v>
      </c>
      <c r="J784" t="s">
        <v>3306</v>
      </c>
      <c r="K784" t="s">
        <v>5401</v>
      </c>
      <c r="L784" t="s">
        <v>5402</v>
      </c>
    </row>
    <row r="785" spans="1:12">
      <c r="A785" t="s">
        <v>842</v>
      </c>
      <c r="B785" t="s">
        <v>843</v>
      </c>
      <c r="C785" t="str">
        <f t="shared" si="12"/>
        <v>Name</v>
      </c>
      <c r="D785" s="2" t="s">
        <v>844</v>
      </c>
      <c r="E785" t="s">
        <v>845</v>
      </c>
      <c r="F785" t="s">
        <v>846</v>
      </c>
      <c r="G785" t="s">
        <v>847</v>
      </c>
      <c r="H785" t="s">
        <v>848</v>
      </c>
      <c r="I785" t="s">
        <v>849</v>
      </c>
      <c r="J785" t="s">
        <v>850</v>
      </c>
      <c r="K785" t="s">
        <v>851</v>
      </c>
      <c r="L785" t="s">
        <v>852</v>
      </c>
    </row>
    <row r="786" spans="1:12">
      <c r="A786" t="s">
        <v>5450</v>
      </c>
      <c r="B786" t="s">
        <v>5404</v>
      </c>
      <c r="C786" t="str">
        <f t="shared" si="12"/>
        <v>Nilachal</v>
      </c>
      <c r="D786" s="2" t="s">
        <v>23943</v>
      </c>
      <c r="E786" t="s">
        <v>6274</v>
      </c>
      <c r="F786" t="s">
        <v>26490</v>
      </c>
      <c r="G786" t="s">
        <v>856</v>
      </c>
      <c r="H786" t="s">
        <v>859</v>
      </c>
      <c r="I786" t="s">
        <v>859</v>
      </c>
      <c r="J786" t="s">
        <v>859</v>
      </c>
      <c r="K786" t="s">
        <v>859</v>
      </c>
      <c r="L786" t="s">
        <v>5406</v>
      </c>
    </row>
    <row r="787" spans="1:12">
      <c r="A787" t="s">
        <v>5454</v>
      </c>
      <c r="B787" t="s">
        <v>5408</v>
      </c>
      <c r="C787" t="str">
        <f t="shared" si="12"/>
        <v>Silkflex</v>
      </c>
      <c r="D787" s="2" t="s">
        <v>6708</v>
      </c>
      <c r="E787" t="s">
        <v>1430</v>
      </c>
      <c r="F787" t="s">
        <v>22826</v>
      </c>
      <c r="G787" t="s">
        <v>856</v>
      </c>
      <c r="H787" t="s">
        <v>5118</v>
      </c>
      <c r="I787" t="s">
        <v>5409</v>
      </c>
      <c r="J787" t="s">
        <v>1919</v>
      </c>
      <c r="K787" t="s">
        <v>5410</v>
      </c>
      <c r="L787" t="s">
        <v>5411</v>
      </c>
    </row>
    <row r="788" spans="1:12">
      <c r="A788" t="s">
        <v>5459</v>
      </c>
      <c r="B788" t="s">
        <v>5413</v>
      </c>
      <c r="C788" t="str">
        <f t="shared" si="12"/>
        <v>Intl.</v>
      </c>
      <c r="D788" s="2" t="s">
        <v>24161</v>
      </c>
      <c r="E788" t="s">
        <v>3028</v>
      </c>
      <c r="F788" t="s">
        <v>24162</v>
      </c>
      <c r="G788" t="s">
        <v>1154</v>
      </c>
      <c r="H788" t="s">
        <v>3076</v>
      </c>
      <c r="I788" t="s">
        <v>5414</v>
      </c>
      <c r="J788" t="s">
        <v>4527</v>
      </c>
      <c r="K788" t="s">
        <v>976</v>
      </c>
      <c r="L788" t="s">
        <v>1554</v>
      </c>
    </row>
    <row r="789" spans="1:12">
      <c r="A789" t="s">
        <v>5464</v>
      </c>
      <c r="B789" t="s">
        <v>5416</v>
      </c>
      <c r="C789" t="str">
        <f t="shared" si="12"/>
        <v>Khazanchi</v>
      </c>
      <c r="D789" s="2" t="s">
        <v>23154</v>
      </c>
      <c r="E789" t="s">
        <v>12619</v>
      </c>
      <c r="F789" t="s">
        <v>26491</v>
      </c>
      <c r="G789" t="s">
        <v>448</v>
      </c>
      <c r="H789" t="s">
        <v>5417</v>
      </c>
      <c r="I789" t="s">
        <v>2818</v>
      </c>
      <c r="J789" t="s">
        <v>5418</v>
      </c>
      <c r="K789" t="s">
        <v>368</v>
      </c>
      <c r="L789" t="s">
        <v>1554</v>
      </c>
    </row>
    <row r="790" spans="1:12">
      <c r="A790" t="s">
        <v>5472</v>
      </c>
      <c r="B790" t="s">
        <v>5420</v>
      </c>
      <c r="C790" t="str">
        <f t="shared" si="12"/>
        <v>Saksoft</v>
      </c>
      <c r="D790" s="2" t="s">
        <v>23621</v>
      </c>
      <c r="E790" t="s">
        <v>6049</v>
      </c>
      <c r="F790" t="s">
        <v>26492</v>
      </c>
      <c r="G790" t="s">
        <v>969</v>
      </c>
      <c r="H790" t="s">
        <v>4926</v>
      </c>
      <c r="I790" t="s">
        <v>5422</v>
      </c>
      <c r="J790" t="s">
        <v>5423</v>
      </c>
      <c r="K790" t="s">
        <v>5424</v>
      </c>
      <c r="L790" t="s">
        <v>5425</v>
      </c>
    </row>
    <row r="791" spans="1:12">
      <c r="A791" t="s">
        <v>5478</v>
      </c>
      <c r="B791" t="s">
        <v>5427</v>
      </c>
      <c r="C791" t="str">
        <f t="shared" si="12"/>
        <v>Avanti</v>
      </c>
      <c r="D791" s="2" t="s">
        <v>26493</v>
      </c>
      <c r="E791" t="s">
        <v>5098</v>
      </c>
      <c r="F791" t="s">
        <v>26494</v>
      </c>
      <c r="G791" t="s">
        <v>3608</v>
      </c>
      <c r="H791" t="s">
        <v>3976</v>
      </c>
      <c r="I791" t="s">
        <v>2474</v>
      </c>
      <c r="J791" t="s">
        <v>5429</v>
      </c>
      <c r="K791" t="s">
        <v>5430</v>
      </c>
      <c r="L791" t="s">
        <v>5431</v>
      </c>
    </row>
    <row r="792" spans="1:12">
      <c r="A792" t="s">
        <v>5485</v>
      </c>
      <c r="B792" t="s">
        <v>5433</v>
      </c>
      <c r="C792" t="str">
        <f t="shared" si="12"/>
        <v>Baroda</v>
      </c>
      <c r="D792" s="2" t="s">
        <v>1269</v>
      </c>
      <c r="E792" t="s">
        <v>16475</v>
      </c>
      <c r="F792" t="s">
        <v>25671</v>
      </c>
      <c r="G792" t="s">
        <v>856</v>
      </c>
      <c r="H792" t="s">
        <v>514</v>
      </c>
      <c r="I792" t="s">
        <v>5434</v>
      </c>
      <c r="J792" t="s">
        <v>4599</v>
      </c>
      <c r="K792" t="s">
        <v>238</v>
      </c>
      <c r="L792" t="s">
        <v>5435</v>
      </c>
    </row>
    <row r="793" spans="1:12">
      <c r="A793" t="s">
        <v>5487</v>
      </c>
      <c r="B793" t="s">
        <v>5437</v>
      </c>
      <c r="C793" t="str">
        <f t="shared" si="12"/>
        <v>Vishnusurya</v>
      </c>
      <c r="D793" s="2" t="s">
        <v>24165</v>
      </c>
      <c r="E793" t="s">
        <v>84</v>
      </c>
      <c r="F793" t="s">
        <v>24166</v>
      </c>
      <c r="G793" t="s">
        <v>2153</v>
      </c>
      <c r="H793" t="s">
        <v>5439</v>
      </c>
      <c r="I793" t="s">
        <v>5440</v>
      </c>
      <c r="J793" t="s">
        <v>5441</v>
      </c>
      <c r="K793" t="s">
        <v>2673</v>
      </c>
      <c r="L793" t="s">
        <v>5442</v>
      </c>
    </row>
    <row r="794" spans="1:12">
      <c r="A794" t="s">
        <v>5491</v>
      </c>
      <c r="B794" t="s">
        <v>5444</v>
      </c>
      <c r="C794" t="str">
        <f t="shared" si="12"/>
        <v>Guj.</v>
      </c>
      <c r="D794" s="2" t="s">
        <v>2098</v>
      </c>
      <c r="E794" t="s">
        <v>10941</v>
      </c>
      <c r="F794" t="s">
        <v>23545</v>
      </c>
      <c r="G794" t="s">
        <v>856</v>
      </c>
      <c r="H794" t="s">
        <v>5446</v>
      </c>
      <c r="I794" t="s">
        <v>5447</v>
      </c>
      <c r="J794" t="s">
        <v>5448</v>
      </c>
      <c r="K794" t="s">
        <v>5449</v>
      </c>
      <c r="L794" t="s">
        <v>5442</v>
      </c>
    </row>
    <row r="795" spans="1:12">
      <c r="A795" t="s">
        <v>5499</v>
      </c>
      <c r="B795" t="s">
        <v>5451</v>
      </c>
      <c r="C795" t="str">
        <f t="shared" si="12"/>
        <v>Piotex</v>
      </c>
      <c r="D795" s="2" t="s">
        <v>13006</v>
      </c>
      <c r="E795" t="s">
        <v>5718</v>
      </c>
      <c r="F795" t="s">
        <v>22848</v>
      </c>
      <c r="G795" t="s">
        <v>856</v>
      </c>
      <c r="H795" t="s">
        <v>1258</v>
      </c>
      <c r="I795" t="s">
        <v>859</v>
      </c>
      <c r="J795" t="s">
        <v>5453</v>
      </c>
      <c r="K795" t="s">
        <v>859</v>
      </c>
      <c r="L795" t="s">
        <v>3109</v>
      </c>
    </row>
    <row r="796" spans="1:12">
      <c r="A796" t="s">
        <v>5503</v>
      </c>
      <c r="B796" t="s">
        <v>5455</v>
      </c>
      <c r="C796" t="str">
        <f t="shared" si="12"/>
        <v>Parmeshwar</v>
      </c>
      <c r="D796" s="2" t="s">
        <v>4989</v>
      </c>
      <c r="E796" t="s">
        <v>8377</v>
      </c>
      <c r="F796" t="s">
        <v>24167</v>
      </c>
      <c r="G796" t="s">
        <v>718</v>
      </c>
      <c r="H796" t="s">
        <v>5456</v>
      </c>
      <c r="I796" t="s">
        <v>1355</v>
      </c>
      <c r="J796" t="s">
        <v>5457</v>
      </c>
      <c r="K796" t="s">
        <v>5458</v>
      </c>
      <c r="L796" t="s">
        <v>5424</v>
      </c>
    </row>
    <row r="797" spans="1:12">
      <c r="A797" t="s">
        <v>5507</v>
      </c>
      <c r="B797" t="s">
        <v>5460</v>
      </c>
      <c r="C797" t="str">
        <f t="shared" si="12"/>
        <v>D.K.</v>
      </c>
      <c r="D797" s="2" t="s">
        <v>16193</v>
      </c>
      <c r="E797" t="s">
        <v>8838</v>
      </c>
      <c r="F797" t="s">
        <v>10159</v>
      </c>
      <c r="G797" t="s">
        <v>856</v>
      </c>
      <c r="H797" t="s">
        <v>642</v>
      </c>
      <c r="I797" t="s">
        <v>1953</v>
      </c>
      <c r="J797" t="s">
        <v>5463</v>
      </c>
      <c r="K797" t="s">
        <v>3060</v>
      </c>
      <c r="L797" t="s">
        <v>4915</v>
      </c>
    </row>
    <row r="798" spans="1:12">
      <c r="A798" t="s">
        <v>5514</v>
      </c>
      <c r="B798" t="s">
        <v>5465</v>
      </c>
      <c r="C798" t="str">
        <f t="shared" si="12"/>
        <v>Prithvi</v>
      </c>
      <c r="D798" s="2" t="s">
        <v>24168</v>
      </c>
      <c r="E798" t="s">
        <v>6371</v>
      </c>
      <c r="F798" t="s">
        <v>24169</v>
      </c>
      <c r="G798" t="s">
        <v>621</v>
      </c>
      <c r="H798" t="s">
        <v>1858</v>
      </c>
      <c r="I798" t="s">
        <v>5468</v>
      </c>
      <c r="J798" t="s">
        <v>5469</v>
      </c>
      <c r="K798" t="s">
        <v>5470</v>
      </c>
      <c r="L798" t="s">
        <v>5471</v>
      </c>
    </row>
    <row r="799" spans="1:12">
      <c r="A799" t="s">
        <v>5518</v>
      </c>
      <c r="B799" t="s">
        <v>5473</v>
      </c>
      <c r="C799" t="str">
        <f t="shared" si="12"/>
        <v>Srivasavi</v>
      </c>
      <c r="D799" s="2" t="s">
        <v>22751</v>
      </c>
      <c r="E799" t="s">
        <v>910</v>
      </c>
      <c r="F799" t="s">
        <v>24170</v>
      </c>
      <c r="G799" t="s">
        <v>856</v>
      </c>
      <c r="H799" t="s">
        <v>5475</v>
      </c>
      <c r="I799" t="s">
        <v>5476</v>
      </c>
      <c r="J799" t="s">
        <v>2197</v>
      </c>
      <c r="K799" t="s">
        <v>5477</v>
      </c>
      <c r="L799" t="s">
        <v>5471</v>
      </c>
    </row>
    <row r="800" spans="1:12">
      <c r="A800" t="s">
        <v>5521</v>
      </c>
      <c r="B800" t="s">
        <v>5479</v>
      </c>
      <c r="C800" t="str">
        <f t="shared" si="12"/>
        <v>KSB</v>
      </c>
      <c r="D800" s="2" t="s">
        <v>23856</v>
      </c>
      <c r="E800" t="s">
        <v>8709</v>
      </c>
      <c r="F800" t="s">
        <v>26495</v>
      </c>
      <c r="G800" t="s">
        <v>2037</v>
      </c>
      <c r="H800" t="s">
        <v>5480</v>
      </c>
      <c r="I800" t="s">
        <v>5481</v>
      </c>
      <c r="J800" t="s">
        <v>5482</v>
      </c>
      <c r="K800" t="s">
        <v>5483</v>
      </c>
      <c r="L800" t="s">
        <v>5484</v>
      </c>
    </row>
    <row r="801" spans="1:12">
      <c r="A801" t="s">
        <v>842</v>
      </c>
      <c r="B801" t="s">
        <v>843</v>
      </c>
      <c r="C801" t="str">
        <f t="shared" si="12"/>
        <v>Name</v>
      </c>
      <c r="D801" s="2" t="s">
        <v>844</v>
      </c>
      <c r="E801" t="s">
        <v>845</v>
      </c>
      <c r="F801" t="s">
        <v>846</v>
      </c>
      <c r="G801" t="s">
        <v>847</v>
      </c>
      <c r="H801" t="s">
        <v>848</v>
      </c>
      <c r="I801" t="s">
        <v>849</v>
      </c>
      <c r="J801" t="s">
        <v>850</v>
      </c>
      <c r="K801" t="s">
        <v>851</v>
      </c>
      <c r="L801" t="s">
        <v>852</v>
      </c>
    </row>
    <row r="802" spans="1:12">
      <c r="A802" t="s">
        <v>5528</v>
      </c>
      <c r="B802" t="s">
        <v>5486</v>
      </c>
      <c r="C802" t="str">
        <f t="shared" si="12"/>
        <v>Dhillon</v>
      </c>
      <c r="D802" s="2" t="s">
        <v>23478</v>
      </c>
      <c r="E802" t="s">
        <v>2887</v>
      </c>
      <c r="F802" t="s">
        <v>7476</v>
      </c>
      <c r="G802" t="s">
        <v>856</v>
      </c>
      <c r="H802" t="s">
        <v>859</v>
      </c>
      <c r="I802" t="s">
        <v>859</v>
      </c>
      <c r="J802" t="s">
        <v>859</v>
      </c>
      <c r="K802" t="s">
        <v>859</v>
      </c>
      <c r="L802" t="s">
        <v>5484</v>
      </c>
    </row>
    <row r="803" spans="1:12">
      <c r="A803" t="s">
        <v>5532</v>
      </c>
      <c r="B803" t="s">
        <v>5488</v>
      </c>
      <c r="C803" t="str">
        <f t="shared" si="12"/>
        <v>Premium</v>
      </c>
      <c r="D803" s="2" t="s">
        <v>13756</v>
      </c>
      <c r="E803" t="s">
        <v>2585</v>
      </c>
      <c r="F803" t="s">
        <v>2178</v>
      </c>
      <c r="G803" t="s">
        <v>856</v>
      </c>
      <c r="H803" t="s">
        <v>4053</v>
      </c>
      <c r="I803" t="s">
        <v>5212</v>
      </c>
      <c r="J803" t="s">
        <v>5135</v>
      </c>
      <c r="K803" t="s">
        <v>5489</v>
      </c>
      <c r="L803" t="s">
        <v>5490</v>
      </c>
    </row>
    <row r="804" spans="1:12">
      <c r="A804" t="s">
        <v>5539</v>
      </c>
      <c r="B804" t="s">
        <v>4778</v>
      </c>
      <c r="C804" t="str">
        <f t="shared" si="12"/>
        <v>NAPS</v>
      </c>
      <c r="D804" s="2" t="s">
        <v>6287</v>
      </c>
      <c r="E804" t="s">
        <v>5343</v>
      </c>
      <c r="F804" t="s">
        <v>6109</v>
      </c>
      <c r="G804" t="s">
        <v>856</v>
      </c>
      <c r="H804" t="s">
        <v>4779</v>
      </c>
      <c r="I804" t="s">
        <v>859</v>
      </c>
      <c r="J804" t="s">
        <v>4780</v>
      </c>
      <c r="K804" t="s">
        <v>859</v>
      </c>
      <c r="L804" t="s">
        <v>5490</v>
      </c>
    </row>
    <row r="805" spans="1:12">
      <c r="A805" t="s">
        <v>5544</v>
      </c>
      <c r="B805" t="s">
        <v>5492</v>
      </c>
      <c r="C805" t="str">
        <f t="shared" si="12"/>
        <v>Zeal</v>
      </c>
      <c r="D805" s="2" t="s">
        <v>24171</v>
      </c>
      <c r="E805" t="s">
        <v>6524</v>
      </c>
      <c r="F805" t="s">
        <v>24172</v>
      </c>
      <c r="G805" t="s">
        <v>856</v>
      </c>
      <c r="H805" t="s">
        <v>5494</v>
      </c>
      <c r="I805" t="s">
        <v>5495</v>
      </c>
      <c r="J805" t="s">
        <v>5496</v>
      </c>
      <c r="K805" t="s">
        <v>5497</v>
      </c>
      <c r="L805" t="s">
        <v>5498</v>
      </c>
    </row>
    <row r="806" spans="1:12">
      <c r="A806" t="s">
        <v>5553</v>
      </c>
      <c r="B806" t="s">
        <v>768</v>
      </c>
      <c r="C806" t="str">
        <f t="shared" si="12"/>
        <v>Fineotex</v>
      </c>
      <c r="D806" s="2" t="s">
        <v>24176</v>
      </c>
      <c r="E806" t="s">
        <v>5422</v>
      </c>
      <c r="F806" t="s">
        <v>26496</v>
      </c>
      <c r="G806" t="s">
        <v>407</v>
      </c>
      <c r="H806" t="s">
        <v>4081</v>
      </c>
      <c r="I806" t="s">
        <v>5500</v>
      </c>
      <c r="J806" t="s">
        <v>5501</v>
      </c>
      <c r="K806" t="s">
        <v>5502</v>
      </c>
      <c r="L806" t="s">
        <v>127</v>
      </c>
    </row>
    <row r="807" spans="1:12">
      <c r="A807" t="s">
        <v>5557</v>
      </c>
      <c r="B807" t="s">
        <v>5504</v>
      </c>
      <c r="C807" t="str">
        <f t="shared" si="12"/>
        <v>Kernex</v>
      </c>
      <c r="D807" s="2" t="s">
        <v>26497</v>
      </c>
      <c r="E807" t="s">
        <v>25227</v>
      </c>
      <c r="F807" t="s">
        <v>26498</v>
      </c>
      <c r="G807" t="s">
        <v>856</v>
      </c>
      <c r="H807" t="s">
        <v>1175</v>
      </c>
      <c r="I807" t="s">
        <v>5505</v>
      </c>
      <c r="J807" t="s">
        <v>3544</v>
      </c>
      <c r="K807" t="s">
        <v>5506</v>
      </c>
      <c r="L807" t="s">
        <v>127</v>
      </c>
    </row>
    <row r="808" spans="1:12">
      <c r="A808" t="s">
        <v>5559</v>
      </c>
      <c r="B808" t="s">
        <v>5508</v>
      </c>
      <c r="C808" t="str">
        <f t="shared" si="12"/>
        <v>Hindustan</v>
      </c>
      <c r="D808" s="2" t="s">
        <v>26499</v>
      </c>
      <c r="E808" t="s">
        <v>23792</v>
      </c>
      <c r="F808" t="s">
        <v>26500</v>
      </c>
      <c r="G808" t="s">
        <v>1902</v>
      </c>
      <c r="H808" t="s">
        <v>5510</v>
      </c>
      <c r="I808" t="s">
        <v>5511</v>
      </c>
      <c r="J808" t="s">
        <v>5512</v>
      </c>
      <c r="K808" t="s">
        <v>5513</v>
      </c>
      <c r="L808" t="s">
        <v>2549</v>
      </c>
    </row>
    <row r="809" spans="1:12">
      <c r="A809" t="s">
        <v>5566</v>
      </c>
      <c r="B809" t="s">
        <v>5515</v>
      </c>
      <c r="C809" t="str">
        <f t="shared" si="12"/>
        <v>Inspirisys</v>
      </c>
      <c r="D809" s="2" t="s">
        <v>23152</v>
      </c>
      <c r="E809" t="s">
        <v>6977</v>
      </c>
      <c r="F809" t="s">
        <v>26501</v>
      </c>
      <c r="G809" t="s">
        <v>856</v>
      </c>
      <c r="H809" t="s">
        <v>3481</v>
      </c>
      <c r="I809" t="s">
        <v>5516</v>
      </c>
      <c r="J809" t="s">
        <v>5517</v>
      </c>
      <c r="K809" t="s">
        <v>520</v>
      </c>
      <c r="L809" t="s">
        <v>2549</v>
      </c>
    </row>
    <row r="810" spans="1:12">
      <c r="A810" t="s">
        <v>5573</v>
      </c>
      <c r="B810" t="s">
        <v>5519</v>
      </c>
      <c r="C810" t="str">
        <f t="shared" si="12"/>
        <v>Seven</v>
      </c>
      <c r="D810" s="2" t="s">
        <v>1027</v>
      </c>
      <c r="E810" t="s">
        <v>432</v>
      </c>
      <c r="F810" t="s">
        <v>14095</v>
      </c>
      <c r="G810" t="s">
        <v>856</v>
      </c>
      <c r="H810" t="s">
        <v>1687</v>
      </c>
      <c r="I810" t="s">
        <v>859</v>
      </c>
      <c r="J810" t="s">
        <v>856</v>
      </c>
      <c r="K810" t="s">
        <v>859</v>
      </c>
      <c r="L810" t="s">
        <v>5520</v>
      </c>
    </row>
    <row r="811" spans="1:12">
      <c r="A811" t="s">
        <v>5581</v>
      </c>
      <c r="B811" t="s">
        <v>5522</v>
      </c>
      <c r="C811" t="str">
        <f t="shared" si="12"/>
        <v>Bemco</v>
      </c>
      <c r="D811" s="2" t="s">
        <v>24174</v>
      </c>
      <c r="E811" t="s">
        <v>2092</v>
      </c>
      <c r="F811" t="s">
        <v>24175</v>
      </c>
      <c r="G811" t="s">
        <v>2522</v>
      </c>
      <c r="H811" t="s">
        <v>2687</v>
      </c>
      <c r="I811" t="s">
        <v>5524</v>
      </c>
      <c r="J811" t="s">
        <v>5525</v>
      </c>
      <c r="K811" t="s">
        <v>5526</v>
      </c>
      <c r="L811" t="s">
        <v>5527</v>
      </c>
    </row>
    <row r="812" spans="1:12">
      <c r="A812" t="s">
        <v>842</v>
      </c>
      <c r="B812" t="s">
        <v>843</v>
      </c>
      <c r="C812" t="str">
        <f t="shared" si="12"/>
        <v>Name</v>
      </c>
      <c r="D812" s="2" t="s">
        <v>844</v>
      </c>
      <c r="E812" t="s">
        <v>845</v>
      </c>
      <c r="F812" t="s">
        <v>846</v>
      </c>
      <c r="G812" t="s">
        <v>847</v>
      </c>
      <c r="H812" t="s">
        <v>848</v>
      </c>
      <c r="I812" t="s">
        <v>849</v>
      </c>
      <c r="J812" t="s">
        <v>850</v>
      </c>
      <c r="K812" t="s">
        <v>851</v>
      </c>
      <c r="L812" t="s">
        <v>852</v>
      </c>
    </row>
    <row r="813" spans="1:12">
      <c r="A813" t="s">
        <v>5586</v>
      </c>
      <c r="B813" t="s">
        <v>5529</v>
      </c>
      <c r="C813" t="str">
        <f t="shared" si="12"/>
        <v>Paradeep</v>
      </c>
      <c r="D813" s="2" t="s">
        <v>26502</v>
      </c>
      <c r="E813" t="s">
        <v>11974</v>
      </c>
      <c r="F813" t="s">
        <v>26503</v>
      </c>
      <c r="G813" t="s">
        <v>856</v>
      </c>
      <c r="H813" t="s">
        <v>5256</v>
      </c>
      <c r="I813" t="s">
        <v>859</v>
      </c>
      <c r="J813" t="s">
        <v>5531</v>
      </c>
      <c r="K813" t="s">
        <v>859</v>
      </c>
      <c r="L813" t="s">
        <v>5527</v>
      </c>
    </row>
    <row r="814" spans="1:12">
      <c r="A814" t="s">
        <v>5591</v>
      </c>
      <c r="B814" t="s">
        <v>5533</v>
      </c>
      <c r="C814" t="str">
        <f t="shared" si="12"/>
        <v>Veedol</v>
      </c>
      <c r="D814" s="2" t="s">
        <v>26504</v>
      </c>
      <c r="E814" t="s">
        <v>8319</v>
      </c>
      <c r="F814" t="s">
        <v>26505</v>
      </c>
      <c r="G814" t="s">
        <v>4364</v>
      </c>
      <c r="H814" t="s">
        <v>5534</v>
      </c>
      <c r="I814" t="s">
        <v>5535</v>
      </c>
      <c r="J814" t="s">
        <v>5536</v>
      </c>
      <c r="K814" t="s">
        <v>5537</v>
      </c>
      <c r="L814" t="s">
        <v>5538</v>
      </c>
    </row>
    <row r="815" spans="1:12">
      <c r="A815" t="s">
        <v>5597</v>
      </c>
      <c r="B815" t="s">
        <v>5540</v>
      </c>
      <c r="C815" t="str">
        <f t="shared" si="12"/>
        <v>Cello</v>
      </c>
      <c r="D815" s="2" t="s">
        <v>15422</v>
      </c>
      <c r="E815" t="s">
        <v>26506</v>
      </c>
      <c r="F815" t="s">
        <v>26507</v>
      </c>
      <c r="G815" t="s">
        <v>4302</v>
      </c>
      <c r="H815" t="s">
        <v>5541</v>
      </c>
      <c r="I815" t="s">
        <v>5542</v>
      </c>
      <c r="J815" t="s">
        <v>5543</v>
      </c>
      <c r="K815" t="s">
        <v>117</v>
      </c>
      <c r="L815" t="s">
        <v>5538</v>
      </c>
    </row>
    <row r="816" spans="1:12">
      <c r="A816" t="s">
        <v>5601</v>
      </c>
      <c r="B816" t="s">
        <v>5545</v>
      </c>
      <c r="C816" t="str">
        <f t="shared" si="12"/>
        <v>Indobell</v>
      </c>
      <c r="D816" s="2" t="s">
        <v>24177</v>
      </c>
      <c r="E816" t="s">
        <v>8755</v>
      </c>
      <c r="F816" t="s">
        <v>23756</v>
      </c>
      <c r="G816" t="s">
        <v>513</v>
      </c>
      <c r="H816" t="s">
        <v>5548</v>
      </c>
      <c r="I816" t="s">
        <v>5549</v>
      </c>
      <c r="J816" t="s">
        <v>5550</v>
      </c>
      <c r="K816" t="s">
        <v>5551</v>
      </c>
      <c r="L816" t="s">
        <v>5552</v>
      </c>
    </row>
    <row r="817" spans="1:12">
      <c r="A817" t="s">
        <v>5610</v>
      </c>
      <c r="B817" t="s">
        <v>5554</v>
      </c>
      <c r="C817" t="str">
        <f t="shared" si="12"/>
        <v>Jyoti</v>
      </c>
      <c r="D817" s="2" t="s">
        <v>24178</v>
      </c>
      <c r="E817" t="s">
        <v>6512</v>
      </c>
      <c r="F817" t="s">
        <v>22742</v>
      </c>
      <c r="G817" t="s">
        <v>856</v>
      </c>
      <c r="H817" t="s">
        <v>859</v>
      </c>
      <c r="I817" t="s">
        <v>859</v>
      </c>
      <c r="J817" t="s">
        <v>859</v>
      </c>
      <c r="K817" t="s">
        <v>859</v>
      </c>
      <c r="L817" t="s">
        <v>5552</v>
      </c>
    </row>
    <row r="818" spans="1:12">
      <c r="A818" t="s">
        <v>5613</v>
      </c>
      <c r="B818" t="s">
        <v>5558</v>
      </c>
      <c r="C818" t="str">
        <f t="shared" si="12"/>
        <v>EPack</v>
      </c>
      <c r="D818" s="2" t="s">
        <v>26508</v>
      </c>
      <c r="E818" t="s">
        <v>10017</v>
      </c>
      <c r="F818" t="s">
        <v>26509</v>
      </c>
      <c r="G818" t="s">
        <v>856</v>
      </c>
      <c r="H818" t="s">
        <v>859</v>
      </c>
      <c r="I818" t="s">
        <v>859</v>
      </c>
      <c r="J818" t="s">
        <v>859</v>
      </c>
      <c r="K818" t="s">
        <v>859</v>
      </c>
      <c r="L818" t="s">
        <v>5552</v>
      </c>
    </row>
    <row r="819" spans="1:12">
      <c r="A819" t="s">
        <v>5620</v>
      </c>
      <c r="B819" t="s">
        <v>5560</v>
      </c>
      <c r="C819" t="str">
        <f t="shared" si="12"/>
        <v>Arham</v>
      </c>
      <c r="D819" s="2" t="s">
        <v>13565</v>
      </c>
      <c r="E819" t="s">
        <v>5697</v>
      </c>
      <c r="F819" t="s">
        <v>23149</v>
      </c>
      <c r="G819" t="s">
        <v>856</v>
      </c>
      <c r="H819" t="s">
        <v>5562</v>
      </c>
      <c r="I819" t="s">
        <v>5563</v>
      </c>
      <c r="J819" t="s">
        <v>5564</v>
      </c>
      <c r="K819" t="s">
        <v>5565</v>
      </c>
      <c r="L819" t="s">
        <v>2374</v>
      </c>
    </row>
    <row r="820" spans="1:12">
      <c r="A820" t="s">
        <v>5625</v>
      </c>
      <c r="B820" t="s">
        <v>5567</v>
      </c>
      <c r="C820" t="str">
        <f t="shared" si="12"/>
        <v>Patdiam</v>
      </c>
      <c r="D820" s="2" t="s">
        <v>15397</v>
      </c>
      <c r="E820" t="s">
        <v>1620</v>
      </c>
      <c r="F820" t="s">
        <v>22790</v>
      </c>
      <c r="G820" t="s">
        <v>856</v>
      </c>
      <c r="H820" t="s">
        <v>4460</v>
      </c>
      <c r="I820" t="s">
        <v>5569</v>
      </c>
      <c r="J820" t="s">
        <v>5570</v>
      </c>
      <c r="K820" t="s">
        <v>5571</v>
      </c>
      <c r="L820" t="s">
        <v>5572</v>
      </c>
    </row>
    <row r="821" spans="1:12">
      <c r="A821" t="s">
        <v>5630</v>
      </c>
      <c r="B821" t="s">
        <v>5574</v>
      </c>
      <c r="C821" t="str">
        <f t="shared" si="12"/>
        <v>DRS</v>
      </c>
      <c r="D821" s="2" t="s">
        <v>5575</v>
      </c>
      <c r="E821" t="s">
        <v>5576</v>
      </c>
      <c r="F821" t="s">
        <v>5577</v>
      </c>
      <c r="G821" t="s">
        <v>856</v>
      </c>
      <c r="H821" t="s">
        <v>505</v>
      </c>
      <c r="I821" t="s">
        <v>5578</v>
      </c>
      <c r="J821" t="s">
        <v>5579</v>
      </c>
      <c r="K821" t="s">
        <v>5580</v>
      </c>
      <c r="L821" t="s">
        <v>5572</v>
      </c>
    </row>
    <row r="822" spans="1:12">
      <c r="A822" t="s">
        <v>5636</v>
      </c>
      <c r="B822" t="s">
        <v>5582</v>
      </c>
      <c r="C822" t="str">
        <f t="shared" si="12"/>
        <v>CMS</v>
      </c>
      <c r="D822" s="2" t="s">
        <v>23570</v>
      </c>
      <c r="E822" t="s">
        <v>4131</v>
      </c>
      <c r="F822" t="s">
        <v>26510</v>
      </c>
      <c r="G822" t="s">
        <v>3549</v>
      </c>
      <c r="H822" t="s">
        <v>5584</v>
      </c>
      <c r="I822" t="s">
        <v>659</v>
      </c>
      <c r="J822" t="s">
        <v>5585</v>
      </c>
      <c r="K822" t="s">
        <v>5350</v>
      </c>
      <c r="L822" t="s">
        <v>2945</v>
      </c>
    </row>
    <row r="823" spans="1:12">
      <c r="A823" t="s">
        <v>5639</v>
      </c>
      <c r="B823" t="s">
        <v>5587</v>
      </c>
      <c r="C823" t="str">
        <f t="shared" si="12"/>
        <v>Accent</v>
      </c>
      <c r="D823" s="2" t="s">
        <v>24180</v>
      </c>
      <c r="E823" t="s">
        <v>1798</v>
      </c>
      <c r="F823" t="s">
        <v>24181</v>
      </c>
      <c r="G823" t="s">
        <v>714</v>
      </c>
      <c r="H823" t="s">
        <v>1794</v>
      </c>
      <c r="I823" t="s">
        <v>5329</v>
      </c>
      <c r="J823" t="s">
        <v>5590</v>
      </c>
      <c r="K823" t="s">
        <v>524</v>
      </c>
      <c r="L823" t="s">
        <v>3737</v>
      </c>
    </row>
    <row r="824" spans="1:12">
      <c r="A824" t="s">
        <v>5645</v>
      </c>
      <c r="B824" t="s">
        <v>5592</v>
      </c>
      <c r="C824" t="str">
        <f t="shared" si="12"/>
        <v>N</v>
      </c>
      <c r="D824" s="2" t="s">
        <v>24030</v>
      </c>
      <c r="E824" t="s">
        <v>9674</v>
      </c>
      <c r="F824" t="s">
        <v>11800</v>
      </c>
      <c r="G824" t="s">
        <v>9823</v>
      </c>
      <c r="H824" t="s">
        <v>2350</v>
      </c>
      <c r="I824" t="s">
        <v>5595</v>
      </c>
      <c r="J824" t="s">
        <v>5276</v>
      </c>
      <c r="K824" t="s">
        <v>856</v>
      </c>
      <c r="L824" t="s">
        <v>5596</v>
      </c>
    </row>
    <row r="825" spans="1:12">
      <c r="A825" t="s">
        <v>5650</v>
      </c>
      <c r="B825" t="s">
        <v>5598</v>
      </c>
      <c r="C825" t="str">
        <f t="shared" si="12"/>
        <v>Naapbooks</v>
      </c>
      <c r="D825" s="2" t="s">
        <v>7010</v>
      </c>
      <c r="E825" t="s">
        <v>3087</v>
      </c>
      <c r="F825" t="s">
        <v>23203</v>
      </c>
      <c r="G825" t="s">
        <v>856</v>
      </c>
      <c r="H825" t="s">
        <v>3471</v>
      </c>
      <c r="I825" t="s">
        <v>5599</v>
      </c>
      <c r="J825" t="s">
        <v>2515</v>
      </c>
      <c r="K825" t="s">
        <v>5600</v>
      </c>
      <c r="L825" t="s">
        <v>5596</v>
      </c>
    </row>
    <row r="826" spans="1:12">
      <c r="A826" t="s">
        <v>5656</v>
      </c>
      <c r="B826" t="s">
        <v>5602</v>
      </c>
      <c r="C826" t="str">
        <f t="shared" si="12"/>
        <v>Cargotrans</v>
      </c>
      <c r="D826" s="2" t="s">
        <v>1252</v>
      </c>
      <c r="E826" t="s">
        <v>11801</v>
      </c>
      <c r="F826" t="s">
        <v>21158</v>
      </c>
      <c r="G826" t="s">
        <v>331</v>
      </c>
      <c r="H826" t="s">
        <v>5605</v>
      </c>
      <c r="I826" t="s">
        <v>5606</v>
      </c>
      <c r="J826" t="s">
        <v>5607</v>
      </c>
      <c r="K826" t="s">
        <v>5608</v>
      </c>
      <c r="L826" t="s">
        <v>5609</v>
      </c>
    </row>
    <row r="827" spans="1:12">
      <c r="A827" t="s">
        <v>5663</v>
      </c>
      <c r="B827" t="s">
        <v>5611</v>
      </c>
      <c r="C827" t="str">
        <f t="shared" si="12"/>
        <v>Forge</v>
      </c>
      <c r="D827" s="2" t="s">
        <v>24182</v>
      </c>
      <c r="E827" t="s">
        <v>4406</v>
      </c>
      <c r="F827" t="s">
        <v>24183</v>
      </c>
      <c r="G827" t="s">
        <v>856</v>
      </c>
      <c r="H827" t="s">
        <v>473</v>
      </c>
      <c r="I827" t="s">
        <v>859</v>
      </c>
      <c r="J827" t="s">
        <v>5612</v>
      </c>
      <c r="K827" t="s">
        <v>859</v>
      </c>
      <c r="L827" t="s">
        <v>5609</v>
      </c>
    </row>
    <row r="828" spans="1:12">
      <c r="A828" t="s">
        <v>842</v>
      </c>
      <c r="B828" t="s">
        <v>843</v>
      </c>
      <c r="C828" t="str">
        <f t="shared" si="12"/>
        <v>Name</v>
      </c>
      <c r="D828" s="2" t="s">
        <v>844</v>
      </c>
      <c r="E828" t="s">
        <v>845</v>
      </c>
      <c r="F828" t="s">
        <v>846</v>
      </c>
      <c r="G828" t="s">
        <v>847</v>
      </c>
      <c r="H828" t="s">
        <v>848</v>
      </c>
      <c r="I828" t="s">
        <v>849</v>
      </c>
      <c r="J828" t="s">
        <v>850</v>
      </c>
      <c r="K828" t="s">
        <v>851</v>
      </c>
      <c r="L828" t="s">
        <v>852</v>
      </c>
    </row>
    <row r="829" spans="1:12">
      <c r="A829" t="s">
        <v>5668</v>
      </c>
      <c r="B829" t="s">
        <v>5614</v>
      </c>
      <c r="C829" t="str">
        <f t="shared" si="12"/>
        <v>Sattrix</v>
      </c>
      <c r="D829" s="2" t="s">
        <v>24184</v>
      </c>
      <c r="E829" t="s">
        <v>24185</v>
      </c>
      <c r="F829" t="s">
        <v>24186</v>
      </c>
      <c r="G829" t="s">
        <v>856</v>
      </c>
      <c r="H829" t="s">
        <v>597</v>
      </c>
      <c r="I829" t="s">
        <v>5617</v>
      </c>
      <c r="J829" t="s">
        <v>4569</v>
      </c>
      <c r="K829" t="s">
        <v>5618</v>
      </c>
      <c r="L829" t="s">
        <v>5619</v>
      </c>
    </row>
    <row r="830" spans="1:12">
      <c r="A830" t="s">
        <v>5674</v>
      </c>
      <c r="B830" t="s">
        <v>5621</v>
      </c>
      <c r="C830" t="str">
        <f t="shared" si="12"/>
        <v>Alufluoride</v>
      </c>
      <c r="D830" s="2" t="s">
        <v>26511</v>
      </c>
      <c r="E830" t="s">
        <v>14927</v>
      </c>
      <c r="F830" t="s">
        <v>26512</v>
      </c>
      <c r="G830" t="s">
        <v>164</v>
      </c>
      <c r="H830" t="s">
        <v>363</v>
      </c>
      <c r="I830" t="s">
        <v>5622</v>
      </c>
      <c r="J830" t="s">
        <v>5623</v>
      </c>
      <c r="K830" t="s">
        <v>3249</v>
      </c>
      <c r="L830" t="s">
        <v>5624</v>
      </c>
    </row>
    <row r="831" spans="1:12">
      <c r="A831" t="s">
        <v>5680</v>
      </c>
      <c r="B831" t="s">
        <v>5626</v>
      </c>
      <c r="C831" t="str">
        <f t="shared" si="12"/>
        <v>Siemens</v>
      </c>
      <c r="D831" s="2" t="s">
        <v>26513</v>
      </c>
      <c r="E831" t="s">
        <v>26514</v>
      </c>
      <c r="F831" t="s">
        <v>26515</v>
      </c>
      <c r="G831" t="s">
        <v>1601</v>
      </c>
      <c r="H831" t="s">
        <v>5627</v>
      </c>
      <c r="I831" t="s">
        <v>4191</v>
      </c>
      <c r="J831" t="s">
        <v>5628</v>
      </c>
      <c r="K831" t="s">
        <v>3782</v>
      </c>
      <c r="L831" t="s">
        <v>5629</v>
      </c>
    </row>
    <row r="832" spans="1:12">
      <c r="A832" t="s">
        <v>5685</v>
      </c>
      <c r="B832" t="s">
        <v>5631</v>
      </c>
      <c r="C832" t="str">
        <f t="shared" si="12"/>
        <v>Lotus</v>
      </c>
      <c r="D832" s="2" t="s">
        <v>26516</v>
      </c>
      <c r="E832" t="s">
        <v>26517</v>
      </c>
      <c r="F832" t="s">
        <v>26518</v>
      </c>
      <c r="G832" t="s">
        <v>856</v>
      </c>
      <c r="H832" t="s">
        <v>4857</v>
      </c>
      <c r="I832" t="s">
        <v>5633</v>
      </c>
      <c r="J832" t="s">
        <v>5634</v>
      </c>
      <c r="K832" t="s">
        <v>3903</v>
      </c>
      <c r="L832" t="s">
        <v>5635</v>
      </c>
    </row>
    <row r="833" spans="1:12">
      <c r="A833" t="s">
        <v>5688</v>
      </c>
      <c r="B833" t="s">
        <v>5637</v>
      </c>
      <c r="C833" t="str">
        <f t="shared" si="12"/>
        <v>U</v>
      </c>
      <c r="D833" s="2" t="s">
        <v>24188</v>
      </c>
      <c r="E833" t="s">
        <v>4093</v>
      </c>
      <c r="F833" t="s">
        <v>24189</v>
      </c>
      <c r="G833" t="s">
        <v>856</v>
      </c>
      <c r="H833" t="s">
        <v>4099</v>
      </c>
      <c r="I833" t="s">
        <v>5638</v>
      </c>
      <c r="J833" t="s">
        <v>4505</v>
      </c>
      <c r="K833" t="s">
        <v>5280</v>
      </c>
      <c r="L833" t="s">
        <v>2155</v>
      </c>
    </row>
    <row r="834" spans="1:12">
      <c r="A834" t="s">
        <v>5692</v>
      </c>
      <c r="B834" t="s">
        <v>5640</v>
      </c>
      <c r="C834" t="str">
        <f t="shared" ref="C834:C897" si="13">IFERROR(LEFT(B834,FIND(" ",B834)-1),B834)</f>
        <v>Indian</v>
      </c>
      <c r="D834" s="2" t="s">
        <v>19939</v>
      </c>
      <c r="E834" t="s">
        <v>1323</v>
      </c>
      <c r="F834" t="s">
        <v>26519</v>
      </c>
      <c r="G834" t="s">
        <v>856</v>
      </c>
      <c r="H834" t="s">
        <v>733</v>
      </c>
      <c r="I834" t="s">
        <v>4741</v>
      </c>
      <c r="J834" t="s">
        <v>5643</v>
      </c>
      <c r="K834" t="s">
        <v>5644</v>
      </c>
      <c r="L834" t="s">
        <v>5649</v>
      </c>
    </row>
    <row r="835" spans="1:12">
      <c r="A835" t="s">
        <v>5698</v>
      </c>
      <c r="B835" t="s">
        <v>5646</v>
      </c>
      <c r="C835" t="str">
        <f t="shared" si="13"/>
        <v>Beacon</v>
      </c>
      <c r="D835" s="2" t="s">
        <v>24190</v>
      </c>
      <c r="E835" t="s">
        <v>7278</v>
      </c>
      <c r="F835" t="s">
        <v>964</v>
      </c>
      <c r="G835" t="s">
        <v>856</v>
      </c>
      <c r="H835" t="s">
        <v>1616</v>
      </c>
      <c r="I835" t="s">
        <v>859</v>
      </c>
      <c r="J835" t="s">
        <v>5648</v>
      </c>
      <c r="K835" t="s">
        <v>859</v>
      </c>
      <c r="L835" t="s">
        <v>5649</v>
      </c>
    </row>
    <row r="836" spans="1:12">
      <c r="A836" t="s">
        <v>5705</v>
      </c>
      <c r="B836" t="s">
        <v>5651</v>
      </c>
      <c r="C836" t="str">
        <f t="shared" si="13"/>
        <v>N</v>
      </c>
      <c r="D836" s="2" t="s">
        <v>26520</v>
      </c>
      <c r="E836" t="s">
        <v>26521</v>
      </c>
      <c r="F836" t="s">
        <v>26522</v>
      </c>
      <c r="G836" t="s">
        <v>448</v>
      </c>
      <c r="H836" t="s">
        <v>5652</v>
      </c>
      <c r="I836" t="s">
        <v>5653</v>
      </c>
      <c r="J836" t="s">
        <v>5654</v>
      </c>
      <c r="K836" t="s">
        <v>5655</v>
      </c>
      <c r="L836" t="s">
        <v>5649</v>
      </c>
    </row>
    <row r="837" spans="1:12">
      <c r="A837" t="s">
        <v>5710</v>
      </c>
      <c r="B837" t="s">
        <v>752</v>
      </c>
      <c r="C837" t="str">
        <f t="shared" si="13"/>
        <v>Man</v>
      </c>
      <c r="D837" s="2" t="s">
        <v>26523</v>
      </c>
      <c r="E837" t="s">
        <v>22791</v>
      </c>
      <c r="F837" t="s">
        <v>26524</v>
      </c>
      <c r="G837" t="s">
        <v>2858</v>
      </c>
      <c r="H837" t="s">
        <v>5658</v>
      </c>
      <c r="I837" t="s">
        <v>5659</v>
      </c>
      <c r="J837" t="s">
        <v>5660</v>
      </c>
      <c r="K837" t="s">
        <v>5661</v>
      </c>
      <c r="L837" t="s">
        <v>5662</v>
      </c>
    </row>
    <row r="838" spans="1:12">
      <c r="A838" t="s">
        <v>5714</v>
      </c>
      <c r="B838" t="s">
        <v>5664</v>
      </c>
      <c r="C838" t="str">
        <f t="shared" si="13"/>
        <v>IIRM</v>
      </c>
      <c r="D838" s="2" t="s">
        <v>26525</v>
      </c>
      <c r="E838" t="s">
        <v>22709</v>
      </c>
      <c r="F838" t="s">
        <v>26526</v>
      </c>
      <c r="G838" t="s">
        <v>856</v>
      </c>
      <c r="H838" t="s">
        <v>5665</v>
      </c>
      <c r="I838" t="s">
        <v>5346</v>
      </c>
      <c r="J838" t="s">
        <v>5666</v>
      </c>
      <c r="K838" t="s">
        <v>5667</v>
      </c>
      <c r="L838" t="s">
        <v>2589</v>
      </c>
    </row>
    <row r="839" spans="1:12">
      <c r="A839" t="s">
        <v>842</v>
      </c>
      <c r="B839" t="s">
        <v>843</v>
      </c>
      <c r="C839" t="str">
        <f t="shared" si="13"/>
        <v>Name</v>
      </c>
      <c r="D839" s="2" t="s">
        <v>844</v>
      </c>
      <c r="E839" t="s">
        <v>845</v>
      </c>
      <c r="F839" t="s">
        <v>846</v>
      </c>
      <c r="G839" t="s">
        <v>847</v>
      </c>
      <c r="H839" t="s">
        <v>848</v>
      </c>
      <c r="I839" t="s">
        <v>849</v>
      </c>
      <c r="J839" t="s">
        <v>850</v>
      </c>
      <c r="K839" t="s">
        <v>851</v>
      </c>
      <c r="L839" t="s">
        <v>852</v>
      </c>
    </row>
    <row r="840" spans="1:12">
      <c r="A840" t="s">
        <v>5719</v>
      </c>
      <c r="B840" t="s">
        <v>5675</v>
      </c>
      <c r="C840" t="str">
        <f t="shared" si="13"/>
        <v>EIH</v>
      </c>
      <c r="D840" s="2" t="s">
        <v>26527</v>
      </c>
      <c r="E840" t="s">
        <v>24143</v>
      </c>
      <c r="F840" t="s">
        <v>26528</v>
      </c>
      <c r="G840" t="s">
        <v>2059</v>
      </c>
      <c r="H840" t="s">
        <v>5677</v>
      </c>
      <c r="I840" t="s">
        <v>5678</v>
      </c>
      <c r="J840" t="s">
        <v>5679</v>
      </c>
      <c r="K840" t="s">
        <v>4528</v>
      </c>
      <c r="L840" t="s">
        <v>888</v>
      </c>
    </row>
    <row r="841" spans="1:12">
      <c r="A841" t="s">
        <v>5726</v>
      </c>
      <c r="B841" t="s">
        <v>5681</v>
      </c>
      <c r="C841" t="str">
        <f t="shared" si="13"/>
        <v>Identical</v>
      </c>
      <c r="D841" s="2" t="s">
        <v>23443</v>
      </c>
      <c r="E841" t="s">
        <v>5343</v>
      </c>
      <c r="F841" t="s">
        <v>24192</v>
      </c>
      <c r="G841" t="s">
        <v>856</v>
      </c>
      <c r="H841" t="s">
        <v>2969</v>
      </c>
      <c r="I841" t="s">
        <v>5683</v>
      </c>
      <c r="J841" t="s">
        <v>1803</v>
      </c>
      <c r="K841" t="s">
        <v>5684</v>
      </c>
      <c r="L841" t="s">
        <v>888</v>
      </c>
    </row>
    <row r="842" spans="1:12">
      <c r="A842" t="s">
        <v>5731</v>
      </c>
      <c r="B842" t="s">
        <v>5669</v>
      </c>
      <c r="C842" t="str">
        <f t="shared" si="13"/>
        <v>OBSC</v>
      </c>
      <c r="D842" s="2" t="s">
        <v>26529</v>
      </c>
      <c r="E842" t="s">
        <v>11339</v>
      </c>
      <c r="F842" t="s">
        <v>26530</v>
      </c>
      <c r="G842" t="s">
        <v>856</v>
      </c>
      <c r="H842" t="s">
        <v>5670</v>
      </c>
      <c r="I842" t="s">
        <v>5671</v>
      </c>
      <c r="J842" t="s">
        <v>5672</v>
      </c>
      <c r="K842" t="s">
        <v>4488</v>
      </c>
      <c r="L842" t="s">
        <v>3964</v>
      </c>
    </row>
    <row r="843" spans="1:12">
      <c r="A843" t="s">
        <v>5738</v>
      </c>
      <c r="B843" t="s">
        <v>5686</v>
      </c>
      <c r="C843" t="str">
        <f t="shared" si="13"/>
        <v>Jinkushal</v>
      </c>
      <c r="D843" s="2" t="s">
        <v>25097</v>
      </c>
      <c r="E843" t="s">
        <v>25059</v>
      </c>
      <c r="F843" t="s">
        <v>26531</v>
      </c>
      <c r="G843" t="s">
        <v>856</v>
      </c>
      <c r="H843" t="s">
        <v>859</v>
      </c>
      <c r="I843" t="s">
        <v>859</v>
      </c>
      <c r="J843" t="s">
        <v>859</v>
      </c>
      <c r="K843" t="s">
        <v>859</v>
      </c>
      <c r="L843" t="s">
        <v>5687</v>
      </c>
    </row>
    <row r="844" spans="1:12">
      <c r="A844" t="s">
        <v>5745</v>
      </c>
      <c r="B844" t="s">
        <v>5689</v>
      </c>
      <c r="C844" t="str">
        <f t="shared" si="13"/>
        <v>Delta</v>
      </c>
      <c r="D844" s="2" t="s">
        <v>24194</v>
      </c>
      <c r="E844" t="s">
        <v>3332</v>
      </c>
      <c r="F844" t="s">
        <v>24195</v>
      </c>
      <c r="G844" t="s">
        <v>856</v>
      </c>
      <c r="H844" t="s">
        <v>468</v>
      </c>
      <c r="I844" t="s">
        <v>859</v>
      </c>
      <c r="J844" t="s">
        <v>5691</v>
      </c>
      <c r="K844" t="s">
        <v>859</v>
      </c>
      <c r="L844" t="s">
        <v>3343</v>
      </c>
    </row>
    <row r="845" spans="1:12">
      <c r="A845" t="s">
        <v>5748</v>
      </c>
      <c r="B845" t="s">
        <v>5693</v>
      </c>
      <c r="C845" t="str">
        <f t="shared" si="13"/>
        <v>Grauer</v>
      </c>
      <c r="D845" s="2" t="s">
        <v>26532</v>
      </c>
      <c r="E845" t="s">
        <v>23947</v>
      </c>
      <c r="F845" t="s">
        <v>26533</v>
      </c>
      <c r="G845" t="s">
        <v>2153</v>
      </c>
      <c r="H845" t="s">
        <v>1203</v>
      </c>
      <c r="I845" t="s">
        <v>5694</v>
      </c>
      <c r="J845" t="s">
        <v>5695</v>
      </c>
      <c r="K845" t="s">
        <v>5696</v>
      </c>
      <c r="L845" t="s">
        <v>5697</v>
      </c>
    </row>
    <row r="846" spans="1:12">
      <c r="A846" t="s">
        <v>5753</v>
      </c>
      <c r="B846" t="s">
        <v>5699</v>
      </c>
      <c r="C846" t="str">
        <f t="shared" si="13"/>
        <v>Cochin</v>
      </c>
      <c r="D846" s="2" t="s">
        <v>26534</v>
      </c>
      <c r="E846" t="s">
        <v>3575</v>
      </c>
      <c r="F846" t="s">
        <v>24962</v>
      </c>
      <c r="G846" t="s">
        <v>4916</v>
      </c>
      <c r="H846" t="s">
        <v>443</v>
      </c>
      <c r="I846" t="s">
        <v>5701</v>
      </c>
      <c r="J846" t="s">
        <v>5702</v>
      </c>
      <c r="K846" t="s">
        <v>5703</v>
      </c>
      <c r="L846" t="s">
        <v>5704</v>
      </c>
    </row>
    <row r="847" spans="1:12">
      <c r="A847" t="s">
        <v>5758</v>
      </c>
      <c r="B847" t="s">
        <v>5706</v>
      </c>
      <c r="C847" t="str">
        <f t="shared" si="13"/>
        <v>Kovai</v>
      </c>
      <c r="D847" s="2" t="s">
        <v>26535</v>
      </c>
      <c r="E847" t="s">
        <v>26536</v>
      </c>
      <c r="F847" t="s">
        <v>26537</v>
      </c>
      <c r="G847" t="s">
        <v>2240</v>
      </c>
      <c r="H847" t="s">
        <v>5707</v>
      </c>
      <c r="I847" t="s">
        <v>5091</v>
      </c>
      <c r="J847" t="s">
        <v>5708</v>
      </c>
      <c r="K847" t="s">
        <v>5709</v>
      </c>
      <c r="L847" t="s">
        <v>1912</v>
      </c>
    </row>
    <row r="848" spans="1:12">
      <c r="A848" t="s">
        <v>5763</v>
      </c>
      <c r="B848" t="s">
        <v>5711</v>
      </c>
      <c r="C848" t="str">
        <f t="shared" si="13"/>
        <v>Globe</v>
      </c>
      <c r="D848" s="2" t="s">
        <v>22724</v>
      </c>
      <c r="E848" t="s">
        <v>8220</v>
      </c>
      <c r="F848" t="s">
        <v>26538</v>
      </c>
      <c r="G848" t="s">
        <v>856</v>
      </c>
      <c r="H848" t="s">
        <v>483</v>
      </c>
      <c r="I848" t="s">
        <v>859</v>
      </c>
      <c r="J848" t="s">
        <v>5713</v>
      </c>
      <c r="K848" t="s">
        <v>859</v>
      </c>
      <c r="L848" t="s">
        <v>3409</v>
      </c>
    </row>
    <row r="849" spans="1:12">
      <c r="A849" t="s">
        <v>5770</v>
      </c>
      <c r="B849" t="s">
        <v>5754</v>
      </c>
      <c r="C849" t="str">
        <f t="shared" si="13"/>
        <v>Malpani</v>
      </c>
      <c r="D849" s="2" t="s">
        <v>23427</v>
      </c>
      <c r="E849" t="s">
        <v>6583</v>
      </c>
      <c r="F849" t="s">
        <v>8719</v>
      </c>
      <c r="G849" t="s">
        <v>856</v>
      </c>
      <c r="H849" t="s">
        <v>312</v>
      </c>
      <c r="I849" t="s">
        <v>5755</v>
      </c>
      <c r="J849" t="s">
        <v>5756</v>
      </c>
      <c r="K849" t="s">
        <v>1105</v>
      </c>
      <c r="L849" t="s">
        <v>5135</v>
      </c>
    </row>
    <row r="850" spans="1:12">
      <c r="A850" t="s">
        <v>5775</v>
      </c>
      <c r="B850" t="s">
        <v>5715</v>
      </c>
      <c r="C850" t="str">
        <f t="shared" si="13"/>
        <v>Chetana</v>
      </c>
      <c r="D850" s="2" t="s">
        <v>23414</v>
      </c>
      <c r="E850" t="s">
        <v>737</v>
      </c>
      <c r="F850" t="s">
        <v>24200</v>
      </c>
      <c r="G850" t="s">
        <v>856</v>
      </c>
      <c r="H850" t="s">
        <v>559</v>
      </c>
      <c r="I850" t="s">
        <v>5717</v>
      </c>
      <c r="J850" t="s">
        <v>1943</v>
      </c>
      <c r="K850" t="s">
        <v>5718</v>
      </c>
      <c r="L850" t="s">
        <v>4806</v>
      </c>
    </row>
    <row r="851" spans="1:12">
      <c r="A851" t="s">
        <v>5778</v>
      </c>
      <c r="B851" t="s">
        <v>5720</v>
      </c>
      <c r="C851" t="str">
        <f t="shared" si="13"/>
        <v>Godawari</v>
      </c>
      <c r="D851" s="2" t="s">
        <v>23344</v>
      </c>
      <c r="E851" t="s">
        <v>6133</v>
      </c>
      <c r="F851" t="s">
        <v>15840</v>
      </c>
      <c r="G851" t="s">
        <v>969</v>
      </c>
      <c r="H851" t="s">
        <v>5722</v>
      </c>
      <c r="I851" t="s">
        <v>5723</v>
      </c>
      <c r="J851" t="s">
        <v>5724</v>
      </c>
      <c r="K851" t="s">
        <v>5725</v>
      </c>
      <c r="L851" t="s">
        <v>5466</v>
      </c>
    </row>
    <row r="852" spans="1:12">
      <c r="A852" t="s">
        <v>5785</v>
      </c>
      <c r="B852" t="s">
        <v>5727</v>
      </c>
      <c r="C852" t="str">
        <f t="shared" si="13"/>
        <v>Aten</v>
      </c>
      <c r="D852" s="2" t="s">
        <v>4440</v>
      </c>
      <c r="E852" t="s">
        <v>5718</v>
      </c>
      <c r="F852" t="s">
        <v>4237</v>
      </c>
      <c r="G852" t="s">
        <v>856</v>
      </c>
      <c r="H852" t="s">
        <v>3418</v>
      </c>
      <c r="I852" t="s">
        <v>859</v>
      </c>
      <c r="J852" t="s">
        <v>916</v>
      </c>
      <c r="K852" t="s">
        <v>859</v>
      </c>
      <c r="L852" t="s">
        <v>5730</v>
      </c>
    </row>
    <row r="853" spans="1:12">
      <c r="A853" t="s">
        <v>5790</v>
      </c>
      <c r="B853" t="s">
        <v>5732</v>
      </c>
      <c r="C853" t="str">
        <f t="shared" si="13"/>
        <v>Coromandel</v>
      </c>
      <c r="D853" s="2" t="s">
        <v>26539</v>
      </c>
      <c r="E853" t="s">
        <v>26167</v>
      </c>
      <c r="F853" t="s">
        <v>26540</v>
      </c>
      <c r="G853" t="s">
        <v>3847</v>
      </c>
      <c r="H853" t="s">
        <v>5733</v>
      </c>
      <c r="I853" t="s">
        <v>5734</v>
      </c>
      <c r="J853" t="s">
        <v>5735</v>
      </c>
      <c r="K853" t="s">
        <v>5736</v>
      </c>
      <c r="L853" t="s">
        <v>5737</v>
      </c>
    </row>
    <row r="854" spans="1:12">
      <c r="A854" t="s">
        <v>5796</v>
      </c>
      <c r="B854" t="s">
        <v>5739</v>
      </c>
      <c r="C854" t="str">
        <f t="shared" si="13"/>
        <v>Rudra</v>
      </c>
      <c r="D854" s="2" t="s">
        <v>24201</v>
      </c>
      <c r="E854" t="s">
        <v>1633</v>
      </c>
      <c r="F854" t="s">
        <v>7041</v>
      </c>
      <c r="G854" t="s">
        <v>856</v>
      </c>
      <c r="H854" t="s">
        <v>1465</v>
      </c>
      <c r="I854" t="s">
        <v>5742</v>
      </c>
      <c r="J854" t="s">
        <v>5743</v>
      </c>
      <c r="K854" t="s">
        <v>5744</v>
      </c>
      <c r="L854" t="s">
        <v>5737</v>
      </c>
    </row>
    <row r="855" spans="1:12">
      <c r="A855" t="s">
        <v>842</v>
      </c>
      <c r="B855" t="s">
        <v>843</v>
      </c>
      <c r="C855" t="str">
        <f t="shared" si="13"/>
        <v>Name</v>
      </c>
      <c r="D855" s="2" t="s">
        <v>844</v>
      </c>
      <c r="E855" t="s">
        <v>845</v>
      </c>
      <c r="F855" t="s">
        <v>846</v>
      </c>
      <c r="G855" t="s">
        <v>847</v>
      </c>
      <c r="H855" t="s">
        <v>848</v>
      </c>
      <c r="I855" t="s">
        <v>849</v>
      </c>
      <c r="J855" t="s">
        <v>850</v>
      </c>
      <c r="K855" t="s">
        <v>851</v>
      </c>
      <c r="L855" t="s">
        <v>852</v>
      </c>
    </row>
    <row r="856" spans="1:12">
      <c r="A856" t="s">
        <v>5800</v>
      </c>
      <c r="B856" t="s">
        <v>5746</v>
      </c>
      <c r="C856" t="str">
        <f t="shared" si="13"/>
        <v>Vasa</v>
      </c>
      <c r="D856" s="2" t="s">
        <v>26541</v>
      </c>
      <c r="E856" t="s">
        <v>9515</v>
      </c>
      <c r="F856" t="s">
        <v>26542</v>
      </c>
      <c r="G856" t="s">
        <v>856</v>
      </c>
      <c r="H856" t="s">
        <v>2342</v>
      </c>
      <c r="I856" t="s">
        <v>5747</v>
      </c>
      <c r="J856" t="s">
        <v>1513</v>
      </c>
      <c r="K856" t="s">
        <v>1650</v>
      </c>
      <c r="L856" t="s">
        <v>5657</v>
      </c>
    </row>
    <row r="857" spans="1:12">
      <c r="A857" t="s">
        <v>5805</v>
      </c>
      <c r="B857" t="s">
        <v>5749</v>
      </c>
      <c r="C857" t="str">
        <f t="shared" si="13"/>
        <v>ICRA</v>
      </c>
      <c r="D857" s="2" t="s">
        <v>24202</v>
      </c>
      <c r="E857" t="s">
        <v>3814</v>
      </c>
      <c r="F857" t="s">
        <v>24203</v>
      </c>
      <c r="G857" t="s">
        <v>2066</v>
      </c>
      <c r="H857" t="s">
        <v>5750</v>
      </c>
      <c r="I857" t="s">
        <v>4810</v>
      </c>
      <c r="J857" t="s">
        <v>5751</v>
      </c>
      <c r="K857" t="s">
        <v>5752</v>
      </c>
      <c r="L857" t="s">
        <v>1013</v>
      </c>
    </row>
    <row r="858" spans="1:12">
      <c r="A858" t="s">
        <v>5811</v>
      </c>
      <c r="B858" t="s">
        <v>5759</v>
      </c>
      <c r="C858" t="str">
        <f t="shared" si="13"/>
        <v>Vaishno</v>
      </c>
      <c r="D858" s="2" t="s">
        <v>9984</v>
      </c>
      <c r="E858" t="s">
        <v>859</v>
      </c>
      <c r="F858" t="s">
        <v>9733</v>
      </c>
      <c r="G858" t="s">
        <v>856</v>
      </c>
      <c r="H858" t="s">
        <v>5761</v>
      </c>
      <c r="I858" t="s">
        <v>5762</v>
      </c>
      <c r="J858" t="s">
        <v>856</v>
      </c>
      <c r="K858" t="s">
        <v>859</v>
      </c>
      <c r="L858" t="s">
        <v>3512</v>
      </c>
    </row>
    <row r="859" spans="1:12">
      <c r="A859" t="s">
        <v>5818</v>
      </c>
      <c r="B859" t="s">
        <v>5764</v>
      </c>
      <c r="C859" t="str">
        <f t="shared" si="13"/>
        <v>Manorama</v>
      </c>
      <c r="D859" s="2" t="s">
        <v>26543</v>
      </c>
      <c r="E859" t="s">
        <v>23159</v>
      </c>
      <c r="F859" t="s">
        <v>26544</v>
      </c>
      <c r="G859" t="s">
        <v>231</v>
      </c>
      <c r="H859" t="s">
        <v>5765</v>
      </c>
      <c r="I859" t="s">
        <v>5766</v>
      </c>
      <c r="J859" t="s">
        <v>5767</v>
      </c>
      <c r="K859" t="s">
        <v>5768</v>
      </c>
      <c r="L859" t="s">
        <v>5769</v>
      </c>
    </row>
    <row r="860" spans="1:12">
      <c r="A860" t="s">
        <v>5822</v>
      </c>
      <c r="B860" t="s">
        <v>5771</v>
      </c>
      <c r="C860" t="str">
        <f t="shared" si="13"/>
        <v>Elantas</v>
      </c>
      <c r="D860" s="2" t="s">
        <v>26545</v>
      </c>
      <c r="E860" t="s">
        <v>23303</v>
      </c>
      <c r="F860" t="s">
        <v>26546</v>
      </c>
      <c r="G860" t="s">
        <v>2522</v>
      </c>
      <c r="H860" t="s">
        <v>1345</v>
      </c>
      <c r="I860" t="s">
        <v>5772</v>
      </c>
      <c r="J860" t="s">
        <v>5773</v>
      </c>
      <c r="K860" t="s">
        <v>5774</v>
      </c>
      <c r="L860" t="s">
        <v>4410</v>
      </c>
    </row>
    <row r="861" spans="1:12">
      <c r="A861" t="s">
        <v>5826</v>
      </c>
      <c r="B861" t="s">
        <v>5776</v>
      </c>
      <c r="C861" t="str">
        <f t="shared" si="13"/>
        <v>RR</v>
      </c>
      <c r="D861" s="2" t="s">
        <v>12350</v>
      </c>
      <c r="E861" t="s">
        <v>7629</v>
      </c>
      <c r="F861" t="s">
        <v>16389</v>
      </c>
      <c r="G861" t="s">
        <v>856</v>
      </c>
      <c r="H861" t="s">
        <v>164</v>
      </c>
      <c r="I861" t="s">
        <v>5321</v>
      </c>
      <c r="J861" t="s">
        <v>2444</v>
      </c>
      <c r="K861" t="s">
        <v>5777</v>
      </c>
      <c r="L861" t="s">
        <v>4410</v>
      </c>
    </row>
    <row r="862" spans="1:12">
      <c r="A862" t="s">
        <v>5832</v>
      </c>
      <c r="B862" t="s">
        <v>5779</v>
      </c>
      <c r="C862" t="str">
        <f t="shared" si="13"/>
        <v>Fermenta</v>
      </c>
      <c r="D862" s="2" t="s">
        <v>26547</v>
      </c>
      <c r="E862" t="s">
        <v>2108</v>
      </c>
      <c r="F862" t="s">
        <v>26548</v>
      </c>
      <c r="G862" t="s">
        <v>2098</v>
      </c>
      <c r="H862" t="s">
        <v>3719</v>
      </c>
      <c r="I862" t="s">
        <v>5781</v>
      </c>
      <c r="J862" t="s">
        <v>5782</v>
      </c>
      <c r="K862" t="s">
        <v>5783</v>
      </c>
      <c r="L862" t="s">
        <v>5784</v>
      </c>
    </row>
    <row r="863" spans="1:12">
      <c r="A863" t="s">
        <v>5840</v>
      </c>
      <c r="B863" t="s">
        <v>5786</v>
      </c>
      <c r="C863" t="str">
        <f t="shared" si="13"/>
        <v>Faalcon</v>
      </c>
      <c r="D863" s="2" t="s">
        <v>2688</v>
      </c>
      <c r="E863" t="s">
        <v>6936</v>
      </c>
      <c r="F863" t="s">
        <v>24204</v>
      </c>
      <c r="G863" t="s">
        <v>856</v>
      </c>
      <c r="H863" t="s">
        <v>5012</v>
      </c>
      <c r="I863" t="s">
        <v>5788</v>
      </c>
      <c r="J863" t="s">
        <v>1220</v>
      </c>
      <c r="K863" t="s">
        <v>5789</v>
      </c>
      <c r="L863" t="s">
        <v>5784</v>
      </c>
    </row>
    <row r="864" spans="1:12">
      <c r="A864" t="s">
        <v>5844</v>
      </c>
      <c r="B864" t="s">
        <v>5791</v>
      </c>
      <c r="C864" t="str">
        <f t="shared" si="13"/>
        <v>Jagsonpal</v>
      </c>
      <c r="D864" s="2" t="s">
        <v>26549</v>
      </c>
      <c r="E864" t="s">
        <v>4301</v>
      </c>
      <c r="F864" t="s">
        <v>26550</v>
      </c>
      <c r="G864" t="s">
        <v>1017</v>
      </c>
      <c r="H864" t="s">
        <v>3054</v>
      </c>
      <c r="I864" t="s">
        <v>5792</v>
      </c>
      <c r="J864" t="s">
        <v>5793</v>
      </c>
      <c r="K864" t="s">
        <v>5794</v>
      </c>
      <c r="L864" t="s">
        <v>5795</v>
      </c>
    </row>
    <row r="865" spans="1:12">
      <c r="A865" t="s">
        <v>5850</v>
      </c>
      <c r="B865" t="s">
        <v>5797</v>
      </c>
      <c r="C865" t="str">
        <f t="shared" si="13"/>
        <v>High</v>
      </c>
      <c r="D865" s="2" t="s">
        <v>15422</v>
      </c>
      <c r="E865" t="s">
        <v>7831</v>
      </c>
      <c r="F865" t="s">
        <v>26551</v>
      </c>
      <c r="G865" t="s">
        <v>228</v>
      </c>
      <c r="H865" t="s">
        <v>2204</v>
      </c>
      <c r="I865" t="s">
        <v>5798</v>
      </c>
      <c r="J865" t="s">
        <v>418</v>
      </c>
      <c r="K865" t="s">
        <v>5799</v>
      </c>
      <c r="L865" t="s">
        <v>5795</v>
      </c>
    </row>
    <row r="866" spans="1:12">
      <c r="A866" t="s">
        <v>842</v>
      </c>
      <c r="B866" t="s">
        <v>843</v>
      </c>
      <c r="C866" t="str">
        <f t="shared" si="13"/>
        <v>Name</v>
      </c>
      <c r="D866" s="2" t="s">
        <v>844</v>
      </c>
      <c r="E866" t="s">
        <v>845</v>
      </c>
      <c r="F866" t="s">
        <v>846</v>
      </c>
      <c r="G866" t="s">
        <v>847</v>
      </c>
      <c r="H866" t="s">
        <v>848</v>
      </c>
      <c r="I866" t="s">
        <v>849</v>
      </c>
      <c r="J866" t="s">
        <v>850</v>
      </c>
      <c r="K866" t="s">
        <v>851</v>
      </c>
      <c r="L866" t="s">
        <v>852</v>
      </c>
    </row>
    <row r="867" spans="1:12">
      <c r="A867" t="s">
        <v>5857</v>
      </c>
      <c r="B867" t="s">
        <v>5801</v>
      </c>
      <c r="C867" t="str">
        <f t="shared" si="13"/>
        <v>Kundan</v>
      </c>
      <c r="D867" s="2" t="s">
        <v>24205</v>
      </c>
      <c r="E867" t="s">
        <v>10249</v>
      </c>
      <c r="F867" t="s">
        <v>23372</v>
      </c>
      <c r="G867" t="s">
        <v>856</v>
      </c>
      <c r="H867" t="s">
        <v>4170</v>
      </c>
      <c r="I867" t="s">
        <v>5802</v>
      </c>
      <c r="J867" t="s">
        <v>5803</v>
      </c>
      <c r="K867" t="s">
        <v>5804</v>
      </c>
      <c r="L867" t="s">
        <v>5795</v>
      </c>
    </row>
    <row r="868" spans="1:12">
      <c r="A868" t="s">
        <v>5864</v>
      </c>
      <c r="B868" t="s">
        <v>5806</v>
      </c>
      <c r="C868" t="str">
        <f t="shared" si="13"/>
        <v>Power</v>
      </c>
      <c r="D868" s="2" t="s">
        <v>26552</v>
      </c>
      <c r="E868" t="s">
        <v>9177</v>
      </c>
      <c r="F868" t="s">
        <v>26553</v>
      </c>
      <c r="G868" t="s">
        <v>237</v>
      </c>
      <c r="H868" t="s">
        <v>5807</v>
      </c>
      <c r="I868" t="s">
        <v>5808</v>
      </c>
      <c r="J868" t="s">
        <v>5809</v>
      </c>
      <c r="K868" t="s">
        <v>5810</v>
      </c>
      <c r="L868" t="s">
        <v>863</v>
      </c>
    </row>
    <row r="869" spans="1:12">
      <c r="A869" t="s">
        <v>5868</v>
      </c>
      <c r="B869" t="s">
        <v>5812</v>
      </c>
      <c r="C869" t="str">
        <f t="shared" si="13"/>
        <v>Magellanic</v>
      </c>
      <c r="D869" s="2" t="s">
        <v>23261</v>
      </c>
      <c r="E869" t="s">
        <v>17849</v>
      </c>
      <c r="F869" t="s">
        <v>26554</v>
      </c>
      <c r="G869" t="s">
        <v>231</v>
      </c>
      <c r="H869" t="s">
        <v>5813</v>
      </c>
      <c r="I869" t="s">
        <v>5814</v>
      </c>
      <c r="J869" t="s">
        <v>5815</v>
      </c>
      <c r="K869" t="s">
        <v>5816</v>
      </c>
      <c r="L869" t="s">
        <v>5817</v>
      </c>
    </row>
    <row r="870" spans="1:12">
      <c r="A870" t="s">
        <v>5871</v>
      </c>
      <c r="B870" t="s">
        <v>5819</v>
      </c>
      <c r="C870" t="str">
        <f t="shared" si="13"/>
        <v>Artificial</v>
      </c>
      <c r="D870" s="2" t="s">
        <v>24149</v>
      </c>
      <c r="E870" t="s">
        <v>26555</v>
      </c>
      <c r="F870" t="s">
        <v>26556</v>
      </c>
      <c r="G870" t="s">
        <v>856</v>
      </c>
      <c r="H870" t="s">
        <v>570</v>
      </c>
      <c r="I870" t="s">
        <v>4601</v>
      </c>
      <c r="J870" t="s">
        <v>5593</v>
      </c>
      <c r="K870" t="s">
        <v>5820</v>
      </c>
      <c r="L870" t="s">
        <v>5821</v>
      </c>
    </row>
    <row r="871" spans="1:12">
      <c r="A871" t="s">
        <v>5877</v>
      </c>
      <c r="B871" t="s">
        <v>789</v>
      </c>
      <c r="C871" t="str">
        <f t="shared" si="13"/>
        <v>Mahanagar</v>
      </c>
      <c r="D871" s="2" t="s">
        <v>26557</v>
      </c>
      <c r="E871" t="s">
        <v>4559</v>
      </c>
      <c r="F871" t="s">
        <v>26558</v>
      </c>
      <c r="G871" t="s">
        <v>6726</v>
      </c>
      <c r="H871" t="s">
        <v>3279</v>
      </c>
      <c r="I871" t="s">
        <v>2144</v>
      </c>
      <c r="J871" t="s">
        <v>5824</v>
      </c>
      <c r="K871" t="s">
        <v>5825</v>
      </c>
      <c r="L871" t="s">
        <v>5821</v>
      </c>
    </row>
    <row r="872" spans="1:12">
      <c r="A872" t="s">
        <v>5883</v>
      </c>
      <c r="B872" t="s">
        <v>5827</v>
      </c>
      <c r="C872" t="str">
        <f t="shared" si="13"/>
        <v>Pricol</v>
      </c>
      <c r="D872" s="2" t="s">
        <v>26559</v>
      </c>
      <c r="E872" t="s">
        <v>7288</v>
      </c>
      <c r="F872" t="s">
        <v>26560</v>
      </c>
      <c r="G872" t="s">
        <v>856</v>
      </c>
      <c r="H872" t="s">
        <v>5829</v>
      </c>
      <c r="I872" t="s">
        <v>4439</v>
      </c>
      <c r="J872" t="s">
        <v>5830</v>
      </c>
      <c r="K872" t="s">
        <v>1464</v>
      </c>
      <c r="L872" t="s">
        <v>5831</v>
      </c>
    </row>
    <row r="873" spans="1:12">
      <c r="A873" t="s">
        <v>5889</v>
      </c>
      <c r="B873" t="s">
        <v>5833</v>
      </c>
      <c r="C873" t="str">
        <f t="shared" si="13"/>
        <v>P</v>
      </c>
      <c r="D873" s="2" t="s">
        <v>26561</v>
      </c>
      <c r="E873" t="s">
        <v>3171</v>
      </c>
      <c r="F873" t="s">
        <v>26562</v>
      </c>
      <c r="G873" t="s">
        <v>1027</v>
      </c>
      <c r="H873" t="s">
        <v>5835</v>
      </c>
      <c r="I873" t="s">
        <v>5836</v>
      </c>
      <c r="J873" t="s">
        <v>5837</v>
      </c>
      <c r="K873" t="s">
        <v>5838</v>
      </c>
      <c r="L873" t="s">
        <v>5839</v>
      </c>
    </row>
    <row r="874" spans="1:12">
      <c r="A874" t="s">
        <v>5895</v>
      </c>
      <c r="B874" t="s">
        <v>5841</v>
      </c>
      <c r="C874" t="str">
        <f t="shared" si="13"/>
        <v>NDR</v>
      </c>
      <c r="D874" s="2" t="s">
        <v>26563</v>
      </c>
      <c r="E874" t="s">
        <v>2521</v>
      </c>
      <c r="F874" t="s">
        <v>26564</v>
      </c>
      <c r="G874" t="s">
        <v>568</v>
      </c>
      <c r="H874" t="s">
        <v>2283</v>
      </c>
      <c r="I874" t="s">
        <v>4764</v>
      </c>
      <c r="J874" t="s">
        <v>5843</v>
      </c>
      <c r="K874" t="s">
        <v>5760</v>
      </c>
      <c r="L874" t="s">
        <v>3040</v>
      </c>
    </row>
    <row r="875" spans="1:12">
      <c r="A875" t="s">
        <v>5900</v>
      </c>
      <c r="B875" t="s">
        <v>5845</v>
      </c>
      <c r="C875" t="str">
        <f t="shared" si="13"/>
        <v>Karnika</v>
      </c>
      <c r="D875" s="2" t="s">
        <v>24208</v>
      </c>
      <c r="E875" t="s">
        <v>24209</v>
      </c>
      <c r="F875" t="s">
        <v>24210</v>
      </c>
      <c r="G875" t="s">
        <v>883</v>
      </c>
      <c r="H875" t="s">
        <v>1992</v>
      </c>
      <c r="I875" t="s">
        <v>5847</v>
      </c>
      <c r="J875" t="s">
        <v>5848</v>
      </c>
      <c r="K875" t="s">
        <v>5849</v>
      </c>
      <c r="L875" t="s">
        <v>428</v>
      </c>
    </row>
    <row r="876" spans="1:12">
      <c r="A876" t="s">
        <v>5906</v>
      </c>
      <c r="B876" t="s">
        <v>5851</v>
      </c>
      <c r="C876" t="str">
        <f t="shared" si="13"/>
        <v>Rolex</v>
      </c>
      <c r="D876" s="2" t="s">
        <v>26565</v>
      </c>
      <c r="E876" t="s">
        <v>1993</v>
      </c>
      <c r="F876" t="s">
        <v>26566</v>
      </c>
      <c r="G876" t="s">
        <v>856</v>
      </c>
      <c r="H876" t="s">
        <v>1736</v>
      </c>
      <c r="I876" t="s">
        <v>5853</v>
      </c>
      <c r="J876" t="s">
        <v>5854</v>
      </c>
      <c r="K876" t="s">
        <v>5855</v>
      </c>
      <c r="L876" t="s">
        <v>5856</v>
      </c>
    </row>
    <row r="877" spans="1:12">
      <c r="A877" t="s">
        <v>5912</v>
      </c>
      <c r="B877" t="s">
        <v>5858</v>
      </c>
      <c r="C877" t="str">
        <f t="shared" si="13"/>
        <v>SJS</v>
      </c>
      <c r="D877" s="2" t="s">
        <v>26567</v>
      </c>
      <c r="E877" t="s">
        <v>2580</v>
      </c>
      <c r="F877" t="s">
        <v>26568</v>
      </c>
      <c r="G877" t="s">
        <v>448</v>
      </c>
      <c r="H877" t="s">
        <v>5859</v>
      </c>
      <c r="I877" t="s">
        <v>5860</v>
      </c>
      <c r="J877" t="s">
        <v>5861</v>
      </c>
      <c r="K877" t="s">
        <v>5862</v>
      </c>
      <c r="L877" t="s">
        <v>5863</v>
      </c>
    </row>
    <row r="878" spans="1:12">
      <c r="A878" t="s">
        <v>5914</v>
      </c>
      <c r="B878" t="s">
        <v>5865</v>
      </c>
      <c r="C878" t="str">
        <f t="shared" si="13"/>
        <v>Sanrhea</v>
      </c>
      <c r="D878" s="2" t="s">
        <v>24212</v>
      </c>
      <c r="E878" t="s">
        <v>9099</v>
      </c>
      <c r="F878" t="s">
        <v>22764</v>
      </c>
      <c r="G878" t="s">
        <v>938</v>
      </c>
      <c r="H878" t="s">
        <v>3807</v>
      </c>
      <c r="I878" t="s">
        <v>336</v>
      </c>
      <c r="J878" t="s">
        <v>5385</v>
      </c>
      <c r="K878" t="s">
        <v>260</v>
      </c>
      <c r="L878" t="s">
        <v>5867</v>
      </c>
    </row>
    <row r="879" spans="1:12">
      <c r="A879" t="s">
        <v>5919</v>
      </c>
      <c r="B879" t="s">
        <v>5869</v>
      </c>
      <c r="C879" t="str">
        <f t="shared" si="13"/>
        <v>Antelopus</v>
      </c>
      <c r="D879" s="2" t="s">
        <v>26569</v>
      </c>
      <c r="E879" t="s">
        <v>17483</v>
      </c>
      <c r="F879" t="s">
        <v>26570</v>
      </c>
      <c r="G879" t="s">
        <v>856</v>
      </c>
      <c r="H879" t="s">
        <v>3421</v>
      </c>
      <c r="I879" t="s">
        <v>1060</v>
      </c>
      <c r="J879" t="s">
        <v>5870</v>
      </c>
      <c r="K879" t="s">
        <v>1756</v>
      </c>
      <c r="L879" t="s">
        <v>4909</v>
      </c>
    </row>
    <row r="880" spans="1:12">
      <c r="A880" t="s">
        <v>5922</v>
      </c>
      <c r="B880" t="s">
        <v>5872</v>
      </c>
      <c r="C880" t="str">
        <f t="shared" si="13"/>
        <v>Supreme</v>
      </c>
      <c r="D880" s="2" t="s">
        <v>13486</v>
      </c>
      <c r="E880" t="s">
        <v>1739</v>
      </c>
      <c r="F880" t="s">
        <v>26571</v>
      </c>
      <c r="G880" t="s">
        <v>4822</v>
      </c>
      <c r="H880" t="s">
        <v>5873</v>
      </c>
      <c r="I880" t="s">
        <v>5874</v>
      </c>
      <c r="J880" t="s">
        <v>5875</v>
      </c>
      <c r="K880" t="s">
        <v>5876</v>
      </c>
      <c r="L880" t="s">
        <v>2024</v>
      </c>
    </row>
    <row r="881" spans="1:12">
      <c r="A881" t="s">
        <v>5925</v>
      </c>
      <c r="B881" t="s">
        <v>5878</v>
      </c>
      <c r="C881" t="str">
        <f t="shared" si="13"/>
        <v>Telogica</v>
      </c>
      <c r="D881" s="2" t="s">
        <v>4311</v>
      </c>
      <c r="E881" t="s">
        <v>3594</v>
      </c>
      <c r="F881" t="s">
        <v>3666</v>
      </c>
      <c r="G881" t="s">
        <v>856</v>
      </c>
      <c r="H881" t="s">
        <v>2240</v>
      </c>
      <c r="I881" t="s">
        <v>5880</v>
      </c>
      <c r="J881" t="s">
        <v>134</v>
      </c>
      <c r="K881" t="s">
        <v>5881</v>
      </c>
      <c r="L881" t="s">
        <v>5882</v>
      </c>
    </row>
    <row r="882" spans="1:12">
      <c r="A882" t="s">
        <v>842</v>
      </c>
      <c r="B882" t="s">
        <v>843</v>
      </c>
      <c r="C882" t="str">
        <f t="shared" si="13"/>
        <v>Name</v>
      </c>
      <c r="D882" s="2" t="s">
        <v>844</v>
      </c>
      <c r="E882" t="s">
        <v>845</v>
      </c>
      <c r="F882" t="s">
        <v>846</v>
      </c>
      <c r="G882" t="s">
        <v>847</v>
      </c>
      <c r="H882" t="s">
        <v>848</v>
      </c>
      <c r="I882" t="s">
        <v>849</v>
      </c>
      <c r="J882" t="s">
        <v>850</v>
      </c>
      <c r="K882" t="s">
        <v>851</v>
      </c>
      <c r="L882" t="s">
        <v>852</v>
      </c>
    </row>
    <row r="883" spans="1:12">
      <c r="A883" t="s">
        <v>5931</v>
      </c>
      <c r="B883" t="s">
        <v>5884</v>
      </c>
      <c r="C883" t="str">
        <f t="shared" si="13"/>
        <v>Cipla</v>
      </c>
      <c r="D883" s="2" t="s">
        <v>26572</v>
      </c>
      <c r="E883" t="s">
        <v>122</v>
      </c>
      <c r="F883" t="s">
        <v>26573</v>
      </c>
      <c r="G883" t="s">
        <v>314</v>
      </c>
      <c r="H883" t="s">
        <v>5885</v>
      </c>
      <c r="I883" t="s">
        <v>5886</v>
      </c>
      <c r="J883" t="s">
        <v>5887</v>
      </c>
      <c r="K883" t="s">
        <v>5888</v>
      </c>
      <c r="L883" t="s">
        <v>3402</v>
      </c>
    </row>
    <row r="884" spans="1:12">
      <c r="A884" t="s">
        <v>5935</v>
      </c>
      <c r="B884" t="s">
        <v>5890</v>
      </c>
      <c r="C884" t="str">
        <f t="shared" si="13"/>
        <v>Mphasis</v>
      </c>
      <c r="D884" s="2" t="s">
        <v>26574</v>
      </c>
      <c r="E884" t="s">
        <v>23444</v>
      </c>
      <c r="F884" t="s">
        <v>26575</v>
      </c>
      <c r="G884" t="s">
        <v>319</v>
      </c>
      <c r="H884" t="s">
        <v>5892</v>
      </c>
      <c r="I884" t="s">
        <v>4460</v>
      </c>
      <c r="J884" t="s">
        <v>5893</v>
      </c>
      <c r="K884" t="s">
        <v>3139</v>
      </c>
      <c r="L884" t="s">
        <v>5894</v>
      </c>
    </row>
    <row r="885" spans="1:12">
      <c r="A885" t="s">
        <v>5941</v>
      </c>
      <c r="B885" t="s">
        <v>5896</v>
      </c>
      <c r="C885" t="str">
        <f t="shared" si="13"/>
        <v>Dr</v>
      </c>
      <c r="D885" s="2" t="s">
        <v>26576</v>
      </c>
      <c r="E885" t="s">
        <v>7962</v>
      </c>
      <c r="F885" t="s">
        <v>26577</v>
      </c>
      <c r="G885" t="s">
        <v>3178</v>
      </c>
      <c r="H885" t="s">
        <v>5898</v>
      </c>
      <c r="I885" t="s">
        <v>2040</v>
      </c>
      <c r="J885" t="s">
        <v>5899</v>
      </c>
      <c r="K885" t="s">
        <v>3271</v>
      </c>
      <c r="L885" t="s">
        <v>2935</v>
      </c>
    </row>
    <row r="886" spans="1:12">
      <c r="A886" t="s">
        <v>5947</v>
      </c>
      <c r="B886" t="s">
        <v>5901</v>
      </c>
      <c r="C886" t="str">
        <f t="shared" si="13"/>
        <v>Boss</v>
      </c>
      <c r="D886" s="2" t="s">
        <v>23215</v>
      </c>
      <c r="E886" t="s">
        <v>5317</v>
      </c>
      <c r="F886" t="s">
        <v>7369</v>
      </c>
      <c r="G886" t="s">
        <v>856</v>
      </c>
      <c r="H886" t="s">
        <v>1317</v>
      </c>
      <c r="I886" t="s">
        <v>5904</v>
      </c>
      <c r="J886" t="s">
        <v>2550</v>
      </c>
      <c r="K886" t="s">
        <v>5905</v>
      </c>
      <c r="L886" t="s">
        <v>2935</v>
      </c>
    </row>
    <row r="887" spans="1:12">
      <c r="A887" t="s">
        <v>5950</v>
      </c>
      <c r="B887" t="s">
        <v>5907</v>
      </c>
      <c r="C887" t="str">
        <f t="shared" si="13"/>
        <v>Piccadily</v>
      </c>
      <c r="D887" s="2" t="s">
        <v>26578</v>
      </c>
      <c r="E887" t="s">
        <v>11736</v>
      </c>
      <c r="F887" t="s">
        <v>26579</v>
      </c>
      <c r="G887" t="s">
        <v>856</v>
      </c>
      <c r="H887" t="s">
        <v>5908</v>
      </c>
      <c r="I887" t="s">
        <v>2248</v>
      </c>
      <c r="J887" t="s">
        <v>5909</v>
      </c>
      <c r="K887" t="s">
        <v>5910</v>
      </c>
      <c r="L887" t="s">
        <v>5911</v>
      </c>
    </row>
    <row r="888" spans="1:12">
      <c r="A888" t="s">
        <v>5956</v>
      </c>
      <c r="B888" t="s">
        <v>5913</v>
      </c>
      <c r="C888" t="str">
        <f t="shared" si="13"/>
        <v>Press.</v>
      </c>
      <c r="D888" s="2" t="s">
        <v>489</v>
      </c>
      <c r="E888" t="s">
        <v>306</v>
      </c>
      <c r="F888" t="s">
        <v>1942</v>
      </c>
      <c r="G888" t="s">
        <v>856</v>
      </c>
      <c r="H888" t="s">
        <v>237</v>
      </c>
      <c r="I888" t="s">
        <v>911</v>
      </c>
      <c r="J888" t="s">
        <v>856</v>
      </c>
      <c r="K888" t="s">
        <v>859</v>
      </c>
      <c r="L888" t="s">
        <v>2985</v>
      </c>
    </row>
    <row r="889" spans="1:12">
      <c r="A889" t="s">
        <v>5959</v>
      </c>
      <c r="B889" t="s">
        <v>5915</v>
      </c>
      <c r="C889" t="str">
        <f t="shared" si="13"/>
        <v>Sumuka</v>
      </c>
      <c r="D889" s="2" t="s">
        <v>1941</v>
      </c>
      <c r="E889" t="s">
        <v>2183</v>
      </c>
      <c r="F889" t="s">
        <v>20084</v>
      </c>
      <c r="G889" t="s">
        <v>856</v>
      </c>
      <c r="H889" t="s">
        <v>437</v>
      </c>
      <c r="I889" t="s">
        <v>5916</v>
      </c>
      <c r="J889" t="s">
        <v>5917</v>
      </c>
      <c r="K889" t="s">
        <v>5166</v>
      </c>
      <c r="L889" t="s">
        <v>5918</v>
      </c>
    </row>
    <row r="890" spans="1:12">
      <c r="A890" t="s">
        <v>5966</v>
      </c>
      <c r="B890" t="s">
        <v>5920</v>
      </c>
      <c r="C890" t="str">
        <f t="shared" si="13"/>
        <v>Gujarat</v>
      </c>
      <c r="D890" s="2" t="s">
        <v>23125</v>
      </c>
      <c r="E890" t="s">
        <v>547</v>
      </c>
      <c r="F890" t="s">
        <v>23661</v>
      </c>
      <c r="G890" t="s">
        <v>856</v>
      </c>
      <c r="H890" t="s">
        <v>859</v>
      </c>
      <c r="I890" t="s">
        <v>859</v>
      </c>
      <c r="J890" t="s">
        <v>859</v>
      </c>
      <c r="K890" t="s">
        <v>859</v>
      </c>
      <c r="L890" t="s">
        <v>5921</v>
      </c>
    </row>
    <row r="891" spans="1:12">
      <c r="A891" t="s">
        <v>5971</v>
      </c>
      <c r="B891" t="s">
        <v>5923</v>
      </c>
      <c r="C891" t="str">
        <f t="shared" si="13"/>
        <v>Prime</v>
      </c>
      <c r="D891" s="2" t="s">
        <v>26580</v>
      </c>
      <c r="E891" t="s">
        <v>4271</v>
      </c>
      <c r="F891" t="s">
        <v>26581</v>
      </c>
      <c r="G891" t="s">
        <v>574</v>
      </c>
      <c r="H891" t="s">
        <v>5452</v>
      </c>
      <c r="I891" t="s">
        <v>157</v>
      </c>
      <c r="J891" t="s">
        <v>2556</v>
      </c>
      <c r="K891" t="s">
        <v>5924</v>
      </c>
      <c r="L891" t="s">
        <v>2478</v>
      </c>
    </row>
    <row r="892" spans="1:12">
      <c r="A892" t="s">
        <v>5973</v>
      </c>
      <c r="B892" t="s">
        <v>5926</v>
      </c>
      <c r="C892" t="str">
        <f t="shared" si="13"/>
        <v>Nucleus</v>
      </c>
      <c r="D892" s="2" t="s">
        <v>24728</v>
      </c>
      <c r="E892" t="s">
        <v>7633</v>
      </c>
      <c r="F892" t="s">
        <v>26582</v>
      </c>
      <c r="G892" t="s">
        <v>3062</v>
      </c>
      <c r="H892" t="s">
        <v>5160</v>
      </c>
      <c r="I892" t="s">
        <v>5927</v>
      </c>
      <c r="J892" t="s">
        <v>5928</v>
      </c>
      <c r="K892" t="s">
        <v>5929</v>
      </c>
      <c r="L892" t="s">
        <v>5930</v>
      </c>
    </row>
    <row r="893" spans="1:12">
      <c r="A893" t="s">
        <v>842</v>
      </c>
      <c r="B893" t="s">
        <v>843</v>
      </c>
      <c r="C893" t="str">
        <f t="shared" si="13"/>
        <v>Name</v>
      </c>
      <c r="D893" s="2" t="s">
        <v>844</v>
      </c>
      <c r="E893" t="s">
        <v>845</v>
      </c>
      <c r="F893" t="s">
        <v>846</v>
      </c>
      <c r="G893" t="s">
        <v>847</v>
      </c>
      <c r="H893" t="s">
        <v>848</v>
      </c>
      <c r="I893" t="s">
        <v>849</v>
      </c>
      <c r="J893" t="s">
        <v>850</v>
      </c>
      <c r="K893" t="s">
        <v>851</v>
      </c>
      <c r="L893" t="s">
        <v>852</v>
      </c>
    </row>
    <row r="894" spans="1:12">
      <c r="A894" t="s">
        <v>5978</v>
      </c>
      <c r="B894" t="s">
        <v>5932</v>
      </c>
      <c r="C894" t="str">
        <f t="shared" si="13"/>
        <v>Mardia</v>
      </c>
      <c r="D894" s="2" t="s">
        <v>24214</v>
      </c>
      <c r="E894" t="s">
        <v>859</v>
      </c>
      <c r="F894" t="s">
        <v>24190</v>
      </c>
      <c r="G894" t="s">
        <v>856</v>
      </c>
      <c r="H894" t="s">
        <v>287</v>
      </c>
      <c r="I894" t="s">
        <v>5933</v>
      </c>
      <c r="J894" t="s">
        <v>856</v>
      </c>
      <c r="K894" t="s">
        <v>870</v>
      </c>
      <c r="L894" t="s">
        <v>5934</v>
      </c>
    </row>
    <row r="895" spans="1:12">
      <c r="A895" t="s">
        <v>5982</v>
      </c>
      <c r="B895" t="s">
        <v>5936</v>
      </c>
      <c r="C895" t="str">
        <f t="shared" si="13"/>
        <v>Ameya</v>
      </c>
      <c r="D895" s="2" t="s">
        <v>23509</v>
      </c>
      <c r="E895" t="s">
        <v>22743</v>
      </c>
      <c r="F895" t="s">
        <v>26583</v>
      </c>
      <c r="G895" t="s">
        <v>856</v>
      </c>
      <c r="H895" t="s">
        <v>5823</v>
      </c>
      <c r="I895" t="s">
        <v>3103</v>
      </c>
      <c r="J895" t="s">
        <v>5938</v>
      </c>
      <c r="K895" t="s">
        <v>5939</v>
      </c>
      <c r="L895" t="s">
        <v>5940</v>
      </c>
    </row>
    <row r="896" spans="1:12">
      <c r="A896" t="s">
        <v>5987</v>
      </c>
      <c r="B896" t="s">
        <v>5942</v>
      </c>
      <c r="C896" t="str">
        <f t="shared" si="13"/>
        <v>Adani</v>
      </c>
      <c r="D896" s="2" t="s">
        <v>24216</v>
      </c>
      <c r="E896" t="s">
        <v>5721</v>
      </c>
      <c r="F896" t="s">
        <v>26584</v>
      </c>
      <c r="G896" t="s">
        <v>856</v>
      </c>
      <c r="H896" t="s">
        <v>5943</v>
      </c>
      <c r="I896" t="s">
        <v>5944</v>
      </c>
      <c r="J896" t="s">
        <v>5945</v>
      </c>
      <c r="K896" t="s">
        <v>393</v>
      </c>
      <c r="L896" t="s">
        <v>5946</v>
      </c>
    </row>
    <row r="897" spans="1:12">
      <c r="A897" t="s">
        <v>5992</v>
      </c>
      <c r="B897" t="s">
        <v>5948</v>
      </c>
      <c r="C897" t="str">
        <f t="shared" si="13"/>
        <v>Sh.</v>
      </c>
      <c r="D897" s="2" t="s">
        <v>24744</v>
      </c>
      <c r="E897" t="s">
        <v>261</v>
      </c>
      <c r="F897" t="s">
        <v>26585</v>
      </c>
      <c r="G897" t="s">
        <v>1804</v>
      </c>
      <c r="H897" t="s">
        <v>2872</v>
      </c>
      <c r="I897" t="s">
        <v>1143</v>
      </c>
      <c r="J897" t="s">
        <v>5949</v>
      </c>
      <c r="K897" t="s">
        <v>3263</v>
      </c>
      <c r="L897" t="s">
        <v>4904</v>
      </c>
    </row>
    <row r="898" spans="1:12">
      <c r="A898" t="s">
        <v>5996</v>
      </c>
      <c r="B898" t="s">
        <v>5951</v>
      </c>
      <c r="C898" t="str">
        <f t="shared" ref="C898:C961" si="14">IFERROR(LEFT(B898,FIND(" ",B898)-1),B898)</f>
        <v>Amrutanjan</v>
      </c>
      <c r="D898" s="2" t="s">
        <v>22961</v>
      </c>
      <c r="E898" t="s">
        <v>582</v>
      </c>
      <c r="F898" t="s">
        <v>26586</v>
      </c>
      <c r="G898" t="s">
        <v>333</v>
      </c>
      <c r="H898" t="s">
        <v>5953</v>
      </c>
      <c r="I898" t="s">
        <v>5954</v>
      </c>
      <c r="J898" t="s">
        <v>5955</v>
      </c>
      <c r="K898" t="s">
        <v>3903</v>
      </c>
      <c r="L898" t="s">
        <v>2575</v>
      </c>
    </row>
    <row r="899" spans="1:12">
      <c r="A899" t="s">
        <v>6003</v>
      </c>
      <c r="B899" t="s">
        <v>5957</v>
      </c>
      <c r="C899" t="str">
        <f t="shared" si="14"/>
        <v>Beezaasan</v>
      </c>
      <c r="D899" s="2" t="s">
        <v>16738</v>
      </c>
      <c r="E899" t="s">
        <v>3742</v>
      </c>
      <c r="F899" t="s">
        <v>26587</v>
      </c>
      <c r="G899" t="s">
        <v>856</v>
      </c>
      <c r="H899" t="s">
        <v>2480</v>
      </c>
      <c r="I899" t="s">
        <v>5958</v>
      </c>
      <c r="J899" t="s">
        <v>2389</v>
      </c>
      <c r="K899" t="s">
        <v>1035</v>
      </c>
      <c r="L899" t="s">
        <v>2575</v>
      </c>
    </row>
    <row r="900" spans="1:12">
      <c r="A900" t="s">
        <v>6010</v>
      </c>
      <c r="B900" t="s">
        <v>5960</v>
      </c>
      <c r="C900" t="str">
        <f t="shared" si="14"/>
        <v>Linc</v>
      </c>
      <c r="D900" s="2" t="s">
        <v>14357</v>
      </c>
      <c r="E900" t="s">
        <v>7105</v>
      </c>
      <c r="F900" t="s">
        <v>24217</v>
      </c>
      <c r="G900" t="s">
        <v>1017</v>
      </c>
      <c r="H900" t="s">
        <v>5962</v>
      </c>
      <c r="I900" t="s">
        <v>5963</v>
      </c>
      <c r="J900" t="s">
        <v>5964</v>
      </c>
      <c r="K900" t="s">
        <v>5965</v>
      </c>
      <c r="L900" t="s">
        <v>2564</v>
      </c>
    </row>
    <row r="901" spans="1:12">
      <c r="A901" t="s">
        <v>6017</v>
      </c>
      <c r="B901" t="s">
        <v>5967</v>
      </c>
      <c r="C901" t="str">
        <f t="shared" si="14"/>
        <v>Bodhi</v>
      </c>
      <c r="D901" s="2" t="s">
        <v>9984</v>
      </c>
      <c r="E901" t="s">
        <v>5354</v>
      </c>
      <c r="F901" t="s">
        <v>17122</v>
      </c>
      <c r="G901" t="s">
        <v>856</v>
      </c>
      <c r="H901" t="s">
        <v>4863</v>
      </c>
      <c r="I901" t="s">
        <v>5969</v>
      </c>
      <c r="J901" t="s">
        <v>5970</v>
      </c>
      <c r="K901" t="s">
        <v>3692</v>
      </c>
      <c r="L901" t="s">
        <v>2564</v>
      </c>
    </row>
    <row r="902" spans="1:12">
      <c r="A902" t="s">
        <v>6021</v>
      </c>
      <c r="B902" t="s">
        <v>5972</v>
      </c>
      <c r="C902" t="str">
        <f t="shared" si="14"/>
        <v>Pelatro</v>
      </c>
      <c r="D902" s="2" t="s">
        <v>25520</v>
      </c>
      <c r="E902" t="s">
        <v>26588</v>
      </c>
      <c r="F902" t="s">
        <v>26589</v>
      </c>
      <c r="G902" t="s">
        <v>449</v>
      </c>
      <c r="H902" t="s">
        <v>98</v>
      </c>
      <c r="I902" t="s">
        <v>2076</v>
      </c>
      <c r="J902" t="s">
        <v>4581</v>
      </c>
      <c r="K902" t="s">
        <v>1117</v>
      </c>
      <c r="L902" t="s">
        <v>2564</v>
      </c>
    </row>
    <row r="903" spans="1:12">
      <c r="A903" t="s">
        <v>6027</v>
      </c>
      <c r="B903" t="s">
        <v>5974</v>
      </c>
      <c r="C903" t="str">
        <f t="shared" si="14"/>
        <v>H.M.</v>
      </c>
      <c r="D903" s="2" t="s">
        <v>26590</v>
      </c>
      <c r="E903" t="s">
        <v>113</v>
      </c>
      <c r="F903" t="s">
        <v>26591</v>
      </c>
      <c r="G903" t="s">
        <v>856</v>
      </c>
      <c r="H903" t="s">
        <v>5976</v>
      </c>
      <c r="I903" t="s">
        <v>859</v>
      </c>
      <c r="J903" t="s">
        <v>5230</v>
      </c>
      <c r="K903" t="s">
        <v>859</v>
      </c>
      <c r="L903" t="s">
        <v>5977</v>
      </c>
    </row>
    <row r="904" spans="1:12">
      <c r="A904" t="s">
        <v>6034</v>
      </c>
      <c r="B904" t="s">
        <v>5979</v>
      </c>
      <c r="C904" t="str">
        <f t="shared" si="14"/>
        <v>Vision</v>
      </c>
      <c r="D904" s="2" t="s">
        <v>14232</v>
      </c>
      <c r="E904" t="s">
        <v>4945</v>
      </c>
      <c r="F904" t="s">
        <v>1894</v>
      </c>
      <c r="G904" t="s">
        <v>856</v>
      </c>
      <c r="H904" t="s">
        <v>3527</v>
      </c>
      <c r="I904" t="s">
        <v>2197</v>
      </c>
      <c r="J904" t="s">
        <v>293</v>
      </c>
      <c r="K904" t="s">
        <v>5980</v>
      </c>
      <c r="L904" t="s">
        <v>5981</v>
      </c>
    </row>
    <row r="905" spans="1:12">
      <c r="A905" t="s">
        <v>6039</v>
      </c>
      <c r="B905" t="s">
        <v>5983</v>
      </c>
      <c r="C905" t="str">
        <f t="shared" si="14"/>
        <v>Cera</v>
      </c>
      <c r="D905" s="2" t="s">
        <v>26592</v>
      </c>
      <c r="E905" t="s">
        <v>14774</v>
      </c>
      <c r="F905" t="s">
        <v>26593</v>
      </c>
      <c r="G905" t="s">
        <v>4863</v>
      </c>
      <c r="H905" t="s">
        <v>1532</v>
      </c>
      <c r="I905" t="s">
        <v>5984</v>
      </c>
      <c r="J905" t="s">
        <v>5985</v>
      </c>
      <c r="K905" t="s">
        <v>205</v>
      </c>
      <c r="L905" t="s">
        <v>5986</v>
      </c>
    </row>
    <row r="906" spans="1:12">
      <c r="A906" t="s">
        <v>6045</v>
      </c>
      <c r="B906" t="s">
        <v>5988</v>
      </c>
      <c r="C906" t="str">
        <f t="shared" si="14"/>
        <v>Bansal</v>
      </c>
      <c r="D906" s="2" t="s">
        <v>23228</v>
      </c>
      <c r="E906" t="s">
        <v>4371</v>
      </c>
      <c r="F906" t="s">
        <v>26594</v>
      </c>
      <c r="G906" t="s">
        <v>1317</v>
      </c>
      <c r="H906" t="s">
        <v>5990</v>
      </c>
      <c r="I906" t="s">
        <v>5991</v>
      </c>
      <c r="J906" t="s">
        <v>3718</v>
      </c>
      <c r="K906" t="s">
        <v>5765</v>
      </c>
      <c r="L906" t="s">
        <v>5986</v>
      </c>
    </row>
    <row r="907" spans="1:12">
      <c r="A907" t="s">
        <v>6050</v>
      </c>
      <c r="B907" t="s">
        <v>5993</v>
      </c>
      <c r="C907" t="str">
        <f t="shared" si="14"/>
        <v>Leo</v>
      </c>
      <c r="D907" s="2" t="s">
        <v>24659</v>
      </c>
      <c r="E907" t="s">
        <v>4346</v>
      </c>
      <c r="F907" t="s">
        <v>26595</v>
      </c>
      <c r="G907" t="s">
        <v>856</v>
      </c>
      <c r="H907" t="s">
        <v>5994</v>
      </c>
      <c r="I907" t="s">
        <v>859</v>
      </c>
      <c r="J907" t="s">
        <v>5995</v>
      </c>
      <c r="K907" t="s">
        <v>859</v>
      </c>
      <c r="L907" t="s">
        <v>5986</v>
      </c>
    </row>
    <row r="908" spans="1:12">
      <c r="A908" t="s">
        <v>6056</v>
      </c>
      <c r="B908" t="s">
        <v>5997</v>
      </c>
      <c r="C908" t="str">
        <f t="shared" si="14"/>
        <v>Suntech</v>
      </c>
      <c r="D908" s="2" t="s">
        <v>22886</v>
      </c>
      <c r="E908" t="s">
        <v>373</v>
      </c>
      <c r="F908" t="s">
        <v>26596</v>
      </c>
      <c r="G908" t="s">
        <v>856</v>
      </c>
      <c r="H908" t="s">
        <v>5999</v>
      </c>
      <c r="I908" t="s">
        <v>6000</v>
      </c>
      <c r="J908" t="s">
        <v>6001</v>
      </c>
      <c r="K908" t="s">
        <v>6002</v>
      </c>
      <c r="L908" t="s">
        <v>5986</v>
      </c>
    </row>
    <row r="909" spans="1:12">
      <c r="A909" t="s">
        <v>842</v>
      </c>
      <c r="B909" t="s">
        <v>843</v>
      </c>
      <c r="C909" t="str">
        <f t="shared" si="14"/>
        <v>Name</v>
      </c>
      <c r="D909" s="2" t="s">
        <v>844</v>
      </c>
      <c r="E909" t="s">
        <v>845</v>
      </c>
      <c r="F909" t="s">
        <v>846</v>
      </c>
      <c r="G909" t="s">
        <v>847</v>
      </c>
      <c r="H909" t="s">
        <v>848</v>
      </c>
      <c r="I909" t="s">
        <v>849</v>
      </c>
      <c r="J909" t="s">
        <v>850</v>
      </c>
      <c r="K909" t="s">
        <v>851</v>
      </c>
      <c r="L909" t="s">
        <v>852</v>
      </c>
    </row>
    <row r="910" spans="1:12">
      <c r="A910" t="s">
        <v>6060</v>
      </c>
      <c r="B910" t="s">
        <v>6004</v>
      </c>
      <c r="C910" t="str">
        <f t="shared" si="14"/>
        <v>Veritaas</v>
      </c>
      <c r="D910" s="2" t="s">
        <v>5975</v>
      </c>
      <c r="E910" t="s">
        <v>8272</v>
      </c>
      <c r="F910" t="s">
        <v>7664</v>
      </c>
      <c r="G910" t="s">
        <v>856</v>
      </c>
      <c r="H910" t="s">
        <v>4019</v>
      </c>
      <c r="I910" t="s">
        <v>6007</v>
      </c>
      <c r="J910" t="s">
        <v>2865</v>
      </c>
      <c r="K910" t="s">
        <v>6008</v>
      </c>
      <c r="L910" t="s">
        <v>6009</v>
      </c>
    </row>
    <row r="911" spans="1:12">
      <c r="A911" t="s">
        <v>6067</v>
      </c>
      <c r="B911" t="s">
        <v>22746</v>
      </c>
      <c r="C911" t="str">
        <f t="shared" si="14"/>
        <v>Munish</v>
      </c>
      <c r="D911" s="2" t="s">
        <v>22757</v>
      </c>
      <c r="E911" t="s">
        <v>9761</v>
      </c>
      <c r="F911" t="s">
        <v>24221</v>
      </c>
      <c r="G911" t="s">
        <v>856</v>
      </c>
      <c r="H911" t="s">
        <v>859</v>
      </c>
      <c r="I911" t="s">
        <v>859</v>
      </c>
      <c r="J911" t="s">
        <v>859</v>
      </c>
      <c r="K911" t="s">
        <v>859</v>
      </c>
      <c r="L911" t="s">
        <v>6009</v>
      </c>
    </row>
    <row r="912" spans="1:12">
      <c r="A912" t="s">
        <v>6071</v>
      </c>
      <c r="B912" t="s">
        <v>6011</v>
      </c>
      <c r="C912" t="str">
        <f t="shared" si="14"/>
        <v>APL</v>
      </c>
      <c r="D912" s="2" t="s">
        <v>26597</v>
      </c>
      <c r="E912" t="s">
        <v>24222</v>
      </c>
      <c r="F912" t="s">
        <v>26598</v>
      </c>
      <c r="G912" t="s">
        <v>1534</v>
      </c>
      <c r="H912" t="s">
        <v>6013</v>
      </c>
      <c r="I912" t="s">
        <v>4909</v>
      </c>
      <c r="J912" t="s">
        <v>6014</v>
      </c>
      <c r="K912" t="s">
        <v>6015</v>
      </c>
      <c r="L912" t="s">
        <v>6016</v>
      </c>
    </row>
    <row r="913" spans="1:12">
      <c r="A913" t="s">
        <v>6074</v>
      </c>
      <c r="B913" t="s">
        <v>6018</v>
      </c>
      <c r="C913" t="str">
        <f t="shared" si="14"/>
        <v>Jhandewala</v>
      </c>
      <c r="D913" s="2" t="s">
        <v>24223</v>
      </c>
      <c r="E913" t="s">
        <v>623</v>
      </c>
      <c r="F913" t="s">
        <v>10748</v>
      </c>
      <c r="G913" t="s">
        <v>856</v>
      </c>
      <c r="H913" t="s">
        <v>5475</v>
      </c>
      <c r="I913" t="s">
        <v>6019</v>
      </c>
      <c r="J913" t="s">
        <v>6020</v>
      </c>
      <c r="K913" t="s">
        <v>5200</v>
      </c>
      <c r="L913" t="s">
        <v>6016</v>
      </c>
    </row>
    <row r="914" spans="1:12">
      <c r="A914" t="s">
        <v>6081</v>
      </c>
      <c r="B914" t="s">
        <v>6022</v>
      </c>
      <c r="C914" t="str">
        <f t="shared" si="14"/>
        <v>Pudumjee</v>
      </c>
      <c r="D914" s="2" t="s">
        <v>25222</v>
      </c>
      <c r="E914" t="s">
        <v>6253</v>
      </c>
      <c r="F914" t="s">
        <v>26599</v>
      </c>
      <c r="G914" t="s">
        <v>228</v>
      </c>
      <c r="H914" t="s">
        <v>6024</v>
      </c>
      <c r="I914" t="s">
        <v>3462</v>
      </c>
      <c r="J914" t="s">
        <v>6025</v>
      </c>
      <c r="K914" t="s">
        <v>551</v>
      </c>
      <c r="L914" t="s">
        <v>6026</v>
      </c>
    </row>
    <row r="915" spans="1:12">
      <c r="A915" t="s">
        <v>6089</v>
      </c>
      <c r="B915" t="s">
        <v>6028</v>
      </c>
      <c r="C915" t="str">
        <f t="shared" si="14"/>
        <v>ION</v>
      </c>
      <c r="D915" s="2" t="s">
        <v>26600</v>
      </c>
      <c r="E915" t="s">
        <v>15240</v>
      </c>
      <c r="F915" t="s">
        <v>26601</v>
      </c>
      <c r="G915" t="s">
        <v>2059</v>
      </c>
      <c r="H915" t="s">
        <v>6030</v>
      </c>
      <c r="I915" t="s">
        <v>6031</v>
      </c>
      <c r="J915" t="s">
        <v>6032</v>
      </c>
      <c r="K915" t="s">
        <v>111</v>
      </c>
      <c r="L915" t="s">
        <v>6033</v>
      </c>
    </row>
    <row r="916" spans="1:12">
      <c r="A916" t="s">
        <v>6093</v>
      </c>
      <c r="B916" t="s">
        <v>6035</v>
      </c>
      <c r="C916" t="str">
        <f t="shared" si="14"/>
        <v>Aeroflex</v>
      </c>
      <c r="D916" s="2" t="s">
        <v>24086</v>
      </c>
      <c r="E916" t="s">
        <v>26602</v>
      </c>
      <c r="F916" t="s">
        <v>26603</v>
      </c>
      <c r="G916" t="s">
        <v>448</v>
      </c>
      <c r="H916" t="s">
        <v>6036</v>
      </c>
      <c r="I916" t="s">
        <v>6037</v>
      </c>
      <c r="J916" t="s">
        <v>6038</v>
      </c>
      <c r="K916" t="s">
        <v>4993</v>
      </c>
      <c r="L916" t="s">
        <v>6033</v>
      </c>
    </row>
    <row r="917" spans="1:12">
      <c r="A917" t="s">
        <v>6097</v>
      </c>
      <c r="B917" t="s">
        <v>6040</v>
      </c>
      <c r="C917" t="str">
        <f t="shared" si="14"/>
        <v>HVAX</v>
      </c>
      <c r="D917" s="2" t="s">
        <v>24224</v>
      </c>
      <c r="E917" t="s">
        <v>6100</v>
      </c>
      <c r="F917" t="s">
        <v>24225</v>
      </c>
      <c r="G917" t="s">
        <v>856</v>
      </c>
      <c r="H917" t="s">
        <v>6042</v>
      </c>
      <c r="I917" t="s">
        <v>6043</v>
      </c>
      <c r="J917" t="s">
        <v>6044</v>
      </c>
      <c r="K917" t="s">
        <v>1646</v>
      </c>
      <c r="L917" t="s">
        <v>6033</v>
      </c>
    </row>
    <row r="918" spans="1:12">
      <c r="A918" t="s">
        <v>6103</v>
      </c>
      <c r="B918" t="s">
        <v>6046</v>
      </c>
      <c r="C918" t="str">
        <f t="shared" si="14"/>
        <v>Automotive</v>
      </c>
      <c r="D918" s="2" t="s">
        <v>26604</v>
      </c>
      <c r="E918" t="s">
        <v>12834</v>
      </c>
      <c r="F918" t="s">
        <v>26605</v>
      </c>
      <c r="G918" t="s">
        <v>4560</v>
      </c>
      <c r="H918" t="s">
        <v>6047</v>
      </c>
      <c r="I918" t="s">
        <v>3818</v>
      </c>
      <c r="J918" t="s">
        <v>6048</v>
      </c>
      <c r="K918" t="s">
        <v>420</v>
      </c>
      <c r="L918" t="s">
        <v>6049</v>
      </c>
    </row>
    <row r="919" spans="1:12">
      <c r="A919" t="s">
        <v>6105</v>
      </c>
      <c r="B919" t="s">
        <v>6051</v>
      </c>
      <c r="C919" t="str">
        <f t="shared" si="14"/>
        <v>Aztec</v>
      </c>
      <c r="D919" s="2" t="s">
        <v>25088</v>
      </c>
      <c r="E919" t="s">
        <v>8532</v>
      </c>
      <c r="F919" t="s">
        <v>2233</v>
      </c>
      <c r="G919" t="s">
        <v>2673</v>
      </c>
      <c r="H919" t="s">
        <v>6053</v>
      </c>
      <c r="I919" t="s">
        <v>721</v>
      </c>
      <c r="J919" t="s">
        <v>6054</v>
      </c>
      <c r="K919" t="s">
        <v>6055</v>
      </c>
      <c r="L919" t="s">
        <v>1525</v>
      </c>
    </row>
    <row r="920" spans="1:12">
      <c r="A920" t="s">
        <v>842</v>
      </c>
      <c r="B920" t="s">
        <v>843</v>
      </c>
      <c r="C920" t="str">
        <f t="shared" si="14"/>
        <v>Name</v>
      </c>
      <c r="D920" s="2" t="s">
        <v>844</v>
      </c>
      <c r="E920" t="s">
        <v>845</v>
      </c>
      <c r="F920" t="s">
        <v>846</v>
      </c>
      <c r="G920" t="s">
        <v>847</v>
      </c>
      <c r="H920" t="s">
        <v>848</v>
      </c>
      <c r="I920" t="s">
        <v>849</v>
      </c>
      <c r="J920" t="s">
        <v>850</v>
      </c>
      <c r="K920" t="s">
        <v>851</v>
      </c>
      <c r="L920" t="s">
        <v>852</v>
      </c>
    </row>
    <row r="921" spans="1:12">
      <c r="A921" t="s">
        <v>6111</v>
      </c>
      <c r="B921" t="s">
        <v>6057</v>
      </c>
      <c r="C921" t="str">
        <f t="shared" si="14"/>
        <v>Classic</v>
      </c>
      <c r="D921" s="2" t="s">
        <v>22875</v>
      </c>
      <c r="E921" t="s">
        <v>8764</v>
      </c>
      <c r="F921" t="s">
        <v>898</v>
      </c>
      <c r="G921" t="s">
        <v>856</v>
      </c>
      <c r="H921" t="s">
        <v>5010</v>
      </c>
      <c r="I921" t="s">
        <v>521</v>
      </c>
      <c r="J921" t="s">
        <v>6059</v>
      </c>
      <c r="K921" t="s">
        <v>1601</v>
      </c>
      <c r="L921" t="s">
        <v>1525</v>
      </c>
    </row>
    <row r="922" spans="1:12">
      <c r="A922" t="s">
        <v>6116</v>
      </c>
      <c r="B922" t="s">
        <v>6061</v>
      </c>
      <c r="C922" t="str">
        <f t="shared" si="14"/>
        <v>Jayant</v>
      </c>
      <c r="D922" s="2" t="s">
        <v>9967</v>
      </c>
      <c r="E922" t="s">
        <v>6031</v>
      </c>
      <c r="F922" t="s">
        <v>23706</v>
      </c>
      <c r="G922" t="s">
        <v>856</v>
      </c>
      <c r="H922" t="s">
        <v>453</v>
      </c>
      <c r="I922" t="s">
        <v>6063</v>
      </c>
      <c r="J922" t="s">
        <v>6064</v>
      </c>
      <c r="K922" t="s">
        <v>6065</v>
      </c>
      <c r="L922" t="s">
        <v>6066</v>
      </c>
    </row>
    <row r="923" spans="1:12">
      <c r="A923" t="s">
        <v>6122</v>
      </c>
      <c r="B923" t="s">
        <v>6068</v>
      </c>
      <c r="C923" t="str">
        <f t="shared" si="14"/>
        <v>Secmark</v>
      </c>
      <c r="D923" s="2" t="s">
        <v>24226</v>
      </c>
      <c r="E923" t="s">
        <v>2565</v>
      </c>
      <c r="F923" t="s">
        <v>23316</v>
      </c>
      <c r="G923" t="s">
        <v>856</v>
      </c>
      <c r="H923" t="s">
        <v>321</v>
      </c>
      <c r="I923" t="s">
        <v>6069</v>
      </c>
      <c r="J923" t="s">
        <v>518</v>
      </c>
      <c r="K923" t="s">
        <v>6070</v>
      </c>
      <c r="L923" t="s">
        <v>4871</v>
      </c>
    </row>
    <row r="924" spans="1:12">
      <c r="A924" t="s">
        <v>6128</v>
      </c>
      <c r="B924" t="s">
        <v>6072</v>
      </c>
      <c r="C924" t="str">
        <f t="shared" si="14"/>
        <v>Spunweb</v>
      </c>
      <c r="D924" s="2" t="s">
        <v>24227</v>
      </c>
      <c r="E924" t="s">
        <v>24228</v>
      </c>
      <c r="F924" t="s">
        <v>24229</v>
      </c>
      <c r="G924" t="s">
        <v>856</v>
      </c>
      <c r="H924" t="s">
        <v>859</v>
      </c>
      <c r="I924" t="s">
        <v>859</v>
      </c>
      <c r="J924" t="s">
        <v>859</v>
      </c>
      <c r="K924" t="s">
        <v>859</v>
      </c>
      <c r="L924" t="s">
        <v>6073</v>
      </c>
    </row>
    <row r="925" spans="1:12">
      <c r="A925" t="s">
        <v>6134</v>
      </c>
      <c r="B925" t="s">
        <v>6075</v>
      </c>
      <c r="C925" t="str">
        <f t="shared" si="14"/>
        <v>Unimech</v>
      </c>
      <c r="D925" s="2" t="s">
        <v>24224</v>
      </c>
      <c r="E925" t="s">
        <v>11904</v>
      </c>
      <c r="F925" t="s">
        <v>26606</v>
      </c>
      <c r="G925" t="s">
        <v>856</v>
      </c>
      <c r="H925" t="s">
        <v>6077</v>
      </c>
      <c r="I925" t="s">
        <v>6078</v>
      </c>
      <c r="J925" t="s">
        <v>6079</v>
      </c>
      <c r="K925" t="s">
        <v>4015</v>
      </c>
      <c r="L925" t="s">
        <v>6080</v>
      </c>
    </row>
    <row r="926" spans="1:12">
      <c r="A926" t="s">
        <v>6140</v>
      </c>
      <c r="B926" t="s">
        <v>6082</v>
      </c>
      <c r="C926" t="str">
        <f t="shared" si="14"/>
        <v>Valencia</v>
      </c>
      <c r="D926" s="2" t="s">
        <v>4814</v>
      </c>
      <c r="E926" t="s">
        <v>6298</v>
      </c>
      <c r="F926" t="s">
        <v>24230</v>
      </c>
      <c r="G926" t="s">
        <v>856</v>
      </c>
      <c r="H926" t="s">
        <v>6085</v>
      </c>
      <c r="I926" t="s">
        <v>6086</v>
      </c>
      <c r="J926" t="s">
        <v>6087</v>
      </c>
      <c r="K926" t="s">
        <v>6088</v>
      </c>
      <c r="L926" t="s">
        <v>5048</v>
      </c>
    </row>
    <row r="927" spans="1:12">
      <c r="A927" t="s">
        <v>6145</v>
      </c>
      <c r="B927" t="s">
        <v>6090</v>
      </c>
      <c r="C927" t="str">
        <f t="shared" si="14"/>
        <v>AccelerateBS</v>
      </c>
      <c r="D927" s="2" t="s">
        <v>23161</v>
      </c>
      <c r="E927" t="s">
        <v>15248</v>
      </c>
      <c r="F927" t="s">
        <v>4853</v>
      </c>
      <c r="G927" t="s">
        <v>4580</v>
      </c>
      <c r="H927" t="s">
        <v>2153</v>
      </c>
      <c r="I927" t="s">
        <v>3549</v>
      </c>
      <c r="J927" t="s">
        <v>663</v>
      </c>
      <c r="K927" t="s">
        <v>5077</v>
      </c>
      <c r="L927" t="s">
        <v>4587</v>
      </c>
    </row>
    <row r="928" spans="1:12">
      <c r="A928" t="s">
        <v>6149</v>
      </c>
      <c r="B928" t="s">
        <v>6094</v>
      </c>
      <c r="C928" t="str">
        <f t="shared" si="14"/>
        <v>Royal</v>
      </c>
      <c r="D928" s="2" t="s">
        <v>23220</v>
      </c>
      <c r="E928" t="s">
        <v>2590</v>
      </c>
      <c r="F928" t="s">
        <v>23221</v>
      </c>
      <c r="G928" t="s">
        <v>856</v>
      </c>
      <c r="H928" t="s">
        <v>1894</v>
      </c>
      <c r="I928" t="s">
        <v>859</v>
      </c>
      <c r="J928" t="s">
        <v>6096</v>
      </c>
      <c r="K928" t="s">
        <v>859</v>
      </c>
      <c r="L928" t="s">
        <v>4587</v>
      </c>
    </row>
    <row r="929" spans="1:12">
      <c r="A929" t="s">
        <v>6155</v>
      </c>
      <c r="B929" t="s">
        <v>6104</v>
      </c>
      <c r="C929" t="str">
        <f t="shared" si="14"/>
        <v>Oval</v>
      </c>
      <c r="D929" s="2" t="s">
        <v>2425</v>
      </c>
      <c r="E929" t="s">
        <v>3015</v>
      </c>
      <c r="F929" t="s">
        <v>18066</v>
      </c>
      <c r="G929" t="s">
        <v>856</v>
      </c>
      <c r="H929" t="s">
        <v>859</v>
      </c>
      <c r="I929" t="s">
        <v>859</v>
      </c>
      <c r="J929" t="s">
        <v>859</v>
      </c>
      <c r="K929" t="s">
        <v>859</v>
      </c>
      <c r="L929" t="s">
        <v>6102</v>
      </c>
    </row>
    <row r="930" spans="1:12">
      <c r="A930" t="s">
        <v>6161</v>
      </c>
      <c r="B930" t="s">
        <v>6106</v>
      </c>
      <c r="C930" t="str">
        <f t="shared" si="14"/>
        <v>Premier</v>
      </c>
      <c r="D930" s="2" t="s">
        <v>24231</v>
      </c>
      <c r="E930" t="s">
        <v>4967</v>
      </c>
      <c r="F930" t="s">
        <v>24232</v>
      </c>
      <c r="G930" t="s">
        <v>856</v>
      </c>
      <c r="H930" t="s">
        <v>6108</v>
      </c>
      <c r="I930" t="s">
        <v>6109</v>
      </c>
      <c r="J930" t="s">
        <v>6110</v>
      </c>
      <c r="K930" t="s">
        <v>5255</v>
      </c>
      <c r="L930" t="s">
        <v>401</v>
      </c>
    </row>
    <row r="931" spans="1:12">
      <c r="A931" t="s">
        <v>6168</v>
      </c>
      <c r="B931" t="s">
        <v>6112</v>
      </c>
      <c r="C931" t="str">
        <f t="shared" si="14"/>
        <v>CFF</v>
      </c>
      <c r="D931" s="2" t="s">
        <v>23269</v>
      </c>
      <c r="E931" t="s">
        <v>3144</v>
      </c>
      <c r="F931" t="s">
        <v>24233</v>
      </c>
      <c r="G931" t="s">
        <v>2240</v>
      </c>
      <c r="H931" t="s">
        <v>2506</v>
      </c>
      <c r="I931" t="s">
        <v>6113</v>
      </c>
      <c r="J931" t="s">
        <v>6114</v>
      </c>
      <c r="K931" t="s">
        <v>6115</v>
      </c>
      <c r="L931" t="s">
        <v>3362</v>
      </c>
    </row>
    <row r="932" spans="1:12">
      <c r="A932" t="s">
        <v>6173</v>
      </c>
      <c r="B932" t="s">
        <v>6117</v>
      </c>
      <c r="C932" t="str">
        <f t="shared" si="14"/>
        <v>Pearl</v>
      </c>
      <c r="D932" s="2" t="s">
        <v>26607</v>
      </c>
      <c r="E932" t="s">
        <v>4972</v>
      </c>
      <c r="F932" t="s">
        <v>26608</v>
      </c>
      <c r="G932" t="s">
        <v>4642</v>
      </c>
      <c r="H932" t="s">
        <v>6118</v>
      </c>
      <c r="I932" t="s">
        <v>3565</v>
      </c>
      <c r="J932" t="s">
        <v>6119</v>
      </c>
      <c r="K932" t="s">
        <v>6120</v>
      </c>
      <c r="L932" t="s">
        <v>6121</v>
      </c>
    </row>
    <row r="933" spans="1:12">
      <c r="A933" t="s">
        <v>6179</v>
      </c>
      <c r="B933" t="s">
        <v>6123</v>
      </c>
      <c r="C933" t="str">
        <f t="shared" si="14"/>
        <v>Thejo</v>
      </c>
      <c r="D933" s="2" t="s">
        <v>26609</v>
      </c>
      <c r="E933" t="s">
        <v>4859</v>
      </c>
      <c r="F933" t="s">
        <v>26610</v>
      </c>
      <c r="G933" t="s">
        <v>1369</v>
      </c>
      <c r="H933" t="s">
        <v>6124</v>
      </c>
      <c r="I933" t="s">
        <v>6125</v>
      </c>
      <c r="J933" t="s">
        <v>6126</v>
      </c>
      <c r="K933" t="s">
        <v>6127</v>
      </c>
      <c r="L933" t="s">
        <v>3122</v>
      </c>
    </row>
    <row r="934" spans="1:12">
      <c r="A934" t="s">
        <v>6185</v>
      </c>
      <c r="B934" t="s">
        <v>6129</v>
      </c>
      <c r="C934" t="str">
        <f t="shared" si="14"/>
        <v>Gujarat</v>
      </c>
      <c r="D934" s="2" t="s">
        <v>25095</v>
      </c>
      <c r="E934" t="s">
        <v>18501</v>
      </c>
      <c r="F934" t="s">
        <v>22033</v>
      </c>
      <c r="G934" t="s">
        <v>3187</v>
      </c>
      <c r="H934" t="s">
        <v>971</v>
      </c>
      <c r="I934" t="s">
        <v>6131</v>
      </c>
      <c r="J934" t="s">
        <v>4689</v>
      </c>
      <c r="K934" t="s">
        <v>6132</v>
      </c>
      <c r="L934" t="s">
        <v>6133</v>
      </c>
    </row>
    <row r="935" spans="1:12">
      <c r="A935" t="s">
        <v>6188</v>
      </c>
      <c r="B935" t="s">
        <v>6135</v>
      </c>
      <c r="C935" t="str">
        <f t="shared" si="14"/>
        <v>Supreme</v>
      </c>
      <c r="D935" s="2" t="s">
        <v>26611</v>
      </c>
      <c r="E935" t="s">
        <v>6194</v>
      </c>
      <c r="F935" t="s">
        <v>26612</v>
      </c>
      <c r="G935" t="s">
        <v>437</v>
      </c>
      <c r="H935" t="s">
        <v>6136</v>
      </c>
      <c r="I935" t="s">
        <v>6137</v>
      </c>
      <c r="J935" t="s">
        <v>6138</v>
      </c>
      <c r="K935" t="s">
        <v>647</v>
      </c>
      <c r="L935" t="s">
        <v>6139</v>
      </c>
    </row>
    <row r="936" spans="1:12">
      <c r="A936" t="s">
        <v>842</v>
      </c>
      <c r="B936" t="s">
        <v>843</v>
      </c>
      <c r="C936" t="str">
        <f t="shared" si="14"/>
        <v>Name</v>
      </c>
      <c r="D936" s="2" t="s">
        <v>844</v>
      </c>
      <c r="E936" t="s">
        <v>845</v>
      </c>
      <c r="F936" t="s">
        <v>846</v>
      </c>
      <c r="G936" t="s">
        <v>847</v>
      </c>
      <c r="H936" t="s">
        <v>848</v>
      </c>
      <c r="I936" t="s">
        <v>849</v>
      </c>
      <c r="J936" t="s">
        <v>850</v>
      </c>
      <c r="K936" t="s">
        <v>851</v>
      </c>
      <c r="L936" t="s">
        <v>852</v>
      </c>
    </row>
    <row r="937" spans="1:12">
      <c r="A937" t="s">
        <v>6195</v>
      </c>
      <c r="B937" t="s">
        <v>6141</v>
      </c>
      <c r="C937" t="str">
        <f t="shared" si="14"/>
        <v>AGI</v>
      </c>
      <c r="D937" s="2" t="s">
        <v>26613</v>
      </c>
      <c r="E937" t="s">
        <v>11927</v>
      </c>
      <c r="F937" t="s">
        <v>26614</v>
      </c>
      <c r="G937" t="s">
        <v>231</v>
      </c>
      <c r="H937" t="s">
        <v>4125</v>
      </c>
      <c r="I937" t="s">
        <v>6142</v>
      </c>
      <c r="J937" t="s">
        <v>6143</v>
      </c>
      <c r="K937" t="s">
        <v>6144</v>
      </c>
      <c r="L937" t="s">
        <v>2174</v>
      </c>
    </row>
    <row r="938" spans="1:12">
      <c r="A938" t="s">
        <v>6200</v>
      </c>
      <c r="B938" t="s">
        <v>6146</v>
      </c>
      <c r="C938" t="str">
        <f t="shared" si="14"/>
        <v>TSC</v>
      </c>
      <c r="D938" s="2" t="s">
        <v>2898</v>
      </c>
      <c r="E938" t="s">
        <v>8015</v>
      </c>
      <c r="F938" t="s">
        <v>24234</v>
      </c>
      <c r="G938" t="s">
        <v>856</v>
      </c>
      <c r="H938" t="s">
        <v>6147</v>
      </c>
      <c r="I938" t="s">
        <v>6077</v>
      </c>
      <c r="J938" t="s">
        <v>4362</v>
      </c>
      <c r="K938" t="s">
        <v>6148</v>
      </c>
      <c r="L938" t="s">
        <v>2174</v>
      </c>
    </row>
    <row r="939" spans="1:12">
      <c r="A939" t="s">
        <v>6204</v>
      </c>
      <c r="B939" t="s">
        <v>6150</v>
      </c>
      <c r="C939" t="str">
        <f t="shared" si="14"/>
        <v>Dhanalaxmi</v>
      </c>
      <c r="D939" s="2" t="s">
        <v>3121</v>
      </c>
      <c r="E939" t="s">
        <v>396</v>
      </c>
      <c r="F939" t="s">
        <v>26615</v>
      </c>
      <c r="G939" t="s">
        <v>1392</v>
      </c>
      <c r="H939" t="s">
        <v>334</v>
      </c>
      <c r="I939" t="s">
        <v>6151</v>
      </c>
      <c r="J939" t="s">
        <v>6152</v>
      </c>
      <c r="K939" t="s">
        <v>6153</v>
      </c>
      <c r="L939" t="s">
        <v>6154</v>
      </c>
    </row>
    <row r="940" spans="1:12">
      <c r="A940" t="s">
        <v>6211</v>
      </c>
      <c r="B940" t="s">
        <v>6156</v>
      </c>
      <c r="C940" t="str">
        <f t="shared" si="14"/>
        <v>Himadri</v>
      </c>
      <c r="D940" s="2" t="s">
        <v>26616</v>
      </c>
      <c r="E940" t="s">
        <v>22845</v>
      </c>
      <c r="F940" t="s">
        <v>26617</v>
      </c>
      <c r="G940" t="s">
        <v>2637</v>
      </c>
      <c r="H940" t="s">
        <v>6158</v>
      </c>
      <c r="I940" t="s">
        <v>6159</v>
      </c>
      <c r="J940" t="s">
        <v>6160</v>
      </c>
      <c r="K940" t="s">
        <v>335</v>
      </c>
      <c r="L940" t="s">
        <v>6154</v>
      </c>
    </row>
    <row r="941" spans="1:12">
      <c r="A941" t="s">
        <v>6218</v>
      </c>
      <c r="B941" t="s">
        <v>6162</v>
      </c>
      <c r="C941" t="str">
        <f t="shared" si="14"/>
        <v>Silver</v>
      </c>
      <c r="D941" s="2" t="s">
        <v>22777</v>
      </c>
      <c r="E941" t="s">
        <v>9636</v>
      </c>
      <c r="F941" t="s">
        <v>26618</v>
      </c>
      <c r="G941" t="s">
        <v>1687</v>
      </c>
      <c r="H941" t="s">
        <v>189</v>
      </c>
      <c r="I941" t="s">
        <v>6164</v>
      </c>
      <c r="J941" t="s">
        <v>6165</v>
      </c>
      <c r="K941" t="s">
        <v>6166</v>
      </c>
      <c r="L941" t="s">
        <v>6167</v>
      </c>
    </row>
    <row r="942" spans="1:12">
      <c r="A942" t="s">
        <v>6223</v>
      </c>
      <c r="B942" t="s">
        <v>6169</v>
      </c>
      <c r="C942" t="str">
        <f t="shared" si="14"/>
        <v>Sealmatic</v>
      </c>
      <c r="D942" s="2" t="s">
        <v>22878</v>
      </c>
      <c r="E942" t="s">
        <v>4367</v>
      </c>
      <c r="F942" t="s">
        <v>26619</v>
      </c>
      <c r="G942" t="s">
        <v>1264</v>
      </c>
      <c r="H942" t="s">
        <v>3585</v>
      </c>
      <c r="I942" t="s">
        <v>6170</v>
      </c>
      <c r="J942" t="s">
        <v>6171</v>
      </c>
      <c r="K942" t="s">
        <v>6172</v>
      </c>
      <c r="L942" t="s">
        <v>2601</v>
      </c>
    </row>
    <row r="943" spans="1:12">
      <c r="A943" t="s">
        <v>6229</v>
      </c>
      <c r="B943" t="s">
        <v>6174</v>
      </c>
      <c r="C943" t="str">
        <f t="shared" si="14"/>
        <v>Sunrise</v>
      </c>
      <c r="D943" s="2" t="s">
        <v>24235</v>
      </c>
      <c r="E943" t="s">
        <v>24236</v>
      </c>
      <c r="F943" t="s">
        <v>24237</v>
      </c>
      <c r="G943" t="s">
        <v>856</v>
      </c>
      <c r="H943" t="s">
        <v>384</v>
      </c>
      <c r="I943" t="s">
        <v>6176</v>
      </c>
      <c r="J943" t="s">
        <v>6177</v>
      </c>
      <c r="K943" t="s">
        <v>2887</v>
      </c>
      <c r="L943" t="s">
        <v>6178</v>
      </c>
    </row>
    <row r="944" spans="1:12">
      <c r="A944" t="s">
        <v>6234</v>
      </c>
      <c r="B944" t="s">
        <v>6180</v>
      </c>
      <c r="C944" t="str">
        <f t="shared" si="14"/>
        <v>Sunrakshakk</v>
      </c>
      <c r="D944" s="2" t="s">
        <v>17805</v>
      </c>
      <c r="E944" t="s">
        <v>13439</v>
      </c>
      <c r="F944" t="s">
        <v>26620</v>
      </c>
      <c r="G944" t="s">
        <v>856</v>
      </c>
      <c r="H944" t="s">
        <v>6181</v>
      </c>
      <c r="I944" t="s">
        <v>6182</v>
      </c>
      <c r="J944" t="s">
        <v>6183</v>
      </c>
      <c r="K944" t="s">
        <v>6184</v>
      </c>
      <c r="L944" t="s">
        <v>2036</v>
      </c>
    </row>
    <row r="945" spans="1:12">
      <c r="A945" t="s">
        <v>6238</v>
      </c>
      <c r="B945" t="s">
        <v>6186</v>
      </c>
      <c r="C945" t="str">
        <f t="shared" si="14"/>
        <v>Mach</v>
      </c>
      <c r="D945" s="2" t="s">
        <v>22932</v>
      </c>
      <c r="E945" t="s">
        <v>8078</v>
      </c>
      <c r="F945" t="s">
        <v>24238</v>
      </c>
      <c r="G945" t="s">
        <v>514</v>
      </c>
      <c r="H945" t="s">
        <v>6187</v>
      </c>
      <c r="I945" t="s">
        <v>859</v>
      </c>
      <c r="J945" t="s">
        <v>1680</v>
      </c>
      <c r="K945" t="s">
        <v>859</v>
      </c>
      <c r="L945" t="s">
        <v>4968</v>
      </c>
    </row>
    <row r="946" spans="1:12">
      <c r="A946" t="s">
        <v>6245</v>
      </c>
      <c r="B946" t="s">
        <v>6189</v>
      </c>
      <c r="C946" t="str">
        <f t="shared" si="14"/>
        <v>Share</v>
      </c>
      <c r="D946" s="2" t="s">
        <v>7031</v>
      </c>
      <c r="E946" t="s">
        <v>22835</v>
      </c>
      <c r="F946" t="s">
        <v>14086</v>
      </c>
      <c r="G946" t="s">
        <v>856</v>
      </c>
      <c r="H946" t="s">
        <v>424</v>
      </c>
      <c r="I946" t="s">
        <v>6192</v>
      </c>
      <c r="J946" t="s">
        <v>6193</v>
      </c>
      <c r="K946" t="s">
        <v>6194</v>
      </c>
      <c r="L946" t="s">
        <v>4968</v>
      </c>
    </row>
    <row r="947" spans="1:12">
      <c r="A947" t="s">
        <v>842</v>
      </c>
      <c r="B947" t="s">
        <v>843</v>
      </c>
      <c r="C947" t="str">
        <f t="shared" si="14"/>
        <v>Name</v>
      </c>
      <c r="D947" s="2" t="s">
        <v>844</v>
      </c>
      <c r="E947" t="s">
        <v>845</v>
      </c>
      <c r="F947" t="s">
        <v>846</v>
      </c>
      <c r="G947" t="s">
        <v>847</v>
      </c>
      <c r="H947" t="s">
        <v>848</v>
      </c>
      <c r="I947" t="s">
        <v>849</v>
      </c>
      <c r="J947" t="s">
        <v>850</v>
      </c>
      <c r="K947" t="s">
        <v>851</v>
      </c>
      <c r="L947" t="s">
        <v>852</v>
      </c>
    </row>
    <row r="948" spans="1:12">
      <c r="A948" t="s">
        <v>6251</v>
      </c>
      <c r="B948" t="s">
        <v>6196</v>
      </c>
      <c r="C948" t="str">
        <f t="shared" si="14"/>
        <v>Elgi</v>
      </c>
      <c r="D948" s="2" t="s">
        <v>26621</v>
      </c>
      <c r="E948" t="s">
        <v>2070</v>
      </c>
      <c r="F948" t="s">
        <v>26622</v>
      </c>
      <c r="G948" t="s">
        <v>1027</v>
      </c>
      <c r="H948" t="s">
        <v>6197</v>
      </c>
      <c r="I948" t="s">
        <v>3757</v>
      </c>
      <c r="J948" t="s">
        <v>6198</v>
      </c>
      <c r="K948" t="s">
        <v>3932</v>
      </c>
      <c r="L948" t="s">
        <v>6199</v>
      </c>
    </row>
    <row r="949" spans="1:12">
      <c r="A949" t="s">
        <v>6257</v>
      </c>
      <c r="B949" t="s">
        <v>6201</v>
      </c>
      <c r="C949" t="str">
        <f t="shared" si="14"/>
        <v>Vilas</v>
      </c>
      <c r="D949" s="2" t="s">
        <v>24239</v>
      </c>
      <c r="E949" t="s">
        <v>5565</v>
      </c>
      <c r="F949" t="s">
        <v>24240</v>
      </c>
      <c r="G949" t="s">
        <v>856</v>
      </c>
      <c r="H949" t="s">
        <v>4947</v>
      </c>
      <c r="I949" t="s">
        <v>6203</v>
      </c>
      <c r="J949" t="s">
        <v>5243</v>
      </c>
      <c r="K949" t="s">
        <v>2992</v>
      </c>
      <c r="L949" t="s">
        <v>6199</v>
      </c>
    </row>
    <row r="950" spans="1:12">
      <c r="A950" t="s">
        <v>6262</v>
      </c>
      <c r="B950" t="s">
        <v>6205</v>
      </c>
      <c r="C950" t="str">
        <f t="shared" si="14"/>
        <v>Sanghvi</v>
      </c>
      <c r="D950" s="2" t="s">
        <v>6206</v>
      </c>
      <c r="E950" t="s">
        <v>6207</v>
      </c>
      <c r="F950" t="s">
        <v>1194</v>
      </c>
      <c r="G950" t="s">
        <v>856</v>
      </c>
      <c r="H950" t="s">
        <v>514</v>
      </c>
      <c r="I950" t="s">
        <v>6208</v>
      </c>
      <c r="J950" t="s">
        <v>1754</v>
      </c>
      <c r="K950" t="s">
        <v>6209</v>
      </c>
      <c r="L950" t="s">
        <v>6210</v>
      </c>
    </row>
    <row r="951" spans="1:12">
      <c r="A951" t="s">
        <v>6266</v>
      </c>
      <c r="B951" t="s">
        <v>6212</v>
      </c>
      <c r="C951" t="str">
        <f t="shared" si="14"/>
        <v>GPT</v>
      </c>
      <c r="D951" s="2" t="s">
        <v>24562</v>
      </c>
      <c r="E951" t="s">
        <v>7747</v>
      </c>
      <c r="F951" t="s">
        <v>26623</v>
      </c>
      <c r="G951" t="s">
        <v>154</v>
      </c>
      <c r="H951" t="s">
        <v>6214</v>
      </c>
      <c r="I951" t="s">
        <v>6215</v>
      </c>
      <c r="J951" t="s">
        <v>6216</v>
      </c>
      <c r="K951" t="s">
        <v>6217</v>
      </c>
      <c r="L951" t="s">
        <v>3012</v>
      </c>
    </row>
    <row r="952" spans="1:12">
      <c r="A952" t="s">
        <v>6271</v>
      </c>
      <c r="B952" t="s">
        <v>6219</v>
      </c>
      <c r="C952" t="str">
        <f t="shared" si="14"/>
        <v>Sonal</v>
      </c>
      <c r="D952" s="2" t="s">
        <v>23447</v>
      </c>
      <c r="E952" t="s">
        <v>1662</v>
      </c>
      <c r="F952" t="s">
        <v>6374</v>
      </c>
      <c r="G952" t="s">
        <v>856</v>
      </c>
      <c r="H952" t="s">
        <v>1027</v>
      </c>
      <c r="I952" t="s">
        <v>6222</v>
      </c>
      <c r="J952" t="s">
        <v>4085</v>
      </c>
      <c r="K952" t="s">
        <v>3242</v>
      </c>
      <c r="L952" t="s">
        <v>4552</v>
      </c>
    </row>
    <row r="953" spans="1:12">
      <c r="A953" t="s">
        <v>6278</v>
      </c>
      <c r="B953" t="s">
        <v>6224</v>
      </c>
      <c r="C953" t="str">
        <f t="shared" si="14"/>
        <v>Atmastco</v>
      </c>
      <c r="D953" s="2" t="s">
        <v>26624</v>
      </c>
      <c r="E953" t="s">
        <v>14537</v>
      </c>
      <c r="F953" t="s">
        <v>26625</v>
      </c>
      <c r="G953" t="s">
        <v>856</v>
      </c>
      <c r="H953" t="s">
        <v>5010</v>
      </c>
      <c r="I953" t="s">
        <v>6226</v>
      </c>
      <c r="J953" t="s">
        <v>6227</v>
      </c>
      <c r="K953" t="s">
        <v>6228</v>
      </c>
      <c r="L953" t="s">
        <v>5357</v>
      </c>
    </row>
    <row r="954" spans="1:12">
      <c r="A954" t="s">
        <v>6285</v>
      </c>
      <c r="B954" t="s">
        <v>6230</v>
      </c>
      <c r="C954" t="str">
        <f t="shared" si="14"/>
        <v>Railtel</v>
      </c>
      <c r="D954" s="2" t="s">
        <v>26626</v>
      </c>
      <c r="E954" t="s">
        <v>946</v>
      </c>
      <c r="F954" t="s">
        <v>26627</v>
      </c>
      <c r="G954" t="s">
        <v>1056</v>
      </c>
      <c r="H954" t="s">
        <v>6231</v>
      </c>
      <c r="I954" t="s">
        <v>4109</v>
      </c>
      <c r="J954" t="s">
        <v>6232</v>
      </c>
      <c r="K954" t="s">
        <v>2597</v>
      </c>
      <c r="L954" t="s">
        <v>6233</v>
      </c>
    </row>
    <row r="955" spans="1:12">
      <c r="A955" t="s">
        <v>6289</v>
      </c>
      <c r="B955" t="s">
        <v>6235</v>
      </c>
      <c r="C955" t="str">
        <f t="shared" si="14"/>
        <v>Carraro</v>
      </c>
      <c r="D955" s="2" t="s">
        <v>26628</v>
      </c>
      <c r="E955" t="s">
        <v>26629</v>
      </c>
      <c r="F955" t="s">
        <v>26630</v>
      </c>
      <c r="G955" t="s">
        <v>3807</v>
      </c>
      <c r="H955" t="s">
        <v>6236</v>
      </c>
      <c r="I955" t="s">
        <v>92</v>
      </c>
      <c r="J955" t="s">
        <v>6237</v>
      </c>
      <c r="K955" t="s">
        <v>3188</v>
      </c>
      <c r="L955" t="s">
        <v>6233</v>
      </c>
    </row>
    <row r="956" spans="1:12">
      <c r="A956" t="s">
        <v>6293</v>
      </c>
      <c r="B956" t="s">
        <v>6239</v>
      </c>
      <c r="C956" t="str">
        <f t="shared" si="14"/>
        <v>Tube</v>
      </c>
      <c r="D956" s="2" t="s">
        <v>26631</v>
      </c>
      <c r="E956" t="s">
        <v>26632</v>
      </c>
      <c r="F956" t="s">
        <v>26633</v>
      </c>
      <c r="G956" t="s">
        <v>1555</v>
      </c>
      <c r="H956" t="s">
        <v>6241</v>
      </c>
      <c r="I956" t="s">
        <v>6242</v>
      </c>
      <c r="J956" t="s">
        <v>6243</v>
      </c>
      <c r="K956" t="s">
        <v>6244</v>
      </c>
      <c r="L956" t="s">
        <v>1046</v>
      </c>
    </row>
    <row r="957" spans="1:12">
      <c r="A957" t="s">
        <v>6297</v>
      </c>
      <c r="B957" t="s">
        <v>6246</v>
      </c>
      <c r="C957" t="str">
        <f t="shared" si="14"/>
        <v>Rites</v>
      </c>
      <c r="D957" s="2" t="s">
        <v>26634</v>
      </c>
      <c r="E957" t="s">
        <v>9875</v>
      </c>
      <c r="F957" t="s">
        <v>26635</v>
      </c>
      <c r="G957" t="s">
        <v>2375</v>
      </c>
      <c r="H957" t="s">
        <v>6248</v>
      </c>
      <c r="I957" t="s">
        <v>2598</v>
      </c>
      <c r="J957" t="s">
        <v>6249</v>
      </c>
      <c r="K957" t="s">
        <v>437</v>
      </c>
      <c r="L957" t="s">
        <v>6250</v>
      </c>
    </row>
    <row r="958" spans="1:12">
      <c r="A958" t="s">
        <v>6304</v>
      </c>
      <c r="B958" t="s">
        <v>6252</v>
      </c>
      <c r="C958" t="str">
        <f t="shared" si="14"/>
        <v>Baheti</v>
      </c>
      <c r="D958" s="2" t="s">
        <v>24242</v>
      </c>
      <c r="E958" t="s">
        <v>22807</v>
      </c>
      <c r="F958" t="s">
        <v>24243</v>
      </c>
      <c r="G958" t="s">
        <v>856</v>
      </c>
      <c r="H958" t="s">
        <v>6253</v>
      </c>
      <c r="I958" t="s">
        <v>6254</v>
      </c>
      <c r="J958" t="s">
        <v>6255</v>
      </c>
      <c r="K958" t="s">
        <v>6256</v>
      </c>
      <c r="L958" t="s">
        <v>6250</v>
      </c>
    </row>
    <row r="959" spans="1:12">
      <c r="A959" t="s">
        <v>6309</v>
      </c>
      <c r="B959" t="s">
        <v>6258</v>
      </c>
      <c r="C959" t="str">
        <f t="shared" si="14"/>
        <v>TRF</v>
      </c>
      <c r="D959" s="2" t="s">
        <v>26636</v>
      </c>
      <c r="E959" t="s">
        <v>3880</v>
      </c>
      <c r="F959" t="s">
        <v>16338</v>
      </c>
      <c r="G959" t="s">
        <v>856</v>
      </c>
      <c r="H959" t="s">
        <v>119</v>
      </c>
      <c r="I959" t="s">
        <v>6260</v>
      </c>
      <c r="J959" t="s">
        <v>4121</v>
      </c>
      <c r="K959" t="s">
        <v>6261</v>
      </c>
      <c r="L959" t="s">
        <v>1580</v>
      </c>
    </row>
    <row r="960" spans="1:12">
      <c r="A960" t="s">
        <v>6314</v>
      </c>
      <c r="B960" t="s">
        <v>6263</v>
      </c>
      <c r="C960" t="str">
        <f t="shared" si="14"/>
        <v>Bhatia</v>
      </c>
      <c r="D960" s="2" t="s">
        <v>3428</v>
      </c>
      <c r="E960" t="s">
        <v>22736</v>
      </c>
      <c r="F960" t="s">
        <v>26637</v>
      </c>
      <c r="G960" t="s">
        <v>673</v>
      </c>
      <c r="H960" t="s">
        <v>93</v>
      </c>
      <c r="I960" t="s">
        <v>289</v>
      </c>
      <c r="J960" t="s">
        <v>6264</v>
      </c>
      <c r="K960" t="s">
        <v>6265</v>
      </c>
      <c r="L960" t="s">
        <v>1580</v>
      </c>
    </row>
    <row r="961" spans="1:12">
      <c r="A961" t="s">
        <v>6319</v>
      </c>
      <c r="B961" t="s">
        <v>6267</v>
      </c>
      <c r="C961" t="str">
        <f t="shared" si="14"/>
        <v>Shukra</v>
      </c>
      <c r="D961" s="2" t="s">
        <v>23355</v>
      </c>
      <c r="E961" t="s">
        <v>24244</v>
      </c>
      <c r="F961" t="s">
        <v>24245</v>
      </c>
      <c r="G961" t="s">
        <v>1787</v>
      </c>
      <c r="H961" t="s">
        <v>1191</v>
      </c>
      <c r="I961" t="s">
        <v>6269</v>
      </c>
      <c r="J961" t="s">
        <v>5494</v>
      </c>
      <c r="K961" t="s">
        <v>1732</v>
      </c>
      <c r="L961" t="s">
        <v>6270</v>
      </c>
    </row>
    <row r="962" spans="1:12">
      <c r="A962" t="s">
        <v>6327</v>
      </c>
      <c r="B962" t="s">
        <v>6272</v>
      </c>
      <c r="C962" t="str">
        <f t="shared" ref="C962:C1025" si="15">IFERROR(LEFT(B962,FIND(" ",B962)-1),B962)</f>
        <v>Utssav</v>
      </c>
      <c r="D962" s="2" t="s">
        <v>3879</v>
      </c>
      <c r="E962" t="s">
        <v>3160</v>
      </c>
      <c r="F962" t="s">
        <v>26638</v>
      </c>
      <c r="G962" t="s">
        <v>856</v>
      </c>
      <c r="H962" t="s">
        <v>6274</v>
      </c>
      <c r="I962" t="s">
        <v>6275</v>
      </c>
      <c r="J962" t="s">
        <v>6276</v>
      </c>
      <c r="K962" t="s">
        <v>6277</v>
      </c>
      <c r="L962" t="s">
        <v>6270</v>
      </c>
    </row>
    <row r="963" spans="1:12">
      <c r="A963" t="s">
        <v>842</v>
      </c>
      <c r="B963" t="s">
        <v>843</v>
      </c>
      <c r="C963" t="str">
        <f t="shared" si="15"/>
        <v>Name</v>
      </c>
      <c r="D963" s="2" t="s">
        <v>844</v>
      </c>
      <c r="E963" t="s">
        <v>845</v>
      </c>
      <c r="F963" t="s">
        <v>846</v>
      </c>
      <c r="G963" t="s">
        <v>847</v>
      </c>
      <c r="H963" t="s">
        <v>848</v>
      </c>
      <c r="I963" t="s">
        <v>849</v>
      </c>
      <c r="J963" t="s">
        <v>850</v>
      </c>
      <c r="K963" t="s">
        <v>851</v>
      </c>
      <c r="L963" t="s">
        <v>852</v>
      </c>
    </row>
    <row r="964" spans="1:12">
      <c r="A964" t="s">
        <v>6331</v>
      </c>
      <c r="B964" t="s">
        <v>6279</v>
      </c>
      <c r="C964" t="str">
        <f t="shared" si="15"/>
        <v>Taylormade</v>
      </c>
      <c r="D964" s="2" t="s">
        <v>26639</v>
      </c>
      <c r="E964" t="s">
        <v>6958</v>
      </c>
      <c r="F964" t="s">
        <v>26640</v>
      </c>
      <c r="G964" t="s">
        <v>856</v>
      </c>
      <c r="H964" t="s">
        <v>6281</v>
      </c>
      <c r="I964" t="s">
        <v>6282</v>
      </c>
      <c r="J964" t="s">
        <v>3488</v>
      </c>
      <c r="K964" t="s">
        <v>6283</v>
      </c>
      <c r="L964" t="s">
        <v>6284</v>
      </c>
    </row>
    <row r="965" spans="1:12">
      <c r="A965" t="s">
        <v>6336</v>
      </c>
      <c r="B965" t="s">
        <v>6286</v>
      </c>
      <c r="C965" t="str">
        <f t="shared" si="15"/>
        <v>P.</v>
      </c>
      <c r="D965" s="2" t="s">
        <v>26641</v>
      </c>
      <c r="E965" t="s">
        <v>5476</v>
      </c>
      <c r="F965" t="s">
        <v>26642</v>
      </c>
      <c r="G965" t="s">
        <v>2637</v>
      </c>
      <c r="H965" t="s">
        <v>678</v>
      </c>
      <c r="I965" t="s">
        <v>6288</v>
      </c>
      <c r="J965" t="s">
        <v>6175</v>
      </c>
      <c r="K965" t="s">
        <v>2478</v>
      </c>
      <c r="L965" t="s">
        <v>3957</v>
      </c>
    </row>
    <row r="966" spans="1:12">
      <c r="A966" t="s">
        <v>6343</v>
      </c>
      <c r="B966" t="s">
        <v>6290</v>
      </c>
      <c r="C966" t="str">
        <f t="shared" si="15"/>
        <v>Krishana</v>
      </c>
      <c r="D966" s="2" t="s">
        <v>26643</v>
      </c>
      <c r="E966" t="s">
        <v>7501</v>
      </c>
      <c r="F966" t="s">
        <v>26644</v>
      </c>
      <c r="G966" t="s">
        <v>1279</v>
      </c>
      <c r="H966" t="s">
        <v>730</v>
      </c>
      <c r="I966" t="s">
        <v>6291</v>
      </c>
      <c r="J966" t="s">
        <v>6292</v>
      </c>
      <c r="K966" t="s">
        <v>2280</v>
      </c>
      <c r="L966" t="s">
        <v>4546</v>
      </c>
    </row>
    <row r="967" spans="1:12">
      <c r="A967" t="s">
        <v>6348</v>
      </c>
      <c r="B967" t="s">
        <v>25</v>
      </c>
      <c r="C967" t="str">
        <f t="shared" si="15"/>
        <v>Kross</v>
      </c>
      <c r="D967" s="2" t="s">
        <v>26645</v>
      </c>
      <c r="E967" t="s">
        <v>5576</v>
      </c>
      <c r="F967" t="s">
        <v>26646</v>
      </c>
      <c r="G967" t="s">
        <v>856</v>
      </c>
      <c r="H967" t="s">
        <v>6294</v>
      </c>
      <c r="I967" t="s">
        <v>6295</v>
      </c>
      <c r="J967" t="s">
        <v>6296</v>
      </c>
      <c r="K967" t="s">
        <v>102</v>
      </c>
      <c r="L967" t="s">
        <v>4548</v>
      </c>
    </row>
    <row r="968" spans="1:12">
      <c r="A968" t="s">
        <v>6350</v>
      </c>
      <c r="B968" t="s">
        <v>617</v>
      </c>
      <c r="C968" t="str">
        <f t="shared" si="15"/>
        <v>NCC</v>
      </c>
      <c r="D968" s="2" t="s">
        <v>23242</v>
      </c>
      <c r="E968" t="s">
        <v>1035</v>
      </c>
      <c r="F968" t="s">
        <v>26647</v>
      </c>
      <c r="G968" t="s">
        <v>8772</v>
      </c>
      <c r="H968" t="s">
        <v>6299</v>
      </c>
      <c r="I968" t="s">
        <v>6300</v>
      </c>
      <c r="J968" t="s">
        <v>6301</v>
      </c>
      <c r="K968" t="s">
        <v>6302</v>
      </c>
      <c r="L968" t="s">
        <v>6303</v>
      </c>
    </row>
    <row r="969" spans="1:12">
      <c r="A969" t="s">
        <v>6355</v>
      </c>
      <c r="B969" t="s">
        <v>6305</v>
      </c>
      <c r="C969" t="str">
        <f t="shared" si="15"/>
        <v>Maruti</v>
      </c>
      <c r="D969" s="2" t="s">
        <v>26648</v>
      </c>
      <c r="E969" t="s">
        <v>24770</v>
      </c>
      <c r="F969" t="s">
        <v>26649</v>
      </c>
      <c r="G969" t="s">
        <v>729</v>
      </c>
      <c r="H969" t="s">
        <v>6306</v>
      </c>
      <c r="I969" t="s">
        <v>569</v>
      </c>
      <c r="J969" t="s">
        <v>6307</v>
      </c>
      <c r="K969" t="s">
        <v>6308</v>
      </c>
      <c r="L969" t="s">
        <v>962</v>
      </c>
    </row>
    <row r="970" spans="1:12">
      <c r="A970" t="s">
        <v>6360</v>
      </c>
      <c r="B970" t="s">
        <v>6310</v>
      </c>
      <c r="C970" t="str">
        <f t="shared" si="15"/>
        <v>Aluwind</v>
      </c>
      <c r="D970" s="2" t="s">
        <v>24246</v>
      </c>
      <c r="E970" t="s">
        <v>22933</v>
      </c>
      <c r="F970" t="s">
        <v>24247</v>
      </c>
      <c r="G970" t="s">
        <v>856</v>
      </c>
      <c r="H970" t="s">
        <v>1021</v>
      </c>
      <c r="I970" t="s">
        <v>2729</v>
      </c>
      <c r="J970" t="s">
        <v>6312</v>
      </c>
      <c r="K970" t="s">
        <v>6313</v>
      </c>
      <c r="L970" t="s">
        <v>962</v>
      </c>
    </row>
    <row r="971" spans="1:12">
      <c r="A971" t="s">
        <v>6366</v>
      </c>
      <c r="B971" t="s">
        <v>6315</v>
      </c>
      <c r="C971" t="str">
        <f t="shared" si="15"/>
        <v>Forcas</v>
      </c>
      <c r="D971" s="2" t="s">
        <v>5546</v>
      </c>
      <c r="E971" t="s">
        <v>11745</v>
      </c>
      <c r="F971" t="s">
        <v>23761</v>
      </c>
      <c r="G971" t="s">
        <v>856</v>
      </c>
      <c r="H971" t="s">
        <v>6316</v>
      </c>
      <c r="I971" t="s">
        <v>6317</v>
      </c>
      <c r="J971" t="s">
        <v>6318</v>
      </c>
      <c r="K971" t="s">
        <v>656</v>
      </c>
      <c r="L971" t="s">
        <v>6164</v>
      </c>
    </row>
    <row r="972" spans="1:12">
      <c r="A972" t="s">
        <v>6372</v>
      </c>
      <c r="B972" t="s">
        <v>6320</v>
      </c>
      <c r="C972" t="str">
        <f t="shared" si="15"/>
        <v>Kilburn</v>
      </c>
      <c r="D972" s="2" t="s">
        <v>26650</v>
      </c>
      <c r="E972" t="s">
        <v>946</v>
      </c>
      <c r="F972" t="s">
        <v>26651</v>
      </c>
      <c r="G972" t="s">
        <v>1518</v>
      </c>
      <c r="H972" t="s">
        <v>6322</v>
      </c>
      <c r="I972" t="s">
        <v>6323</v>
      </c>
      <c r="J972" t="s">
        <v>6324</v>
      </c>
      <c r="K972" t="s">
        <v>6325</v>
      </c>
      <c r="L972" t="s">
        <v>6326</v>
      </c>
    </row>
    <row r="973" spans="1:12">
      <c r="A973" t="s">
        <v>6378</v>
      </c>
      <c r="B973" t="s">
        <v>6328</v>
      </c>
      <c r="C973" t="str">
        <f t="shared" si="15"/>
        <v>Redtape</v>
      </c>
      <c r="D973" s="2" t="s">
        <v>23506</v>
      </c>
      <c r="E973" t="s">
        <v>2179</v>
      </c>
      <c r="F973" t="s">
        <v>26652</v>
      </c>
      <c r="G973" t="s">
        <v>2132</v>
      </c>
      <c r="H973" t="s">
        <v>946</v>
      </c>
      <c r="I973" t="s">
        <v>6329</v>
      </c>
      <c r="J973" t="s">
        <v>6330</v>
      </c>
      <c r="K973" t="s">
        <v>388</v>
      </c>
      <c r="L973" t="s">
        <v>1139</v>
      </c>
    </row>
    <row r="974" spans="1:12">
      <c r="A974" t="s">
        <v>842</v>
      </c>
      <c r="B974" t="s">
        <v>843</v>
      </c>
      <c r="C974" t="str">
        <f t="shared" si="15"/>
        <v>Name</v>
      </c>
      <c r="D974" s="2" t="s">
        <v>844</v>
      </c>
      <c r="E974" t="s">
        <v>845</v>
      </c>
      <c r="F974" t="s">
        <v>846</v>
      </c>
      <c r="G974" t="s">
        <v>847</v>
      </c>
      <c r="H974" t="s">
        <v>848</v>
      </c>
      <c r="I974" t="s">
        <v>849</v>
      </c>
      <c r="J974" t="s">
        <v>850</v>
      </c>
      <c r="K974" t="s">
        <v>851</v>
      </c>
      <c r="L974" t="s">
        <v>852</v>
      </c>
    </row>
    <row r="975" spans="1:12">
      <c r="A975" t="s">
        <v>6381</v>
      </c>
      <c r="B975" t="s">
        <v>6332</v>
      </c>
      <c r="C975" t="str">
        <f t="shared" si="15"/>
        <v>Interiors</v>
      </c>
      <c r="D975" s="2" t="s">
        <v>23729</v>
      </c>
      <c r="E975" t="s">
        <v>24248</v>
      </c>
      <c r="F975" t="s">
        <v>24249</v>
      </c>
      <c r="G975" t="s">
        <v>2240</v>
      </c>
      <c r="H975" t="s">
        <v>874</v>
      </c>
      <c r="I975" t="s">
        <v>6333</v>
      </c>
      <c r="J975" t="s">
        <v>6334</v>
      </c>
      <c r="K975" t="s">
        <v>6335</v>
      </c>
      <c r="L975" t="s">
        <v>1139</v>
      </c>
    </row>
    <row r="976" spans="1:12">
      <c r="A976" t="s">
        <v>6388</v>
      </c>
      <c r="B976" t="s">
        <v>6337</v>
      </c>
      <c r="C976" t="str">
        <f t="shared" si="15"/>
        <v>Shri</v>
      </c>
      <c r="D976" s="2" t="s">
        <v>24250</v>
      </c>
      <c r="E976" t="s">
        <v>7933</v>
      </c>
      <c r="F976" t="s">
        <v>24251</v>
      </c>
      <c r="G976" t="s">
        <v>856</v>
      </c>
      <c r="H976" t="s">
        <v>5275</v>
      </c>
      <c r="I976" t="s">
        <v>6339</v>
      </c>
      <c r="J976" t="s">
        <v>6340</v>
      </c>
      <c r="K976" t="s">
        <v>6341</v>
      </c>
      <c r="L976" t="s">
        <v>6342</v>
      </c>
    </row>
    <row r="977" spans="1:12">
      <c r="A977" t="s">
        <v>6394</v>
      </c>
      <c r="B977" t="s">
        <v>6344</v>
      </c>
      <c r="C977" t="str">
        <f t="shared" si="15"/>
        <v>Pfizer</v>
      </c>
      <c r="D977" s="2" t="s">
        <v>26653</v>
      </c>
      <c r="E977" t="s">
        <v>2761</v>
      </c>
      <c r="F977" t="s">
        <v>26654</v>
      </c>
      <c r="G977" t="s">
        <v>4129</v>
      </c>
      <c r="H977" t="s">
        <v>6346</v>
      </c>
      <c r="I977" t="s">
        <v>4440</v>
      </c>
      <c r="J977" t="s">
        <v>6347</v>
      </c>
      <c r="K977" t="s">
        <v>625</v>
      </c>
      <c r="L977" t="s">
        <v>6280</v>
      </c>
    </row>
    <row r="978" spans="1:12">
      <c r="A978" t="s">
        <v>6399</v>
      </c>
      <c r="B978" t="s">
        <v>6349</v>
      </c>
      <c r="C978" t="str">
        <f t="shared" si="15"/>
        <v>Davin</v>
      </c>
      <c r="D978" s="2" t="s">
        <v>23302</v>
      </c>
      <c r="E978" t="s">
        <v>157</v>
      </c>
      <c r="F978" t="s">
        <v>1558</v>
      </c>
      <c r="G978" t="s">
        <v>856</v>
      </c>
      <c r="H978" t="s">
        <v>1317</v>
      </c>
      <c r="I978" t="s">
        <v>3834</v>
      </c>
      <c r="J978" t="s">
        <v>1753</v>
      </c>
      <c r="K978" t="s">
        <v>2206</v>
      </c>
      <c r="L978" t="s">
        <v>6280</v>
      </c>
    </row>
    <row r="979" spans="1:12">
      <c r="A979" t="s">
        <v>6403</v>
      </c>
      <c r="B979" t="s">
        <v>6351</v>
      </c>
      <c r="C979" t="str">
        <f t="shared" si="15"/>
        <v>Hind</v>
      </c>
      <c r="D979" s="2" t="s">
        <v>26655</v>
      </c>
      <c r="E979" t="s">
        <v>12837</v>
      </c>
      <c r="F979" t="s">
        <v>26656</v>
      </c>
      <c r="G979" t="s">
        <v>1642</v>
      </c>
      <c r="H979" t="s">
        <v>6352</v>
      </c>
      <c r="I979" t="s">
        <v>6353</v>
      </c>
      <c r="J979" t="s">
        <v>6354</v>
      </c>
      <c r="K979" t="s">
        <v>3551</v>
      </c>
      <c r="L979" t="s">
        <v>3719</v>
      </c>
    </row>
    <row r="980" spans="1:12">
      <c r="A980" t="s">
        <v>6407</v>
      </c>
      <c r="B980" t="s">
        <v>6356</v>
      </c>
      <c r="C980" t="str">
        <f t="shared" si="15"/>
        <v>Menon</v>
      </c>
      <c r="D980" s="2" t="s">
        <v>24252</v>
      </c>
      <c r="E980" t="s">
        <v>7859</v>
      </c>
      <c r="F980" t="s">
        <v>24253</v>
      </c>
      <c r="G980" t="s">
        <v>3019</v>
      </c>
      <c r="H980" t="s">
        <v>417</v>
      </c>
      <c r="I980" t="s">
        <v>5462</v>
      </c>
      <c r="J980" t="s">
        <v>6357</v>
      </c>
      <c r="K980" t="s">
        <v>6358</v>
      </c>
      <c r="L980" t="s">
        <v>6359</v>
      </c>
    </row>
    <row r="981" spans="1:12">
      <c r="A981" t="s">
        <v>6411</v>
      </c>
      <c r="B981" t="s">
        <v>6098</v>
      </c>
      <c r="C981" t="str">
        <f t="shared" si="15"/>
        <v>UVS</v>
      </c>
      <c r="D981" s="2" t="s">
        <v>8227</v>
      </c>
      <c r="E981" t="s">
        <v>13425</v>
      </c>
      <c r="F981" t="s">
        <v>24254</v>
      </c>
      <c r="G981" t="s">
        <v>856</v>
      </c>
      <c r="H981" t="s">
        <v>3692</v>
      </c>
      <c r="I981" t="s">
        <v>6099</v>
      </c>
      <c r="J981" t="s">
        <v>6100</v>
      </c>
      <c r="K981" t="s">
        <v>6101</v>
      </c>
      <c r="L981" t="s">
        <v>6365</v>
      </c>
    </row>
    <row r="982" spans="1:12">
      <c r="A982" t="s">
        <v>6417</v>
      </c>
      <c r="B982" t="s">
        <v>6367</v>
      </c>
      <c r="C982" t="str">
        <f t="shared" si="15"/>
        <v>Frog</v>
      </c>
      <c r="D982" s="2" t="s">
        <v>23660</v>
      </c>
      <c r="E982" t="s">
        <v>4800</v>
      </c>
      <c r="F982" t="s">
        <v>26657</v>
      </c>
      <c r="G982" t="s">
        <v>856</v>
      </c>
      <c r="H982" t="s">
        <v>181</v>
      </c>
      <c r="I982" t="s">
        <v>6368</v>
      </c>
      <c r="J982" t="s">
        <v>6369</v>
      </c>
      <c r="K982" t="s">
        <v>6370</v>
      </c>
      <c r="L982" t="s">
        <v>6371</v>
      </c>
    </row>
    <row r="983" spans="1:12">
      <c r="A983" t="s">
        <v>6420</v>
      </c>
      <c r="B983" t="s">
        <v>6373</v>
      </c>
      <c r="C983" t="str">
        <f t="shared" si="15"/>
        <v>Ratnamani</v>
      </c>
      <c r="D983" s="2" t="s">
        <v>26658</v>
      </c>
      <c r="E983" t="s">
        <v>24204</v>
      </c>
      <c r="F983" t="s">
        <v>26659</v>
      </c>
      <c r="G983" t="s">
        <v>2153</v>
      </c>
      <c r="H983" t="s">
        <v>6375</v>
      </c>
      <c r="I983" t="s">
        <v>4963</v>
      </c>
      <c r="J983" t="s">
        <v>6376</v>
      </c>
      <c r="K983" t="s">
        <v>6377</v>
      </c>
      <c r="L983" t="s">
        <v>2887</v>
      </c>
    </row>
    <row r="984" spans="1:12">
      <c r="A984" t="s">
        <v>6427</v>
      </c>
      <c r="B984" t="s">
        <v>6361</v>
      </c>
      <c r="C984" t="str">
        <f t="shared" si="15"/>
        <v>Alacrity</v>
      </c>
      <c r="D984" s="2" t="s">
        <v>25114</v>
      </c>
      <c r="E984" t="s">
        <v>5635</v>
      </c>
      <c r="F984" t="s">
        <v>26660</v>
      </c>
      <c r="G984" t="s">
        <v>856</v>
      </c>
      <c r="H984" t="s">
        <v>364</v>
      </c>
      <c r="I984" t="s">
        <v>5537</v>
      </c>
      <c r="J984" t="s">
        <v>6363</v>
      </c>
      <c r="K984" t="s">
        <v>6364</v>
      </c>
      <c r="L984" t="s">
        <v>557</v>
      </c>
    </row>
    <row r="985" spans="1:12">
      <c r="A985" t="s">
        <v>6431</v>
      </c>
      <c r="B985" t="s">
        <v>766</v>
      </c>
      <c r="C985" t="str">
        <f t="shared" si="15"/>
        <v>Gravita</v>
      </c>
      <c r="D985" s="2" t="s">
        <v>26661</v>
      </c>
      <c r="E985" t="s">
        <v>14972</v>
      </c>
      <c r="F985" t="s">
        <v>26662</v>
      </c>
      <c r="G985" t="s">
        <v>969</v>
      </c>
      <c r="H985" t="s">
        <v>1965</v>
      </c>
      <c r="I985" t="s">
        <v>6091</v>
      </c>
      <c r="J985" t="s">
        <v>6379</v>
      </c>
      <c r="K985" t="s">
        <v>6380</v>
      </c>
      <c r="L985" t="s">
        <v>557</v>
      </c>
    </row>
    <row r="986" spans="1:12">
      <c r="A986" t="s">
        <v>6437</v>
      </c>
      <c r="B986" t="s">
        <v>6382</v>
      </c>
      <c r="C986" t="str">
        <f t="shared" si="15"/>
        <v>Jupiter</v>
      </c>
      <c r="D986" s="2" t="s">
        <v>23940</v>
      </c>
      <c r="E986" t="s">
        <v>26663</v>
      </c>
      <c r="F986" t="s">
        <v>26664</v>
      </c>
      <c r="G986" t="s">
        <v>352</v>
      </c>
      <c r="H986" t="s">
        <v>6383</v>
      </c>
      <c r="I986" t="s">
        <v>6384</v>
      </c>
      <c r="J986" t="s">
        <v>6385</v>
      </c>
      <c r="K986" t="s">
        <v>6386</v>
      </c>
      <c r="L986" t="s">
        <v>6387</v>
      </c>
    </row>
    <row r="987" spans="1:12">
      <c r="A987" t="s">
        <v>6442</v>
      </c>
      <c r="B987" t="s">
        <v>6389</v>
      </c>
      <c r="C987" t="str">
        <f t="shared" si="15"/>
        <v>PDP</v>
      </c>
      <c r="D987" s="2" t="s">
        <v>22851</v>
      </c>
      <c r="E987" t="s">
        <v>5774</v>
      </c>
      <c r="F987" t="s">
        <v>6841</v>
      </c>
      <c r="G987" t="s">
        <v>856</v>
      </c>
      <c r="H987" t="s">
        <v>5197</v>
      </c>
      <c r="I987" t="s">
        <v>6391</v>
      </c>
      <c r="J987" t="s">
        <v>6392</v>
      </c>
      <c r="K987" t="s">
        <v>6393</v>
      </c>
      <c r="L987" t="s">
        <v>6387</v>
      </c>
    </row>
    <row r="988" spans="1:12">
      <c r="A988" t="s">
        <v>6446</v>
      </c>
      <c r="B988" t="s">
        <v>6395</v>
      </c>
      <c r="C988" t="str">
        <f t="shared" si="15"/>
        <v>Expleo</v>
      </c>
      <c r="D988" s="2" t="s">
        <v>24258</v>
      </c>
      <c r="E988" t="s">
        <v>651</v>
      </c>
      <c r="F988" t="s">
        <v>24259</v>
      </c>
      <c r="G988" t="s">
        <v>3703</v>
      </c>
      <c r="H988" t="s">
        <v>1219</v>
      </c>
      <c r="I988" t="s">
        <v>294</v>
      </c>
      <c r="J988" t="s">
        <v>6397</v>
      </c>
      <c r="K988" t="s">
        <v>2609</v>
      </c>
      <c r="L988" t="s">
        <v>6398</v>
      </c>
    </row>
    <row r="989" spans="1:12">
      <c r="A989" t="s">
        <v>6453</v>
      </c>
      <c r="B989" t="s">
        <v>6400</v>
      </c>
      <c r="C989" t="str">
        <f t="shared" si="15"/>
        <v>Energy-Mission</v>
      </c>
      <c r="D989" s="2" t="s">
        <v>22810</v>
      </c>
      <c r="E989" t="s">
        <v>9437</v>
      </c>
      <c r="F989" t="s">
        <v>14031</v>
      </c>
      <c r="G989" t="s">
        <v>856</v>
      </c>
      <c r="H989" t="s">
        <v>2896</v>
      </c>
      <c r="I989" t="s">
        <v>470</v>
      </c>
      <c r="J989" t="s">
        <v>6390</v>
      </c>
      <c r="K989" t="s">
        <v>6401</v>
      </c>
      <c r="L989" t="s">
        <v>6402</v>
      </c>
    </row>
    <row r="990" spans="1:12">
      <c r="A990" t="s">
        <v>842</v>
      </c>
      <c r="B990" t="s">
        <v>843</v>
      </c>
      <c r="C990" t="str">
        <f t="shared" si="15"/>
        <v>Name</v>
      </c>
      <c r="D990" s="2" t="s">
        <v>844</v>
      </c>
      <c r="E990" t="s">
        <v>845</v>
      </c>
      <c r="F990" t="s">
        <v>846</v>
      </c>
      <c r="G990" t="s">
        <v>847</v>
      </c>
      <c r="H990" t="s">
        <v>848</v>
      </c>
      <c r="I990" t="s">
        <v>849</v>
      </c>
      <c r="J990" t="s">
        <v>850</v>
      </c>
      <c r="K990" t="s">
        <v>851</v>
      </c>
      <c r="L990" t="s">
        <v>852</v>
      </c>
    </row>
    <row r="991" spans="1:12">
      <c r="A991" t="s">
        <v>6458</v>
      </c>
      <c r="B991" t="s">
        <v>6404</v>
      </c>
      <c r="C991" t="str">
        <f t="shared" si="15"/>
        <v>Ahm.</v>
      </c>
      <c r="D991" s="2" t="s">
        <v>22809</v>
      </c>
      <c r="E991" t="s">
        <v>6590</v>
      </c>
      <c r="F991" t="s">
        <v>23155</v>
      </c>
      <c r="G991" t="s">
        <v>856</v>
      </c>
      <c r="H991" t="s">
        <v>6405</v>
      </c>
      <c r="I991" t="s">
        <v>859</v>
      </c>
      <c r="J991" t="s">
        <v>6406</v>
      </c>
      <c r="K991" t="s">
        <v>859</v>
      </c>
      <c r="L991" t="s">
        <v>3579</v>
      </c>
    </row>
    <row r="992" spans="1:12">
      <c r="A992" t="s">
        <v>6464</v>
      </c>
      <c r="B992" t="s">
        <v>6408</v>
      </c>
      <c r="C992" t="str">
        <f t="shared" si="15"/>
        <v>Bulkcorp</v>
      </c>
      <c r="D992" s="2" t="s">
        <v>1250</v>
      </c>
      <c r="E992" t="s">
        <v>1666</v>
      </c>
      <c r="F992" t="s">
        <v>15651</v>
      </c>
      <c r="G992" t="s">
        <v>856</v>
      </c>
      <c r="H992" t="s">
        <v>513</v>
      </c>
      <c r="I992" t="s">
        <v>6410</v>
      </c>
      <c r="J992" t="s">
        <v>3009</v>
      </c>
      <c r="K992" t="s">
        <v>4218</v>
      </c>
      <c r="L992" t="s">
        <v>1032</v>
      </c>
    </row>
    <row r="993" spans="1:12">
      <c r="A993" t="s">
        <v>6469</v>
      </c>
      <c r="B993" t="s">
        <v>6412</v>
      </c>
      <c r="C993" t="str">
        <f t="shared" si="15"/>
        <v>Chandni</v>
      </c>
      <c r="D993" s="2" t="s">
        <v>24260</v>
      </c>
      <c r="E993" t="s">
        <v>1772</v>
      </c>
      <c r="F993" t="s">
        <v>3479</v>
      </c>
      <c r="G993" t="s">
        <v>856</v>
      </c>
      <c r="H993" t="s">
        <v>405</v>
      </c>
      <c r="I993" t="s">
        <v>6414</v>
      </c>
      <c r="J993" t="s">
        <v>2876</v>
      </c>
      <c r="K993" t="s">
        <v>6415</v>
      </c>
      <c r="L993" t="s">
        <v>6416</v>
      </c>
    </row>
    <row r="994" spans="1:12">
      <c r="A994" t="s">
        <v>6474</v>
      </c>
      <c r="B994" t="s">
        <v>6418</v>
      </c>
      <c r="C994" t="str">
        <f t="shared" si="15"/>
        <v>Transvoy</v>
      </c>
      <c r="D994" s="2" t="s">
        <v>24261</v>
      </c>
      <c r="E994" t="s">
        <v>10778</v>
      </c>
      <c r="F994" t="s">
        <v>4009</v>
      </c>
      <c r="G994" t="s">
        <v>856</v>
      </c>
      <c r="H994" t="s">
        <v>2687</v>
      </c>
      <c r="I994" t="s">
        <v>6419</v>
      </c>
      <c r="J994" t="s">
        <v>901</v>
      </c>
      <c r="K994" t="s">
        <v>5338</v>
      </c>
      <c r="L994" t="s">
        <v>6416</v>
      </c>
    </row>
    <row r="995" spans="1:12">
      <c r="A995" t="s">
        <v>6480</v>
      </c>
      <c r="B995" t="s">
        <v>6421</v>
      </c>
      <c r="C995" t="str">
        <f t="shared" si="15"/>
        <v>EFC</v>
      </c>
      <c r="D995" s="2" t="s">
        <v>23281</v>
      </c>
      <c r="E995" t="s">
        <v>3175</v>
      </c>
      <c r="F995" t="s">
        <v>26665</v>
      </c>
      <c r="G995" t="s">
        <v>856</v>
      </c>
      <c r="H995" t="s">
        <v>6422</v>
      </c>
      <c r="I995" t="s">
        <v>6423</v>
      </c>
      <c r="J995" t="s">
        <v>6424</v>
      </c>
      <c r="K995" t="s">
        <v>6425</v>
      </c>
      <c r="L995" t="s">
        <v>6426</v>
      </c>
    </row>
    <row r="996" spans="1:12">
      <c r="A996" t="s">
        <v>6486</v>
      </c>
      <c r="B996" t="s">
        <v>6428</v>
      </c>
      <c r="C996" t="str">
        <f t="shared" si="15"/>
        <v>Medico</v>
      </c>
      <c r="D996" s="2" t="s">
        <v>1193</v>
      </c>
      <c r="E996" t="s">
        <v>12673</v>
      </c>
      <c r="F996" t="s">
        <v>26666</v>
      </c>
      <c r="G996" t="s">
        <v>856</v>
      </c>
      <c r="H996" t="s">
        <v>105</v>
      </c>
      <c r="I996" t="s">
        <v>6274</v>
      </c>
      <c r="J996" t="s">
        <v>6430</v>
      </c>
      <c r="K996" t="s">
        <v>2509</v>
      </c>
      <c r="L996" t="s">
        <v>6322</v>
      </c>
    </row>
    <row r="997" spans="1:12">
      <c r="A997" t="s">
        <v>6492</v>
      </c>
      <c r="B997" t="s">
        <v>6432</v>
      </c>
      <c r="C997" t="str">
        <f t="shared" si="15"/>
        <v>Lupin</v>
      </c>
      <c r="D997" s="2" t="s">
        <v>26667</v>
      </c>
      <c r="E997" t="s">
        <v>16205</v>
      </c>
      <c r="F997" t="s">
        <v>26668</v>
      </c>
      <c r="G997" t="s">
        <v>2858</v>
      </c>
      <c r="H997" t="s">
        <v>6433</v>
      </c>
      <c r="I997" t="s">
        <v>6434</v>
      </c>
      <c r="J997" t="s">
        <v>6435</v>
      </c>
      <c r="K997" t="s">
        <v>6436</v>
      </c>
      <c r="L997" t="s">
        <v>2568</v>
      </c>
    </row>
    <row r="998" spans="1:12">
      <c r="A998" t="s">
        <v>6494</v>
      </c>
      <c r="B998" t="s">
        <v>6438</v>
      </c>
      <c r="C998" t="str">
        <f t="shared" si="15"/>
        <v>P.E.</v>
      </c>
      <c r="D998" s="2" t="s">
        <v>24262</v>
      </c>
      <c r="E998" t="s">
        <v>6207</v>
      </c>
      <c r="F998" t="s">
        <v>22831</v>
      </c>
      <c r="G998" t="s">
        <v>856</v>
      </c>
      <c r="H998" t="s">
        <v>639</v>
      </c>
      <c r="I998" t="s">
        <v>5483</v>
      </c>
      <c r="J998" t="s">
        <v>6440</v>
      </c>
      <c r="K998" t="s">
        <v>6441</v>
      </c>
      <c r="L998" t="s">
        <v>2568</v>
      </c>
    </row>
    <row r="999" spans="1:12">
      <c r="A999" t="s">
        <v>6501</v>
      </c>
      <c r="B999" t="s">
        <v>6443</v>
      </c>
      <c r="C999" t="str">
        <f t="shared" si="15"/>
        <v>Tolins</v>
      </c>
      <c r="D999" s="2" t="s">
        <v>23379</v>
      </c>
      <c r="E999" t="s">
        <v>4554</v>
      </c>
      <c r="F999" t="s">
        <v>25459</v>
      </c>
      <c r="G999" t="s">
        <v>856</v>
      </c>
      <c r="H999" t="s">
        <v>3894</v>
      </c>
      <c r="I999" t="s">
        <v>2820</v>
      </c>
      <c r="J999" t="s">
        <v>6445</v>
      </c>
      <c r="K999" t="s">
        <v>1299</v>
      </c>
      <c r="L999" t="s">
        <v>2568</v>
      </c>
    </row>
    <row r="1000" spans="1:12">
      <c r="A1000" t="s">
        <v>6505</v>
      </c>
      <c r="B1000" t="s">
        <v>6447</v>
      </c>
      <c r="C1000" t="str">
        <f t="shared" si="15"/>
        <v>Bajaj</v>
      </c>
      <c r="D1000" s="2" t="s">
        <v>26669</v>
      </c>
      <c r="E1000" t="s">
        <v>7337</v>
      </c>
      <c r="F1000" t="s">
        <v>26670</v>
      </c>
      <c r="G1000" t="s">
        <v>732</v>
      </c>
      <c r="H1000" t="s">
        <v>6448</v>
      </c>
      <c r="I1000" t="s">
        <v>6449</v>
      </c>
      <c r="J1000" t="s">
        <v>6450</v>
      </c>
      <c r="K1000" t="s">
        <v>6451</v>
      </c>
      <c r="L1000" t="s">
        <v>6452</v>
      </c>
    </row>
    <row r="1001" spans="1:12">
      <c r="A1001" t="s">
        <v>842</v>
      </c>
      <c r="B1001" t="s">
        <v>843</v>
      </c>
      <c r="C1001" t="str">
        <f t="shared" si="15"/>
        <v>Name</v>
      </c>
      <c r="D1001" s="2" t="s">
        <v>844</v>
      </c>
      <c r="E1001" t="s">
        <v>845</v>
      </c>
      <c r="F1001" t="s">
        <v>846</v>
      </c>
      <c r="G1001" t="s">
        <v>847</v>
      </c>
      <c r="H1001" t="s">
        <v>848</v>
      </c>
      <c r="I1001" t="s">
        <v>849</v>
      </c>
      <c r="J1001" t="s">
        <v>850</v>
      </c>
      <c r="K1001" t="s">
        <v>851</v>
      </c>
      <c r="L1001" t="s">
        <v>852</v>
      </c>
    </row>
    <row r="1002" spans="1:12">
      <c r="A1002" t="s">
        <v>6513</v>
      </c>
      <c r="B1002" t="s">
        <v>6454</v>
      </c>
      <c r="C1002" t="str">
        <f t="shared" si="15"/>
        <v>Indian</v>
      </c>
      <c r="D1002" s="2" t="s">
        <v>26671</v>
      </c>
      <c r="E1002" t="s">
        <v>7761</v>
      </c>
      <c r="F1002" t="s">
        <v>26672</v>
      </c>
      <c r="G1002" t="s">
        <v>1392</v>
      </c>
      <c r="H1002" t="s">
        <v>6455</v>
      </c>
      <c r="I1002" t="s">
        <v>6456</v>
      </c>
      <c r="J1002" t="s">
        <v>6457</v>
      </c>
      <c r="K1002" t="s">
        <v>584</v>
      </c>
      <c r="L1002" t="s">
        <v>6452</v>
      </c>
    </row>
    <row r="1003" spans="1:12">
      <c r="A1003" t="s">
        <v>6521</v>
      </c>
      <c r="B1003" t="s">
        <v>6459</v>
      </c>
      <c r="C1003" t="str">
        <f t="shared" si="15"/>
        <v>KEI</v>
      </c>
      <c r="D1003" s="2" t="s">
        <v>25763</v>
      </c>
      <c r="E1003" t="s">
        <v>1690</v>
      </c>
      <c r="F1003" t="s">
        <v>26673</v>
      </c>
      <c r="G1003" t="s">
        <v>1804</v>
      </c>
      <c r="H1003" t="s">
        <v>6460</v>
      </c>
      <c r="I1003" t="s">
        <v>6461</v>
      </c>
      <c r="J1003" t="s">
        <v>6462</v>
      </c>
      <c r="K1003" t="s">
        <v>6463</v>
      </c>
      <c r="L1003" t="s">
        <v>6452</v>
      </c>
    </row>
    <row r="1004" spans="1:12">
      <c r="A1004" t="s">
        <v>6526</v>
      </c>
      <c r="B1004" t="s">
        <v>6465</v>
      </c>
      <c r="C1004" t="str">
        <f t="shared" si="15"/>
        <v>Zensar</v>
      </c>
      <c r="D1004" s="2" t="s">
        <v>26674</v>
      </c>
      <c r="E1004" t="s">
        <v>9177</v>
      </c>
      <c r="F1004" t="s">
        <v>26675</v>
      </c>
      <c r="G1004" t="s">
        <v>6697</v>
      </c>
      <c r="H1004" t="s">
        <v>6467</v>
      </c>
      <c r="I1004" t="s">
        <v>1339</v>
      </c>
      <c r="J1004" t="s">
        <v>6468</v>
      </c>
      <c r="K1004" t="s">
        <v>4417</v>
      </c>
      <c r="L1004" t="s">
        <v>2026</v>
      </c>
    </row>
    <row r="1005" spans="1:12">
      <c r="A1005" t="s">
        <v>6532</v>
      </c>
      <c r="B1005" t="s">
        <v>6470</v>
      </c>
      <c r="C1005" t="str">
        <f t="shared" si="15"/>
        <v>Cont.</v>
      </c>
      <c r="D1005" s="2" t="s">
        <v>24263</v>
      </c>
      <c r="E1005" t="s">
        <v>23650</v>
      </c>
      <c r="F1005" t="s">
        <v>23890</v>
      </c>
      <c r="G1005" t="s">
        <v>856</v>
      </c>
      <c r="H1005" t="s">
        <v>2858</v>
      </c>
      <c r="I1005" t="s">
        <v>6472</v>
      </c>
      <c r="J1005" t="s">
        <v>5094</v>
      </c>
      <c r="K1005" t="s">
        <v>6473</v>
      </c>
      <c r="L1005" t="s">
        <v>1241</v>
      </c>
    </row>
    <row r="1006" spans="1:12">
      <c r="A1006" t="s">
        <v>6538</v>
      </c>
      <c r="B1006" t="s">
        <v>6475</v>
      </c>
      <c r="C1006" t="str">
        <f t="shared" si="15"/>
        <v>Bhaskar</v>
      </c>
      <c r="D1006" s="2" t="s">
        <v>6824</v>
      </c>
      <c r="E1006" t="s">
        <v>12319</v>
      </c>
      <c r="F1006" t="s">
        <v>24264</v>
      </c>
      <c r="G1006" t="s">
        <v>856</v>
      </c>
      <c r="H1006" t="s">
        <v>6477</v>
      </c>
      <c r="I1006" t="s">
        <v>6478</v>
      </c>
      <c r="J1006" t="s">
        <v>5737</v>
      </c>
      <c r="K1006" t="s">
        <v>6479</v>
      </c>
      <c r="L1006" t="s">
        <v>4455</v>
      </c>
    </row>
    <row r="1007" spans="1:12">
      <c r="A1007" t="s">
        <v>6543</v>
      </c>
      <c r="B1007" t="s">
        <v>6481</v>
      </c>
      <c r="C1007" t="str">
        <f t="shared" si="15"/>
        <v>Arihant</v>
      </c>
      <c r="D1007" s="2" t="s">
        <v>23618</v>
      </c>
      <c r="E1007" t="s">
        <v>2003</v>
      </c>
      <c r="F1007" t="s">
        <v>24265</v>
      </c>
      <c r="G1007" t="s">
        <v>2673</v>
      </c>
      <c r="H1007" t="s">
        <v>6482</v>
      </c>
      <c r="I1007" t="s">
        <v>6483</v>
      </c>
      <c r="J1007" t="s">
        <v>6484</v>
      </c>
      <c r="K1007" t="s">
        <v>6485</v>
      </c>
      <c r="L1007" t="s">
        <v>4455</v>
      </c>
    </row>
    <row r="1008" spans="1:12">
      <c r="A1008" t="s">
        <v>6546</v>
      </c>
      <c r="B1008" t="s">
        <v>6487</v>
      </c>
      <c r="C1008" t="str">
        <f t="shared" si="15"/>
        <v>Tankup</v>
      </c>
      <c r="D1008" s="2" t="s">
        <v>24266</v>
      </c>
      <c r="E1008" t="s">
        <v>22913</v>
      </c>
      <c r="F1008" t="s">
        <v>24267</v>
      </c>
      <c r="G1008" t="s">
        <v>856</v>
      </c>
      <c r="H1008" t="s">
        <v>6488</v>
      </c>
      <c r="I1008" t="s">
        <v>6489</v>
      </c>
      <c r="J1008" t="s">
        <v>6490</v>
      </c>
      <c r="K1008" t="s">
        <v>6491</v>
      </c>
      <c r="L1008" t="s">
        <v>4455</v>
      </c>
    </row>
    <row r="1009" spans="1:12">
      <c r="A1009" t="s">
        <v>6551</v>
      </c>
      <c r="B1009" t="s">
        <v>6493</v>
      </c>
      <c r="C1009" t="str">
        <f t="shared" si="15"/>
        <v>Anand</v>
      </c>
      <c r="D1009" s="2" t="s">
        <v>24100</v>
      </c>
      <c r="E1009" t="s">
        <v>5034</v>
      </c>
      <c r="F1009" t="s">
        <v>26676</v>
      </c>
      <c r="G1009" t="s">
        <v>856</v>
      </c>
      <c r="H1009" t="s">
        <v>859</v>
      </c>
      <c r="I1009" t="s">
        <v>859</v>
      </c>
      <c r="J1009" t="s">
        <v>859</v>
      </c>
      <c r="K1009" t="s">
        <v>859</v>
      </c>
      <c r="L1009" t="s">
        <v>4455</v>
      </c>
    </row>
    <row r="1010" spans="1:12">
      <c r="A1010" t="s">
        <v>6556</v>
      </c>
      <c r="B1010" t="s">
        <v>6495</v>
      </c>
      <c r="C1010" t="str">
        <f t="shared" si="15"/>
        <v>Welspun</v>
      </c>
      <c r="D1010" s="2" t="s">
        <v>26677</v>
      </c>
      <c r="E1010" t="s">
        <v>1237</v>
      </c>
      <c r="F1010" t="s">
        <v>26678</v>
      </c>
      <c r="G1010" t="s">
        <v>331</v>
      </c>
      <c r="H1010" t="s">
        <v>6497</v>
      </c>
      <c r="I1010" t="s">
        <v>6498</v>
      </c>
      <c r="J1010" t="s">
        <v>6499</v>
      </c>
      <c r="K1010" t="s">
        <v>6500</v>
      </c>
      <c r="L1010" t="s">
        <v>1083</v>
      </c>
    </row>
    <row r="1011" spans="1:12">
      <c r="A1011" t="s">
        <v>6560</v>
      </c>
      <c r="B1011" t="s">
        <v>6502</v>
      </c>
      <c r="C1011" t="str">
        <f t="shared" si="15"/>
        <v>Spright</v>
      </c>
      <c r="D1011" s="2" t="s">
        <v>2320</v>
      </c>
      <c r="E1011" t="s">
        <v>5350</v>
      </c>
      <c r="F1011" t="s">
        <v>10640</v>
      </c>
      <c r="G1011" t="s">
        <v>2584</v>
      </c>
      <c r="H1011" t="s">
        <v>6062</v>
      </c>
      <c r="I1011" t="s">
        <v>1839</v>
      </c>
      <c r="J1011" t="s">
        <v>5380</v>
      </c>
      <c r="K1011" t="s">
        <v>6503</v>
      </c>
      <c r="L1011" t="s">
        <v>6504</v>
      </c>
    </row>
    <row r="1012" spans="1:12">
      <c r="A1012" t="s">
        <v>6566</v>
      </c>
      <c r="B1012" t="s">
        <v>6506</v>
      </c>
      <c r="C1012" t="str">
        <f t="shared" si="15"/>
        <v>Sky</v>
      </c>
      <c r="D1012" s="2" t="s">
        <v>23980</v>
      </c>
      <c r="E1012" t="s">
        <v>3118</v>
      </c>
      <c r="F1012" t="s">
        <v>24268</v>
      </c>
      <c r="G1012" t="s">
        <v>856</v>
      </c>
      <c r="H1012" t="s">
        <v>6508</v>
      </c>
      <c r="I1012" t="s">
        <v>6509</v>
      </c>
      <c r="J1012" t="s">
        <v>6510</v>
      </c>
      <c r="K1012" t="s">
        <v>6511</v>
      </c>
      <c r="L1012" t="s">
        <v>6512</v>
      </c>
    </row>
    <row r="1013" spans="1:12">
      <c r="A1013" t="s">
        <v>6570</v>
      </c>
      <c r="B1013" t="s">
        <v>6514</v>
      </c>
      <c r="C1013" t="str">
        <f t="shared" si="15"/>
        <v>Aeron</v>
      </c>
      <c r="D1013" s="2" t="s">
        <v>22852</v>
      </c>
      <c r="E1013" t="s">
        <v>10607</v>
      </c>
      <c r="F1013" t="s">
        <v>26679</v>
      </c>
      <c r="G1013" t="s">
        <v>856</v>
      </c>
      <c r="H1013" t="s">
        <v>6517</v>
      </c>
      <c r="I1013" t="s">
        <v>3522</v>
      </c>
      <c r="J1013" t="s">
        <v>6518</v>
      </c>
      <c r="K1013" t="s">
        <v>6519</v>
      </c>
      <c r="L1013" t="s">
        <v>6520</v>
      </c>
    </row>
    <row r="1014" spans="1:12">
      <c r="A1014" t="s">
        <v>6575</v>
      </c>
      <c r="B1014" t="s">
        <v>6522</v>
      </c>
      <c r="C1014" t="str">
        <f t="shared" si="15"/>
        <v>Bombay</v>
      </c>
      <c r="D1014" s="2" t="s">
        <v>4756</v>
      </c>
      <c r="E1014" t="s">
        <v>25473</v>
      </c>
      <c r="F1014" t="s">
        <v>26680</v>
      </c>
      <c r="G1014" t="s">
        <v>856</v>
      </c>
      <c r="H1014" t="s">
        <v>6523</v>
      </c>
      <c r="I1014" t="s">
        <v>6524</v>
      </c>
      <c r="J1014" t="s">
        <v>6525</v>
      </c>
      <c r="K1014" t="s">
        <v>713</v>
      </c>
      <c r="L1014" t="s">
        <v>2646</v>
      </c>
    </row>
    <row r="1015" spans="1:12">
      <c r="A1015" t="s">
        <v>6581</v>
      </c>
      <c r="B1015" t="s">
        <v>6527</v>
      </c>
      <c r="C1015" t="str">
        <f t="shared" si="15"/>
        <v>Fabtech</v>
      </c>
      <c r="D1015" s="2" t="s">
        <v>26681</v>
      </c>
      <c r="E1015" t="s">
        <v>1310</v>
      </c>
      <c r="F1015" t="s">
        <v>26682</v>
      </c>
      <c r="G1015" t="s">
        <v>3847</v>
      </c>
      <c r="H1015" t="s">
        <v>748</v>
      </c>
      <c r="I1015" t="s">
        <v>6529</v>
      </c>
      <c r="J1015" t="s">
        <v>6530</v>
      </c>
      <c r="K1015" t="s">
        <v>6531</v>
      </c>
      <c r="L1015" t="s">
        <v>2646</v>
      </c>
    </row>
    <row r="1016" spans="1:12">
      <c r="A1016" t="s">
        <v>6588</v>
      </c>
      <c r="B1016" t="s">
        <v>6533</v>
      </c>
      <c r="C1016" t="str">
        <f t="shared" si="15"/>
        <v>Indo</v>
      </c>
      <c r="D1016" s="2" t="s">
        <v>12425</v>
      </c>
      <c r="E1016" t="s">
        <v>14764</v>
      </c>
      <c r="F1016" t="s">
        <v>26683</v>
      </c>
      <c r="G1016" t="s">
        <v>2350</v>
      </c>
      <c r="H1016" t="s">
        <v>6535</v>
      </c>
      <c r="I1016" t="s">
        <v>6536</v>
      </c>
      <c r="J1016" t="s">
        <v>6537</v>
      </c>
      <c r="K1016" t="s">
        <v>3858</v>
      </c>
      <c r="L1016" t="s">
        <v>2029</v>
      </c>
    </row>
    <row r="1017" spans="1:12">
      <c r="A1017" t="s">
        <v>842</v>
      </c>
      <c r="B1017" t="s">
        <v>843</v>
      </c>
      <c r="C1017" t="str">
        <f t="shared" si="15"/>
        <v>Name</v>
      </c>
      <c r="D1017" s="2" t="s">
        <v>844</v>
      </c>
      <c r="E1017" t="s">
        <v>845</v>
      </c>
      <c r="F1017" t="s">
        <v>846</v>
      </c>
      <c r="G1017" t="s">
        <v>847</v>
      </c>
      <c r="H1017" t="s">
        <v>848</v>
      </c>
      <c r="I1017" t="s">
        <v>849</v>
      </c>
      <c r="J1017" t="s">
        <v>850</v>
      </c>
      <c r="K1017" t="s">
        <v>851</v>
      </c>
      <c r="L1017" t="s">
        <v>852</v>
      </c>
    </row>
    <row r="1018" spans="1:12">
      <c r="A1018" t="s">
        <v>6592</v>
      </c>
      <c r="B1018" t="s">
        <v>6539</v>
      </c>
      <c r="C1018" t="str">
        <f t="shared" si="15"/>
        <v>Valiant</v>
      </c>
      <c r="D1018" s="2" t="s">
        <v>24269</v>
      </c>
      <c r="E1018" t="s">
        <v>2903</v>
      </c>
      <c r="F1018" t="s">
        <v>24270</v>
      </c>
      <c r="G1018" t="s">
        <v>1804</v>
      </c>
      <c r="H1018" t="s">
        <v>1399</v>
      </c>
      <c r="I1018" t="s">
        <v>1122</v>
      </c>
      <c r="J1018" t="s">
        <v>6540</v>
      </c>
      <c r="K1018" t="s">
        <v>6541</v>
      </c>
      <c r="L1018" t="s">
        <v>6542</v>
      </c>
    </row>
    <row r="1019" spans="1:12">
      <c r="A1019" t="s">
        <v>6600</v>
      </c>
      <c r="B1019" t="s">
        <v>6544</v>
      </c>
      <c r="C1019" t="str">
        <f t="shared" si="15"/>
        <v>Creative</v>
      </c>
      <c r="D1019" s="2" t="s">
        <v>26684</v>
      </c>
      <c r="E1019" t="s">
        <v>3240</v>
      </c>
      <c r="F1019" t="s">
        <v>26685</v>
      </c>
      <c r="G1019" t="s">
        <v>2522</v>
      </c>
      <c r="H1019" t="s">
        <v>6108</v>
      </c>
      <c r="I1019" t="s">
        <v>4649</v>
      </c>
      <c r="J1019" t="s">
        <v>6545</v>
      </c>
      <c r="K1019" t="s">
        <v>3604</v>
      </c>
      <c r="L1019" t="s">
        <v>6542</v>
      </c>
    </row>
    <row r="1020" spans="1:12">
      <c r="A1020" t="s">
        <v>6605</v>
      </c>
      <c r="B1020" t="s">
        <v>6547</v>
      </c>
      <c r="C1020" t="str">
        <f t="shared" si="15"/>
        <v>Megatherm</v>
      </c>
      <c r="D1020" s="2" t="s">
        <v>26686</v>
      </c>
      <c r="E1020" t="s">
        <v>5324</v>
      </c>
      <c r="F1020" t="s">
        <v>26687</v>
      </c>
      <c r="G1020" t="s">
        <v>856</v>
      </c>
      <c r="H1020" t="s">
        <v>4626</v>
      </c>
      <c r="I1020" t="s">
        <v>6548</v>
      </c>
      <c r="J1020" t="s">
        <v>6549</v>
      </c>
      <c r="K1020" t="s">
        <v>6550</v>
      </c>
      <c r="L1020" t="s">
        <v>6542</v>
      </c>
    </row>
    <row r="1021" spans="1:12">
      <c r="A1021" t="s">
        <v>6608</v>
      </c>
      <c r="B1021" t="s">
        <v>6552</v>
      </c>
      <c r="C1021" t="str">
        <f t="shared" si="15"/>
        <v>Vinyl</v>
      </c>
      <c r="D1021" s="2" t="s">
        <v>11390</v>
      </c>
      <c r="E1021" t="s">
        <v>5484</v>
      </c>
      <c r="F1021" t="s">
        <v>26688</v>
      </c>
      <c r="G1021" t="s">
        <v>5180</v>
      </c>
      <c r="H1021" t="s">
        <v>177</v>
      </c>
      <c r="I1021" t="s">
        <v>6553</v>
      </c>
      <c r="J1021" t="s">
        <v>6554</v>
      </c>
      <c r="K1021" t="s">
        <v>2938</v>
      </c>
      <c r="L1021" t="s">
        <v>6555</v>
      </c>
    </row>
    <row r="1022" spans="1:12">
      <c r="A1022" t="s">
        <v>6615</v>
      </c>
      <c r="B1022" t="s">
        <v>6557</v>
      </c>
      <c r="C1022" t="str">
        <f t="shared" si="15"/>
        <v>NESCO</v>
      </c>
      <c r="D1022" s="2" t="s">
        <v>26689</v>
      </c>
      <c r="E1022" t="s">
        <v>2251</v>
      </c>
      <c r="F1022" t="s">
        <v>26690</v>
      </c>
      <c r="G1022" t="s">
        <v>2409</v>
      </c>
      <c r="H1022" t="s">
        <v>6558</v>
      </c>
      <c r="I1022" t="s">
        <v>3769</v>
      </c>
      <c r="J1022" t="s">
        <v>6559</v>
      </c>
      <c r="K1022" t="s">
        <v>2707</v>
      </c>
      <c r="L1022" t="s">
        <v>6555</v>
      </c>
    </row>
    <row r="1023" spans="1:12">
      <c r="A1023" t="s">
        <v>6622</v>
      </c>
      <c r="B1023" t="s">
        <v>6561</v>
      </c>
      <c r="C1023" t="str">
        <f t="shared" si="15"/>
        <v>Bosch</v>
      </c>
      <c r="D1023" s="2" t="s">
        <v>26691</v>
      </c>
      <c r="E1023" t="s">
        <v>26692</v>
      </c>
      <c r="F1023" t="s">
        <v>26693</v>
      </c>
      <c r="G1023" t="s">
        <v>148</v>
      </c>
      <c r="H1023" t="s">
        <v>6562</v>
      </c>
      <c r="I1023" t="s">
        <v>1961</v>
      </c>
      <c r="J1023" t="s">
        <v>6563</v>
      </c>
      <c r="K1023" t="s">
        <v>6564</v>
      </c>
      <c r="L1023" t="s">
        <v>6565</v>
      </c>
    </row>
    <row r="1024" spans="1:12">
      <c r="A1024" t="s">
        <v>6627</v>
      </c>
      <c r="B1024" t="s">
        <v>6567</v>
      </c>
      <c r="C1024" t="str">
        <f t="shared" si="15"/>
        <v>Allied</v>
      </c>
      <c r="D1024" s="2" t="s">
        <v>24734</v>
      </c>
      <c r="E1024" t="s">
        <v>25414</v>
      </c>
      <c r="F1024" t="s">
        <v>26694</v>
      </c>
      <c r="G1024" t="s">
        <v>3178</v>
      </c>
      <c r="H1024" t="s">
        <v>3144</v>
      </c>
      <c r="I1024" t="s">
        <v>6568</v>
      </c>
      <c r="J1024" t="s">
        <v>6569</v>
      </c>
      <c r="K1024" t="s">
        <v>1580</v>
      </c>
      <c r="L1024" t="s">
        <v>5327</v>
      </c>
    </row>
    <row r="1025" spans="1:12">
      <c r="A1025" t="s">
        <v>6633</v>
      </c>
      <c r="B1025" t="s">
        <v>6571</v>
      </c>
      <c r="C1025" t="str">
        <f t="shared" si="15"/>
        <v>D</v>
      </c>
      <c r="D1025" s="2" t="s">
        <v>26695</v>
      </c>
      <c r="E1025" t="s">
        <v>6070</v>
      </c>
      <c r="F1025" t="s">
        <v>26696</v>
      </c>
      <c r="G1025" t="s">
        <v>1229</v>
      </c>
      <c r="H1025" t="s">
        <v>6572</v>
      </c>
      <c r="I1025" t="s">
        <v>6573</v>
      </c>
      <c r="J1025" t="s">
        <v>6574</v>
      </c>
      <c r="K1025" t="s">
        <v>512</v>
      </c>
      <c r="L1025" t="s">
        <v>4139</v>
      </c>
    </row>
    <row r="1026" spans="1:12">
      <c r="A1026" t="s">
        <v>6635</v>
      </c>
      <c r="B1026" t="s">
        <v>6576</v>
      </c>
      <c r="C1026" t="str">
        <f t="shared" ref="C1026:C1089" si="16">IFERROR(LEFT(B1026,FIND(" ",B1026)-1),B1026)</f>
        <v>Setco</v>
      </c>
      <c r="D1026" s="2" t="s">
        <v>25162</v>
      </c>
      <c r="E1026" t="s">
        <v>859</v>
      </c>
      <c r="F1026" t="s">
        <v>20247</v>
      </c>
      <c r="G1026" t="s">
        <v>856</v>
      </c>
      <c r="H1026" t="s">
        <v>6577</v>
      </c>
      <c r="I1026" t="s">
        <v>6578</v>
      </c>
      <c r="J1026" t="s">
        <v>6579</v>
      </c>
      <c r="K1026" t="s">
        <v>6580</v>
      </c>
      <c r="L1026" t="s">
        <v>4139</v>
      </c>
    </row>
    <row r="1027" spans="1:12">
      <c r="A1027" t="s">
        <v>6641</v>
      </c>
      <c r="B1027" t="s">
        <v>6582</v>
      </c>
      <c r="C1027" t="str">
        <f t="shared" si="16"/>
        <v>Khaitan</v>
      </c>
      <c r="D1027" s="2" t="s">
        <v>15844</v>
      </c>
      <c r="E1027" t="s">
        <v>6124</v>
      </c>
      <c r="F1027" t="s">
        <v>23118</v>
      </c>
      <c r="G1027" t="s">
        <v>856</v>
      </c>
      <c r="H1027" t="s">
        <v>621</v>
      </c>
      <c r="I1027" t="s">
        <v>6131</v>
      </c>
      <c r="J1027" t="s">
        <v>6585</v>
      </c>
      <c r="K1027" t="s">
        <v>6586</v>
      </c>
      <c r="L1027" t="s">
        <v>6587</v>
      </c>
    </row>
    <row r="1028" spans="1:12">
      <c r="A1028" t="s">
        <v>842</v>
      </c>
      <c r="B1028" t="s">
        <v>843</v>
      </c>
      <c r="C1028" t="str">
        <f t="shared" si="16"/>
        <v>Name</v>
      </c>
      <c r="D1028" s="2" t="s">
        <v>844</v>
      </c>
      <c r="E1028" t="s">
        <v>845</v>
      </c>
      <c r="F1028" t="s">
        <v>846</v>
      </c>
      <c r="G1028" t="s">
        <v>847</v>
      </c>
      <c r="H1028" t="s">
        <v>848</v>
      </c>
      <c r="I1028" t="s">
        <v>849</v>
      </c>
      <c r="J1028" t="s">
        <v>850</v>
      </c>
      <c r="K1028" t="s">
        <v>851</v>
      </c>
      <c r="L1028" t="s">
        <v>852</v>
      </c>
    </row>
    <row r="1029" spans="1:12">
      <c r="A1029" t="s">
        <v>6645</v>
      </c>
      <c r="B1029" t="s">
        <v>6589</v>
      </c>
      <c r="C1029" t="str">
        <f t="shared" si="16"/>
        <v>SNL</v>
      </c>
      <c r="D1029" s="2" t="s">
        <v>26697</v>
      </c>
      <c r="E1029" t="s">
        <v>3728</v>
      </c>
      <c r="F1029" t="s">
        <v>26698</v>
      </c>
      <c r="G1029" t="s">
        <v>879</v>
      </c>
      <c r="H1029" t="s">
        <v>408</v>
      </c>
      <c r="I1029" t="s">
        <v>691</v>
      </c>
      <c r="J1029" t="s">
        <v>6591</v>
      </c>
      <c r="K1029" t="s">
        <v>2260</v>
      </c>
      <c r="L1029" t="s">
        <v>6587</v>
      </c>
    </row>
    <row r="1030" spans="1:12">
      <c r="A1030" t="s">
        <v>6652</v>
      </c>
      <c r="B1030" t="s">
        <v>827</v>
      </c>
      <c r="C1030" t="str">
        <f t="shared" si="16"/>
        <v>UTI</v>
      </c>
      <c r="D1030" s="2" t="s">
        <v>26699</v>
      </c>
      <c r="E1030" t="s">
        <v>6341</v>
      </c>
      <c r="F1030" t="s">
        <v>26700</v>
      </c>
      <c r="G1030" t="s">
        <v>5352</v>
      </c>
      <c r="H1030" t="s">
        <v>6596</v>
      </c>
      <c r="I1030" t="s">
        <v>6597</v>
      </c>
      <c r="J1030" t="s">
        <v>6598</v>
      </c>
      <c r="K1030" t="s">
        <v>3617</v>
      </c>
      <c r="L1030" t="s">
        <v>6599</v>
      </c>
    </row>
    <row r="1031" spans="1:12">
      <c r="A1031" t="s">
        <v>6657</v>
      </c>
      <c r="B1031" t="s">
        <v>6601</v>
      </c>
      <c r="C1031" t="str">
        <f t="shared" si="16"/>
        <v>Data</v>
      </c>
      <c r="D1031" s="2" t="s">
        <v>26701</v>
      </c>
      <c r="E1031" t="s">
        <v>11782</v>
      </c>
      <c r="F1031" t="s">
        <v>26702</v>
      </c>
      <c r="G1031" t="s">
        <v>1369</v>
      </c>
      <c r="H1031" t="s">
        <v>1217</v>
      </c>
      <c r="I1031" t="s">
        <v>6602</v>
      </c>
      <c r="J1031" t="s">
        <v>6603</v>
      </c>
      <c r="K1031" t="s">
        <v>6604</v>
      </c>
      <c r="L1031" t="s">
        <v>1719</v>
      </c>
    </row>
    <row r="1032" spans="1:12">
      <c r="A1032" t="s">
        <v>6663</v>
      </c>
      <c r="B1032" t="s">
        <v>6606</v>
      </c>
      <c r="C1032" t="str">
        <f t="shared" si="16"/>
        <v>Monika</v>
      </c>
      <c r="D1032" s="2" t="s">
        <v>23375</v>
      </c>
      <c r="E1032" t="s">
        <v>3954</v>
      </c>
      <c r="F1032" t="s">
        <v>26703</v>
      </c>
      <c r="G1032" t="s">
        <v>856</v>
      </c>
      <c r="H1032" t="s">
        <v>859</v>
      </c>
      <c r="I1032" t="s">
        <v>859</v>
      </c>
      <c r="J1032" t="s">
        <v>859</v>
      </c>
      <c r="K1032" t="s">
        <v>859</v>
      </c>
      <c r="L1032" t="s">
        <v>1719</v>
      </c>
    </row>
    <row r="1033" spans="1:12">
      <c r="A1033" t="s">
        <v>6667</v>
      </c>
      <c r="B1033" t="s">
        <v>6609</v>
      </c>
      <c r="C1033" t="str">
        <f t="shared" si="16"/>
        <v>Birlasoft</v>
      </c>
      <c r="D1033" s="2" t="s">
        <v>26704</v>
      </c>
      <c r="E1033" t="s">
        <v>6504</v>
      </c>
      <c r="F1033" t="s">
        <v>26705</v>
      </c>
      <c r="G1033" t="s">
        <v>4560</v>
      </c>
      <c r="H1033" t="s">
        <v>6611</v>
      </c>
      <c r="I1033" t="s">
        <v>6612</v>
      </c>
      <c r="J1033" t="s">
        <v>6613</v>
      </c>
      <c r="K1033" t="s">
        <v>295</v>
      </c>
      <c r="L1033" t="s">
        <v>6614</v>
      </c>
    </row>
    <row r="1034" spans="1:12">
      <c r="A1034" t="s">
        <v>6670</v>
      </c>
      <c r="B1034" t="s">
        <v>6616</v>
      </c>
      <c r="C1034" t="str">
        <f t="shared" si="16"/>
        <v>Timken</v>
      </c>
      <c r="D1034" s="2" t="s">
        <v>4715</v>
      </c>
      <c r="E1034" t="s">
        <v>23463</v>
      </c>
      <c r="F1034" t="s">
        <v>26706</v>
      </c>
      <c r="G1034" t="s">
        <v>146</v>
      </c>
      <c r="H1034" t="s">
        <v>6618</v>
      </c>
      <c r="I1034" t="s">
        <v>202</v>
      </c>
      <c r="J1034" t="s">
        <v>6619</v>
      </c>
      <c r="K1034" t="s">
        <v>6620</v>
      </c>
      <c r="L1034" t="s">
        <v>6621</v>
      </c>
    </row>
    <row r="1035" spans="1:12">
      <c r="A1035" t="s">
        <v>6675</v>
      </c>
      <c r="B1035" t="s">
        <v>6623</v>
      </c>
      <c r="C1035" t="str">
        <f t="shared" si="16"/>
        <v>Vijaya</v>
      </c>
      <c r="D1035" s="2" t="s">
        <v>26707</v>
      </c>
      <c r="E1035" t="s">
        <v>22779</v>
      </c>
      <c r="F1035" t="s">
        <v>26708</v>
      </c>
      <c r="G1035" t="s">
        <v>198</v>
      </c>
      <c r="H1035" t="s">
        <v>6624</v>
      </c>
      <c r="I1035" t="s">
        <v>1525</v>
      </c>
      <c r="J1035" t="s">
        <v>6625</v>
      </c>
      <c r="K1035" t="s">
        <v>6626</v>
      </c>
      <c r="L1035" t="s">
        <v>2699</v>
      </c>
    </row>
    <row r="1036" spans="1:12">
      <c r="A1036" t="s">
        <v>6679</v>
      </c>
      <c r="B1036" t="s">
        <v>6628</v>
      </c>
      <c r="C1036" t="str">
        <f t="shared" si="16"/>
        <v>Grindwell</v>
      </c>
      <c r="D1036" s="2" t="s">
        <v>26709</v>
      </c>
      <c r="E1036" t="s">
        <v>6946</v>
      </c>
      <c r="F1036" t="s">
        <v>26710</v>
      </c>
      <c r="G1036" t="s">
        <v>1191</v>
      </c>
      <c r="H1036" t="s">
        <v>6629</v>
      </c>
      <c r="I1036" t="s">
        <v>2598</v>
      </c>
      <c r="J1036" t="s">
        <v>6630</v>
      </c>
      <c r="K1036" t="s">
        <v>6631</v>
      </c>
      <c r="L1036" t="s">
        <v>6632</v>
      </c>
    </row>
    <row r="1037" spans="1:12">
      <c r="A1037" t="s">
        <v>6684</v>
      </c>
      <c r="B1037" t="s">
        <v>6634</v>
      </c>
      <c r="C1037" t="str">
        <f t="shared" si="16"/>
        <v>Om</v>
      </c>
      <c r="D1037" s="2" t="s">
        <v>24275</v>
      </c>
      <c r="E1037" t="s">
        <v>2860</v>
      </c>
      <c r="F1037" t="s">
        <v>23759</v>
      </c>
      <c r="G1037" t="s">
        <v>856</v>
      </c>
      <c r="H1037" t="s">
        <v>859</v>
      </c>
      <c r="I1037" t="s">
        <v>859</v>
      </c>
      <c r="J1037" t="s">
        <v>859</v>
      </c>
      <c r="K1037" t="s">
        <v>859</v>
      </c>
      <c r="L1037" t="s">
        <v>6632</v>
      </c>
    </row>
    <row r="1038" spans="1:12">
      <c r="A1038" t="s">
        <v>6687</v>
      </c>
      <c r="B1038" t="s">
        <v>6636</v>
      </c>
      <c r="C1038" t="str">
        <f t="shared" si="16"/>
        <v>Refex</v>
      </c>
      <c r="D1038" s="2" t="s">
        <v>26711</v>
      </c>
      <c r="E1038" t="s">
        <v>2087</v>
      </c>
      <c r="F1038" t="s">
        <v>26712</v>
      </c>
      <c r="G1038" t="s">
        <v>673</v>
      </c>
      <c r="H1038" t="s">
        <v>4091</v>
      </c>
      <c r="I1038" t="s">
        <v>6637</v>
      </c>
      <c r="J1038" t="s">
        <v>6638</v>
      </c>
      <c r="K1038" t="s">
        <v>6639</v>
      </c>
      <c r="L1038" t="s">
        <v>6640</v>
      </c>
    </row>
    <row r="1039" spans="1:12">
      <c r="A1039" t="s">
        <v>6694</v>
      </c>
      <c r="B1039" t="s">
        <v>6642</v>
      </c>
      <c r="C1039" t="str">
        <f t="shared" si="16"/>
        <v>Easy</v>
      </c>
      <c r="D1039" s="2" t="s">
        <v>10213</v>
      </c>
      <c r="E1039" t="s">
        <v>24804</v>
      </c>
      <c r="F1039" t="s">
        <v>26713</v>
      </c>
      <c r="G1039" t="s">
        <v>856</v>
      </c>
      <c r="H1039" t="s">
        <v>2673</v>
      </c>
      <c r="I1039" t="s">
        <v>6643</v>
      </c>
      <c r="J1039" t="s">
        <v>6644</v>
      </c>
      <c r="K1039" t="s">
        <v>4013</v>
      </c>
      <c r="L1039" t="s">
        <v>6640</v>
      </c>
    </row>
    <row r="1040" spans="1:12">
      <c r="A1040" t="s">
        <v>6699</v>
      </c>
      <c r="B1040" t="s">
        <v>6646</v>
      </c>
      <c r="C1040" t="str">
        <f t="shared" si="16"/>
        <v>AWL</v>
      </c>
      <c r="D1040" s="2" t="s">
        <v>25054</v>
      </c>
      <c r="E1040" t="s">
        <v>7854</v>
      </c>
      <c r="F1040" t="s">
        <v>26714</v>
      </c>
      <c r="G1040" t="s">
        <v>856</v>
      </c>
      <c r="H1040" t="s">
        <v>6648</v>
      </c>
      <c r="I1040" t="s">
        <v>6649</v>
      </c>
      <c r="J1040" t="s">
        <v>6650</v>
      </c>
      <c r="K1040" t="s">
        <v>6651</v>
      </c>
      <c r="L1040" t="s">
        <v>6640</v>
      </c>
    </row>
    <row r="1041" spans="1:12">
      <c r="A1041" t="s">
        <v>6705</v>
      </c>
      <c r="B1041" t="s">
        <v>6653</v>
      </c>
      <c r="C1041" t="str">
        <f t="shared" si="16"/>
        <v>VST</v>
      </c>
      <c r="D1041" s="2" t="s">
        <v>25541</v>
      </c>
      <c r="E1041" t="s">
        <v>6632</v>
      </c>
      <c r="F1041" t="s">
        <v>26715</v>
      </c>
      <c r="G1041" t="s">
        <v>1874</v>
      </c>
      <c r="H1041" t="s">
        <v>6654</v>
      </c>
      <c r="I1041" t="s">
        <v>2936</v>
      </c>
      <c r="J1041" t="s">
        <v>6655</v>
      </c>
      <c r="K1041" t="s">
        <v>6656</v>
      </c>
      <c r="L1041" t="s">
        <v>2444</v>
      </c>
    </row>
    <row r="1042" spans="1:12">
      <c r="A1042" t="s">
        <v>6710</v>
      </c>
      <c r="B1042" t="s">
        <v>6658</v>
      </c>
      <c r="C1042" t="str">
        <f t="shared" si="16"/>
        <v>Indraprastha</v>
      </c>
      <c r="D1042" s="2" t="s">
        <v>19071</v>
      </c>
      <c r="E1042" t="s">
        <v>7962</v>
      </c>
      <c r="F1042" t="s">
        <v>26716</v>
      </c>
      <c r="G1042" t="s">
        <v>6595</v>
      </c>
      <c r="H1042" t="s">
        <v>6659</v>
      </c>
      <c r="I1042" t="s">
        <v>6660</v>
      </c>
      <c r="J1042" t="s">
        <v>6661</v>
      </c>
      <c r="K1042" t="s">
        <v>6662</v>
      </c>
      <c r="L1042" t="s">
        <v>2444</v>
      </c>
    </row>
    <row r="1043" spans="1:12">
      <c r="A1043" t="s">
        <v>6715</v>
      </c>
      <c r="B1043" t="s">
        <v>6664</v>
      </c>
      <c r="C1043" t="str">
        <f t="shared" si="16"/>
        <v>Synergy</v>
      </c>
      <c r="D1043" s="2" t="s">
        <v>26717</v>
      </c>
      <c r="E1043" t="s">
        <v>1767</v>
      </c>
      <c r="F1043" t="s">
        <v>26718</v>
      </c>
      <c r="G1043" t="s">
        <v>732</v>
      </c>
      <c r="H1043" t="s">
        <v>5481</v>
      </c>
      <c r="I1043" t="s">
        <v>2560</v>
      </c>
      <c r="J1043" t="s">
        <v>6665</v>
      </c>
      <c r="K1043" t="s">
        <v>6666</v>
      </c>
      <c r="L1043" t="s">
        <v>2444</v>
      </c>
    </row>
    <row r="1044" spans="1:12">
      <c r="A1044" t="s">
        <v>842</v>
      </c>
      <c r="B1044" t="s">
        <v>843</v>
      </c>
      <c r="C1044" t="str">
        <f t="shared" si="16"/>
        <v>Name</v>
      </c>
      <c r="D1044" s="2" t="s">
        <v>844</v>
      </c>
      <c r="E1044" t="s">
        <v>845</v>
      </c>
      <c r="F1044" t="s">
        <v>846</v>
      </c>
      <c r="G1044" t="s">
        <v>847</v>
      </c>
      <c r="H1044" t="s">
        <v>848</v>
      </c>
      <c r="I1044" t="s">
        <v>849</v>
      </c>
      <c r="J1044" t="s">
        <v>850</v>
      </c>
      <c r="K1044" t="s">
        <v>851</v>
      </c>
      <c r="L1044" t="s">
        <v>852</v>
      </c>
    </row>
    <row r="1045" spans="1:12">
      <c r="A1045" t="s">
        <v>6719</v>
      </c>
      <c r="B1045" t="s">
        <v>6668</v>
      </c>
      <c r="C1045" t="str">
        <f t="shared" si="16"/>
        <v>OneClick</v>
      </c>
      <c r="D1045" s="2" t="s">
        <v>26719</v>
      </c>
      <c r="E1045" t="s">
        <v>26720</v>
      </c>
      <c r="F1045" t="s">
        <v>26721</v>
      </c>
      <c r="G1045" t="s">
        <v>856</v>
      </c>
      <c r="H1045" t="s">
        <v>3807</v>
      </c>
      <c r="I1045" t="s">
        <v>2549</v>
      </c>
      <c r="J1045" t="s">
        <v>5466</v>
      </c>
      <c r="K1045" t="s">
        <v>6669</v>
      </c>
      <c r="L1045" t="s">
        <v>2444</v>
      </c>
    </row>
    <row r="1046" spans="1:12">
      <c r="A1046" t="s">
        <v>6724</v>
      </c>
      <c r="B1046" t="s">
        <v>6671</v>
      </c>
      <c r="C1046" t="str">
        <f t="shared" si="16"/>
        <v>Sellowrap</v>
      </c>
      <c r="D1046" s="2" t="s">
        <v>16870</v>
      </c>
      <c r="E1046" t="s">
        <v>4224</v>
      </c>
      <c r="F1046" t="s">
        <v>9118</v>
      </c>
      <c r="G1046" t="s">
        <v>856</v>
      </c>
      <c r="H1046" t="s">
        <v>6673</v>
      </c>
      <c r="I1046" t="s">
        <v>859</v>
      </c>
      <c r="J1046" t="s">
        <v>6674</v>
      </c>
      <c r="K1046" t="s">
        <v>859</v>
      </c>
      <c r="L1046" t="s">
        <v>2444</v>
      </c>
    </row>
    <row r="1047" spans="1:12">
      <c r="A1047" t="s">
        <v>6729</v>
      </c>
      <c r="B1047" t="s">
        <v>6676</v>
      </c>
      <c r="C1047" t="str">
        <f t="shared" si="16"/>
        <v>Narmada</v>
      </c>
      <c r="D1047" s="2" t="s">
        <v>24277</v>
      </c>
      <c r="E1047" t="s">
        <v>9540</v>
      </c>
      <c r="F1047" t="s">
        <v>24278</v>
      </c>
      <c r="G1047" t="s">
        <v>933</v>
      </c>
      <c r="H1047" t="s">
        <v>552</v>
      </c>
      <c r="I1047" t="s">
        <v>859</v>
      </c>
      <c r="J1047" t="s">
        <v>1251</v>
      </c>
      <c r="K1047" t="s">
        <v>859</v>
      </c>
      <c r="L1047" t="s">
        <v>6678</v>
      </c>
    </row>
    <row r="1048" spans="1:12">
      <c r="A1048" t="s">
        <v>6735</v>
      </c>
      <c r="B1048" t="s">
        <v>6680</v>
      </c>
      <c r="C1048" t="str">
        <f t="shared" si="16"/>
        <v>Navigant</v>
      </c>
      <c r="D1048" s="2" t="s">
        <v>22747</v>
      </c>
      <c r="E1048" t="s">
        <v>8797</v>
      </c>
      <c r="F1048" t="s">
        <v>4162</v>
      </c>
      <c r="G1048" t="s">
        <v>856</v>
      </c>
      <c r="H1048" t="s">
        <v>437</v>
      </c>
      <c r="I1048" t="s">
        <v>6681</v>
      </c>
      <c r="J1048" t="s">
        <v>5276</v>
      </c>
      <c r="K1048" t="s">
        <v>6682</v>
      </c>
      <c r="L1048" t="s">
        <v>6683</v>
      </c>
    </row>
    <row r="1049" spans="1:12">
      <c r="A1049" t="s">
        <v>6742</v>
      </c>
      <c r="B1049" t="s">
        <v>6685</v>
      </c>
      <c r="C1049" t="str">
        <f t="shared" si="16"/>
        <v>Rajputana</v>
      </c>
      <c r="D1049" s="2" t="s">
        <v>4135</v>
      </c>
      <c r="E1049" t="s">
        <v>8007</v>
      </c>
      <c r="F1049" t="s">
        <v>23485</v>
      </c>
      <c r="G1049" t="s">
        <v>856</v>
      </c>
      <c r="H1049" t="s">
        <v>4863</v>
      </c>
      <c r="I1049" t="s">
        <v>1265</v>
      </c>
      <c r="J1049" t="s">
        <v>4909</v>
      </c>
      <c r="K1049" t="s">
        <v>6686</v>
      </c>
      <c r="L1049" t="s">
        <v>6683</v>
      </c>
    </row>
    <row r="1050" spans="1:12">
      <c r="A1050" t="s">
        <v>6747</v>
      </c>
      <c r="B1050" t="s">
        <v>6688</v>
      </c>
      <c r="C1050" t="str">
        <f t="shared" si="16"/>
        <v>R</v>
      </c>
      <c r="D1050" s="2" t="s">
        <v>26722</v>
      </c>
      <c r="E1050" t="s">
        <v>4942</v>
      </c>
      <c r="F1050" t="s">
        <v>26723</v>
      </c>
      <c r="G1050" t="s">
        <v>4857</v>
      </c>
      <c r="H1050" t="s">
        <v>6689</v>
      </c>
      <c r="I1050" t="s">
        <v>6690</v>
      </c>
      <c r="J1050" t="s">
        <v>6691</v>
      </c>
      <c r="K1050" t="s">
        <v>6692</v>
      </c>
      <c r="L1050" t="s">
        <v>6693</v>
      </c>
    </row>
    <row r="1051" spans="1:12">
      <c r="A1051" t="s">
        <v>6752</v>
      </c>
      <c r="B1051" t="s">
        <v>6695</v>
      </c>
      <c r="C1051" t="str">
        <f t="shared" si="16"/>
        <v>Dynavision</v>
      </c>
      <c r="D1051" s="2" t="s">
        <v>1872</v>
      </c>
      <c r="E1051" t="s">
        <v>7729</v>
      </c>
      <c r="F1051" t="s">
        <v>1835</v>
      </c>
      <c r="G1051" t="s">
        <v>856</v>
      </c>
      <c r="H1051" t="s">
        <v>6697</v>
      </c>
      <c r="I1051" t="s">
        <v>6698</v>
      </c>
      <c r="J1051" t="s">
        <v>4332</v>
      </c>
      <c r="K1051" t="s">
        <v>1392</v>
      </c>
      <c r="L1051" t="s">
        <v>6693</v>
      </c>
    </row>
    <row r="1052" spans="1:12">
      <c r="A1052" t="s">
        <v>6758</v>
      </c>
      <c r="B1052" t="s">
        <v>6700</v>
      </c>
      <c r="C1052" t="str">
        <f t="shared" si="16"/>
        <v>TajGVK</v>
      </c>
      <c r="D1052" s="2" t="s">
        <v>26724</v>
      </c>
      <c r="E1052" t="s">
        <v>6066</v>
      </c>
      <c r="F1052" t="s">
        <v>26725</v>
      </c>
      <c r="G1052" t="s">
        <v>5509</v>
      </c>
      <c r="H1052" t="s">
        <v>6701</v>
      </c>
      <c r="I1052" t="s">
        <v>6702</v>
      </c>
      <c r="J1052" t="s">
        <v>6703</v>
      </c>
      <c r="K1052" t="s">
        <v>1121</v>
      </c>
      <c r="L1052" t="s">
        <v>6704</v>
      </c>
    </row>
    <row r="1053" spans="1:12">
      <c r="A1053" t="s">
        <v>6763</v>
      </c>
      <c r="B1053" t="s">
        <v>6706</v>
      </c>
      <c r="C1053" t="str">
        <f t="shared" si="16"/>
        <v>Sandur</v>
      </c>
      <c r="D1053" s="2" t="s">
        <v>24780</v>
      </c>
      <c r="E1053" t="s">
        <v>10738</v>
      </c>
      <c r="F1053" t="s">
        <v>26726</v>
      </c>
      <c r="G1053" t="s">
        <v>3024</v>
      </c>
      <c r="H1053" t="s">
        <v>6707</v>
      </c>
      <c r="I1053" t="s">
        <v>1605</v>
      </c>
      <c r="J1053" t="s">
        <v>4465</v>
      </c>
      <c r="K1053" t="s">
        <v>6708</v>
      </c>
      <c r="L1053" t="s">
        <v>6709</v>
      </c>
    </row>
    <row r="1054" spans="1:12">
      <c r="A1054" t="s">
        <v>6768</v>
      </c>
      <c r="B1054" t="s">
        <v>6711</v>
      </c>
      <c r="C1054" t="str">
        <f t="shared" si="16"/>
        <v>Narayana</v>
      </c>
      <c r="D1054" s="2" t="s">
        <v>26727</v>
      </c>
      <c r="E1054" t="s">
        <v>1771</v>
      </c>
      <c r="F1054" t="s">
        <v>26728</v>
      </c>
      <c r="G1054" t="s">
        <v>4302</v>
      </c>
      <c r="H1054" t="s">
        <v>6712</v>
      </c>
      <c r="I1054" t="s">
        <v>131</v>
      </c>
      <c r="J1054" t="s">
        <v>6713</v>
      </c>
      <c r="K1054" t="s">
        <v>6714</v>
      </c>
      <c r="L1054" t="s">
        <v>4235</v>
      </c>
    </row>
    <row r="1055" spans="1:12">
      <c r="A1055" t="s">
        <v>842</v>
      </c>
      <c r="B1055" t="s">
        <v>843</v>
      </c>
      <c r="C1055" t="str">
        <f t="shared" si="16"/>
        <v>Name</v>
      </c>
      <c r="D1055" s="2" t="s">
        <v>844</v>
      </c>
      <c r="E1055" t="s">
        <v>845</v>
      </c>
      <c r="F1055" t="s">
        <v>846</v>
      </c>
      <c r="G1055" t="s">
        <v>847</v>
      </c>
      <c r="H1055" t="s">
        <v>848</v>
      </c>
      <c r="I1055" t="s">
        <v>849</v>
      </c>
      <c r="J1055" t="s">
        <v>850</v>
      </c>
      <c r="K1055" t="s">
        <v>851</v>
      </c>
      <c r="L1055" t="s">
        <v>852</v>
      </c>
    </row>
    <row r="1056" spans="1:12">
      <c r="A1056" t="s">
        <v>6773</v>
      </c>
      <c r="B1056" t="s">
        <v>6716</v>
      </c>
      <c r="C1056" t="str">
        <f t="shared" si="16"/>
        <v>KRN</v>
      </c>
      <c r="D1056" s="2" t="s">
        <v>26729</v>
      </c>
      <c r="E1056" t="s">
        <v>24863</v>
      </c>
      <c r="F1056" t="s">
        <v>26730</v>
      </c>
      <c r="G1056" t="s">
        <v>856</v>
      </c>
      <c r="H1056" t="s">
        <v>1090</v>
      </c>
      <c r="I1056" t="s">
        <v>519</v>
      </c>
      <c r="J1056" t="s">
        <v>6717</v>
      </c>
      <c r="K1056" t="s">
        <v>6718</v>
      </c>
      <c r="L1056" t="s">
        <v>4235</v>
      </c>
    </row>
    <row r="1057" spans="1:12">
      <c r="A1057" t="s">
        <v>6776</v>
      </c>
      <c r="B1057" t="s">
        <v>6720</v>
      </c>
      <c r="C1057" t="str">
        <f t="shared" si="16"/>
        <v>Jamna</v>
      </c>
      <c r="D1057" s="2" t="s">
        <v>23824</v>
      </c>
      <c r="E1057" t="s">
        <v>6387</v>
      </c>
      <c r="F1057" t="s">
        <v>26731</v>
      </c>
      <c r="G1057" t="s">
        <v>1901</v>
      </c>
      <c r="H1057" t="s">
        <v>6721</v>
      </c>
      <c r="I1057" t="s">
        <v>138</v>
      </c>
      <c r="J1057" t="s">
        <v>6722</v>
      </c>
      <c r="K1057" t="s">
        <v>6053</v>
      </c>
      <c r="L1057" t="s">
        <v>6723</v>
      </c>
    </row>
    <row r="1058" spans="1:12">
      <c r="A1058" t="s">
        <v>6782</v>
      </c>
      <c r="B1058" t="s">
        <v>6725</v>
      </c>
      <c r="C1058" t="str">
        <f t="shared" si="16"/>
        <v>Bisil</v>
      </c>
      <c r="D1058" s="2" t="s">
        <v>269</v>
      </c>
      <c r="E1058" t="s">
        <v>24280</v>
      </c>
      <c r="F1058" t="s">
        <v>24281</v>
      </c>
      <c r="G1058" t="s">
        <v>856</v>
      </c>
      <c r="H1058" t="s">
        <v>2240</v>
      </c>
      <c r="I1058" t="s">
        <v>6727</v>
      </c>
      <c r="J1058" t="s">
        <v>856</v>
      </c>
      <c r="K1058" t="s">
        <v>870</v>
      </c>
      <c r="L1058" t="s">
        <v>6728</v>
      </c>
    </row>
    <row r="1059" spans="1:12">
      <c r="A1059" t="s">
        <v>6790</v>
      </c>
      <c r="B1059" t="s">
        <v>6730</v>
      </c>
      <c r="C1059" t="str">
        <f t="shared" si="16"/>
        <v>Emcure</v>
      </c>
      <c r="D1059" s="2" t="s">
        <v>26732</v>
      </c>
      <c r="E1059" t="s">
        <v>23246</v>
      </c>
      <c r="F1059" t="s">
        <v>26733</v>
      </c>
      <c r="G1059" t="s">
        <v>1141</v>
      </c>
      <c r="H1059" t="s">
        <v>6732</v>
      </c>
      <c r="I1059" t="s">
        <v>6733</v>
      </c>
      <c r="J1059" t="s">
        <v>6734</v>
      </c>
      <c r="K1059" t="s">
        <v>320</v>
      </c>
      <c r="L1059" t="s">
        <v>6728</v>
      </c>
    </row>
    <row r="1060" spans="1:12">
      <c r="A1060" t="s">
        <v>6793</v>
      </c>
      <c r="B1060" t="s">
        <v>6736</v>
      </c>
      <c r="C1060" t="str">
        <f t="shared" si="16"/>
        <v>Surya</v>
      </c>
      <c r="D1060" s="2" t="s">
        <v>26734</v>
      </c>
      <c r="E1060" t="s">
        <v>2336</v>
      </c>
      <c r="F1060" t="s">
        <v>26735</v>
      </c>
      <c r="G1060" t="s">
        <v>1908</v>
      </c>
      <c r="H1060" t="s">
        <v>6737</v>
      </c>
      <c r="I1060" t="s">
        <v>6738</v>
      </c>
      <c r="J1060" t="s">
        <v>6739</v>
      </c>
      <c r="K1060" t="s">
        <v>6740</v>
      </c>
      <c r="L1060" t="s">
        <v>6741</v>
      </c>
    </row>
    <row r="1061" spans="1:12">
      <c r="A1061" t="s">
        <v>6800</v>
      </c>
      <c r="B1061" t="s">
        <v>6743</v>
      </c>
      <c r="C1061" t="str">
        <f t="shared" si="16"/>
        <v>Mayur</v>
      </c>
      <c r="D1061" s="2" t="s">
        <v>23760</v>
      </c>
      <c r="E1061" t="s">
        <v>3015</v>
      </c>
      <c r="F1061" t="s">
        <v>26736</v>
      </c>
      <c r="G1061" t="s">
        <v>2463</v>
      </c>
      <c r="H1061" t="s">
        <v>4939</v>
      </c>
      <c r="I1061" t="s">
        <v>6744</v>
      </c>
      <c r="J1061" t="s">
        <v>6745</v>
      </c>
      <c r="K1061" t="s">
        <v>2410</v>
      </c>
      <c r="L1061" t="s">
        <v>6746</v>
      </c>
    </row>
    <row r="1062" spans="1:12">
      <c r="A1062" t="s">
        <v>6804</v>
      </c>
      <c r="B1062" t="s">
        <v>6748</v>
      </c>
      <c r="C1062" t="str">
        <f t="shared" si="16"/>
        <v>Kumbhat</v>
      </c>
      <c r="D1062" s="2" t="s">
        <v>6167</v>
      </c>
      <c r="E1062" t="s">
        <v>2680</v>
      </c>
      <c r="F1062" t="s">
        <v>10859</v>
      </c>
      <c r="G1062" t="s">
        <v>856</v>
      </c>
      <c r="H1062" t="s">
        <v>1555</v>
      </c>
      <c r="I1062" t="s">
        <v>1535</v>
      </c>
      <c r="J1062" t="s">
        <v>6750</v>
      </c>
      <c r="K1062" t="s">
        <v>6751</v>
      </c>
      <c r="L1062" t="s">
        <v>6746</v>
      </c>
    </row>
    <row r="1063" spans="1:12">
      <c r="A1063" t="s">
        <v>6810</v>
      </c>
      <c r="B1063" t="s">
        <v>6753</v>
      </c>
      <c r="C1063" t="str">
        <f t="shared" si="16"/>
        <v>Hypersoft</v>
      </c>
      <c r="D1063" s="2" t="s">
        <v>6844</v>
      </c>
      <c r="E1063" t="s">
        <v>11292</v>
      </c>
      <c r="F1063" t="s">
        <v>23482</v>
      </c>
      <c r="G1063" t="s">
        <v>856</v>
      </c>
      <c r="H1063" t="s">
        <v>729</v>
      </c>
      <c r="I1063" t="s">
        <v>6754</v>
      </c>
      <c r="J1063" t="s">
        <v>6755</v>
      </c>
      <c r="K1063" t="s">
        <v>6756</v>
      </c>
      <c r="L1063" t="s">
        <v>6757</v>
      </c>
    </row>
    <row r="1064" spans="1:12">
      <c r="A1064" t="s">
        <v>6817</v>
      </c>
      <c r="B1064" t="s">
        <v>6759</v>
      </c>
      <c r="C1064" t="str">
        <f t="shared" si="16"/>
        <v>Pradeep</v>
      </c>
      <c r="D1064" s="2" t="s">
        <v>23649</v>
      </c>
      <c r="E1064" t="s">
        <v>2576</v>
      </c>
      <c r="F1064" t="s">
        <v>26737</v>
      </c>
      <c r="G1064" t="s">
        <v>1154</v>
      </c>
      <c r="H1064" t="s">
        <v>5115</v>
      </c>
      <c r="I1064" t="s">
        <v>6761</v>
      </c>
      <c r="J1064" t="s">
        <v>6762</v>
      </c>
      <c r="K1064" t="s">
        <v>579</v>
      </c>
      <c r="L1064" t="s">
        <v>1232</v>
      </c>
    </row>
    <row r="1065" spans="1:12">
      <c r="A1065" t="s">
        <v>6822</v>
      </c>
      <c r="B1065" t="s">
        <v>6764</v>
      </c>
      <c r="C1065" t="str">
        <f t="shared" si="16"/>
        <v>Ascensive</v>
      </c>
      <c r="D1065" s="2" t="s">
        <v>2455</v>
      </c>
      <c r="E1065" t="s">
        <v>8755</v>
      </c>
      <c r="F1065" t="s">
        <v>22854</v>
      </c>
      <c r="G1065" t="s">
        <v>856</v>
      </c>
      <c r="H1065" t="s">
        <v>1632</v>
      </c>
      <c r="I1065" t="s">
        <v>6766</v>
      </c>
      <c r="J1065" t="s">
        <v>5831</v>
      </c>
      <c r="K1065" t="s">
        <v>6767</v>
      </c>
      <c r="L1065" t="s">
        <v>1232</v>
      </c>
    </row>
    <row r="1066" spans="1:12">
      <c r="A1066" t="s">
        <v>6828</v>
      </c>
      <c r="B1066" t="s">
        <v>6769</v>
      </c>
      <c r="C1066" t="str">
        <f t="shared" si="16"/>
        <v>Silicon</v>
      </c>
      <c r="D1066" s="2" t="s">
        <v>10807</v>
      </c>
      <c r="E1066" t="s">
        <v>4852</v>
      </c>
      <c r="F1066" t="s">
        <v>26738</v>
      </c>
      <c r="G1066" t="s">
        <v>2858</v>
      </c>
      <c r="H1066" t="s">
        <v>368</v>
      </c>
      <c r="I1066" t="s">
        <v>336</v>
      </c>
      <c r="J1066" t="s">
        <v>6771</v>
      </c>
      <c r="K1066" t="s">
        <v>6772</v>
      </c>
      <c r="L1066" t="s">
        <v>1232</v>
      </c>
    </row>
    <row r="1067" spans="1:12">
      <c r="A1067" t="s">
        <v>6833</v>
      </c>
      <c r="B1067" t="s">
        <v>6774</v>
      </c>
      <c r="C1067" t="str">
        <f t="shared" si="16"/>
        <v>Vinati</v>
      </c>
      <c r="D1067" s="2" t="s">
        <v>26739</v>
      </c>
      <c r="E1067" t="s">
        <v>22738</v>
      </c>
      <c r="F1067" t="s">
        <v>26740</v>
      </c>
      <c r="G1067" t="s">
        <v>2673</v>
      </c>
      <c r="H1067" t="s">
        <v>4356</v>
      </c>
      <c r="I1067" t="s">
        <v>3535</v>
      </c>
      <c r="J1067" t="s">
        <v>6775</v>
      </c>
      <c r="K1067" t="s">
        <v>3617</v>
      </c>
      <c r="L1067" t="s">
        <v>3702</v>
      </c>
    </row>
    <row r="1068" spans="1:12">
      <c r="A1068" t="s">
        <v>6836</v>
      </c>
      <c r="B1068" t="s">
        <v>6777</v>
      </c>
      <c r="C1068" t="str">
        <f t="shared" si="16"/>
        <v>Thinking</v>
      </c>
      <c r="D1068" s="2" t="s">
        <v>21180</v>
      </c>
      <c r="E1068" t="s">
        <v>9119</v>
      </c>
      <c r="F1068" t="s">
        <v>22867</v>
      </c>
      <c r="G1068" t="s">
        <v>856</v>
      </c>
      <c r="H1068" t="s">
        <v>136</v>
      </c>
      <c r="I1068" t="s">
        <v>6779</v>
      </c>
      <c r="J1068" t="s">
        <v>6780</v>
      </c>
      <c r="K1068" t="s">
        <v>6781</v>
      </c>
      <c r="L1068" t="s">
        <v>3702</v>
      </c>
    </row>
    <row r="1069" spans="1:12">
      <c r="A1069" t="s">
        <v>6842</v>
      </c>
      <c r="B1069" t="s">
        <v>6783</v>
      </c>
      <c r="C1069" t="str">
        <f t="shared" si="16"/>
        <v>ICE</v>
      </c>
      <c r="D1069" s="2" t="s">
        <v>26741</v>
      </c>
      <c r="E1069" t="s">
        <v>26742</v>
      </c>
      <c r="F1069" t="s">
        <v>26743</v>
      </c>
      <c r="G1069" t="s">
        <v>352</v>
      </c>
      <c r="H1069" t="s">
        <v>6785</v>
      </c>
      <c r="I1069" t="s">
        <v>6786</v>
      </c>
      <c r="J1069" t="s">
        <v>6787</v>
      </c>
      <c r="K1069" t="s">
        <v>6788</v>
      </c>
      <c r="L1069" t="s">
        <v>6789</v>
      </c>
    </row>
    <row r="1070" spans="1:12">
      <c r="A1070" t="s">
        <v>6849</v>
      </c>
      <c r="B1070" t="s">
        <v>6791</v>
      </c>
      <c r="C1070" t="str">
        <f t="shared" si="16"/>
        <v>Systematic</v>
      </c>
      <c r="D1070" s="2" t="s">
        <v>11579</v>
      </c>
      <c r="E1070" t="s">
        <v>5552</v>
      </c>
      <c r="F1070" t="s">
        <v>26744</v>
      </c>
      <c r="G1070" t="s">
        <v>856</v>
      </c>
      <c r="H1070" t="s">
        <v>859</v>
      </c>
      <c r="I1070" t="s">
        <v>859</v>
      </c>
      <c r="J1070" t="s">
        <v>859</v>
      </c>
      <c r="K1070" t="s">
        <v>859</v>
      </c>
      <c r="L1070" t="s">
        <v>6789</v>
      </c>
    </row>
    <row r="1071" spans="1:12">
      <c r="A1071" t="s">
        <v>842</v>
      </c>
      <c r="B1071" t="s">
        <v>843</v>
      </c>
      <c r="C1071" t="str">
        <f t="shared" si="16"/>
        <v>Name</v>
      </c>
      <c r="D1071" s="2" t="s">
        <v>844</v>
      </c>
      <c r="E1071" t="s">
        <v>845</v>
      </c>
      <c r="F1071" t="s">
        <v>846</v>
      </c>
      <c r="G1071" t="s">
        <v>847</v>
      </c>
      <c r="H1071" t="s">
        <v>848</v>
      </c>
      <c r="I1071" t="s">
        <v>849</v>
      </c>
      <c r="J1071" t="s">
        <v>850</v>
      </c>
      <c r="K1071" t="s">
        <v>851</v>
      </c>
      <c r="L1071" t="s">
        <v>852</v>
      </c>
    </row>
    <row r="1072" spans="1:12">
      <c r="A1072" t="s">
        <v>6852</v>
      </c>
      <c r="B1072" t="s">
        <v>6794</v>
      </c>
      <c r="C1072" t="str">
        <f t="shared" si="16"/>
        <v>Garware</v>
      </c>
      <c r="D1072" s="2" t="s">
        <v>26745</v>
      </c>
      <c r="E1072" t="s">
        <v>1628</v>
      </c>
      <c r="F1072" t="s">
        <v>26746</v>
      </c>
      <c r="G1072" t="s">
        <v>1449</v>
      </c>
      <c r="H1072" t="s">
        <v>6795</v>
      </c>
      <c r="I1072" t="s">
        <v>6796</v>
      </c>
      <c r="J1072" t="s">
        <v>6797</v>
      </c>
      <c r="K1072" t="s">
        <v>6798</v>
      </c>
      <c r="L1072" t="s">
        <v>6799</v>
      </c>
    </row>
    <row r="1073" spans="1:12">
      <c r="A1073" t="s">
        <v>6857</v>
      </c>
      <c r="B1073" t="s">
        <v>6801</v>
      </c>
      <c r="C1073" t="str">
        <f t="shared" si="16"/>
        <v>Amba</v>
      </c>
      <c r="D1073" s="2" t="s">
        <v>22973</v>
      </c>
      <c r="E1073" t="s">
        <v>11440</v>
      </c>
      <c r="F1073" t="s">
        <v>26747</v>
      </c>
      <c r="G1073" t="s">
        <v>5509</v>
      </c>
      <c r="H1073" t="s">
        <v>6466</v>
      </c>
      <c r="I1073" t="s">
        <v>576</v>
      </c>
      <c r="J1073" t="s">
        <v>6802</v>
      </c>
      <c r="K1073" t="s">
        <v>6803</v>
      </c>
      <c r="L1073" t="s">
        <v>716</v>
      </c>
    </row>
    <row r="1074" spans="1:12">
      <c r="A1074" t="s">
        <v>6860</v>
      </c>
      <c r="B1074" t="s">
        <v>6805</v>
      </c>
      <c r="C1074" t="str">
        <f t="shared" si="16"/>
        <v>Share</v>
      </c>
      <c r="D1074" s="2" t="s">
        <v>26352</v>
      </c>
      <c r="E1074" t="s">
        <v>3543</v>
      </c>
      <c r="F1074" t="s">
        <v>26748</v>
      </c>
      <c r="G1074" t="s">
        <v>4642</v>
      </c>
      <c r="H1074" t="s">
        <v>6806</v>
      </c>
      <c r="I1074" t="s">
        <v>6807</v>
      </c>
      <c r="J1074" t="s">
        <v>6808</v>
      </c>
      <c r="K1074" t="s">
        <v>6809</v>
      </c>
      <c r="L1074" t="s">
        <v>1182</v>
      </c>
    </row>
    <row r="1075" spans="1:12">
      <c r="A1075" t="s">
        <v>6865</v>
      </c>
      <c r="B1075" t="s">
        <v>6811</v>
      </c>
      <c r="C1075" t="str">
        <f t="shared" si="16"/>
        <v>Modern</v>
      </c>
      <c r="D1075" s="2" t="s">
        <v>18563</v>
      </c>
      <c r="E1075" t="s">
        <v>4007</v>
      </c>
      <c r="F1075" t="s">
        <v>12917</v>
      </c>
      <c r="G1075" t="s">
        <v>856</v>
      </c>
      <c r="H1075" t="s">
        <v>6812</v>
      </c>
      <c r="I1075" t="s">
        <v>6813</v>
      </c>
      <c r="J1075" t="s">
        <v>6814</v>
      </c>
      <c r="K1075" t="s">
        <v>6815</v>
      </c>
      <c r="L1075" t="s">
        <v>6816</v>
      </c>
    </row>
    <row r="1076" spans="1:12">
      <c r="A1076" t="s">
        <v>6869</v>
      </c>
      <c r="B1076" t="s">
        <v>6818</v>
      </c>
      <c r="C1076" t="str">
        <f t="shared" si="16"/>
        <v>Olectra</v>
      </c>
      <c r="D1076" s="2" t="s">
        <v>26749</v>
      </c>
      <c r="E1076" t="s">
        <v>18796</v>
      </c>
      <c r="F1076" t="s">
        <v>26750</v>
      </c>
      <c r="G1076" t="s">
        <v>1787</v>
      </c>
      <c r="H1076" t="s">
        <v>6819</v>
      </c>
      <c r="I1076" t="s">
        <v>1406</v>
      </c>
      <c r="J1076" t="s">
        <v>6820</v>
      </c>
      <c r="K1076" t="s">
        <v>6821</v>
      </c>
      <c r="L1076" t="s">
        <v>6651</v>
      </c>
    </row>
    <row r="1077" spans="1:12">
      <c r="A1077" t="s">
        <v>6876</v>
      </c>
      <c r="B1077" t="s">
        <v>6823</v>
      </c>
      <c r="C1077" t="str">
        <f t="shared" si="16"/>
        <v>Transport</v>
      </c>
      <c r="D1077" s="2" t="s">
        <v>26751</v>
      </c>
      <c r="E1077" t="s">
        <v>2336</v>
      </c>
      <c r="F1077" t="s">
        <v>26752</v>
      </c>
      <c r="G1077" t="s">
        <v>4129</v>
      </c>
      <c r="H1077" t="s">
        <v>6824</v>
      </c>
      <c r="I1077" t="s">
        <v>6825</v>
      </c>
      <c r="J1077" t="s">
        <v>6826</v>
      </c>
      <c r="K1077" t="s">
        <v>6827</v>
      </c>
      <c r="L1077" t="s">
        <v>6651</v>
      </c>
    </row>
    <row r="1078" spans="1:12">
      <c r="A1078" t="s">
        <v>6879</v>
      </c>
      <c r="B1078" t="s">
        <v>6829</v>
      </c>
      <c r="C1078" t="str">
        <f t="shared" si="16"/>
        <v>Cenlub</v>
      </c>
      <c r="D1078" s="2" t="s">
        <v>26753</v>
      </c>
      <c r="E1078" t="s">
        <v>8779</v>
      </c>
      <c r="F1078" t="s">
        <v>26754</v>
      </c>
      <c r="G1078" t="s">
        <v>856</v>
      </c>
      <c r="H1078" t="s">
        <v>601</v>
      </c>
      <c r="I1078" t="s">
        <v>6831</v>
      </c>
      <c r="J1078" t="s">
        <v>2144</v>
      </c>
      <c r="K1078" t="s">
        <v>6832</v>
      </c>
      <c r="L1078" t="s">
        <v>3091</v>
      </c>
    </row>
    <row r="1079" spans="1:12">
      <c r="A1079" t="s">
        <v>6883</v>
      </c>
      <c r="B1079" t="s">
        <v>6834</v>
      </c>
      <c r="C1079" t="str">
        <f t="shared" si="16"/>
        <v>Netlink</v>
      </c>
      <c r="D1079" s="2" t="s">
        <v>26755</v>
      </c>
      <c r="E1079" t="s">
        <v>6308</v>
      </c>
      <c r="F1079" t="s">
        <v>7545</v>
      </c>
      <c r="G1079" t="s">
        <v>856</v>
      </c>
      <c r="H1079" t="s">
        <v>6147</v>
      </c>
      <c r="I1079" t="s">
        <v>3886</v>
      </c>
      <c r="J1079" t="s">
        <v>883</v>
      </c>
      <c r="K1079" t="s">
        <v>6835</v>
      </c>
      <c r="L1079" t="s">
        <v>276</v>
      </c>
    </row>
    <row r="1080" spans="1:12">
      <c r="A1080" t="s">
        <v>6885</v>
      </c>
      <c r="B1080" t="s">
        <v>6837</v>
      </c>
      <c r="C1080" t="str">
        <f t="shared" si="16"/>
        <v>G</v>
      </c>
      <c r="D1080" s="2" t="s">
        <v>23178</v>
      </c>
      <c r="E1080" t="s">
        <v>10389</v>
      </c>
      <c r="F1080" t="s">
        <v>26756</v>
      </c>
      <c r="G1080" t="s">
        <v>856</v>
      </c>
      <c r="H1080" t="s">
        <v>6838</v>
      </c>
      <c r="I1080" t="s">
        <v>6839</v>
      </c>
      <c r="J1080" t="s">
        <v>3743</v>
      </c>
      <c r="K1080" t="s">
        <v>6840</v>
      </c>
      <c r="L1080" t="s">
        <v>6841</v>
      </c>
    </row>
    <row r="1081" spans="1:12">
      <c r="A1081" t="s">
        <v>6889</v>
      </c>
      <c r="B1081" t="s">
        <v>6843</v>
      </c>
      <c r="C1081" t="str">
        <f t="shared" si="16"/>
        <v>Divi's</v>
      </c>
      <c r="D1081" s="2" t="s">
        <v>26757</v>
      </c>
      <c r="E1081" t="s">
        <v>12627</v>
      </c>
      <c r="F1081" t="s">
        <v>26758</v>
      </c>
      <c r="G1081" t="s">
        <v>228</v>
      </c>
      <c r="H1081" t="s">
        <v>6845</v>
      </c>
      <c r="I1081" t="s">
        <v>6846</v>
      </c>
      <c r="J1081" t="s">
        <v>6847</v>
      </c>
      <c r="K1081" t="s">
        <v>6848</v>
      </c>
      <c r="L1081" t="s">
        <v>6841</v>
      </c>
    </row>
    <row r="1082" spans="1:12">
      <c r="A1082" t="s">
        <v>842</v>
      </c>
      <c r="B1082" t="s">
        <v>843</v>
      </c>
      <c r="C1082" t="str">
        <f t="shared" si="16"/>
        <v>Name</v>
      </c>
      <c r="D1082" s="2" t="s">
        <v>844</v>
      </c>
      <c r="E1082" t="s">
        <v>845</v>
      </c>
      <c r="F1082" t="s">
        <v>846</v>
      </c>
      <c r="G1082" t="s">
        <v>847</v>
      </c>
      <c r="H1082" t="s">
        <v>848</v>
      </c>
      <c r="I1082" t="s">
        <v>849</v>
      </c>
      <c r="J1082" t="s">
        <v>850</v>
      </c>
      <c r="K1082" t="s">
        <v>851</v>
      </c>
      <c r="L1082" t="s">
        <v>852</v>
      </c>
    </row>
    <row r="1083" spans="1:12">
      <c r="A1083" t="s">
        <v>6894</v>
      </c>
      <c r="B1083" t="s">
        <v>6853</v>
      </c>
      <c r="C1083" t="str">
        <f t="shared" si="16"/>
        <v>Siyaram</v>
      </c>
      <c r="D1083" s="2" t="s">
        <v>26759</v>
      </c>
      <c r="E1083" t="s">
        <v>6696</v>
      </c>
      <c r="F1083" t="s">
        <v>26760</v>
      </c>
      <c r="G1083" t="s">
        <v>1672</v>
      </c>
      <c r="H1083" t="s">
        <v>442</v>
      </c>
      <c r="I1083" t="s">
        <v>6854</v>
      </c>
      <c r="J1083" t="s">
        <v>6855</v>
      </c>
      <c r="K1083" t="s">
        <v>4093</v>
      </c>
      <c r="L1083" t="s">
        <v>6856</v>
      </c>
    </row>
    <row r="1084" spans="1:12">
      <c r="A1084" t="s">
        <v>6899</v>
      </c>
      <c r="B1084" t="s">
        <v>6858</v>
      </c>
      <c r="C1084" t="str">
        <f t="shared" si="16"/>
        <v>GLEN</v>
      </c>
      <c r="D1084" s="2" t="s">
        <v>1624</v>
      </c>
      <c r="E1084" t="s">
        <v>3164</v>
      </c>
      <c r="F1084" t="s">
        <v>26761</v>
      </c>
      <c r="G1084" t="s">
        <v>856</v>
      </c>
      <c r="H1084" t="s">
        <v>859</v>
      </c>
      <c r="I1084" t="s">
        <v>859</v>
      </c>
      <c r="J1084" t="s">
        <v>859</v>
      </c>
      <c r="K1084" t="s">
        <v>859</v>
      </c>
      <c r="L1084" t="s">
        <v>6856</v>
      </c>
    </row>
    <row r="1085" spans="1:12">
      <c r="A1085" t="s">
        <v>6904</v>
      </c>
      <c r="B1085" t="s">
        <v>6861</v>
      </c>
      <c r="C1085" t="str">
        <f t="shared" si="16"/>
        <v>Panama</v>
      </c>
      <c r="D1085" s="2" t="s">
        <v>24569</v>
      </c>
      <c r="E1085" t="s">
        <v>444</v>
      </c>
      <c r="F1085" t="s">
        <v>26762</v>
      </c>
      <c r="G1085" t="s">
        <v>105</v>
      </c>
      <c r="H1085" t="s">
        <v>6862</v>
      </c>
      <c r="I1085" t="s">
        <v>482</v>
      </c>
      <c r="J1085" t="s">
        <v>6863</v>
      </c>
      <c r="K1085" t="s">
        <v>90</v>
      </c>
      <c r="L1085" t="s">
        <v>6864</v>
      </c>
    </row>
    <row r="1086" spans="1:12">
      <c r="A1086" t="s">
        <v>6911</v>
      </c>
      <c r="B1086" t="s">
        <v>6866</v>
      </c>
      <c r="C1086" t="str">
        <f t="shared" si="16"/>
        <v>Dhabriya</v>
      </c>
      <c r="D1086" s="2" t="s">
        <v>26763</v>
      </c>
      <c r="E1086" t="s">
        <v>1248</v>
      </c>
      <c r="F1086" t="s">
        <v>26101</v>
      </c>
      <c r="G1086" t="s">
        <v>448</v>
      </c>
      <c r="H1086" t="s">
        <v>3448</v>
      </c>
      <c r="I1086" t="s">
        <v>6867</v>
      </c>
      <c r="J1086" t="s">
        <v>6868</v>
      </c>
      <c r="K1086" t="s">
        <v>2978</v>
      </c>
      <c r="L1086" t="s">
        <v>6864</v>
      </c>
    </row>
    <row r="1087" spans="1:12">
      <c r="A1087" t="s">
        <v>6915</v>
      </c>
      <c r="B1087" t="s">
        <v>6850</v>
      </c>
      <c r="C1087" t="str">
        <f t="shared" si="16"/>
        <v>Kings</v>
      </c>
      <c r="D1087" s="2" t="s">
        <v>26764</v>
      </c>
      <c r="E1087" t="s">
        <v>1609</v>
      </c>
      <c r="F1087" t="s">
        <v>26765</v>
      </c>
      <c r="G1087" t="s">
        <v>856</v>
      </c>
      <c r="H1087" t="s">
        <v>5338</v>
      </c>
      <c r="I1087" t="s">
        <v>5490</v>
      </c>
      <c r="J1087" t="s">
        <v>3526</v>
      </c>
      <c r="K1087" t="s">
        <v>2887</v>
      </c>
      <c r="L1087" t="s">
        <v>907</v>
      </c>
    </row>
    <row r="1088" spans="1:12">
      <c r="A1088" t="s">
        <v>6920</v>
      </c>
      <c r="B1088" t="s">
        <v>6870</v>
      </c>
      <c r="C1088" t="str">
        <f t="shared" si="16"/>
        <v>Sun</v>
      </c>
      <c r="D1088" s="2" t="s">
        <v>26766</v>
      </c>
      <c r="E1088" t="s">
        <v>1721</v>
      </c>
      <c r="F1088" t="s">
        <v>26767</v>
      </c>
      <c r="G1088" t="s">
        <v>7760</v>
      </c>
      <c r="H1088" t="s">
        <v>6873</v>
      </c>
      <c r="I1088" t="s">
        <v>391</v>
      </c>
      <c r="J1088" t="s">
        <v>6874</v>
      </c>
      <c r="K1088" t="s">
        <v>6875</v>
      </c>
      <c r="L1088" t="s">
        <v>907</v>
      </c>
    </row>
    <row r="1089" spans="1:12">
      <c r="A1089" t="s">
        <v>6926</v>
      </c>
      <c r="B1089" t="s">
        <v>6877</v>
      </c>
      <c r="C1089" t="str">
        <f t="shared" si="16"/>
        <v>Raghunath</v>
      </c>
      <c r="D1089" s="2" t="s">
        <v>6500</v>
      </c>
      <c r="E1089" t="s">
        <v>855</v>
      </c>
      <c r="F1089" t="s">
        <v>15041</v>
      </c>
      <c r="G1089" t="s">
        <v>856</v>
      </c>
      <c r="H1089" t="s">
        <v>1555</v>
      </c>
      <c r="I1089" t="s">
        <v>1142</v>
      </c>
      <c r="J1089" t="s">
        <v>856</v>
      </c>
      <c r="K1089" t="s">
        <v>859</v>
      </c>
      <c r="L1089" t="s">
        <v>907</v>
      </c>
    </row>
    <row r="1090" spans="1:12">
      <c r="A1090" t="s">
        <v>6932</v>
      </c>
      <c r="B1090" t="s">
        <v>6880</v>
      </c>
      <c r="C1090" t="str">
        <f t="shared" ref="C1090:C1153" si="17">IFERROR(LEFT(B1090,FIND(" ",B1090)-1),B1090)</f>
        <v>Nuvama</v>
      </c>
      <c r="D1090" s="2" t="s">
        <v>26768</v>
      </c>
      <c r="E1090" t="s">
        <v>6214</v>
      </c>
      <c r="F1090" t="s">
        <v>26769</v>
      </c>
      <c r="G1090" t="s">
        <v>563</v>
      </c>
      <c r="H1090" t="s">
        <v>6881</v>
      </c>
      <c r="I1090" t="s">
        <v>3881</v>
      </c>
      <c r="J1090" t="s">
        <v>6882</v>
      </c>
      <c r="K1090" t="s">
        <v>2543</v>
      </c>
      <c r="L1090" t="s">
        <v>907</v>
      </c>
    </row>
    <row r="1091" spans="1:12">
      <c r="A1091" t="s">
        <v>6938</v>
      </c>
      <c r="B1091" t="s">
        <v>6884</v>
      </c>
      <c r="C1091" t="str">
        <f t="shared" si="17"/>
        <v>Vijaypd</v>
      </c>
      <c r="D1091" s="2" t="s">
        <v>23251</v>
      </c>
      <c r="E1091" t="s">
        <v>12457</v>
      </c>
      <c r="F1091" t="s">
        <v>24284</v>
      </c>
      <c r="G1091" t="s">
        <v>856</v>
      </c>
      <c r="H1091" t="s">
        <v>859</v>
      </c>
      <c r="I1091" t="s">
        <v>859</v>
      </c>
      <c r="J1091" t="s">
        <v>859</v>
      </c>
      <c r="K1091" t="s">
        <v>859</v>
      </c>
      <c r="L1091" t="s">
        <v>907</v>
      </c>
    </row>
    <row r="1092" spans="1:12">
      <c r="A1092" t="s">
        <v>6943</v>
      </c>
      <c r="B1092" t="s">
        <v>6886</v>
      </c>
      <c r="C1092" t="str">
        <f t="shared" si="17"/>
        <v>RBZ</v>
      </c>
      <c r="D1092" s="2" t="s">
        <v>24068</v>
      </c>
      <c r="E1092" t="s">
        <v>6298</v>
      </c>
      <c r="F1092" t="s">
        <v>22892</v>
      </c>
      <c r="G1092" t="s">
        <v>856</v>
      </c>
      <c r="H1092" t="s">
        <v>6887</v>
      </c>
      <c r="I1092" t="s">
        <v>115</v>
      </c>
      <c r="J1092" t="s">
        <v>5409</v>
      </c>
      <c r="K1092" t="s">
        <v>6888</v>
      </c>
      <c r="L1092" t="s">
        <v>1593</v>
      </c>
    </row>
    <row r="1093" spans="1:12">
      <c r="A1093" t="s">
        <v>6952</v>
      </c>
      <c r="B1093" t="s">
        <v>6890</v>
      </c>
      <c r="C1093" t="str">
        <f t="shared" si="17"/>
        <v>Emk.Global</v>
      </c>
      <c r="D1093" s="2" t="s">
        <v>24286</v>
      </c>
      <c r="E1093" t="s">
        <v>10836</v>
      </c>
      <c r="F1093" t="s">
        <v>24287</v>
      </c>
      <c r="G1093" t="s">
        <v>5509</v>
      </c>
      <c r="H1093" t="s">
        <v>6891</v>
      </c>
      <c r="I1093" t="s">
        <v>6892</v>
      </c>
      <c r="J1093" t="s">
        <v>6893</v>
      </c>
      <c r="K1093" t="s">
        <v>616</v>
      </c>
      <c r="L1093" t="s">
        <v>6626</v>
      </c>
    </row>
    <row r="1094" spans="1:12">
      <c r="A1094" t="s">
        <v>6959</v>
      </c>
      <c r="B1094" t="s">
        <v>787</v>
      </c>
      <c r="C1094" t="str">
        <f t="shared" si="17"/>
        <v>Alkem</v>
      </c>
      <c r="D1094" s="2" t="s">
        <v>26770</v>
      </c>
      <c r="E1094" t="s">
        <v>9436</v>
      </c>
      <c r="F1094" t="s">
        <v>26771</v>
      </c>
      <c r="G1094" t="s">
        <v>82</v>
      </c>
      <c r="H1094" t="s">
        <v>6896</v>
      </c>
      <c r="I1094" t="s">
        <v>1888</v>
      </c>
      <c r="J1094" t="s">
        <v>6897</v>
      </c>
      <c r="K1094" t="s">
        <v>6898</v>
      </c>
      <c r="L1094" t="s">
        <v>6626</v>
      </c>
    </row>
    <row r="1095" spans="1:12">
      <c r="A1095" t="s">
        <v>6965</v>
      </c>
      <c r="B1095" t="s">
        <v>6900</v>
      </c>
      <c r="C1095" t="str">
        <f t="shared" si="17"/>
        <v>Thomas</v>
      </c>
      <c r="D1095" s="2" t="s">
        <v>26772</v>
      </c>
      <c r="E1095" t="s">
        <v>17271</v>
      </c>
      <c r="F1095" t="s">
        <v>26773</v>
      </c>
      <c r="G1095" t="s">
        <v>856</v>
      </c>
      <c r="H1095" t="s">
        <v>425</v>
      </c>
      <c r="I1095" t="s">
        <v>6901</v>
      </c>
      <c r="J1095" t="s">
        <v>6902</v>
      </c>
      <c r="K1095" t="s">
        <v>6903</v>
      </c>
      <c r="L1095" t="s">
        <v>4091</v>
      </c>
    </row>
    <row r="1096" spans="1:12">
      <c r="A1096" t="s">
        <v>6968</v>
      </c>
      <c r="B1096" t="s">
        <v>6986</v>
      </c>
      <c r="C1096" t="str">
        <f t="shared" si="17"/>
        <v>Krishca</v>
      </c>
      <c r="D1096" s="2" t="s">
        <v>23707</v>
      </c>
      <c r="E1096" t="s">
        <v>4929</v>
      </c>
      <c r="F1096" t="s">
        <v>24289</v>
      </c>
      <c r="G1096" t="s">
        <v>856</v>
      </c>
      <c r="H1096" t="s">
        <v>636</v>
      </c>
      <c r="I1096" t="s">
        <v>6987</v>
      </c>
      <c r="J1096" t="s">
        <v>6988</v>
      </c>
      <c r="K1096" t="s">
        <v>2464</v>
      </c>
      <c r="L1096" t="s">
        <v>4091</v>
      </c>
    </row>
    <row r="1097" spans="1:12">
      <c r="A1097" t="s">
        <v>6975</v>
      </c>
      <c r="B1097" t="s">
        <v>6905</v>
      </c>
      <c r="C1097" t="str">
        <f t="shared" si="17"/>
        <v>Sonu</v>
      </c>
      <c r="D1097" s="2" t="s">
        <v>13535</v>
      </c>
      <c r="E1097" t="s">
        <v>7295</v>
      </c>
      <c r="F1097" t="s">
        <v>973</v>
      </c>
      <c r="G1097" t="s">
        <v>856</v>
      </c>
      <c r="H1097" t="s">
        <v>141</v>
      </c>
      <c r="I1097" t="s">
        <v>6908</v>
      </c>
      <c r="J1097" t="s">
        <v>6909</v>
      </c>
      <c r="K1097" t="s">
        <v>6910</v>
      </c>
      <c r="L1097" t="s">
        <v>6718</v>
      </c>
    </row>
    <row r="1098" spans="1:12">
      <c r="A1098" t="s">
        <v>842</v>
      </c>
      <c r="B1098" t="s">
        <v>843</v>
      </c>
      <c r="C1098" t="str">
        <f t="shared" si="17"/>
        <v>Name</v>
      </c>
      <c r="D1098" s="2" t="s">
        <v>844</v>
      </c>
      <c r="E1098" t="s">
        <v>845</v>
      </c>
      <c r="F1098" t="s">
        <v>846</v>
      </c>
      <c r="G1098" t="s">
        <v>847</v>
      </c>
      <c r="H1098" t="s">
        <v>848</v>
      </c>
      <c r="I1098" t="s">
        <v>849</v>
      </c>
      <c r="J1098" t="s">
        <v>850</v>
      </c>
      <c r="K1098" t="s">
        <v>851</v>
      </c>
      <c r="L1098" t="s">
        <v>852</v>
      </c>
    </row>
    <row r="1099" spans="1:12">
      <c r="A1099" t="s">
        <v>6980</v>
      </c>
      <c r="B1099" t="s">
        <v>6912</v>
      </c>
      <c r="C1099" t="str">
        <f t="shared" si="17"/>
        <v>Atishay</v>
      </c>
      <c r="D1099" s="2" t="s">
        <v>23958</v>
      </c>
      <c r="E1099" t="s">
        <v>10180</v>
      </c>
      <c r="F1099" t="s">
        <v>24290</v>
      </c>
      <c r="G1099" t="s">
        <v>82</v>
      </c>
      <c r="H1099" t="s">
        <v>2039</v>
      </c>
      <c r="I1099" t="s">
        <v>6913</v>
      </c>
      <c r="J1099" t="s">
        <v>2221</v>
      </c>
      <c r="K1099" t="s">
        <v>2029</v>
      </c>
      <c r="L1099" t="s">
        <v>6914</v>
      </c>
    </row>
    <row r="1100" spans="1:12">
      <c r="A1100" t="s">
        <v>6985</v>
      </c>
      <c r="B1100" t="s">
        <v>807</v>
      </c>
      <c r="C1100" t="str">
        <f t="shared" si="17"/>
        <v>Cochin</v>
      </c>
      <c r="D1100" s="2" t="s">
        <v>26774</v>
      </c>
      <c r="E1100" t="s">
        <v>24451</v>
      </c>
      <c r="F1100" t="s">
        <v>26775</v>
      </c>
      <c r="G1100" t="s">
        <v>3847</v>
      </c>
      <c r="H1100" t="s">
        <v>6916</v>
      </c>
      <c r="I1100" t="s">
        <v>6917</v>
      </c>
      <c r="J1100" t="s">
        <v>6918</v>
      </c>
      <c r="K1100" t="s">
        <v>6919</v>
      </c>
      <c r="L1100" t="s">
        <v>6914</v>
      </c>
    </row>
    <row r="1101" spans="1:12">
      <c r="A1101" t="s">
        <v>6989</v>
      </c>
      <c r="B1101" t="s">
        <v>6921</v>
      </c>
      <c r="C1101" t="str">
        <f t="shared" si="17"/>
        <v>Scoda</v>
      </c>
      <c r="D1101" s="2" t="s">
        <v>18354</v>
      </c>
      <c r="E1101" t="s">
        <v>22703</v>
      </c>
      <c r="F1101" t="s">
        <v>26776</v>
      </c>
      <c r="G1101" t="s">
        <v>856</v>
      </c>
      <c r="H1101" t="s">
        <v>6923</v>
      </c>
      <c r="I1101" t="s">
        <v>6924</v>
      </c>
      <c r="J1101" t="s">
        <v>6925</v>
      </c>
      <c r="K1101" t="s">
        <v>1112</v>
      </c>
      <c r="L1101" t="s">
        <v>6914</v>
      </c>
    </row>
    <row r="1102" spans="1:12">
      <c r="A1102" t="s">
        <v>6993</v>
      </c>
      <c r="B1102" t="s">
        <v>6927</v>
      </c>
      <c r="C1102" t="str">
        <f t="shared" si="17"/>
        <v>Coforge</v>
      </c>
      <c r="D1102" s="2" t="s">
        <v>26777</v>
      </c>
      <c r="E1102" t="s">
        <v>24291</v>
      </c>
      <c r="F1102" t="s">
        <v>26778</v>
      </c>
      <c r="G1102" t="s">
        <v>514</v>
      </c>
      <c r="H1102" t="s">
        <v>3384</v>
      </c>
      <c r="I1102" t="s">
        <v>6929</v>
      </c>
      <c r="J1102" t="s">
        <v>6930</v>
      </c>
      <c r="K1102" t="s">
        <v>6931</v>
      </c>
      <c r="L1102" t="s">
        <v>3756</v>
      </c>
    </row>
    <row r="1103" spans="1:12">
      <c r="A1103" t="s">
        <v>6998</v>
      </c>
      <c r="B1103" t="s">
        <v>6933</v>
      </c>
      <c r="C1103" t="str">
        <f t="shared" si="17"/>
        <v>Relicab</v>
      </c>
      <c r="D1103" s="2" t="s">
        <v>3025</v>
      </c>
      <c r="E1103" t="s">
        <v>3526</v>
      </c>
      <c r="F1103" t="s">
        <v>23117</v>
      </c>
      <c r="G1103" t="s">
        <v>856</v>
      </c>
      <c r="H1103" t="s">
        <v>3847</v>
      </c>
      <c r="I1103" t="s">
        <v>4396</v>
      </c>
      <c r="J1103" t="s">
        <v>6936</v>
      </c>
      <c r="K1103" t="s">
        <v>6937</v>
      </c>
      <c r="L1103" t="s">
        <v>3756</v>
      </c>
    </row>
    <row r="1104" spans="1:12">
      <c r="A1104" t="s">
        <v>7002</v>
      </c>
      <c r="B1104" t="s">
        <v>6939</v>
      </c>
      <c r="C1104" t="str">
        <f t="shared" si="17"/>
        <v>ARCL</v>
      </c>
      <c r="D1104" s="2" t="s">
        <v>23380</v>
      </c>
      <c r="E1104" t="s">
        <v>1422</v>
      </c>
      <c r="F1104" t="s">
        <v>23976</v>
      </c>
      <c r="G1104" t="s">
        <v>856</v>
      </c>
      <c r="H1104" t="s">
        <v>6941</v>
      </c>
      <c r="I1104" t="s">
        <v>1961</v>
      </c>
      <c r="J1104" t="s">
        <v>6942</v>
      </c>
      <c r="K1104" t="s">
        <v>5218</v>
      </c>
      <c r="L1104" t="s">
        <v>3677</v>
      </c>
    </row>
    <row r="1105" spans="1:12">
      <c r="A1105" t="s">
        <v>7006</v>
      </c>
      <c r="B1105" t="s">
        <v>6944</v>
      </c>
      <c r="C1105" t="str">
        <f t="shared" si="17"/>
        <v>Giriraj</v>
      </c>
      <c r="D1105" s="2" t="s">
        <v>24293</v>
      </c>
      <c r="E1105" t="s">
        <v>23579</v>
      </c>
      <c r="F1105" t="s">
        <v>24294</v>
      </c>
      <c r="G1105" t="s">
        <v>856</v>
      </c>
      <c r="H1105" t="s">
        <v>6947</v>
      </c>
      <c r="I1105" t="s">
        <v>6948</v>
      </c>
      <c r="J1105" t="s">
        <v>6949</v>
      </c>
      <c r="K1105" t="s">
        <v>6950</v>
      </c>
      <c r="L1105" t="s">
        <v>6951</v>
      </c>
    </row>
    <row r="1106" spans="1:12">
      <c r="A1106" t="s">
        <v>7014</v>
      </c>
      <c r="B1106" t="s">
        <v>6953</v>
      </c>
      <c r="C1106" t="str">
        <f t="shared" si="17"/>
        <v>Ador</v>
      </c>
      <c r="D1106" s="2" t="s">
        <v>26779</v>
      </c>
      <c r="E1106" t="s">
        <v>18785</v>
      </c>
      <c r="F1106" t="s">
        <v>26780</v>
      </c>
      <c r="G1106" t="s">
        <v>5605</v>
      </c>
      <c r="H1106" t="s">
        <v>6954</v>
      </c>
      <c r="I1106" t="s">
        <v>6955</v>
      </c>
      <c r="J1106" t="s">
        <v>6956</v>
      </c>
      <c r="K1106" t="s">
        <v>6957</v>
      </c>
      <c r="L1106" t="s">
        <v>6958</v>
      </c>
    </row>
    <row r="1107" spans="1:12">
      <c r="A1107" t="s">
        <v>7019</v>
      </c>
      <c r="B1107" t="s">
        <v>6960</v>
      </c>
      <c r="C1107" t="str">
        <f t="shared" si="17"/>
        <v>SM</v>
      </c>
      <c r="D1107" s="2" t="s">
        <v>1725</v>
      </c>
      <c r="E1107" t="s">
        <v>6961</v>
      </c>
      <c r="F1107" t="s">
        <v>2718</v>
      </c>
      <c r="G1107" t="s">
        <v>856</v>
      </c>
      <c r="H1107" t="s">
        <v>6962</v>
      </c>
      <c r="I1107" t="s">
        <v>6963</v>
      </c>
      <c r="J1107" t="s">
        <v>6964</v>
      </c>
      <c r="K1107" t="s">
        <v>578</v>
      </c>
      <c r="L1107" t="s">
        <v>6958</v>
      </c>
    </row>
    <row r="1108" spans="1:12">
      <c r="A1108" t="s">
        <v>7022</v>
      </c>
      <c r="B1108" t="s">
        <v>6966</v>
      </c>
      <c r="C1108" t="str">
        <f t="shared" si="17"/>
        <v>Atam</v>
      </c>
      <c r="D1108" s="2" t="s">
        <v>24295</v>
      </c>
      <c r="E1108" t="s">
        <v>3220</v>
      </c>
      <c r="F1108" t="s">
        <v>24296</v>
      </c>
      <c r="G1108" t="s">
        <v>159</v>
      </c>
      <c r="H1108" t="s">
        <v>3062</v>
      </c>
      <c r="I1108" t="s">
        <v>6345</v>
      </c>
      <c r="J1108" t="s">
        <v>6591</v>
      </c>
      <c r="K1108" t="s">
        <v>4936</v>
      </c>
      <c r="L1108" t="s">
        <v>6967</v>
      </c>
    </row>
    <row r="1109" spans="1:12">
      <c r="A1109" t="s">
        <v>842</v>
      </c>
      <c r="B1109" t="s">
        <v>843</v>
      </c>
      <c r="C1109" t="str">
        <f t="shared" si="17"/>
        <v>Name</v>
      </c>
      <c r="D1109" s="2" t="s">
        <v>844</v>
      </c>
      <c r="E1109" t="s">
        <v>845</v>
      </c>
      <c r="F1109" t="s">
        <v>846</v>
      </c>
      <c r="G1109" t="s">
        <v>847</v>
      </c>
      <c r="H1109" t="s">
        <v>848</v>
      </c>
      <c r="I1109" t="s">
        <v>849</v>
      </c>
      <c r="J1109" t="s">
        <v>850</v>
      </c>
      <c r="K1109" t="s">
        <v>851</v>
      </c>
      <c r="L1109" t="s">
        <v>852</v>
      </c>
    </row>
    <row r="1110" spans="1:12">
      <c r="A1110" t="s">
        <v>7028</v>
      </c>
      <c r="B1110" t="s">
        <v>6969</v>
      </c>
      <c r="C1110" t="str">
        <f t="shared" si="17"/>
        <v>Dabur</v>
      </c>
      <c r="D1110" s="2" t="s">
        <v>22878</v>
      </c>
      <c r="E1110" t="s">
        <v>26781</v>
      </c>
      <c r="F1110" t="s">
        <v>26782</v>
      </c>
      <c r="G1110" t="s">
        <v>186</v>
      </c>
      <c r="H1110" t="s">
        <v>6971</v>
      </c>
      <c r="I1110" t="s">
        <v>190</v>
      </c>
      <c r="J1110" t="s">
        <v>6972</v>
      </c>
      <c r="K1110" t="s">
        <v>6973</v>
      </c>
      <c r="L1110" t="s">
        <v>6974</v>
      </c>
    </row>
    <row r="1111" spans="1:12">
      <c r="A1111" t="s">
        <v>7032</v>
      </c>
      <c r="B1111" t="s">
        <v>6976</v>
      </c>
      <c r="C1111" t="str">
        <f t="shared" si="17"/>
        <v>Delaplex</v>
      </c>
      <c r="D1111" s="2" t="s">
        <v>864</v>
      </c>
      <c r="E1111" t="s">
        <v>4339</v>
      </c>
      <c r="F1111" t="s">
        <v>24297</v>
      </c>
      <c r="G1111" t="s">
        <v>856</v>
      </c>
      <c r="H1111" t="s">
        <v>6978</v>
      </c>
      <c r="I1111" t="s">
        <v>6979</v>
      </c>
      <c r="J1111" t="s">
        <v>4009</v>
      </c>
      <c r="K1111" t="s">
        <v>504</v>
      </c>
      <c r="L1111" t="s">
        <v>6974</v>
      </c>
    </row>
    <row r="1112" spans="1:12">
      <c r="A1112" t="s">
        <v>7039</v>
      </c>
      <c r="B1112" t="s">
        <v>6981</v>
      </c>
      <c r="C1112" t="str">
        <f t="shared" si="17"/>
        <v>Sun</v>
      </c>
      <c r="D1112" s="2" t="s">
        <v>26783</v>
      </c>
      <c r="E1112" t="s">
        <v>2950</v>
      </c>
      <c r="F1112" t="s">
        <v>26784</v>
      </c>
      <c r="G1112" t="s">
        <v>2320</v>
      </c>
      <c r="H1112" t="s">
        <v>6982</v>
      </c>
      <c r="I1112" t="s">
        <v>1017</v>
      </c>
      <c r="J1112" t="s">
        <v>6983</v>
      </c>
      <c r="K1112" t="s">
        <v>4021</v>
      </c>
      <c r="L1112" t="s">
        <v>6984</v>
      </c>
    </row>
    <row r="1113" spans="1:12">
      <c r="A1113" t="s">
        <v>7046</v>
      </c>
      <c r="B1113" t="s">
        <v>6990</v>
      </c>
      <c r="C1113" t="str">
        <f t="shared" si="17"/>
        <v>Shah</v>
      </c>
      <c r="D1113" s="2" t="s">
        <v>23247</v>
      </c>
      <c r="E1113" t="s">
        <v>23283</v>
      </c>
      <c r="F1113" t="s">
        <v>15368</v>
      </c>
      <c r="G1113" t="s">
        <v>856</v>
      </c>
      <c r="H1113" t="s">
        <v>6992</v>
      </c>
      <c r="I1113" t="s">
        <v>3411</v>
      </c>
      <c r="J1113" t="s">
        <v>856</v>
      </c>
      <c r="K1113" t="s">
        <v>870</v>
      </c>
      <c r="L1113" t="s">
        <v>2322</v>
      </c>
    </row>
    <row r="1114" spans="1:12">
      <c r="A1114" t="s">
        <v>7052</v>
      </c>
      <c r="B1114" t="s">
        <v>6994</v>
      </c>
      <c r="C1114" t="str">
        <f t="shared" si="17"/>
        <v>Amines</v>
      </c>
      <c r="D1114" s="2" t="s">
        <v>24298</v>
      </c>
      <c r="E1114" t="s">
        <v>23829</v>
      </c>
      <c r="F1114" t="s">
        <v>24299</v>
      </c>
      <c r="G1114" t="s">
        <v>1264</v>
      </c>
      <c r="H1114" t="s">
        <v>88</v>
      </c>
      <c r="I1114" t="s">
        <v>6995</v>
      </c>
      <c r="J1114" t="s">
        <v>6996</v>
      </c>
      <c r="K1114" t="s">
        <v>3797</v>
      </c>
      <c r="L1114" t="s">
        <v>6997</v>
      </c>
    </row>
    <row r="1115" spans="1:12">
      <c r="A1115" t="s">
        <v>7055</v>
      </c>
      <c r="B1115" t="s">
        <v>6999</v>
      </c>
      <c r="C1115" t="str">
        <f t="shared" si="17"/>
        <v>Ram</v>
      </c>
      <c r="D1115" s="2" t="s">
        <v>26785</v>
      </c>
      <c r="E1115" t="s">
        <v>1913</v>
      </c>
      <c r="F1115" t="s">
        <v>26786</v>
      </c>
      <c r="G1115" t="s">
        <v>2059</v>
      </c>
      <c r="H1115" t="s">
        <v>2115</v>
      </c>
      <c r="I1115" t="s">
        <v>6597</v>
      </c>
      <c r="J1115" t="s">
        <v>7001</v>
      </c>
      <c r="K1115" t="s">
        <v>5741</v>
      </c>
      <c r="L1115" t="s">
        <v>6997</v>
      </c>
    </row>
    <row r="1116" spans="1:12">
      <c r="A1116" t="s">
        <v>7060</v>
      </c>
      <c r="B1116" t="s">
        <v>7003</v>
      </c>
      <c r="C1116" t="str">
        <f t="shared" si="17"/>
        <v>Auto.Corp.of</v>
      </c>
      <c r="D1116" s="2" t="s">
        <v>26787</v>
      </c>
      <c r="E1116" t="s">
        <v>22868</v>
      </c>
      <c r="F1116" t="s">
        <v>26788</v>
      </c>
      <c r="G1116" t="s">
        <v>610</v>
      </c>
      <c r="H1116" t="s">
        <v>4951</v>
      </c>
      <c r="I1116" t="s">
        <v>4029</v>
      </c>
      <c r="J1116" t="s">
        <v>7004</v>
      </c>
      <c r="K1116" t="s">
        <v>4761</v>
      </c>
      <c r="L1116" t="s">
        <v>7005</v>
      </c>
    </row>
    <row r="1117" spans="1:12">
      <c r="A1117" t="s">
        <v>7064</v>
      </c>
      <c r="B1117" t="s">
        <v>7007</v>
      </c>
      <c r="C1117" t="str">
        <f t="shared" si="17"/>
        <v>Master</v>
      </c>
      <c r="D1117" s="2" t="s">
        <v>23249</v>
      </c>
      <c r="E1117" t="s">
        <v>6054</v>
      </c>
      <c r="F1117" t="s">
        <v>23250</v>
      </c>
      <c r="G1117" t="s">
        <v>1257</v>
      </c>
      <c r="H1117" t="s">
        <v>7011</v>
      </c>
      <c r="I1117" t="s">
        <v>7012</v>
      </c>
      <c r="J1117" t="s">
        <v>5219</v>
      </c>
      <c r="K1117" t="s">
        <v>7013</v>
      </c>
      <c r="L1117" t="s">
        <v>7005</v>
      </c>
    </row>
    <row r="1118" spans="1:12">
      <c r="A1118" t="s">
        <v>7069</v>
      </c>
      <c r="B1118" t="s">
        <v>7015</v>
      </c>
      <c r="C1118" t="str">
        <f t="shared" si="17"/>
        <v>ZF</v>
      </c>
      <c r="D1118" s="2" t="s">
        <v>26789</v>
      </c>
      <c r="E1118" t="s">
        <v>14201</v>
      </c>
      <c r="F1118" t="s">
        <v>26790</v>
      </c>
      <c r="G1118" t="s">
        <v>673</v>
      </c>
      <c r="H1118" t="s">
        <v>7016</v>
      </c>
      <c r="I1118" t="s">
        <v>6542</v>
      </c>
      <c r="J1118" t="s">
        <v>7017</v>
      </c>
      <c r="K1118" t="s">
        <v>154</v>
      </c>
      <c r="L1118" t="s">
        <v>7018</v>
      </c>
    </row>
    <row r="1119" spans="1:12">
      <c r="A1119" t="s">
        <v>7072</v>
      </c>
      <c r="B1119" t="s">
        <v>7020</v>
      </c>
      <c r="C1119" t="str">
        <f t="shared" si="17"/>
        <v>Ecoplast</v>
      </c>
      <c r="D1119" s="2" t="s">
        <v>24300</v>
      </c>
      <c r="E1119" t="s">
        <v>6371</v>
      </c>
      <c r="F1119" t="s">
        <v>23704</v>
      </c>
      <c r="G1119" t="s">
        <v>856</v>
      </c>
      <c r="H1119" t="s">
        <v>879</v>
      </c>
      <c r="I1119" t="s">
        <v>2206</v>
      </c>
      <c r="J1119" t="s">
        <v>3003</v>
      </c>
      <c r="K1119" t="s">
        <v>7021</v>
      </c>
      <c r="L1119" t="s">
        <v>7018</v>
      </c>
    </row>
    <row r="1120" spans="1:12">
      <c r="A1120" t="s">
        <v>7074</v>
      </c>
      <c r="B1120" t="s">
        <v>7023</v>
      </c>
      <c r="C1120" t="str">
        <f t="shared" si="17"/>
        <v>Handson</v>
      </c>
      <c r="D1120" s="2" t="s">
        <v>1250</v>
      </c>
      <c r="E1120" t="s">
        <v>14205</v>
      </c>
      <c r="F1120" t="s">
        <v>2396</v>
      </c>
      <c r="G1120" t="s">
        <v>856</v>
      </c>
      <c r="H1120" t="s">
        <v>1258</v>
      </c>
      <c r="I1120" t="s">
        <v>7026</v>
      </c>
      <c r="J1120" t="s">
        <v>4404</v>
      </c>
      <c r="K1120" t="s">
        <v>7027</v>
      </c>
      <c r="L1120" t="s">
        <v>2295</v>
      </c>
    </row>
    <row r="1121" spans="1:12">
      <c r="A1121" t="s">
        <v>7079</v>
      </c>
      <c r="B1121" t="s">
        <v>7029</v>
      </c>
      <c r="C1121" t="str">
        <f t="shared" si="17"/>
        <v>Marco</v>
      </c>
      <c r="D1121" s="2" t="s">
        <v>4403</v>
      </c>
      <c r="E1121" t="s">
        <v>3028</v>
      </c>
      <c r="F1121" t="s">
        <v>22717</v>
      </c>
      <c r="G1121" t="s">
        <v>856</v>
      </c>
      <c r="H1121" t="s">
        <v>334</v>
      </c>
      <c r="I1121" t="s">
        <v>2216</v>
      </c>
      <c r="J1121" t="s">
        <v>7031</v>
      </c>
      <c r="K1121" t="s">
        <v>5769</v>
      </c>
      <c r="L1121" t="s">
        <v>2295</v>
      </c>
    </row>
    <row r="1122" spans="1:12">
      <c r="A1122" t="s">
        <v>7084</v>
      </c>
      <c r="B1122" t="s">
        <v>7033</v>
      </c>
      <c r="C1122" t="str">
        <f t="shared" si="17"/>
        <v>B</v>
      </c>
      <c r="D1122" s="2" t="s">
        <v>6789</v>
      </c>
      <c r="E1122" t="s">
        <v>6749</v>
      </c>
      <c r="F1122" t="s">
        <v>26791</v>
      </c>
      <c r="G1122" t="s">
        <v>2451</v>
      </c>
      <c r="H1122" t="s">
        <v>5467</v>
      </c>
      <c r="I1122" t="s">
        <v>7036</v>
      </c>
      <c r="J1122" t="s">
        <v>371</v>
      </c>
      <c r="K1122" t="s">
        <v>7037</v>
      </c>
      <c r="L1122" t="s">
        <v>7038</v>
      </c>
    </row>
    <row r="1123" spans="1:12">
      <c r="A1123" t="s">
        <v>7089</v>
      </c>
      <c r="B1123" t="s">
        <v>7040</v>
      </c>
      <c r="C1123" t="str">
        <f t="shared" si="17"/>
        <v>Campus</v>
      </c>
      <c r="D1123" s="2" t="s">
        <v>25665</v>
      </c>
      <c r="E1123" t="s">
        <v>23231</v>
      </c>
      <c r="F1123" t="s">
        <v>26792</v>
      </c>
      <c r="G1123" t="s">
        <v>163</v>
      </c>
      <c r="H1123" t="s">
        <v>7042</v>
      </c>
      <c r="I1123" t="s">
        <v>7043</v>
      </c>
      <c r="J1123" t="s">
        <v>7044</v>
      </c>
      <c r="K1123" t="s">
        <v>146</v>
      </c>
      <c r="L1123" t="s">
        <v>7045</v>
      </c>
    </row>
    <row r="1124" spans="1:12">
      <c r="A1124" t="s">
        <v>7094</v>
      </c>
      <c r="B1124" t="s">
        <v>7047</v>
      </c>
      <c r="C1124" t="str">
        <f t="shared" si="17"/>
        <v>RPP</v>
      </c>
      <c r="D1124" s="2" t="s">
        <v>20812</v>
      </c>
      <c r="E1124" t="s">
        <v>8745</v>
      </c>
      <c r="F1124" t="s">
        <v>26793</v>
      </c>
      <c r="G1124" t="s">
        <v>969</v>
      </c>
      <c r="H1124" t="s">
        <v>7048</v>
      </c>
      <c r="I1124" t="s">
        <v>7049</v>
      </c>
      <c r="J1124" t="s">
        <v>7050</v>
      </c>
      <c r="K1124" t="s">
        <v>1674</v>
      </c>
      <c r="L1124" t="s">
        <v>7051</v>
      </c>
    </row>
    <row r="1125" spans="1:12">
      <c r="A1125" t="s">
        <v>842</v>
      </c>
      <c r="B1125" t="s">
        <v>843</v>
      </c>
      <c r="C1125" t="str">
        <f t="shared" si="17"/>
        <v>Name</v>
      </c>
      <c r="D1125" s="2" t="s">
        <v>844</v>
      </c>
      <c r="E1125" t="s">
        <v>845</v>
      </c>
      <c r="F1125" t="s">
        <v>846</v>
      </c>
      <c r="G1125" t="s">
        <v>847</v>
      </c>
      <c r="H1125" t="s">
        <v>848</v>
      </c>
      <c r="I1125" t="s">
        <v>849</v>
      </c>
      <c r="J1125" t="s">
        <v>850</v>
      </c>
      <c r="K1125" t="s">
        <v>851</v>
      </c>
      <c r="L1125" t="s">
        <v>852</v>
      </c>
    </row>
    <row r="1126" spans="1:12">
      <c r="A1126" t="s">
        <v>7097</v>
      </c>
      <c r="B1126" t="s">
        <v>7053</v>
      </c>
      <c r="C1126" t="str">
        <f t="shared" si="17"/>
        <v>Solarium</v>
      </c>
      <c r="D1126" s="2" t="s">
        <v>24288</v>
      </c>
      <c r="E1126" t="s">
        <v>2683</v>
      </c>
      <c r="F1126" t="s">
        <v>26794</v>
      </c>
      <c r="G1126" t="s">
        <v>856</v>
      </c>
      <c r="H1126" t="s">
        <v>290</v>
      </c>
      <c r="I1126" t="s">
        <v>859</v>
      </c>
      <c r="J1126" t="s">
        <v>7054</v>
      </c>
      <c r="K1126" t="s">
        <v>859</v>
      </c>
      <c r="L1126" t="s">
        <v>7051</v>
      </c>
    </row>
    <row r="1127" spans="1:12">
      <c r="A1127" t="s">
        <v>7102</v>
      </c>
      <c r="B1127" t="s">
        <v>7056</v>
      </c>
      <c r="C1127" t="str">
        <f t="shared" si="17"/>
        <v>Kaveri</v>
      </c>
      <c r="D1127" s="2" t="s">
        <v>26795</v>
      </c>
      <c r="E1127" t="s">
        <v>4370</v>
      </c>
      <c r="F1127" t="s">
        <v>26796</v>
      </c>
      <c r="G1127" t="s">
        <v>5509</v>
      </c>
      <c r="H1127" t="s">
        <v>7057</v>
      </c>
      <c r="I1127" t="s">
        <v>741</v>
      </c>
      <c r="J1127" t="s">
        <v>7058</v>
      </c>
      <c r="K1127" t="s">
        <v>184</v>
      </c>
      <c r="L1127" t="s">
        <v>7059</v>
      </c>
    </row>
    <row r="1128" spans="1:12">
      <c r="A1128" t="s">
        <v>7106</v>
      </c>
      <c r="B1128" t="s">
        <v>7061</v>
      </c>
      <c r="C1128" t="str">
        <f t="shared" si="17"/>
        <v>Poly</v>
      </c>
      <c r="D1128" s="2" t="s">
        <v>26797</v>
      </c>
      <c r="E1128" t="s">
        <v>25601</v>
      </c>
      <c r="F1128" t="s">
        <v>26798</v>
      </c>
      <c r="G1128" t="s">
        <v>732</v>
      </c>
      <c r="H1128" t="s">
        <v>7062</v>
      </c>
      <c r="I1128" t="s">
        <v>3397</v>
      </c>
      <c r="J1128" t="s">
        <v>7063</v>
      </c>
      <c r="K1128" t="s">
        <v>395</v>
      </c>
      <c r="L1128" t="s">
        <v>7059</v>
      </c>
    </row>
    <row r="1129" spans="1:12">
      <c r="A1129" t="s">
        <v>7110</v>
      </c>
      <c r="B1129" t="s">
        <v>7065</v>
      </c>
      <c r="C1129" t="str">
        <f t="shared" si="17"/>
        <v>Elixir</v>
      </c>
      <c r="D1129" s="2" t="s">
        <v>26799</v>
      </c>
      <c r="E1129" t="s">
        <v>547</v>
      </c>
      <c r="F1129" t="s">
        <v>26800</v>
      </c>
      <c r="G1129" t="s">
        <v>2463</v>
      </c>
      <c r="H1129" t="s">
        <v>5939</v>
      </c>
      <c r="I1129" t="s">
        <v>7066</v>
      </c>
      <c r="J1129" t="s">
        <v>1057</v>
      </c>
      <c r="K1129" t="s">
        <v>7067</v>
      </c>
      <c r="L1129" t="s">
        <v>7068</v>
      </c>
    </row>
    <row r="1130" spans="1:12">
      <c r="A1130" t="s">
        <v>7112</v>
      </c>
      <c r="B1130" t="s">
        <v>7070</v>
      </c>
      <c r="C1130" t="str">
        <f t="shared" si="17"/>
        <v>Krishanveer</v>
      </c>
      <c r="D1130" s="2" t="s">
        <v>23603</v>
      </c>
      <c r="E1130" t="s">
        <v>2666</v>
      </c>
      <c r="F1130" t="s">
        <v>23657</v>
      </c>
      <c r="G1130" t="s">
        <v>9983</v>
      </c>
      <c r="H1130" t="s">
        <v>1441</v>
      </c>
      <c r="I1130" t="s">
        <v>219</v>
      </c>
      <c r="J1130" t="s">
        <v>5609</v>
      </c>
      <c r="K1130" t="s">
        <v>7071</v>
      </c>
      <c r="L1130" t="s">
        <v>3889</v>
      </c>
    </row>
    <row r="1131" spans="1:12">
      <c r="A1131" t="s">
        <v>7118</v>
      </c>
      <c r="B1131" t="s">
        <v>7073</v>
      </c>
      <c r="C1131" t="str">
        <f t="shared" si="17"/>
        <v>Abril</v>
      </c>
      <c r="D1131" s="2" t="s">
        <v>3403</v>
      </c>
      <c r="E1131" t="s">
        <v>5816</v>
      </c>
      <c r="F1131" t="s">
        <v>22767</v>
      </c>
      <c r="G1131" t="s">
        <v>856</v>
      </c>
      <c r="H1131" t="s">
        <v>859</v>
      </c>
      <c r="I1131" t="s">
        <v>859</v>
      </c>
      <c r="J1131" t="s">
        <v>859</v>
      </c>
      <c r="K1131" t="s">
        <v>859</v>
      </c>
      <c r="L1131" t="s">
        <v>3889</v>
      </c>
    </row>
    <row r="1132" spans="1:12">
      <c r="A1132" t="s">
        <v>7125</v>
      </c>
      <c r="B1132" t="s">
        <v>7075</v>
      </c>
      <c r="C1132" t="str">
        <f t="shared" si="17"/>
        <v>Vadilal</v>
      </c>
      <c r="D1132" s="2" t="s">
        <v>23256</v>
      </c>
      <c r="E1132" t="s">
        <v>859</v>
      </c>
      <c r="F1132" t="s">
        <v>23257</v>
      </c>
      <c r="G1132" t="s">
        <v>883</v>
      </c>
      <c r="H1132" t="s">
        <v>7045</v>
      </c>
      <c r="I1132" t="s">
        <v>7076</v>
      </c>
      <c r="J1132" t="s">
        <v>7077</v>
      </c>
      <c r="K1132" t="s">
        <v>3634</v>
      </c>
      <c r="L1132" t="s">
        <v>7078</v>
      </c>
    </row>
    <row r="1133" spans="1:12">
      <c r="A1133" t="s">
        <v>7130</v>
      </c>
      <c r="B1133" t="s">
        <v>7080</v>
      </c>
      <c r="C1133" t="str">
        <f t="shared" si="17"/>
        <v>Saint-Gob.</v>
      </c>
      <c r="D1133" s="2" t="s">
        <v>22855</v>
      </c>
      <c r="E1133" t="s">
        <v>4776</v>
      </c>
      <c r="F1133" t="s">
        <v>26801</v>
      </c>
      <c r="G1133" t="s">
        <v>4560</v>
      </c>
      <c r="H1133" t="s">
        <v>7081</v>
      </c>
      <c r="I1133" t="s">
        <v>1042</v>
      </c>
      <c r="J1133" t="s">
        <v>7082</v>
      </c>
      <c r="K1133" t="s">
        <v>7083</v>
      </c>
      <c r="L1133" t="s">
        <v>7078</v>
      </c>
    </row>
    <row r="1134" spans="1:12">
      <c r="A1134" t="s">
        <v>7135</v>
      </c>
      <c r="B1134" t="s">
        <v>7085</v>
      </c>
      <c r="C1134" t="str">
        <f t="shared" si="17"/>
        <v>TCPL</v>
      </c>
      <c r="D1134" s="2" t="s">
        <v>26802</v>
      </c>
      <c r="E1134" t="s">
        <v>5135</v>
      </c>
      <c r="F1134" t="s">
        <v>26803</v>
      </c>
      <c r="G1134" t="s">
        <v>569</v>
      </c>
      <c r="H1134" t="s">
        <v>5882</v>
      </c>
      <c r="I1134" t="s">
        <v>7087</v>
      </c>
      <c r="J1134" t="s">
        <v>7088</v>
      </c>
      <c r="K1134" t="s">
        <v>7011</v>
      </c>
      <c r="L1134" t="s">
        <v>7078</v>
      </c>
    </row>
    <row r="1135" spans="1:12">
      <c r="A1135" t="s">
        <v>7140</v>
      </c>
      <c r="B1135" t="s">
        <v>7090</v>
      </c>
      <c r="C1135" t="str">
        <f t="shared" si="17"/>
        <v>Marksans</v>
      </c>
      <c r="D1135" s="2" t="s">
        <v>26804</v>
      </c>
      <c r="E1135" t="s">
        <v>1885</v>
      </c>
      <c r="F1135" t="s">
        <v>26805</v>
      </c>
      <c r="G1135" t="s">
        <v>309</v>
      </c>
      <c r="H1135" t="s">
        <v>7091</v>
      </c>
      <c r="I1135" t="s">
        <v>7092</v>
      </c>
      <c r="J1135" t="s">
        <v>7093</v>
      </c>
      <c r="K1135" t="s">
        <v>1813</v>
      </c>
      <c r="L1135" t="s">
        <v>7078</v>
      </c>
    </row>
    <row r="1136" spans="1:12">
      <c r="A1136" t="s">
        <v>842</v>
      </c>
      <c r="B1136" t="s">
        <v>843</v>
      </c>
      <c r="C1136" t="str">
        <f t="shared" si="17"/>
        <v>Name</v>
      </c>
      <c r="D1136" s="2" t="s">
        <v>844</v>
      </c>
      <c r="E1136" t="s">
        <v>845</v>
      </c>
      <c r="F1136" t="s">
        <v>846</v>
      </c>
      <c r="G1136" t="s">
        <v>847</v>
      </c>
      <c r="H1136" t="s">
        <v>848</v>
      </c>
      <c r="I1136" t="s">
        <v>849</v>
      </c>
      <c r="J1136" t="s">
        <v>850</v>
      </c>
      <c r="K1136" t="s">
        <v>851</v>
      </c>
      <c r="L1136" t="s">
        <v>852</v>
      </c>
    </row>
    <row r="1137" spans="1:12">
      <c r="A1137" t="s">
        <v>7145</v>
      </c>
      <c r="B1137" t="s">
        <v>7095</v>
      </c>
      <c r="C1137" t="str">
        <f t="shared" si="17"/>
        <v>Zodiac</v>
      </c>
      <c r="D1137" s="2" t="s">
        <v>26806</v>
      </c>
      <c r="E1137" t="s">
        <v>1717</v>
      </c>
      <c r="F1137" t="s">
        <v>26807</v>
      </c>
      <c r="G1137" t="s">
        <v>198</v>
      </c>
      <c r="H1137" t="s">
        <v>2569</v>
      </c>
      <c r="I1137" t="s">
        <v>3220</v>
      </c>
      <c r="J1137" t="s">
        <v>3478</v>
      </c>
      <c r="K1137" t="s">
        <v>2155</v>
      </c>
      <c r="L1137" t="s">
        <v>7096</v>
      </c>
    </row>
    <row r="1138" spans="1:12">
      <c r="A1138" t="s">
        <v>7152</v>
      </c>
      <c r="B1138" t="s">
        <v>7098</v>
      </c>
      <c r="C1138" t="str">
        <f t="shared" si="17"/>
        <v>Assoc.Alcohols</v>
      </c>
      <c r="D1138" s="2" t="s">
        <v>26808</v>
      </c>
      <c r="E1138" t="s">
        <v>4569</v>
      </c>
      <c r="F1138" t="s">
        <v>26809</v>
      </c>
      <c r="G1138" t="s">
        <v>198</v>
      </c>
      <c r="H1138" t="s">
        <v>3737</v>
      </c>
      <c r="I1138" t="s">
        <v>7099</v>
      </c>
      <c r="J1138" t="s">
        <v>7100</v>
      </c>
      <c r="K1138" t="s">
        <v>7101</v>
      </c>
      <c r="L1138" t="s">
        <v>4125</v>
      </c>
    </row>
    <row r="1139" spans="1:12">
      <c r="A1139" t="s">
        <v>7156</v>
      </c>
      <c r="B1139" t="s">
        <v>7103</v>
      </c>
      <c r="C1139" t="str">
        <f t="shared" si="17"/>
        <v>J.G.Chemicals</v>
      </c>
      <c r="D1139" s="2" t="s">
        <v>24784</v>
      </c>
      <c r="E1139" t="s">
        <v>2666</v>
      </c>
      <c r="F1139" t="s">
        <v>26810</v>
      </c>
      <c r="G1139" t="s">
        <v>1264</v>
      </c>
      <c r="H1139" t="s">
        <v>1035</v>
      </c>
      <c r="I1139" t="s">
        <v>4958</v>
      </c>
      <c r="J1139" t="s">
        <v>7104</v>
      </c>
      <c r="K1139" t="s">
        <v>5665</v>
      </c>
      <c r="L1139" t="s">
        <v>7105</v>
      </c>
    </row>
    <row r="1140" spans="1:12">
      <c r="A1140" t="s">
        <v>7160</v>
      </c>
      <c r="B1140" t="s">
        <v>7107</v>
      </c>
      <c r="C1140" t="str">
        <f t="shared" si="17"/>
        <v>J</v>
      </c>
      <c r="D1140" s="2" t="s">
        <v>26811</v>
      </c>
      <c r="E1140" t="s">
        <v>10249</v>
      </c>
      <c r="F1140" t="s">
        <v>26812</v>
      </c>
      <c r="G1140" t="s">
        <v>2858</v>
      </c>
      <c r="H1140" t="s">
        <v>7108</v>
      </c>
      <c r="I1140" t="s">
        <v>2968</v>
      </c>
      <c r="J1140" t="s">
        <v>7109</v>
      </c>
      <c r="K1140" t="s">
        <v>6714</v>
      </c>
      <c r="L1140" t="s">
        <v>4032</v>
      </c>
    </row>
    <row r="1141" spans="1:12">
      <c r="A1141" t="s">
        <v>7163</v>
      </c>
      <c r="B1141" t="s">
        <v>7111</v>
      </c>
      <c r="C1141" t="str">
        <f t="shared" si="17"/>
        <v>R</v>
      </c>
      <c r="D1141" s="2" t="s">
        <v>23259</v>
      </c>
      <c r="E1141" t="s">
        <v>15140</v>
      </c>
      <c r="F1141" t="s">
        <v>1701</v>
      </c>
      <c r="G1141" t="s">
        <v>1449</v>
      </c>
      <c r="H1141" t="s">
        <v>732</v>
      </c>
      <c r="I1141" t="s">
        <v>2197</v>
      </c>
      <c r="J1141" t="s">
        <v>856</v>
      </c>
      <c r="K1141" t="s">
        <v>859</v>
      </c>
      <c r="L1141" t="s">
        <v>4032</v>
      </c>
    </row>
    <row r="1142" spans="1:12">
      <c r="A1142" t="s">
        <v>7169</v>
      </c>
      <c r="B1142" t="s">
        <v>7113</v>
      </c>
      <c r="C1142" t="str">
        <f t="shared" si="17"/>
        <v>Tata</v>
      </c>
      <c r="D1142" s="2" t="s">
        <v>26813</v>
      </c>
      <c r="E1142" t="s">
        <v>2624</v>
      </c>
      <c r="F1142" t="s">
        <v>26814</v>
      </c>
      <c r="G1142" t="s">
        <v>495</v>
      </c>
      <c r="H1142" t="s">
        <v>7114</v>
      </c>
      <c r="I1142" t="s">
        <v>7115</v>
      </c>
      <c r="J1142" t="s">
        <v>7116</v>
      </c>
      <c r="K1142" t="s">
        <v>369</v>
      </c>
      <c r="L1142" t="s">
        <v>7117</v>
      </c>
    </row>
    <row r="1143" spans="1:12">
      <c r="A1143" t="s">
        <v>7173</v>
      </c>
      <c r="B1143" t="s">
        <v>7119</v>
      </c>
      <c r="C1143" t="str">
        <f t="shared" si="17"/>
        <v>Choice</v>
      </c>
      <c r="D1143" s="2" t="s">
        <v>26815</v>
      </c>
      <c r="E1143" t="s">
        <v>23126</v>
      </c>
      <c r="F1143" t="s">
        <v>26816</v>
      </c>
      <c r="G1143" t="s">
        <v>856</v>
      </c>
      <c r="H1143" t="s">
        <v>7120</v>
      </c>
      <c r="I1143" t="s">
        <v>7121</v>
      </c>
      <c r="J1143" t="s">
        <v>7122</v>
      </c>
      <c r="K1143" t="s">
        <v>7123</v>
      </c>
      <c r="L1143" t="s">
        <v>7124</v>
      </c>
    </row>
    <row r="1144" spans="1:12">
      <c r="A1144" t="s">
        <v>7179</v>
      </c>
      <c r="B1144" t="s">
        <v>7126</v>
      </c>
      <c r="C1144" t="str">
        <f t="shared" si="17"/>
        <v>Subros</v>
      </c>
      <c r="D1144" s="2" t="s">
        <v>24299</v>
      </c>
      <c r="E1144" t="s">
        <v>23668</v>
      </c>
      <c r="F1144" t="s">
        <v>26817</v>
      </c>
      <c r="G1144" t="s">
        <v>293</v>
      </c>
      <c r="H1144" t="s">
        <v>5375</v>
      </c>
      <c r="I1144" t="s">
        <v>7127</v>
      </c>
      <c r="J1144" t="s">
        <v>7128</v>
      </c>
      <c r="K1144" t="s">
        <v>7129</v>
      </c>
      <c r="L1144" t="s">
        <v>7124</v>
      </c>
    </row>
    <row r="1145" spans="1:12">
      <c r="A1145" t="s">
        <v>7184</v>
      </c>
      <c r="B1145" t="s">
        <v>7131</v>
      </c>
      <c r="C1145" t="str">
        <f t="shared" si="17"/>
        <v>Acutaas</v>
      </c>
      <c r="D1145" s="2" t="s">
        <v>26818</v>
      </c>
      <c r="E1145" t="s">
        <v>1478</v>
      </c>
      <c r="F1145" t="s">
        <v>26819</v>
      </c>
      <c r="G1145" t="s">
        <v>1555</v>
      </c>
      <c r="H1145" t="s">
        <v>7132</v>
      </c>
      <c r="I1145" t="s">
        <v>7133</v>
      </c>
      <c r="J1145" t="s">
        <v>7134</v>
      </c>
      <c r="K1145" t="s">
        <v>6503</v>
      </c>
      <c r="L1145" t="s">
        <v>1888</v>
      </c>
    </row>
    <row r="1146" spans="1:12">
      <c r="A1146" t="s">
        <v>7188</v>
      </c>
      <c r="B1146" t="s">
        <v>7136</v>
      </c>
      <c r="C1146" t="str">
        <f t="shared" si="17"/>
        <v>Tunwal</v>
      </c>
      <c r="D1146" s="2" t="s">
        <v>3554</v>
      </c>
      <c r="E1146" t="s">
        <v>2499</v>
      </c>
      <c r="F1146" t="s">
        <v>24303</v>
      </c>
      <c r="G1146" t="s">
        <v>1534</v>
      </c>
      <c r="H1146" t="s">
        <v>7138</v>
      </c>
      <c r="I1146" t="s">
        <v>226</v>
      </c>
      <c r="J1146" t="s">
        <v>7139</v>
      </c>
      <c r="K1146" t="s">
        <v>1270</v>
      </c>
      <c r="L1146" t="s">
        <v>1888</v>
      </c>
    </row>
    <row r="1147" spans="1:12">
      <c r="A1147" t="s">
        <v>7193</v>
      </c>
      <c r="B1147" t="s">
        <v>7141</v>
      </c>
      <c r="C1147" t="str">
        <f t="shared" si="17"/>
        <v>AGI</v>
      </c>
      <c r="D1147" s="2" t="s">
        <v>26820</v>
      </c>
      <c r="E1147" t="s">
        <v>9115</v>
      </c>
      <c r="F1147" t="s">
        <v>26821</v>
      </c>
      <c r="G1147" t="s">
        <v>82</v>
      </c>
      <c r="H1147" t="s">
        <v>6767</v>
      </c>
      <c r="I1147" t="s">
        <v>1799</v>
      </c>
      <c r="J1147" t="s">
        <v>7143</v>
      </c>
      <c r="K1147" t="s">
        <v>1032</v>
      </c>
      <c r="L1147" t="s">
        <v>7144</v>
      </c>
    </row>
    <row r="1148" spans="1:12">
      <c r="A1148" t="s">
        <v>7196</v>
      </c>
      <c r="B1148" t="s">
        <v>7146</v>
      </c>
      <c r="C1148" t="str">
        <f t="shared" si="17"/>
        <v>Golkunda</v>
      </c>
      <c r="D1148" s="2" t="s">
        <v>22693</v>
      </c>
      <c r="E1148" t="s">
        <v>1221</v>
      </c>
      <c r="F1148" t="s">
        <v>26822</v>
      </c>
      <c r="G1148" t="s">
        <v>495</v>
      </c>
      <c r="H1148" t="s">
        <v>7148</v>
      </c>
      <c r="I1148" t="s">
        <v>7149</v>
      </c>
      <c r="J1148" t="s">
        <v>7150</v>
      </c>
      <c r="K1148" t="s">
        <v>7151</v>
      </c>
      <c r="L1148" t="s">
        <v>1486</v>
      </c>
    </row>
    <row r="1149" spans="1:12">
      <c r="A1149" t="s">
        <v>7200</v>
      </c>
      <c r="B1149" t="s">
        <v>7153</v>
      </c>
      <c r="C1149" t="str">
        <f t="shared" si="17"/>
        <v>NILE</v>
      </c>
      <c r="D1149" s="2" t="s">
        <v>26823</v>
      </c>
      <c r="E1149" t="s">
        <v>6590</v>
      </c>
      <c r="F1149" t="s">
        <v>26824</v>
      </c>
      <c r="G1149" t="s">
        <v>1141</v>
      </c>
      <c r="H1149" t="s">
        <v>2442</v>
      </c>
      <c r="I1149" t="s">
        <v>7154</v>
      </c>
      <c r="J1149" t="s">
        <v>7155</v>
      </c>
      <c r="K1149" t="s">
        <v>2196</v>
      </c>
      <c r="L1149" t="s">
        <v>125</v>
      </c>
    </row>
    <row r="1150" spans="1:12">
      <c r="A1150" t="s">
        <v>7207</v>
      </c>
      <c r="B1150" t="s">
        <v>7157</v>
      </c>
      <c r="C1150" t="str">
        <f t="shared" si="17"/>
        <v>L</v>
      </c>
      <c r="D1150" s="2" t="s">
        <v>26825</v>
      </c>
      <c r="E1150" t="s">
        <v>6274</v>
      </c>
      <c r="F1150" t="s">
        <v>26826</v>
      </c>
      <c r="G1150" t="s">
        <v>3928</v>
      </c>
      <c r="H1150" t="s">
        <v>7158</v>
      </c>
      <c r="I1150" t="s">
        <v>1908</v>
      </c>
      <c r="J1150" t="s">
        <v>7159</v>
      </c>
      <c r="K1150" t="s">
        <v>4800</v>
      </c>
      <c r="L1150" t="s">
        <v>4184</v>
      </c>
    </row>
    <row r="1151" spans="1:12">
      <c r="A1151" t="s">
        <v>7212</v>
      </c>
      <c r="B1151" t="s">
        <v>7161</v>
      </c>
      <c r="C1151" t="str">
        <f t="shared" si="17"/>
        <v>Khyati</v>
      </c>
      <c r="D1151" s="2" t="s">
        <v>23161</v>
      </c>
      <c r="E1151" t="s">
        <v>5728</v>
      </c>
      <c r="F1151" t="s">
        <v>24304</v>
      </c>
      <c r="G1151" t="s">
        <v>856</v>
      </c>
      <c r="H1151" t="s">
        <v>2944</v>
      </c>
      <c r="I1151" t="s">
        <v>859</v>
      </c>
      <c r="J1151" t="s">
        <v>7162</v>
      </c>
      <c r="K1151" t="s">
        <v>859</v>
      </c>
      <c r="L1151" t="s">
        <v>4184</v>
      </c>
    </row>
    <row r="1152" spans="1:12">
      <c r="A1152" t="s">
        <v>842</v>
      </c>
      <c r="B1152" t="s">
        <v>843</v>
      </c>
      <c r="C1152" t="str">
        <f t="shared" si="17"/>
        <v>Name</v>
      </c>
      <c r="D1152" s="2" t="s">
        <v>844</v>
      </c>
      <c r="E1152" t="s">
        <v>845</v>
      </c>
      <c r="F1152" t="s">
        <v>846</v>
      </c>
      <c r="G1152" t="s">
        <v>847</v>
      </c>
      <c r="H1152" t="s">
        <v>848</v>
      </c>
      <c r="I1152" t="s">
        <v>849</v>
      </c>
      <c r="J1152" t="s">
        <v>850</v>
      </c>
      <c r="K1152" t="s">
        <v>851</v>
      </c>
      <c r="L1152" t="s">
        <v>852</v>
      </c>
    </row>
    <row r="1153" spans="1:12">
      <c r="A1153" t="s">
        <v>7217</v>
      </c>
      <c r="B1153" t="s">
        <v>7164</v>
      </c>
      <c r="C1153" t="str">
        <f t="shared" si="17"/>
        <v>TPL</v>
      </c>
      <c r="D1153" s="2" t="s">
        <v>1374</v>
      </c>
      <c r="E1153" t="s">
        <v>2478</v>
      </c>
      <c r="F1153" t="s">
        <v>26827</v>
      </c>
      <c r="G1153" t="s">
        <v>4779</v>
      </c>
      <c r="H1153" t="s">
        <v>5814</v>
      </c>
      <c r="I1153" t="s">
        <v>3122</v>
      </c>
      <c r="J1153" t="s">
        <v>7166</v>
      </c>
      <c r="K1153" t="s">
        <v>7167</v>
      </c>
      <c r="L1153" t="s">
        <v>7168</v>
      </c>
    </row>
    <row r="1154" spans="1:12">
      <c r="A1154" t="s">
        <v>7220</v>
      </c>
      <c r="B1154" t="s">
        <v>7170</v>
      </c>
      <c r="C1154" t="str">
        <f t="shared" ref="C1154:C1217" si="18">IFERROR(LEFT(B1154,FIND(" ",B1154)-1),B1154)</f>
        <v>IFB</v>
      </c>
      <c r="D1154" s="2" t="s">
        <v>26828</v>
      </c>
      <c r="E1154" t="s">
        <v>9515</v>
      </c>
      <c r="F1154" t="s">
        <v>26829</v>
      </c>
      <c r="G1154" t="s">
        <v>856</v>
      </c>
      <c r="H1154" t="s">
        <v>4979</v>
      </c>
      <c r="I1154" t="s">
        <v>7171</v>
      </c>
      <c r="J1154" t="s">
        <v>7172</v>
      </c>
      <c r="K1154" t="s">
        <v>6396</v>
      </c>
      <c r="L1154" t="s">
        <v>7168</v>
      </c>
    </row>
    <row r="1155" spans="1:12">
      <c r="A1155" t="s">
        <v>7226</v>
      </c>
      <c r="B1155" t="s">
        <v>7174</v>
      </c>
      <c r="C1155" t="str">
        <f t="shared" si="18"/>
        <v>Power</v>
      </c>
      <c r="D1155" s="2" t="s">
        <v>2169</v>
      </c>
      <c r="E1155" t="s">
        <v>5091</v>
      </c>
      <c r="F1155" t="s">
        <v>26830</v>
      </c>
      <c r="G1155" t="s">
        <v>1555</v>
      </c>
      <c r="H1155" t="s">
        <v>7176</v>
      </c>
      <c r="I1155" t="s">
        <v>7177</v>
      </c>
      <c r="J1155" t="s">
        <v>2740</v>
      </c>
      <c r="K1155" t="s">
        <v>7178</v>
      </c>
      <c r="L1155" t="s">
        <v>7168</v>
      </c>
    </row>
    <row r="1156" spans="1:12">
      <c r="A1156" t="s">
        <v>7229</v>
      </c>
      <c r="B1156" t="s">
        <v>7180</v>
      </c>
      <c r="C1156" t="str">
        <f t="shared" si="18"/>
        <v>K</v>
      </c>
      <c r="D1156" s="2" t="s">
        <v>26831</v>
      </c>
      <c r="E1156" t="s">
        <v>15052</v>
      </c>
      <c r="F1156" t="s">
        <v>26832</v>
      </c>
      <c r="G1156" t="s">
        <v>574</v>
      </c>
      <c r="H1156" t="s">
        <v>7181</v>
      </c>
      <c r="I1156" t="s">
        <v>2480</v>
      </c>
      <c r="J1156" t="s">
        <v>7182</v>
      </c>
      <c r="K1156" t="s">
        <v>7183</v>
      </c>
      <c r="L1156" t="s">
        <v>4947</v>
      </c>
    </row>
    <row r="1157" spans="1:12">
      <c r="A1157" t="s">
        <v>7236</v>
      </c>
      <c r="B1157" t="s">
        <v>7185</v>
      </c>
      <c r="C1157" t="str">
        <f t="shared" si="18"/>
        <v>Ideal</v>
      </c>
      <c r="D1157" s="2" t="s">
        <v>21181</v>
      </c>
      <c r="E1157" t="s">
        <v>24228</v>
      </c>
      <c r="F1157" t="s">
        <v>24305</v>
      </c>
      <c r="G1157" t="s">
        <v>856</v>
      </c>
      <c r="H1157" t="s">
        <v>105</v>
      </c>
      <c r="I1157" t="s">
        <v>3050</v>
      </c>
      <c r="J1157" t="s">
        <v>2538</v>
      </c>
      <c r="K1157" t="s">
        <v>7187</v>
      </c>
      <c r="L1157" t="s">
        <v>4947</v>
      </c>
    </row>
    <row r="1158" spans="1:12">
      <c r="A1158" t="s">
        <v>7240</v>
      </c>
      <c r="B1158" t="s">
        <v>7189</v>
      </c>
      <c r="C1158" t="str">
        <f t="shared" si="18"/>
        <v>GNG</v>
      </c>
      <c r="D1158" s="2" t="s">
        <v>24842</v>
      </c>
      <c r="E1158" t="s">
        <v>26642</v>
      </c>
      <c r="F1158" t="s">
        <v>26833</v>
      </c>
      <c r="G1158" t="s">
        <v>856</v>
      </c>
      <c r="H1158" t="s">
        <v>7190</v>
      </c>
      <c r="I1158" t="s">
        <v>7191</v>
      </c>
      <c r="J1158" t="s">
        <v>7192</v>
      </c>
      <c r="K1158" t="s">
        <v>3052</v>
      </c>
      <c r="L1158" t="s">
        <v>4947</v>
      </c>
    </row>
    <row r="1159" spans="1:12">
      <c r="A1159" t="s">
        <v>7246</v>
      </c>
      <c r="B1159" t="s">
        <v>7194</v>
      </c>
      <c r="C1159" t="str">
        <f t="shared" si="18"/>
        <v>Wendt</v>
      </c>
      <c r="D1159" s="2" t="s">
        <v>26834</v>
      </c>
      <c r="E1159" t="s">
        <v>23612</v>
      </c>
      <c r="F1159" t="s">
        <v>24868</v>
      </c>
      <c r="G1159" t="s">
        <v>1408</v>
      </c>
      <c r="H1159" t="s">
        <v>2252</v>
      </c>
      <c r="I1159" t="s">
        <v>116</v>
      </c>
      <c r="J1159" t="s">
        <v>7195</v>
      </c>
      <c r="K1159" t="s">
        <v>1636</v>
      </c>
      <c r="L1159" t="s">
        <v>2999</v>
      </c>
    </row>
    <row r="1160" spans="1:12">
      <c r="A1160" t="s">
        <v>7250</v>
      </c>
      <c r="B1160" t="s">
        <v>7197</v>
      </c>
      <c r="C1160" t="str">
        <f t="shared" si="18"/>
        <v>R</v>
      </c>
      <c r="D1160" s="2" t="s">
        <v>26835</v>
      </c>
      <c r="E1160" t="s">
        <v>25203</v>
      </c>
      <c r="F1160" t="s">
        <v>26836</v>
      </c>
      <c r="G1160" t="s">
        <v>309</v>
      </c>
      <c r="H1160" t="s">
        <v>7198</v>
      </c>
      <c r="I1160" t="s">
        <v>725</v>
      </c>
      <c r="J1160" t="s">
        <v>7199</v>
      </c>
      <c r="K1160" t="s">
        <v>1231</v>
      </c>
      <c r="L1160" t="s">
        <v>605</v>
      </c>
    </row>
    <row r="1161" spans="1:12">
      <c r="A1161" t="s">
        <v>7254</v>
      </c>
      <c r="B1161" t="s">
        <v>7201</v>
      </c>
      <c r="C1161" t="str">
        <f t="shared" si="18"/>
        <v>Axtel</v>
      </c>
      <c r="D1161" s="2" t="s">
        <v>26428</v>
      </c>
      <c r="E1161" t="s">
        <v>26837</v>
      </c>
      <c r="F1161" t="s">
        <v>26838</v>
      </c>
      <c r="G1161" t="s">
        <v>1887</v>
      </c>
      <c r="H1161" t="s">
        <v>7202</v>
      </c>
      <c r="I1161" t="s">
        <v>7203</v>
      </c>
      <c r="J1161" t="s">
        <v>7204</v>
      </c>
      <c r="K1161" t="s">
        <v>7205</v>
      </c>
      <c r="L1161" t="s">
        <v>7206</v>
      </c>
    </row>
    <row r="1162" spans="1:12">
      <c r="A1162" t="s">
        <v>7257</v>
      </c>
      <c r="B1162" t="s">
        <v>7208</v>
      </c>
      <c r="C1162" t="str">
        <f t="shared" si="18"/>
        <v>Servotech</v>
      </c>
      <c r="D1162" s="2" t="s">
        <v>24319</v>
      </c>
      <c r="E1162" t="s">
        <v>26839</v>
      </c>
      <c r="F1162" t="s">
        <v>26840</v>
      </c>
      <c r="G1162" t="s">
        <v>231</v>
      </c>
      <c r="H1162" t="s">
        <v>1997</v>
      </c>
      <c r="I1162" t="s">
        <v>7209</v>
      </c>
      <c r="J1162" t="s">
        <v>7210</v>
      </c>
      <c r="K1162" t="s">
        <v>6210</v>
      </c>
      <c r="L1162" t="s">
        <v>7211</v>
      </c>
    </row>
    <row r="1163" spans="1:12">
      <c r="A1163" t="s">
        <v>842</v>
      </c>
      <c r="B1163" t="s">
        <v>843</v>
      </c>
      <c r="C1163" t="str">
        <f t="shared" si="18"/>
        <v>Name</v>
      </c>
      <c r="D1163" s="2" t="s">
        <v>844</v>
      </c>
      <c r="E1163" t="s">
        <v>845</v>
      </c>
      <c r="F1163" t="s">
        <v>846</v>
      </c>
      <c r="G1163" t="s">
        <v>847</v>
      </c>
      <c r="H1163" t="s">
        <v>848</v>
      </c>
      <c r="I1163" t="s">
        <v>849</v>
      </c>
      <c r="J1163" t="s">
        <v>850</v>
      </c>
      <c r="K1163" t="s">
        <v>851</v>
      </c>
      <c r="L1163" t="s">
        <v>852</v>
      </c>
    </row>
    <row r="1164" spans="1:12">
      <c r="A1164" t="s">
        <v>7263</v>
      </c>
      <c r="B1164" t="s">
        <v>7213</v>
      </c>
      <c r="C1164" t="str">
        <f t="shared" si="18"/>
        <v>Global</v>
      </c>
      <c r="D1164" s="2" t="s">
        <v>26841</v>
      </c>
      <c r="E1164" t="s">
        <v>26842</v>
      </c>
      <c r="F1164" t="s">
        <v>26843</v>
      </c>
      <c r="G1164" t="s">
        <v>231</v>
      </c>
      <c r="H1164" t="s">
        <v>7214</v>
      </c>
      <c r="I1164" t="s">
        <v>1785</v>
      </c>
      <c r="J1164" t="s">
        <v>7215</v>
      </c>
      <c r="K1164" t="s">
        <v>7216</v>
      </c>
      <c r="L1164" t="s">
        <v>7211</v>
      </c>
    </row>
    <row r="1165" spans="1:12">
      <c r="A1165" t="s">
        <v>7268</v>
      </c>
      <c r="B1165" t="s">
        <v>7218</v>
      </c>
      <c r="C1165" t="str">
        <f t="shared" si="18"/>
        <v>Astonea</v>
      </c>
      <c r="D1165" s="2" t="s">
        <v>23402</v>
      </c>
      <c r="E1165" t="s">
        <v>11996</v>
      </c>
      <c r="F1165" t="s">
        <v>26844</v>
      </c>
      <c r="G1165" t="s">
        <v>856</v>
      </c>
      <c r="H1165" t="s">
        <v>859</v>
      </c>
      <c r="I1165" t="s">
        <v>859</v>
      </c>
      <c r="J1165" t="s">
        <v>859</v>
      </c>
      <c r="K1165" t="s">
        <v>859</v>
      </c>
      <c r="L1165" t="s">
        <v>7211</v>
      </c>
    </row>
    <row r="1166" spans="1:12">
      <c r="A1166" t="s">
        <v>7270</v>
      </c>
      <c r="B1166" t="s">
        <v>7221</v>
      </c>
      <c r="C1166" t="str">
        <f t="shared" si="18"/>
        <v>Sirca</v>
      </c>
      <c r="D1166" s="2" t="s">
        <v>8608</v>
      </c>
      <c r="E1166" t="s">
        <v>23522</v>
      </c>
      <c r="F1166" t="s">
        <v>26845</v>
      </c>
      <c r="G1166" t="s">
        <v>1986</v>
      </c>
      <c r="H1166" t="s">
        <v>7223</v>
      </c>
      <c r="I1166" t="s">
        <v>2474</v>
      </c>
      <c r="J1166" t="s">
        <v>7224</v>
      </c>
      <c r="K1166" t="s">
        <v>1898</v>
      </c>
      <c r="L1166" t="s">
        <v>7225</v>
      </c>
    </row>
    <row r="1167" spans="1:12">
      <c r="A1167" t="s">
        <v>7274</v>
      </c>
      <c r="B1167" t="s">
        <v>7227</v>
      </c>
      <c r="C1167" t="str">
        <f t="shared" si="18"/>
        <v>Holmarc</v>
      </c>
      <c r="D1167" s="2" t="s">
        <v>22844</v>
      </c>
      <c r="E1167" t="s">
        <v>8441</v>
      </c>
      <c r="F1167" t="s">
        <v>24308</v>
      </c>
      <c r="G1167" t="s">
        <v>714</v>
      </c>
      <c r="H1167" t="s">
        <v>480</v>
      </c>
      <c r="I1167" t="s">
        <v>5010</v>
      </c>
      <c r="J1167" t="s">
        <v>7005</v>
      </c>
      <c r="K1167" t="s">
        <v>597</v>
      </c>
      <c r="L1167" t="s">
        <v>7225</v>
      </c>
    </row>
    <row r="1168" spans="1:12">
      <c r="A1168" t="s">
        <v>7279</v>
      </c>
      <c r="B1168" t="s">
        <v>7230</v>
      </c>
      <c r="C1168" t="str">
        <f t="shared" si="18"/>
        <v>Astral</v>
      </c>
      <c r="D1168" s="2" t="s">
        <v>26846</v>
      </c>
      <c r="E1168" t="s">
        <v>26847</v>
      </c>
      <c r="F1168" t="s">
        <v>26848</v>
      </c>
      <c r="G1168" t="s">
        <v>449</v>
      </c>
      <c r="H1168" t="s">
        <v>7232</v>
      </c>
      <c r="I1168" t="s">
        <v>7233</v>
      </c>
      <c r="J1168" t="s">
        <v>7234</v>
      </c>
      <c r="K1168" t="s">
        <v>7235</v>
      </c>
      <c r="L1168" t="s">
        <v>7216</v>
      </c>
    </row>
    <row r="1169" spans="1:12">
      <c r="A1169" t="s">
        <v>7281</v>
      </c>
      <c r="B1169" t="s">
        <v>7237</v>
      </c>
      <c r="C1169" t="str">
        <f t="shared" si="18"/>
        <v>Gem</v>
      </c>
      <c r="D1169" s="2" t="s">
        <v>24707</v>
      </c>
      <c r="E1169" t="s">
        <v>6757</v>
      </c>
      <c r="F1169" t="s">
        <v>26849</v>
      </c>
      <c r="G1169" t="s">
        <v>1027</v>
      </c>
      <c r="H1169" t="s">
        <v>1908</v>
      </c>
      <c r="I1169" t="s">
        <v>7239</v>
      </c>
      <c r="J1169" t="s">
        <v>6202</v>
      </c>
      <c r="K1169" t="s">
        <v>1361</v>
      </c>
      <c r="L1169" t="s">
        <v>7216</v>
      </c>
    </row>
    <row r="1170" spans="1:12">
      <c r="A1170" t="s">
        <v>7285</v>
      </c>
      <c r="B1170" t="s">
        <v>761</v>
      </c>
      <c r="C1170" t="str">
        <f t="shared" si="18"/>
        <v>Va</v>
      </c>
      <c r="D1170" s="2" t="s">
        <v>26850</v>
      </c>
      <c r="E1170" t="s">
        <v>19099</v>
      </c>
      <c r="F1170" t="s">
        <v>26851</v>
      </c>
      <c r="G1170" t="s">
        <v>1819</v>
      </c>
      <c r="H1170" t="s">
        <v>7242</v>
      </c>
      <c r="I1170" t="s">
        <v>7243</v>
      </c>
      <c r="J1170" t="s">
        <v>7244</v>
      </c>
      <c r="K1170" t="s">
        <v>7167</v>
      </c>
      <c r="L1170" t="s">
        <v>7245</v>
      </c>
    </row>
    <row r="1171" spans="1:12">
      <c r="A1171" t="s">
        <v>7290</v>
      </c>
      <c r="B1171" t="s">
        <v>7247</v>
      </c>
      <c r="C1171" t="str">
        <f t="shared" si="18"/>
        <v>Rajeshwari</v>
      </c>
      <c r="D1171" s="2" t="s">
        <v>2642</v>
      </c>
      <c r="E1171" t="s">
        <v>3756</v>
      </c>
      <c r="F1171" t="s">
        <v>22839</v>
      </c>
      <c r="G1171" t="s">
        <v>856</v>
      </c>
      <c r="H1171" t="s">
        <v>314</v>
      </c>
      <c r="I1171" t="s">
        <v>4651</v>
      </c>
      <c r="J1171" t="s">
        <v>7249</v>
      </c>
      <c r="K1171" t="s">
        <v>2631</v>
      </c>
      <c r="L1171" t="s">
        <v>7245</v>
      </c>
    </row>
    <row r="1172" spans="1:12">
      <c r="A1172" t="s">
        <v>7293</v>
      </c>
      <c r="B1172" t="s">
        <v>7251</v>
      </c>
      <c r="C1172" t="str">
        <f t="shared" si="18"/>
        <v>Interactive</v>
      </c>
      <c r="D1172" s="2" t="s">
        <v>4504</v>
      </c>
      <c r="E1172" t="s">
        <v>14427</v>
      </c>
      <c r="F1172" t="s">
        <v>157</v>
      </c>
      <c r="G1172" t="s">
        <v>856</v>
      </c>
      <c r="H1172" t="s">
        <v>570</v>
      </c>
      <c r="I1172" t="s">
        <v>7252</v>
      </c>
      <c r="J1172" t="s">
        <v>314</v>
      </c>
      <c r="K1172" t="s">
        <v>7253</v>
      </c>
      <c r="L1172" t="s">
        <v>5917</v>
      </c>
    </row>
    <row r="1173" spans="1:12">
      <c r="A1173" t="s">
        <v>7297</v>
      </c>
      <c r="B1173" t="s">
        <v>7255</v>
      </c>
      <c r="C1173" t="str">
        <f t="shared" si="18"/>
        <v>Divine</v>
      </c>
      <c r="D1173" s="2" t="s">
        <v>5561</v>
      </c>
      <c r="E1173" t="s">
        <v>22964</v>
      </c>
      <c r="F1173" t="s">
        <v>24309</v>
      </c>
      <c r="G1173" t="s">
        <v>856</v>
      </c>
      <c r="H1173" t="s">
        <v>366</v>
      </c>
      <c r="I1173" t="s">
        <v>859</v>
      </c>
      <c r="J1173" t="s">
        <v>7256</v>
      </c>
      <c r="K1173" t="s">
        <v>859</v>
      </c>
      <c r="L1173" t="s">
        <v>5917</v>
      </c>
    </row>
    <row r="1174" spans="1:12">
      <c r="A1174" t="s">
        <v>7303</v>
      </c>
      <c r="B1174" t="s">
        <v>7258</v>
      </c>
      <c r="C1174" t="str">
        <f t="shared" si="18"/>
        <v>Resgen</v>
      </c>
      <c r="D1174" s="2" t="s">
        <v>24310</v>
      </c>
      <c r="E1174" t="s">
        <v>4587</v>
      </c>
      <c r="F1174" t="s">
        <v>24311</v>
      </c>
      <c r="G1174" t="s">
        <v>856</v>
      </c>
      <c r="H1174" t="s">
        <v>7260</v>
      </c>
      <c r="I1174" t="s">
        <v>1997</v>
      </c>
      <c r="J1174" t="s">
        <v>7261</v>
      </c>
      <c r="K1174" t="s">
        <v>7262</v>
      </c>
      <c r="L1174" t="s">
        <v>5938</v>
      </c>
    </row>
    <row r="1175" spans="1:12">
      <c r="A1175" t="s">
        <v>7308</v>
      </c>
      <c r="B1175" t="s">
        <v>7264</v>
      </c>
      <c r="C1175" t="str">
        <f t="shared" si="18"/>
        <v>Constronics</v>
      </c>
      <c r="D1175" s="2" t="s">
        <v>24312</v>
      </c>
      <c r="E1175" t="s">
        <v>3441</v>
      </c>
      <c r="F1175" t="s">
        <v>14163</v>
      </c>
      <c r="G1175" t="s">
        <v>856</v>
      </c>
      <c r="H1175" t="s">
        <v>6488</v>
      </c>
      <c r="I1175" t="s">
        <v>7265</v>
      </c>
      <c r="J1175" t="s">
        <v>1762</v>
      </c>
      <c r="K1175" t="s">
        <v>7266</v>
      </c>
      <c r="L1175" t="s">
        <v>7267</v>
      </c>
    </row>
    <row r="1176" spans="1:12">
      <c r="A1176" t="s">
        <v>7313</v>
      </c>
      <c r="B1176" t="s">
        <v>7269</v>
      </c>
      <c r="C1176" t="str">
        <f t="shared" si="18"/>
        <v>Shree</v>
      </c>
      <c r="D1176" s="2" t="s">
        <v>9067</v>
      </c>
      <c r="E1176" t="s">
        <v>8791</v>
      </c>
      <c r="F1176" t="s">
        <v>23047</v>
      </c>
      <c r="G1176" t="s">
        <v>856</v>
      </c>
      <c r="H1176" t="s">
        <v>5115</v>
      </c>
      <c r="I1176" t="s">
        <v>310</v>
      </c>
      <c r="J1176" t="s">
        <v>3357</v>
      </c>
      <c r="K1176" t="s">
        <v>3917</v>
      </c>
      <c r="L1176" t="s">
        <v>7267</v>
      </c>
    </row>
    <row r="1177" spans="1:12">
      <c r="A1177" t="s">
        <v>7318</v>
      </c>
      <c r="B1177" t="s">
        <v>7271</v>
      </c>
      <c r="C1177" t="str">
        <f t="shared" si="18"/>
        <v>Stallion</v>
      </c>
      <c r="D1177" s="2" t="s">
        <v>26772</v>
      </c>
      <c r="E1177" t="s">
        <v>26852</v>
      </c>
      <c r="F1177" t="s">
        <v>26853</v>
      </c>
      <c r="G1177" t="s">
        <v>856</v>
      </c>
      <c r="H1177" t="s">
        <v>1772</v>
      </c>
      <c r="I1177" t="s">
        <v>1235</v>
      </c>
      <c r="J1177" t="s">
        <v>7273</v>
      </c>
      <c r="K1177" t="s">
        <v>3787</v>
      </c>
      <c r="L1177" t="s">
        <v>7267</v>
      </c>
    </row>
    <row r="1178" spans="1:12">
      <c r="A1178" t="s">
        <v>7323</v>
      </c>
      <c r="B1178" t="s">
        <v>816</v>
      </c>
      <c r="C1178" t="str">
        <f t="shared" si="18"/>
        <v>Bharat</v>
      </c>
      <c r="D1178" s="2" t="s">
        <v>26854</v>
      </c>
      <c r="E1178" t="s">
        <v>26855</v>
      </c>
      <c r="F1178" t="s">
        <v>26856</v>
      </c>
      <c r="G1178" t="s">
        <v>352</v>
      </c>
      <c r="H1178" t="s">
        <v>192</v>
      </c>
      <c r="I1178" t="s">
        <v>7275</v>
      </c>
      <c r="J1178" t="s">
        <v>7276</v>
      </c>
      <c r="K1178" t="s">
        <v>7277</v>
      </c>
      <c r="L1178" t="s">
        <v>7278</v>
      </c>
    </row>
    <row r="1179" spans="1:12">
      <c r="A1179" t="s">
        <v>842</v>
      </c>
      <c r="B1179" t="s">
        <v>843</v>
      </c>
      <c r="C1179" t="str">
        <f t="shared" si="18"/>
        <v>Name</v>
      </c>
      <c r="D1179" s="2" t="s">
        <v>844</v>
      </c>
      <c r="E1179" t="s">
        <v>845</v>
      </c>
      <c r="F1179" t="s">
        <v>846</v>
      </c>
      <c r="G1179" t="s">
        <v>847</v>
      </c>
      <c r="H1179" t="s">
        <v>848</v>
      </c>
      <c r="I1179" t="s">
        <v>849</v>
      </c>
      <c r="J1179" t="s">
        <v>850</v>
      </c>
      <c r="K1179" t="s">
        <v>851</v>
      </c>
      <c r="L1179" t="s">
        <v>852</v>
      </c>
    </row>
    <row r="1180" spans="1:12">
      <c r="A1180" t="s">
        <v>7328</v>
      </c>
      <c r="B1180" t="s">
        <v>7280</v>
      </c>
      <c r="C1180" t="str">
        <f t="shared" si="18"/>
        <v>Remus</v>
      </c>
      <c r="D1180" s="2" t="s">
        <v>24313</v>
      </c>
      <c r="E1180" t="s">
        <v>24314</v>
      </c>
      <c r="F1180" t="s">
        <v>24315</v>
      </c>
      <c r="G1180" t="s">
        <v>1257</v>
      </c>
      <c r="H1180" t="s">
        <v>6799</v>
      </c>
      <c r="I1180" t="s">
        <v>6298</v>
      </c>
      <c r="J1180" t="s">
        <v>2393</v>
      </c>
      <c r="K1180" t="s">
        <v>957</v>
      </c>
      <c r="L1180" t="s">
        <v>7243</v>
      </c>
    </row>
    <row r="1181" spans="1:12">
      <c r="A1181" t="s">
        <v>7334</v>
      </c>
      <c r="B1181" t="s">
        <v>7282</v>
      </c>
      <c r="C1181" t="str">
        <f t="shared" si="18"/>
        <v>Prakash</v>
      </c>
      <c r="D1181" s="2" t="s">
        <v>1556</v>
      </c>
      <c r="E1181" t="s">
        <v>10220</v>
      </c>
      <c r="F1181" t="s">
        <v>26857</v>
      </c>
      <c r="G1181" t="s">
        <v>856</v>
      </c>
      <c r="H1181" t="s">
        <v>2059</v>
      </c>
      <c r="I1181" t="s">
        <v>6945</v>
      </c>
      <c r="J1181" t="s">
        <v>7283</v>
      </c>
      <c r="K1181" t="s">
        <v>7284</v>
      </c>
      <c r="L1181" t="s">
        <v>4392</v>
      </c>
    </row>
    <row r="1182" spans="1:12">
      <c r="A1182" t="s">
        <v>7338</v>
      </c>
      <c r="B1182" t="s">
        <v>7286</v>
      </c>
      <c r="C1182" t="str">
        <f t="shared" si="18"/>
        <v>Menon</v>
      </c>
      <c r="D1182" s="2" t="s">
        <v>24317</v>
      </c>
      <c r="E1182" t="s">
        <v>5084</v>
      </c>
      <c r="F1182" t="s">
        <v>24318</v>
      </c>
      <c r="G1182" t="s">
        <v>6697</v>
      </c>
      <c r="H1182" t="s">
        <v>579</v>
      </c>
      <c r="I1182" t="s">
        <v>7288</v>
      </c>
      <c r="J1182" t="s">
        <v>7289</v>
      </c>
      <c r="K1182" t="s">
        <v>4073</v>
      </c>
      <c r="L1182" t="s">
        <v>4392</v>
      </c>
    </row>
    <row r="1183" spans="1:12">
      <c r="A1183" t="s">
        <v>7344</v>
      </c>
      <c r="B1183" t="s">
        <v>7291</v>
      </c>
      <c r="C1183" t="str">
        <f t="shared" si="18"/>
        <v>Alphalogic</v>
      </c>
      <c r="D1183" s="2" t="s">
        <v>23692</v>
      </c>
      <c r="E1183" t="s">
        <v>21918</v>
      </c>
      <c r="F1183" t="s">
        <v>26858</v>
      </c>
      <c r="G1183" t="s">
        <v>856</v>
      </c>
      <c r="H1183" t="s">
        <v>719</v>
      </c>
      <c r="I1183" t="s">
        <v>4142</v>
      </c>
      <c r="J1183" t="s">
        <v>5831</v>
      </c>
      <c r="K1183" t="s">
        <v>7292</v>
      </c>
      <c r="L1183" t="s">
        <v>4008</v>
      </c>
    </row>
    <row r="1184" spans="1:12">
      <c r="A1184" t="s">
        <v>7349</v>
      </c>
      <c r="B1184" t="s">
        <v>7294</v>
      </c>
      <c r="C1184" t="str">
        <f t="shared" si="18"/>
        <v>N2N</v>
      </c>
      <c r="D1184" s="2" t="s">
        <v>8353</v>
      </c>
      <c r="E1184" t="s">
        <v>8023</v>
      </c>
      <c r="F1184" t="s">
        <v>7434</v>
      </c>
      <c r="G1184" t="s">
        <v>856</v>
      </c>
      <c r="H1184" t="s">
        <v>175</v>
      </c>
      <c r="I1184" t="s">
        <v>7296</v>
      </c>
      <c r="J1184" t="s">
        <v>1534</v>
      </c>
      <c r="K1184" t="s">
        <v>856</v>
      </c>
      <c r="L1184" t="s">
        <v>2449</v>
      </c>
    </row>
    <row r="1185" spans="1:12">
      <c r="A1185" t="s">
        <v>7354</v>
      </c>
      <c r="B1185" t="s">
        <v>7298</v>
      </c>
      <c r="C1185" t="str">
        <f t="shared" si="18"/>
        <v>Federal-Mogul</v>
      </c>
      <c r="D1185" s="2" t="s">
        <v>24078</v>
      </c>
      <c r="E1185" t="s">
        <v>7633</v>
      </c>
      <c r="F1185" t="s">
        <v>26859</v>
      </c>
      <c r="G1185" t="s">
        <v>856</v>
      </c>
      <c r="H1185" t="s">
        <v>7300</v>
      </c>
      <c r="I1185" t="s">
        <v>3012</v>
      </c>
      <c r="J1185" t="s">
        <v>7301</v>
      </c>
      <c r="K1185" t="s">
        <v>3094</v>
      </c>
      <c r="L1185" t="s">
        <v>7302</v>
      </c>
    </row>
    <row r="1186" spans="1:12">
      <c r="A1186" t="s">
        <v>7359</v>
      </c>
      <c r="B1186" t="s">
        <v>7304</v>
      </c>
      <c r="C1186" t="str">
        <f t="shared" si="18"/>
        <v>Aesthetik</v>
      </c>
      <c r="D1186" s="2" t="s">
        <v>24319</v>
      </c>
      <c r="E1186" t="s">
        <v>24320</v>
      </c>
      <c r="F1186" t="s">
        <v>24321</v>
      </c>
      <c r="G1186" t="s">
        <v>856</v>
      </c>
      <c r="H1186" t="s">
        <v>6535</v>
      </c>
      <c r="I1186" t="s">
        <v>7306</v>
      </c>
      <c r="J1186" t="s">
        <v>1703</v>
      </c>
      <c r="K1186" t="s">
        <v>7307</v>
      </c>
      <c r="L1186" t="s">
        <v>7302</v>
      </c>
    </row>
    <row r="1187" spans="1:12">
      <c r="A1187" t="s">
        <v>7363</v>
      </c>
      <c r="B1187" t="s">
        <v>7309</v>
      </c>
      <c r="C1187" t="str">
        <f t="shared" si="18"/>
        <v>MKP</v>
      </c>
      <c r="D1187" s="2" t="s">
        <v>9957</v>
      </c>
      <c r="E1187" t="s">
        <v>22937</v>
      </c>
      <c r="F1187" t="s">
        <v>1030</v>
      </c>
      <c r="G1187" t="s">
        <v>856</v>
      </c>
      <c r="H1187" t="s">
        <v>5509</v>
      </c>
      <c r="I1187" t="s">
        <v>7311</v>
      </c>
      <c r="J1187" t="s">
        <v>2859</v>
      </c>
      <c r="K1187" t="s">
        <v>7312</v>
      </c>
      <c r="L1187" t="s">
        <v>7302</v>
      </c>
    </row>
    <row r="1188" spans="1:12">
      <c r="A1188" t="s">
        <v>7370</v>
      </c>
      <c r="B1188" t="s">
        <v>7314</v>
      </c>
      <c r="C1188" t="str">
        <f t="shared" si="18"/>
        <v>Highway</v>
      </c>
      <c r="D1188" s="2" t="s">
        <v>23208</v>
      </c>
      <c r="E1188" t="s">
        <v>6647</v>
      </c>
      <c r="F1188" t="s">
        <v>23345</v>
      </c>
      <c r="G1188" t="s">
        <v>856</v>
      </c>
      <c r="H1188" t="s">
        <v>4204</v>
      </c>
      <c r="I1188" t="s">
        <v>7315</v>
      </c>
      <c r="J1188" t="s">
        <v>7316</v>
      </c>
      <c r="K1188" t="s">
        <v>6321</v>
      </c>
      <c r="L1188" t="s">
        <v>7317</v>
      </c>
    </row>
    <row r="1189" spans="1:12">
      <c r="A1189" t="s">
        <v>7376</v>
      </c>
      <c r="B1189" t="s">
        <v>7319</v>
      </c>
      <c r="C1189" t="str">
        <f t="shared" si="18"/>
        <v>Afcons</v>
      </c>
      <c r="D1189" s="2" t="s">
        <v>26860</v>
      </c>
      <c r="E1189" t="s">
        <v>23743</v>
      </c>
      <c r="F1189" t="s">
        <v>26861</v>
      </c>
      <c r="G1189" t="s">
        <v>867</v>
      </c>
      <c r="H1189" t="s">
        <v>7320</v>
      </c>
      <c r="I1189" t="s">
        <v>7321</v>
      </c>
      <c r="J1189" t="s">
        <v>7322</v>
      </c>
      <c r="K1189" t="s">
        <v>341</v>
      </c>
      <c r="L1189" t="s">
        <v>7317</v>
      </c>
    </row>
    <row r="1190" spans="1:12">
      <c r="A1190" t="s">
        <v>842</v>
      </c>
      <c r="B1190" t="s">
        <v>843</v>
      </c>
      <c r="C1190" t="str">
        <f t="shared" si="18"/>
        <v>Name</v>
      </c>
      <c r="D1190" s="2" t="s">
        <v>844</v>
      </c>
      <c r="E1190" t="s">
        <v>845</v>
      </c>
      <c r="F1190" t="s">
        <v>846</v>
      </c>
      <c r="G1190" t="s">
        <v>847</v>
      </c>
      <c r="H1190" t="s">
        <v>848</v>
      </c>
      <c r="I1190" t="s">
        <v>849</v>
      </c>
      <c r="J1190" t="s">
        <v>850</v>
      </c>
      <c r="K1190" t="s">
        <v>851</v>
      </c>
      <c r="L1190" t="s">
        <v>852</v>
      </c>
    </row>
    <row r="1191" spans="1:12">
      <c r="A1191" t="s">
        <v>7380</v>
      </c>
      <c r="B1191" t="s">
        <v>7324</v>
      </c>
      <c r="C1191" t="str">
        <f t="shared" si="18"/>
        <v>Kamat</v>
      </c>
      <c r="D1191" s="2" t="s">
        <v>26862</v>
      </c>
      <c r="E1191" t="s">
        <v>4783</v>
      </c>
      <c r="F1191" t="s">
        <v>26863</v>
      </c>
      <c r="G1191" t="s">
        <v>856</v>
      </c>
      <c r="H1191" t="s">
        <v>619</v>
      </c>
      <c r="I1191" t="s">
        <v>7326</v>
      </c>
      <c r="J1191" t="s">
        <v>7327</v>
      </c>
      <c r="K1191" t="s">
        <v>6871</v>
      </c>
      <c r="L1191" t="s">
        <v>5852</v>
      </c>
    </row>
    <row r="1192" spans="1:12">
      <c r="A1192" t="s">
        <v>7383</v>
      </c>
      <c r="B1192" t="s">
        <v>7329</v>
      </c>
      <c r="C1192" t="str">
        <f t="shared" si="18"/>
        <v>Vision</v>
      </c>
      <c r="D1192" s="2" t="s">
        <v>21836</v>
      </c>
      <c r="E1192" t="s">
        <v>3240</v>
      </c>
      <c r="F1192" t="s">
        <v>24322</v>
      </c>
      <c r="G1192" t="s">
        <v>1264</v>
      </c>
      <c r="H1192" t="s">
        <v>7330</v>
      </c>
      <c r="I1192" t="s">
        <v>7331</v>
      </c>
      <c r="J1192" t="s">
        <v>7332</v>
      </c>
      <c r="K1192" t="s">
        <v>7333</v>
      </c>
      <c r="L1192" t="s">
        <v>2152</v>
      </c>
    </row>
    <row r="1193" spans="1:12">
      <c r="A1193" t="s">
        <v>7388</v>
      </c>
      <c r="B1193" t="s">
        <v>7335</v>
      </c>
      <c r="C1193" t="str">
        <f t="shared" si="18"/>
        <v>Pasari</v>
      </c>
      <c r="D1193" s="2" t="s">
        <v>5780</v>
      </c>
      <c r="E1193" t="s">
        <v>2010</v>
      </c>
      <c r="F1193" t="s">
        <v>7984</v>
      </c>
      <c r="G1193" t="s">
        <v>856</v>
      </c>
      <c r="H1193" t="s">
        <v>1555</v>
      </c>
      <c r="I1193" t="s">
        <v>856</v>
      </c>
      <c r="J1193" t="s">
        <v>448</v>
      </c>
      <c r="K1193" t="s">
        <v>856</v>
      </c>
      <c r="L1193" t="s">
        <v>7337</v>
      </c>
    </row>
    <row r="1194" spans="1:12">
      <c r="A1194" t="s">
        <v>7390</v>
      </c>
      <c r="B1194" t="s">
        <v>7339</v>
      </c>
      <c r="C1194" t="str">
        <f t="shared" si="18"/>
        <v>Nettlinx</v>
      </c>
      <c r="D1194" s="2" t="s">
        <v>2722</v>
      </c>
      <c r="E1194" t="s">
        <v>12161</v>
      </c>
      <c r="F1194" t="s">
        <v>23146</v>
      </c>
      <c r="G1194" t="s">
        <v>856</v>
      </c>
      <c r="H1194" t="s">
        <v>7341</v>
      </c>
      <c r="I1194" t="s">
        <v>7342</v>
      </c>
      <c r="J1194" t="s">
        <v>7011</v>
      </c>
      <c r="K1194" t="s">
        <v>7343</v>
      </c>
      <c r="L1194" t="s">
        <v>7330</v>
      </c>
    </row>
    <row r="1195" spans="1:12">
      <c r="A1195" t="s">
        <v>7394</v>
      </c>
      <c r="B1195" t="s">
        <v>7345</v>
      </c>
      <c r="C1195" t="str">
        <f t="shared" si="18"/>
        <v>Arih.Found.Hsg.</v>
      </c>
      <c r="D1195" s="2" t="s">
        <v>26864</v>
      </c>
      <c r="E1195" t="s">
        <v>6958</v>
      </c>
      <c r="F1195" t="s">
        <v>26865</v>
      </c>
      <c r="G1195" t="s">
        <v>856</v>
      </c>
      <c r="H1195" t="s">
        <v>4406</v>
      </c>
      <c r="I1195" t="s">
        <v>7346</v>
      </c>
      <c r="J1195" t="s">
        <v>7347</v>
      </c>
      <c r="K1195" t="s">
        <v>7348</v>
      </c>
      <c r="L1195" t="s">
        <v>4253</v>
      </c>
    </row>
    <row r="1196" spans="1:12">
      <c r="A1196" t="s">
        <v>7401</v>
      </c>
      <c r="B1196" t="s">
        <v>7350</v>
      </c>
      <c r="C1196" t="str">
        <f t="shared" si="18"/>
        <v>Shaily</v>
      </c>
      <c r="D1196" s="2" t="s">
        <v>26866</v>
      </c>
      <c r="E1196" t="s">
        <v>23403</v>
      </c>
      <c r="F1196" t="s">
        <v>26867</v>
      </c>
      <c r="G1196" t="s">
        <v>2522</v>
      </c>
      <c r="H1196" t="s">
        <v>2230</v>
      </c>
      <c r="I1196" t="s">
        <v>7351</v>
      </c>
      <c r="J1196" t="s">
        <v>7352</v>
      </c>
      <c r="K1196" t="s">
        <v>7353</v>
      </c>
      <c r="L1196" t="s">
        <v>4253</v>
      </c>
    </row>
    <row r="1197" spans="1:12">
      <c r="A1197" t="s">
        <v>7404</v>
      </c>
      <c r="B1197" t="s">
        <v>7355</v>
      </c>
      <c r="C1197" t="str">
        <f t="shared" si="18"/>
        <v>Wipro</v>
      </c>
      <c r="D1197" s="2" t="s">
        <v>24277</v>
      </c>
      <c r="E1197" t="s">
        <v>11947</v>
      </c>
      <c r="F1197" t="s">
        <v>26868</v>
      </c>
      <c r="G1197" t="s">
        <v>3848</v>
      </c>
      <c r="H1197" t="s">
        <v>7356</v>
      </c>
      <c r="I1197" t="s">
        <v>3575</v>
      </c>
      <c r="J1197" t="s">
        <v>7357</v>
      </c>
      <c r="K1197" t="s">
        <v>2204</v>
      </c>
      <c r="L1197" t="s">
        <v>7358</v>
      </c>
    </row>
    <row r="1198" spans="1:12">
      <c r="A1198" t="s">
        <v>7407</v>
      </c>
      <c r="B1198" t="s">
        <v>7360</v>
      </c>
      <c r="C1198" t="str">
        <f t="shared" si="18"/>
        <v>Indigo</v>
      </c>
      <c r="D1198" s="2" t="s">
        <v>26869</v>
      </c>
      <c r="E1198" t="s">
        <v>22707</v>
      </c>
      <c r="F1198" t="s">
        <v>26870</v>
      </c>
      <c r="G1198" t="s">
        <v>407</v>
      </c>
      <c r="H1198" t="s">
        <v>7361</v>
      </c>
      <c r="I1198" t="s">
        <v>586</v>
      </c>
      <c r="J1198" t="s">
        <v>7362</v>
      </c>
      <c r="K1198" t="s">
        <v>1986</v>
      </c>
      <c r="L1198" t="s">
        <v>7358</v>
      </c>
    </row>
    <row r="1199" spans="1:12">
      <c r="A1199" t="s">
        <v>7410</v>
      </c>
      <c r="B1199" t="s">
        <v>7364</v>
      </c>
      <c r="C1199" t="str">
        <f t="shared" si="18"/>
        <v>Gujarat</v>
      </c>
      <c r="D1199" s="2" t="s">
        <v>26871</v>
      </c>
      <c r="E1199" t="s">
        <v>1618</v>
      </c>
      <c r="F1199" t="s">
        <v>26872</v>
      </c>
      <c r="G1199" t="s">
        <v>4127</v>
      </c>
      <c r="H1199" t="s">
        <v>7365</v>
      </c>
      <c r="I1199" t="s">
        <v>7366</v>
      </c>
      <c r="J1199" t="s">
        <v>7367</v>
      </c>
      <c r="K1199" t="s">
        <v>7368</v>
      </c>
      <c r="L1199" t="s">
        <v>7369</v>
      </c>
    </row>
    <row r="1200" spans="1:12">
      <c r="A1200" t="s">
        <v>7415</v>
      </c>
      <c r="B1200" t="s">
        <v>7371</v>
      </c>
      <c r="C1200" t="str">
        <f t="shared" si="18"/>
        <v>V-Guard</v>
      </c>
      <c r="D1200" s="2" t="s">
        <v>26873</v>
      </c>
      <c r="E1200" t="s">
        <v>12891</v>
      </c>
      <c r="F1200" t="s">
        <v>26874</v>
      </c>
      <c r="G1200" t="s">
        <v>1902</v>
      </c>
      <c r="H1200" t="s">
        <v>7372</v>
      </c>
      <c r="I1200" t="s">
        <v>7373</v>
      </c>
      <c r="J1200" t="s">
        <v>7374</v>
      </c>
      <c r="K1200" t="s">
        <v>7375</v>
      </c>
      <c r="L1200" t="s">
        <v>7369</v>
      </c>
    </row>
    <row r="1201" spans="1:12">
      <c r="A1201" t="s">
        <v>7420</v>
      </c>
      <c r="B1201" t="s">
        <v>7377</v>
      </c>
      <c r="C1201" t="str">
        <f t="shared" si="18"/>
        <v>VTM</v>
      </c>
      <c r="D1201" s="2" t="s">
        <v>22953</v>
      </c>
      <c r="E1201" t="s">
        <v>739</v>
      </c>
      <c r="F1201" t="s">
        <v>26875</v>
      </c>
      <c r="G1201" t="s">
        <v>244</v>
      </c>
      <c r="H1201" t="s">
        <v>442</v>
      </c>
      <c r="I1201" t="s">
        <v>7378</v>
      </c>
      <c r="J1201" t="s">
        <v>7379</v>
      </c>
      <c r="K1201" t="s">
        <v>2336</v>
      </c>
      <c r="L1201" t="s">
        <v>1377</v>
      </c>
    </row>
    <row r="1202" spans="1:12">
      <c r="A1202" t="s">
        <v>7425</v>
      </c>
      <c r="B1202" t="s">
        <v>7381</v>
      </c>
      <c r="C1202" t="str">
        <f t="shared" si="18"/>
        <v>Rockingdeals</v>
      </c>
      <c r="D1202" s="2" t="s">
        <v>24164</v>
      </c>
      <c r="E1202" t="s">
        <v>7051</v>
      </c>
      <c r="F1202" t="s">
        <v>26876</v>
      </c>
      <c r="G1202" t="s">
        <v>856</v>
      </c>
      <c r="H1202" t="s">
        <v>429</v>
      </c>
      <c r="I1202" t="s">
        <v>7382</v>
      </c>
      <c r="J1202" t="s">
        <v>3849</v>
      </c>
      <c r="K1202" t="s">
        <v>1518</v>
      </c>
      <c r="L1202" t="s">
        <v>1377</v>
      </c>
    </row>
    <row r="1203" spans="1:12">
      <c r="A1203" t="s">
        <v>7429</v>
      </c>
      <c r="B1203" t="s">
        <v>7384</v>
      </c>
      <c r="C1203" t="str">
        <f t="shared" si="18"/>
        <v>Aditya</v>
      </c>
      <c r="D1203" s="2" t="s">
        <v>26877</v>
      </c>
      <c r="E1203" t="s">
        <v>23263</v>
      </c>
      <c r="F1203" t="s">
        <v>26878</v>
      </c>
      <c r="G1203" t="s">
        <v>856</v>
      </c>
      <c r="H1203" t="s">
        <v>7385</v>
      </c>
      <c r="I1203" t="s">
        <v>7386</v>
      </c>
      <c r="J1203" t="s">
        <v>7387</v>
      </c>
      <c r="K1203" t="s">
        <v>4406</v>
      </c>
      <c r="L1203" t="s">
        <v>1377</v>
      </c>
    </row>
    <row r="1204" spans="1:12">
      <c r="A1204" t="s">
        <v>7435</v>
      </c>
      <c r="B1204" t="s">
        <v>7389</v>
      </c>
      <c r="C1204" t="str">
        <f t="shared" si="18"/>
        <v>Autoriders</v>
      </c>
      <c r="D1204" s="2" t="s">
        <v>24323</v>
      </c>
      <c r="E1204" t="s">
        <v>23996</v>
      </c>
      <c r="F1204" t="s">
        <v>24324</v>
      </c>
      <c r="G1204" t="s">
        <v>1787</v>
      </c>
      <c r="H1204" t="s">
        <v>4560</v>
      </c>
      <c r="I1204" t="s">
        <v>1202</v>
      </c>
      <c r="J1204" t="s">
        <v>5135</v>
      </c>
      <c r="K1204" t="s">
        <v>5204</v>
      </c>
      <c r="L1204" t="s">
        <v>4810</v>
      </c>
    </row>
    <row r="1205" spans="1:12">
      <c r="A1205" t="s">
        <v>7440</v>
      </c>
      <c r="B1205" t="s">
        <v>7391</v>
      </c>
      <c r="C1205" t="str">
        <f t="shared" si="18"/>
        <v>Kaka</v>
      </c>
      <c r="D1205" s="2" t="s">
        <v>25467</v>
      </c>
      <c r="E1205" t="s">
        <v>4121</v>
      </c>
      <c r="F1205" t="s">
        <v>26879</v>
      </c>
      <c r="G1205" t="s">
        <v>856</v>
      </c>
      <c r="H1205" t="s">
        <v>123</v>
      </c>
      <c r="I1205" t="s">
        <v>7392</v>
      </c>
      <c r="J1205" t="s">
        <v>7393</v>
      </c>
      <c r="K1205" t="s">
        <v>2003</v>
      </c>
      <c r="L1205" t="s">
        <v>4810</v>
      </c>
    </row>
    <row r="1206" spans="1:12">
      <c r="A1206" t="s">
        <v>842</v>
      </c>
      <c r="B1206" t="s">
        <v>843</v>
      </c>
      <c r="C1206" t="str">
        <f t="shared" si="18"/>
        <v>Name</v>
      </c>
      <c r="D1206" s="2" t="s">
        <v>844</v>
      </c>
      <c r="E1206" t="s">
        <v>845</v>
      </c>
      <c r="F1206" t="s">
        <v>846</v>
      </c>
      <c r="G1206" t="s">
        <v>847</v>
      </c>
      <c r="H1206" t="s">
        <v>848</v>
      </c>
      <c r="I1206" t="s">
        <v>849</v>
      </c>
      <c r="J1206" t="s">
        <v>850</v>
      </c>
      <c r="K1206" t="s">
        <v>851</v>
      </c>
      <c r="L1206" t="s">
        <v>852</v>
      </c>
    </row>
    <row r="1207" spans="1:12">
      <c r="A1207" t="s">
        <v>7445</v>
      </c>
      <c r="B1207" t="s">
        <v>7395</v>
      </c>
      <c r="C1207" t="str">
        <f t="shared" si="18"/>
        <v>Grand</v>
      </c>
      <c r="D1207" s="2" t="s">
        <v>24326</v>
      </c>
      <c r="E1207" t="s">
        <v>14178</v>
      </c>
      <c r="F1207" t="s">
        <v>24327</v>
      </c>
      <c r="G1207" t="s">
        <v>856</v>
      </c>
      <c r="H1207" t="s">
        <v>7397</v>
      </c>
      <c r="I1207" t="s">
        <v>7398</v>
      </c>
      <c r="J1207" t="s">
        <v>7399</v>
      </c>
      <c r="K1207" t="s">
        <v>7400</v>
      </c>
      <c r="L1207" t="s">
        <v>4810</v>
      </c>
    </row>
    <row r="1208" spans="1:12">
      <c r="A1208" t="s">
        <v>7451</v>
      </c>
      <c r="B1208" t="s">
        <v>7402</v>
      </c>
      <c r="C1208" t="str">
        <f t="shared" si="18"/>
        <v>Toss</v>
      </c>
      <c r="D1208" s="2" t="s">
        <v>24080</v>
      </c>
      <c r="E1208" t="s">
        <v>22998</v>
      </c>
      <c r="F1208" t="s">
        <v>23538</v>
      </c>
      <c r="G1208" t="s">
        <v>437</v>
      </c>
      <c r="H1208" t="s">
        <v>1804</v>
      </c>
      <c r="I1208" t="s">
        <v>859</v>
      </c>
      <c r="J1208" t="s">
        <v>307</v>
      </c>
      <c r="K1208" t="s">
        <v>859</v>
      </c>
      <c r="L1208" t="s">
        <v>7403</v>
      </c>
    </row>
    <row r="1209" spans="1:12">
      <c r="A1209" t="s">
        <v>7457</v>
      </c>
      <c r="B1209" t="s">
        <v>7405</v>
      </c>
      <c r="C1209" t="str">
        <f t="shared" si="18"/>
        <v>Cybertech</v>
      </c>
      <c r="D1209" s="2" t="s">
        <v>23395</v>
      </c>
      <c r="E1209" t="s">
        <v>7633</v>
      </c>
      <c r="F1209" t="s">
        <v>26880</v>
      </c>
      <c r="G1209" t="s">
        <v>196</v>
      </c>
      <c r="H1209" t="s">
        <v>302</v>
      </c>
      <c r="I1209" t="s">
        <v>5700</v>
      </c>
      <c r="J1209" t="s">
        <v>7406</v>
      </c>
      <c r="K1209" t="s">
        <v>3847</v>
      </c>
      <c r="L1209" t="s">
        <v>110</v>
      </c>
    </row>
    <row r="1210" spans="1:12">
      <c r="A1210" t="s">
        <v>7463</v>
      </c>
      <c r="B1210" t="s">
        <v>7408</v>
      </c>
      <c r="C1210" t="str">
        <f t="shared" si="18"/>
        <v>Delton</v>
      </c>
      <c r="D1210" s="2" t="s">
        <v>25268</v>
      </c>
      <c r="E1210" t="s">
        <v>24684</v>
      </c>
      <c r="F1210" t="s">
        <v>26881</v>
      </c>
      <c r="G1210" t="s">
        <v>568</v>
      </c>
      <c r="H1210" t="s">
        <v>2256</v>
      </c>
      <c r="I1210" t="s">
        <v>1632</v>
      </c>
      <c r="J1210" t="s">
        <v>7409</v>
      </c>
      <c r="K1210" t="s">
        <v>144</v>
      </c>
      <c r="L1210" t="s">
        <v>3441</v>
      </c>
    </row>
    <row r="1211" spans="1:12">
      <c r="A1211" t="s">
        <v>7471</v>
      </c>
      <c r="B1211" t="s">
        <v>7411</v>
      </c>
      <c r="C1211" t="str">
        <f t="shared" si="18"/>
        <v>Hitachi</v>
      </c>
      <c r="D1211" s="2" t="s">
        <v>26882</v>
      </c>
      <c r="E1211" t="s">
        <v>23461</v>
      </c>
      <c r="F1211" t="s">
        <v>26883</v>
      </c>
      <c r="G1211" t="s">
        <v>1787</v>
      </c>
      <c r="H1211" t="s">
        <v>7412</v>
      </c>
      <c r="I1211" t="s">
        <v>7413</v>
      </c>
      <c r="J1211" t="s">
        <v>7414</v>
      </c>
      <c r="K1211" t="s">
        <v>5929</v>
      </c>
      <c r="L1211" t="s">
        <v>3441</v>
      </c>
    </row>
    <row r="1212" spans="1:12">
      <c r="A1212" t="s">
        <v>7477</v>
      </c>
      <c r="B1212" t="s">
        <v>7416</v>
      </c>
      <c r="C1212" t="str">
        <f t="shared" si="18"/>
        <v>SP</v>
      </c>
      <c r="D1212" s="2" t="s">
        <v>24328</v>
      </c>
      <c r="E1212" t="s">
        <v>6490</v>
      </c>
      <c r="F1212" t="s">
        <v>24329</v>
      </c>
      <c r="G1212" t="s">
        <v>856</v>
      </c>
      <c r="H1212" t="s">
        <v>718</v>
      </c>
      <c r="I1212" t="s">
        <v>7418</v>
      </c>
      <c r="J1212" t="s">
        <v>7419</v>
      </c>
      <c r="K1212" t="s">
        <v>6181</v>
      </c>
      <c r="L1212" t="s">
        <v>3881</v>
      </c>
    </row>
    <row r="1213" spans="1:12">
      <c r="A1213" t="s">
        <v>7481</v>
      </c>
      <c r="B1213" t="s">
        <v>7421</v>
      </c>
      <c r="C1213" t="str">
        <f t="shared" si="18"/>
        <v>Gem</v>
      </c>
      <c r="D1213" s="2" t="s">
        <v>26884</v>
      </c>
      <c r="E1213" t="s">
        <v>22899</v>
      </c>
      <c r="F1213" t="s">
        <v>26885</v>
      </c>
      <c r="G1213" t="s">
        <v>856</v>
      </c>
      <c r="H1213" t="s">
        <v>1742</v>
      </c>
      <c r="I1213" t="s">
        <v>7422</v>
      </c>
      <c r="J1213" t="s">
        <v>7423</v>
      </c>
      <c r="K1213" t="s">
        <v>7424</v>
      </c>
      <c r="L1213" t="s">
        <v>3881</v>
      </c>
    </row>
    <row r="1214" spans="1:12">
      <c r="A1214" t="s">
        <v>7485</v>
      </c>
      <c r="B1214" t="s">
        <v>7426</v>
      </c>
      <c r="C1214" t="str">
        <f t="shared" si="18"/>
        <v>AVI</v>
      </c>
      <c r="D1214" s="2" t="s">
        <v>2654</v>
      </c>
      <c r="E1214" t="s">
        <v>627</v>
      </c>
      <c r="F1214" t="s">
        <v>3187</v>
      </c>
      <c r="G1214" t="s">
        <v>856</v>
      </c>
      <c r="H1214" t="s">
        <v>856</v>
      </c>
      <c r="I1214" t="s">
        <v>870</v>
      </c>
      <c r="J1214" t="s">
        <v>856</v>
      </c>
      <c r="K1214" t="s">
        <v>870</v>
      </c>
      <c r="L1214" t="s">
        <v>7428</v>
      </c>
    </row>
    <row r="1215" spans="1:12">
      <c r="A1215" t="s">
        <v>7490</v>
      </c>
      <c r="B1215" t="s">
        <v>7430</v>
      </c>
      <c r="C1215" t="str">
        <f t="shared" si="18"/>
        <v>Metro</v>
      </c>
      <c r="D1215" s="2" t="s">
        <v>26886</v>
      </c>
      <c r="E1215" t="s">
        <v>26887</v>
      </c>
      <c r="F1215" t="s">
        <v>26888</v>
      </c>
      <c r="G1215" t="s">
        <v>1027</v>
      </c>
      <c r="H1215" t="s">
        <v>7431</v>
      </c>
      <c r="I1215" t="s">
        <v>7432</v>
      </c>
      <c r="J1215" t="s">
        <v>7433</v>
      </c>
      <c r="K1215" t="s">
        <v>7434</v>
      </c>
      <c r="L1215" t="s">
        <v>7428</v>
      </c>
    </row>
    <row r="1216" spans="1:12">
      <c r="A1216" t="s">
        <v>7495</v>
      </c>
      <c r="B1216" t="s">
        <v>808</v>
      </c>
      <c r="C1216" t="str">
        <f t="shared" si="18"/>
        <v>Matrimony.com</v>
      </c>
      <c r="D1216" s="2" t="s">
        <v>24330</v>
      </c>
      <c r="E1216" t="s">
        <v>24331</v>
      </c>
      <c r="F1216" t="s">
        <v>24332</v>
      </c>
      <c r="G1216" t="s">
        <v>6488</v>
      </c>
      <c r="H1216" t="s">
        <v>2515</v>
      </c>
      <c r="I1216" t="s">
        <v>7436</v>
      </c>
      <c r="J1216" t="s">
        <v>7437</v>
      </c>
      <c r="K1216" t="s">
        <v>7438</v>
      </c>
      <c r="L1216" t="s">
        <v>7439</v>
      </c>
    </row>
    <row r="1217" spans="1:12">
      <c r="A1217" t="s">
        <v>842</v>
      </c>
      <c r="B1217" t="s">
        <v>843</v>
      </c>
      <c r="C1217" t="str">
        <f t="shared" si="18"/>
        <v>Name</v>
      </c>
      <c r="D1217" s="2" t="s">
        <v>844</v>
      </c>
      <c r="E1217" t="s">
        <v>845</v>
      </c>
      <c r="F1217" t="s">
        <v>846</v>
      </c>
      <c r="G1217" t="s">
        <v>847</v>
      </c>
      <c r="H1217" t="s">
        <v>848</v>
      </c>
      <c r="I1217" t="s">
        <v>849</v>
      </c>
      <c r="J1217" t="s">
        <v>850</v>
      </c>
      <c r="K1217" t="s">
        <v>851</v>
      </c>
      <c r="L1217" t="s">
        <v>852</v>
      </c>
    </row>
    <row r="1218" spans="1:12">
      <c r="A1218" t="s">
        <v>7499</v>
      </c>
      <c r="B1218" t="s">
        <v>7441</v>
      </c>
      <c r="C1218" t="str">
        <f t="shared" ref="C1218:C1281" si="19">IFERROR(LEFT(B1218,FIND(" ",B1218)-1),B1218)</f>
        <v>P</v>
      </c>
      <c r="D1218" s="2" t="s">
        <v>23392</v>
      </c>
      <c r="E1218" t="s">
        <v>9669</v>
      </c>
      <c r="F1218" t="s">
        <v>26889</v>
      </c>
      <c r="G1218" t="s">
        <v>856</v>
      </c>
      <c r="H1218" t="s">
        <v>7442</v>
      </c>
      <c r="I1218" t="s">
        <v>7443</v>
      </c>
      <c r="J1218" t="s">
        <v>7444</v>
      </c>
      <c r="K1218" t="s">
        <v>181</v>
      </c>
      <c r="L1218" t="s">
        <v>7439</v>
      </c>
    </row>
    <row r="1219" spans="1:12">
      <c r="A1219" t="s">
        <v>7505</v>
      </c>
      <c r="B1219" t="s">
        <v>7446</v>
      </c>
      <c r="C1219" t="str">
        <f t="shared" si="19"/>
        <v>Glenmark</v>
      </c>
      <c r="D1219" s="2" t="s">
        <v>26890</v>
      </c>
      <c r="E1219" t="s">
        <v>2248</v>
      </c>
      <c r="F1219" t="s">
        <v>26891</v>
      </c>
      <c r="G1219" t="s">
        <v>2637</v>
      </c>
      <c r="H1219" t="s">
        <v>7447</v>
      </c>
      <c r="I1219" t="s">
        <v>7448</v>
      </c>
      <c r="J1219" t="s">
        <v>7449</v>
      </c>
      <c r="K1219" t="s">
        <v>2858</v>
      </c>
      <c r="L1219" t="s">
        <v>7450</v>
      </c>
    </row>
    <row r="1220" spans="1:12">
      <c r="A1220" t="s">
        <v>7508</v>
      </c>
      <c r="B1220" t="s">
        <v>7452</v>
      </c>
      <c r="C1220" t="str">
        <f t="shared" si="19"/>
        <v>Shivalic</v>
      </c>
      <c r="D1220" s="2" t="s">
        <v>26892</v>
      </c>
      <c r="E1220" t="s">
        <v>2590</v>
      </c>
      <c r="F1220" t="s">
        <v>26893</v>
      </c>
      <c r="G1220" t="s">
        <v>856</v>
      </c>
      <c r="H1220" t="s">
        <v>7453</v>
      </c>
      <c r="I1220" t="s">
        <v>7454</v>
      </c>
      <c r="J1220" t="s">
        <v>7455</v>
      </c>
      <c r="K1220" t="s">
        <v>4957</v>
      </c>
      <c r="L1220" t="s">
        <v>7456</v>
      </c>
    </row>
    <row r="1221" spans="1:12">
      <c r="A1221" t="s">
        <v>7512</v>
      </c>
      <c r="B1221" t="s">
        <v>7458</v>
      </c>
      <c r="C1221" t="str">
        <f t="shared" si="19"/>
        <v>Ceigall</v>
      </c>
      <c r="D1221" s="2" t="s">
        <v>26894</v>
      </c>
      <c r="E1221" t="s">
        <v>145</v>
      </c>
      <c r="F1221" t="s">
        <v>26895</v>
      </c>
      <c r="G1221" t="s">
        <v>856</v>
      </c>
      <c r="H1221" t="s">
        <v>7459</v>
      </c>
      <c r="I1221" t="s">
        <v>7460</v>
      </c>
      <c r="J1221" t="s">
        <v>7461</v>
      </c>
      <c r="K1221" t="s">
        <v>4567</v>
      </c>
      <c r="L1221" t="s">
        <v>7462</v>
      </c>
    </row>
    <row r="1222" spans="1:12">
      <c r="A1222" t="s">
        <v>7518</v>
      </c>
      <c r="B1222" t="s">
        <v>7464</v>
      </c>
      <c r="C1222" t="str">
        <f t="shared" si="19"/>
        <v>Jindal</v>
      </c>
      <c r="D1222" s="2" t="s">
        <v>23234</v>
      </c>
      <c r="E1222" t="s">
        <v>14892</v>
      </c>
      <c r="F1222" t="s">
        <v>26896</v>
      </c>
      <c r="G1222" t="s">
        <v>159</v>
      </c>
      <c r="H1222" t="s">
        <v>7466</v>
      </c>
      <c r="I1222" t="s">
        <v>7467</v>
      </c>
      <c r="J1222" t="s">
        <v>7468</v>
      </c>
      <c r="K1222" t="s">
        <v>7469</v>
      </c>
      <c r="L1222" t="s">
        <v>7470</v>
      </c>
    </row>
    <row r="1223" spans="1:12">
      <c r="A1223" t="s">
        <v>7521</v>
      </c>
      <c r="B1223" t="s">
        <v>7472</v>
      </c>
      <c r="C1223" t="str">
        <f t="shared" si="19"/>
        <v>Nila</v>
      </c>
      <c r="D1223" s="2" t="s">
        <v>1221</v>
      </c>
      <c r="E1223" t="s">
        <v>10226</v>
      </c>
      <c r="F1223" t="s">
        <v>23516</v>
      </c>
      <c r="G1223" t="s">
        <v>856</v>
      </c>
      <c r="H1223" t="s">
        <v>5456</v>
      </c>
      <c r="I1223" t="s">
        <v>7474</v>
      </c>
      <c r="J1223" t="s">
        <v>1563</v>
      </c>
      <c r="K1223" t="s">
        <v>7475</v>
      </c>
      <c r="L1223" t="s">
        <v>7476</v>
      </c>
    </row>
    <row r="1224" spans="1:12">
      <c r="A1224" t="s">
        <v>7526</v>
      </c>
      <c r="B1224" t="s">
        <v>775</v>
      </c>
      <c r="C1224" t="str">
        <f t="shared" si="19"/>
        <v>PG</v>
      </c>
      <c r="D1224" s="2" t="s">
        <v>26897</v>
      </c>
      <c r="E1224" t="s">
        <v>26898</v>
      </c>
      <c r="F1224" t="s">
        <v>26899</v>
      </c>
      <c r="G1224" t="s">
        <v>237</v>
      </c>
      <c r="H1224" t="s">
        <v>5076</v>
      </c>
      <c r="I1224" t="s">
        <v>7478</v>
      </c>
      <c r="J1224" t="s">
        <v>7479</v>
      </c>
      <c r="K1224" t="s">
        <v>7480</v>
      </c>
      <c r="L1224" t="s">
        <v>7476</v>
      </c>
    </row>
    <row r="1225" spans="1:12">
      <c r="A1225" t="s">
        <v>7533</v>
      </c>
      <c r="B1225" t="s">
        <v>7482</v>
      </c>
      <c r="C1225" t="str">
        <f t="shared" si="19"/>
        <v>Anlon</v>
      </c>
      <c r="D1225" s="2" t="s">
        <v>24334</v>
      </c>
      <c r="E1225" t="s">
        <v>9170</v>
      </c>
      <c r="F1225" t="s">
        <v>24335</v>
      </c>
      <c r="G1225" t="s">
        <v>856</v>
      </c>
      <c r="H1225" t="s">
        <v>5888</v>
      </c>
      <c r="I1225" t="s">
        <v>1374</v>
      </c>
      <c r="J1225" t="s">
        <v>7483</v>
      </c>
      <c r="K1225" t="s">
        <v>7484</v>
      </c>
      <c r="L1225" t="s">
        <v>1763</v>
      </c>
    </row>
    <row r="1226" spans="1:12">
      <c r="A1226" t="s">
        <v>7537</v>
      </c>
      <c r="B1226" t="s">
        <v>7486</v>
      </c>
      <c r="C1226" t="str">
        <f t="shared" si="19"/>
        <v>Talbros</v>
      </c>
      <c r="D1226" s="2" t="s">
        <v>24882</v>
      </c>
      <c r="E1226" t="s">
        <v>6220</v>
      </c>
      <c r="F1226" t="s">
        <v>26900</v>
      </c>
      <c r="G1226" t="s">
        <v>4302</v>
      </c>
      <c r="H1226" t="s">
        <v>7042</v>
      </c>
      <c r="I1226" t="s">
        <v>7487</v>
      </c>
      <c r="J1226" t="s">
        <v>7488</v>
      </c>
      <c r="K1226" t="s">
        <v>1616</v>
      </c>
      <c r="L1226" t="s">
        <v>7489</v>
      </c>
    </row>
    <row r="1227" spans="1:12">
      <c r="A1227" t="s">
        <v>7542</v>
      </c>
      <c r="B1227" t="s">
        <v>7491</v>
      </c>
      <c r="C1227" t="str">
        <f t="shared" si="19"/>
        <v>ASM</v>
      </c>
      <c r="D1227" s="2" t="s">
        <v>26901</v>
      </c>
      <c r="E1227" t="s">
        <v>26902</v>
      </c>
      <c r="F1227" t="s">
        <v>26903</v>
      </c>
      <c r="G1227" t="s">
        <v>1279</v>
      </c>
      <c r="H1227" t="s">
        <v>5398</v>
      </c>
      <c r="I1227" t="s">
        <v>7492</v>
      </c>
      <c r="J1227" t="s">
        <v>7493</v>
      </c>
      <c r="K1227" t="s">
        <v>7494</v>
      </c>
      <c r="L1227" t="s">
        <v>5903</v>
      </c>
    </row>
    <row r="1228" spans="1:12">
      <c r="A1228" t="s">
        <v>7548</v>
      </c>
      <c r="B1228" t="s">
        <v>7506</v>
      </c>
      <c r="C1228" t="str">
        <f t="shared" si="19"/>
        <v>P</v>
      </c>
      <c r="D1228" s="2" t="s">
        <v>15100</v>
      </c>
      <c r="E1228" t="s">
        <v>1487</v>
      </c>
      <c r="F1228" t="s">
        <v>23998</v>
      </c>
      <c r="G1228" t="s">
        <v>856</v>
      </c>
      <c r="H1228" t="s">
        <v>2695</v>
      </c>
      <c r="I1228" t="s">
        <v>859</v>
      </c>
      <c r="J1228" t="s">
        <v>7507</v>
      </c>
      <c r="K1228" t="s">
        <v>859</v>
      </c>
      <c r="L1228" t="s">
        <v>5903</v>
      </c>
    </row>
    <row r="1229" spans="1:12">
      <c r="A1229" t="s">
        <v>7553</v>
      </c>
      <c r="B1229" t="s">
        <v>7496</v>
      </c>
      <c r="C1229" t="str">
        <f t="shared" si="19"/>
        <v>Kalahridhaan</v>
      </c>
      <c r="D1229" s="2" t="s">
        <v>442</v>
      </c>
      <c r="E1229" t="s">
        <v>7866</v>
      </c>
      <c r="F1229" t="s">
        <v>10402</v>
      </c>
      <c r="G1229" t="s">
        <v>10051</v>
      </c>
      <c r="H1229" t="s">
        <v>2320</v>
      </c>
      <c r="I1229" t="s">
        <v>7497</v>
      </c>
      <c r="J1229" t="s">
        <v>7498</v>
      </c>
      <c r="K1229" t="s">
        <v>657</v>
      </c>
      <c r="L1229" t="s">
        <v>4427</v>
      </c>
    </row>
    <row r="1230" spans="1:12">
      <c r="A1230" t="s">
        <v>7556</v>
      </c>
      <c r="B1230" t="s">
        <v>7500</v>
      </c>
      <c r="C1230" t="str">
        <f t="shared" si="19"/>
        <v>Sai</v>
      </c>
      <c r="D1230" s="2" t="s">
        <v>3217</v>
      </c>
      <c r="E1230" t="s">
        <v>3876</v>
      </c>
      <c r="F1230" t="s">
        <v>2235</v>
      </c>
      <c r="G1230" t="s">
        <v>856</v>
      </c>
      <c r="H1230" t="s">
        <v>5352</v>
      </c>
      <c r="I1230" t="s">
        <v>7502</v>
      </c>
      <c r="J1230" t="s">
        <v>3915</v>
      </c>
      <c r="K1230" t="s">
        <v>7503</v>
      </c>
      <c r="L1230" t="s">
        <v>7504</v>
      </c>
    </row>
    <row r="1231" spans="1:12">
      <c r="A1231" t="s">
        <v>7558</v>
      </c>
      <c r="B1231" t="s">
        <v>7509</v>
      </c>
      <c r="C1231" t="str">
        <f t="shared" si="19"/>
        <v>ATC</v>
      </c>
      <c r="D1231" s="2" t="s">
        <v>8422</v>
      </c>
      <c r="E1231" t="s">
        <v>4894</v>
      </c>
      <c r="F1231" t="s">
        <v>24336</v>
      </c>
      <c r="G1231" t="s">
        <v>856</v>
      </c>
      <c r="H1231" t="s">
        <v>638</v>
      </c>
      <c r="I1231" t="s">
        <v>7511</v>
      </c>
      <c r="J1231" t="s">
        <v>2330</v>
      </c>
      <c r="K1231" t="s">
        <v>6760</v>
      </c>
      <c r="L1231" t="s">
        <v>7504</v>
      </c>
    </row>
    <row r="1232" spans="1:12">
      <c r="A1232" t="s">
        <v>7562</v>
      </c>
      <c r="B1232" t="s">
        <v>7519</v>
      </c>
      <c r="C1232" t="str">
        <f t="shared" si="19"/>
        <v>All</v>
      </c>
      <c r="D1232" s="2" t="s">
        <v>23452</v>
      </c>
      <c r="E1232" t="s">
        <v>6909</v>
      </c>
      <c r="F1232" t="s">
        <v>26904</v>
      </c>
      <c r="G1232" t="s">
        <v>856</v>
      </c>
      <c r="H1232" t="s">
        <v>5642</v>
      </c>
      <c r="I1232" t="s">
        <v>151</v>
      </c>
      <c r="J1232" t="s">
        <v>7520</v>
      </c>
      <c r="K1232" t="s">
        <v>6398</v>
      </c>
      <c r="L1232" t="s">
        <v>3896</v>
      </c>
    </row>
    <row r="1233" spans="1:12">
      <c r="A1233" t="s">
        <v>842</v>
      </c>
      <c r="B1233" t="s">
        <v>843</v>
      </c>
      <c r="C1233" t="str">
        <f t="shared" si="19"/>
        <v>Name</v>
      </c>
      <c r="D1233" s="2" t="s">
        <v>844</v>
      </c>
      <c r="E1233" t="s">
        <v>845</v>
      </c>
      <c r="F1233" t="s">
        <v>846</v>
      </c>
      <c r="G1233" t="s">
        <v>847</v>
      </c>
      <c r="H1233" t="s">
        <v>848</v>
      </c>
      <c r="I1233" t="s">
        <v>849</v>
      </c>
      <c r="J1233" t="s">
        <v>850</v>
      </c>
      <c r="K1233" t="s">
        <v>851</v>
      </c>
      <c r="L1233" t="s">
        <v>852</v>
      </c>
    </row>
    <row r="1234" spans="1:12">
      <c r="A1234" t="s">
        <v>7567</v>
      </c>
      <c r="B1234" t="s">
        <v>7522</v>
      </c>
      <c r="C1234" t="str">
        <f t="shared" si="19"/>
        <v>H</v>
      </c>
      <c r="D1234" s="2" t="s">
        <v>25500</v>
      </c>
      <c r="E1234" t="s">
        <v>578</v>
      </c>
      <c r="F1234" t="s">
        <v>23962</v>
      </c>
      <c r="G1234" t="s">
        <v>856</v>
      </c>
      <c r="H1234" t="s">
        <v>2128</v>
      </c>
      <c r="I1234" t="s">
        <v>7523</v>
      </c>
      <c r="J1234" t="s">
        <v>1171</v>
      </c>
      <c r="K1234" t="s">
        <v>7524</v>
      </c>
      <c r="L1234" t="s">
        <v>7525</v>
      </c>
    </row>
    <row r="1235" spans="1:12">
      <c r="A1235" t="s">
        <v>7574</v>
      </c>
      <c r="B1235" t="s">
        <v>7527</v>
      </c>
      <c r="C1235" t="str">
        <f t="shared" si="19"/>
        <v>Genus</v>
      </c>
      <c r="D1235" s="2" t="s">
        <v>24272</v>
      </c>
      <c r="E1235" t="s">
        <v>12500</v>
      </c>
      <c r="F1235" t="s">
        <v>26905</v>
      </c>
      <c r="G1235" t="s">
        <v>82</v>
      </c>
      <c r="H1235" t="s">
        <v>7528</v>
      </c>
      <c r="I1235" t="s">
        <v>7529</v>
      </c>
      <c r="J1235" t="s">
        <v>7530</v>
      </c>
      <c r="K1235" t="s">
        <v>7531</v>
      </c>
      <c r="L1235" t="s">
        <v>7532</v>
      </c>
    </row>
    <row r="1236" spans="1:12">
      <c r="A1236" t="s">
        <v>7579</v>
      </c>
      <c r="B1236" t="s">
        <v>7534</v>
      </c>
      <c r="C1236" t="str">
        <f t="shared" si="19"/>
        <v>Godrej</v>
      </c>
      <c r="D1236" s="2" t="s">
        <v>26906</v>
      </c>
      <c r="E1236" t="s">
        <v>26907</v>
      </c>
      <c r="F1236" t="s">
        <v>26908</v>
      </c>
      <c r="G1236" t="s">
        <v>1444</v>
      </c>
      <c r="H1236" t="s">
        <v>7535</v>
      </c>
      <c r="I1236" t="s">
        <v>1449</v>
      </c>
      <c r="J1236" t="s">
        <v>7536</v>
      </c>
      <c r="K1236" t="s">
        <v>474</v>
      </c>
      <c r="L1236" t="s">
        <v>7532</v>
      </c>
    </row>
    <row r="1237" spans="1:12">
      <c r="A1237" t="s">
        <v>7584</v>
      </c>
      <c r="B1237" t="s">
        <v>7538</v>
      </c>
      <c r="C1237" t="str">
        <f t="shared" si="19"/>
        <v>Shree</v>
      </c>
      <c r="D1237" s="2" t="s">
        <v>26909</v>
      </c>
      <c r="E1237" t="s">
        <v>12981</v>
      </c>
      <c r="F1237" t="s">
        <v>26910</v>
      </c>
      <c r="G1237" t="s">
        <v>856</v>
      </c>
      <c r="H1237" t="s">
        <v>201</v>
      </c>
      <c r="I1237" t="s">
        <v>7540</v>
      </c>
      <c r="J1237" t="s">
        <v>5219</v>
      </c>
      <c r="K1237" t="s">
        <v>7541</v>
      </c>
      <c r="L1237" t="s">
        <v>7532</v>
      </c>
    </row>
    <row r="1238" spans="1:12">
      <c r="A1238" t="s">
        <v>7588</v>
      </c>
      <c r="B1238" t="s">
        <v>7543</v>
      </c>
      <c r="C1238" t="str">
        <f t="shared" si="19"/>
        <v>Gallantt</v>
      </c>
      <c r="D1238" s="2" t="s">
        <v>26911</v>
      </c>
      <c r="E1238" t="s">
        <v>12632</v>
      </c>
      <c r="F1238" t="s">
        <v>26912</v>
      </c>
      <c r="G1238" t="s">
        <v>198</v>
      </c>
      <c r="H1238" t="s">
        <v>7544</v>
      </c>
      <c r="I1238" t="s">
        <v>7545</v>
      </c>
      <c r="J1238" t="s">
        <v>7546</v>
      </c>
      <c r="K1238" t="s">
        <v>6441</v>
      </c>
      <c r="L1238" t="s">
        <v>7547</v>
      </c>
    </row>
    <row r="1239" spans="1:12">
      <c r="A1239" t="s">
        <v>7593</v>
      </c>
      <c r="B1239" t="s">
        <v>7549</v>
      </c>
      <c r="C1239" t="str">
        <f t="shared" si="19"/>
        <v>MOS</v>
      </c>
      <c r="D1239" s="2" t="s">
        <v>8146</v>
      </c>
      <c r="E1239" t="s">
        <v>26913</v>
      </c>
      <c r="F1239" t="s">
        <v>26914</v>
      </c>
      <c r="G1239" t="s">
        <v>856</v>
      </c>
      <c r="H1239" t="s">
        <v>4936</v>
      </c>
      <c r="I1239" t="s">
        <v>3328</v>
      </c>
      <c r="J1239" t="s">
        <v>7551</v>
      </c>
      <c r="K1239" t="s">
        <v>7552</v>
      </c>
      <c r="L1239" t="s">
        <v>7547</v>
      </c>
    </row>
    <row r="1240" spans="1:12">
      <c r="A1240" t="s">
        <v>7597</v>
      </c>
      <c r="B1240" t="s">
        <v>7554</v>
      </c>
      <c r="C1240" t="str">
        <f t="shared" si="19"/>
        <v>Laxmi</v>
      </c>
      <c r="D1240" s="2" t="s">
        <v>10934</v>
      </c>
      <c r="E1240" t="s">
        <v>9320</v>
      </c>
      <c r="F1240" t="s">
        <v>26915</v>
      </c>
      <c r="G1240" t="s">
        <v>856</v>
      </c>
      <c r="H1240" t="s">
        <v>4894</v>
      </c>
      <c r="I1240" t="s">
        <v>7555</v>
      </c>
      <c r="J1240" t="s">
        <v>2425</v>
      </c>
      <c r="K1240" t="s">
        <v>199</v>
      </c>
      <c r="L1240" t="s">
        <v>7547</v>
      </c>
    </row>
    <row r="1241" spans="1:12">
      <c r="A1241" t="s">
        <v>7605</v>
      </c>
      <c r="B1241" t="s">
        <v>7557</v>
      </c>
      <c r="C1241" t="str">
        <f t="shared" si="19"/>
        <v>Rukmani</v>
      </c>
      <c r="D1241" s="2" t="s">
        <v>24338</v>
      </c>
      <c r="E1241" t="s">
        <v>7591</v>
      </c>
      <c r="F1241" t="s">
        <v>24339</v>
      </c>
      <c r="G1241" t="s">
        <v>856</v>
      </c>
      <c r="H1241" t="s">
        <v>859</v>
      </c>
      <c r="I1241" t="s">
        <v>859</v>
      </c>
      <c r="J1241" t="s">
        <v>859</v>
      </c>
      <c r="K1241" t="s">
        <v>859</v>
      </c>
      <c r="L1241" t="s">
        <v>7547</v>
      </c>
    </row>
    <row r="1242" spans="1:12">
      <c r="A1242" t="s">
        <v>7610</v>
      </c>
      <c r="B1242" t="s">
        <v>7513</v>
      </c>
      <c r="C1242" t="str">
        <f t="shared" si="19"/>
        <v>L</v>
      </c>
      <c r="D1242" s="2" t="s">
        <v>26916</v>
      </c>
      <c r="E1242" t="s">
        <v>24340</v>
      </c>
      <c r="F1242" t="s">
        <v>26917</v>
      </c>
      <c r="G1242" t="s">
        <v>7752</v>
      </c>
      <c r="H1242" t="s">
        <v>7514</v>
      </c>
      <c r="I1242" t="s">
        <v>7515</v>
      </c>
      <c r="J1242" t="s">
        <v>7516</v>
      </c>
      <c r="K1242" t="s">
        <v>7517</v>
      </c>
      <c r="L1242" t="s">
        <v>11947</v>
      </c>
    </row>
    <row r="1243" spans="1:12">
      <c r="A1243" t="s">
        <v>7613</v>
      </c>
      <c r="B1243" t="s">
        <v>7559</v>
      </c>
      <c r="C1243" t="str">
        <f t="shared" si="19"/>
        <v>Nupur</v>
      </c>
      <c r="D1243" s="2" t="s">
        <v>26918</v>
      </c>
      <c r="E1243" t="s">
        <v>2838</v>
      </c>
      <c r="F1243" t="s">
        <v>26919</v>
      </c>
      <c r="G1243" t="s">
        <v>856</v>
      </c>
      <c r="H1243" t="s">
        <v>2246</v>
      </c>
      <c r="I1243" t="s">
        <v>7560</v>
      </c>
      <c r="J1243" t="s">
        <v>7561</v>
      </c>
      <c r="K1243" t="s">
        <v>2021</v>
      </c>
      <c r="L1243" t="s">
        <v>2590</v>
      </c>
    </row>
    <row r="1244" spans="1:12">
      <c r="A1244" t="s">
        <v>842</v>
      </c>
      <c r="B1244" t="s">
        <v>843</v>
      </c>
      <c r="C1244" t="str">
        <f t="shared" si="19"/>
        <v>Name</v>
      </c>
      <c r="D1244" s="2" t="s">
        <v>844</v>
      </c>
      <c r="E1244" t="s">
        <v>845</v>
      </c>
      <c r="F1244" t="s">
        <v>846</v>
      </c>
      <c r="G1244" t="s">
        <v>847</v>
      </c>
      <c r="H1244" t="s">
        <v>848</v>
      </c>
      <c r="I1244" t="s">
        <v>849</v>
      </c>
      <c r="J1244" t="s">
        <v>850</v>
      </c>
      <c r="K1244" t="s">
        <v>851</v>
      </c>
      <c r="L1244" t="s">
        <v>852</v>
      </c>
    </row>
    <row r="1245" spans="1:12">
      <c r="A1245" t="s">
        <v>7617</v>
      </c>
      <c r="B1245" t="s">
        <v>7563</v>
      </c>
      <c r="C1245" t="str">
        <f t="shared" si="19"/>
        <v>Happy</v>
      </c>
      <c r="D1245" s="2" t="s">
        <v>26920</v>
      </c>
      <c r="E1245" t="s">
        <v>24040</v>
      </c>
      <c r="F1245" t="s">
        <v>26921</v>
      </c>
      <c r="G1245" t="s">
        <v>3591</v>
      </c>
      <c r="H1245" t="s">
        <v>7564</v>
      </c>
      <c r="I1245" t="s">
        <v>2342</v>
      </c>
      <c r="J1245" t="s">
        <v>7565</v>
      </c>
      <c r="K1245" t="s">
        <v>7566</v>
      </c>
      <c r="L1245" t="s">
        <v>2590</v>
      </c>
    </row>
    <row r="1246" spans="1:12">
      <c r="A1246" t="s">
        <v>7623</v>
      </c>
      <c r="B1246" t="s">
        <v>7568</v>
      </c>
      <c r="C1246" t="str">
        <f t="shared" si="19"/>
        <v>20</v>
      </c>
      <c r="D1246" s="2" t="s">
        <v>23242</v>
      </c>
      <c r="E1246" t="s">
        <v>12770</v>
      </c>
      <c r="F1246" t="s">
        <v>26922</v>
      </c>
      <c r="G1246" t="s">
        <v>1964</v>
      </c>
      <c r="H1246" t="s">
        <v>7570</v>
      </c>
      <c r="I1246" t="s">
        <v>7571</v>
      </c>
      <c r="J1246" t="s">
        <v>7572</v>
      </c>
      <c r="K1246" t="s">
        <v>4204</v>
      </c>
      <c r="L1246" t="s">
        <v>7573</v>
      </c>
    </row>
    <row r="1247" spans="1:12">
      <c r="A1247" t="s">
        <v>7630</v>
      </c>
      <c r="B1247" t="s">
        <v>7575</v>
      </c>
      <c r="C1247" t="str">
        <f t="shared" si="19"/>
        <v>Titan</v>
      </c>
      <c r="D1247" s="2" t="s">
        <v>26923</v>
      </c>
      <c r="E1247" t="s">
        <v>23748</v>
      </c>
      <c r="F1247" t="s">
        <v>26924</v>
      </c>
      <c r="G1247" t="s">
        <v>1986</v>
      </c>
      <c r="H1247" t="s">
        <v>7576</v>
      </c>
      <c r="I1247" t="s">
        <v>7577</v>
      </c>
      <c r="J1247" t="s">
        <v>7578</v>
      </c>
      <c r="K1247" t="s">
        <v>5257</v>
      </c>
      <c r="L1247" t="s">
        <v>958</v>
      </c>
    </row>
    <row r="1248" spans="1:12">
      <c r="A1248" t="s">
        <v>7636</v>
      </c>
      <c r="B1248" t="s">
        <v>7580</v>
      </c>
      <c r="C1248" t="str">
        <f t="shared" si="19"/>
        <v>Aditya</v>
      </c>
      <c r="D1248" s="2" t="s">
        <v>26925</v>
      </c>
      <c r="E1248" t="s">
        <v>22981</v>
      </c>
      <c r="F1248" t="s">
        <v>26926</v>
      </c>
      <c r="G1248" t="s">
        <v>198</v>
      </c>
      <c r="H1248" t="s">
        <v>1659</v>
      </c>
      <c r="I1248" t="s">
        <v>7582</v>
      </c>
      <c r="J1248" t="s">
        <v>7583</v>
      </c>
      <c r="K1248" t="s">
        <v>2978</v>
      </c>
      <c r="L1248" t="s">
        <v>5224</v>
      </c>
    </row>
    <row r="1249" spans="1:12">
      <c r="A1249" t="s">
        <v>7643</v>
      </c>
      <c r="B1249" t="s">
        <v>7585</v>
      </c>
      <c r="C1249" t="str">
        <f t="shared" si="19"/>
        <v>Credo</v>
      </c>
      <c r="D1249" s="2" t="s">
        <v>26927</v>
      </c>
      <c r="E1249" t="s">
        <v>1116</v>
      </c>
      <c r="F1249" t="s">
        <v>26928</v>
      </c>
      <c r="G1249" t="s">
        <v>3060</v>
      </c>
      <c r="H1249" t="s">
        <v>2524</v>
      </c>
      <c r="I1249" t="s">
        <v>3267</v>
      </c>
      <c r="J1249" t="s">
        <v>7586</v>
      </c>
      <c r="K1249" t="s">
        <v>7587</v>
      </c>
      <c r="L1249" t="s">
        <v>1583</v>
      </c>
    </row>
    <row r="1250" spans="1:12">
      <c r="A1250" t="s">
        <v>7646</v>
      </c>
      <c r="B1250" t="s">
        <v>756</v>
      </c>
      <c r="C1250" t="str">
        <f t="shared" si="19"/>
        <v>Bajaj</v>
      </c>
      <c r="D1250" s="2" t="s">
        <v>25554</v>
      </c>
      <c r="E1250" t="s">
        <v>4247</v>
      </c>
      <c r="F1250" t="s">
        <v>26929</v>
      </c>
      <c r="G1250" t="s">
        <v>856</v>
      </c>
      <c r="H1250" t="s">
        <v>2572</v>
      </c>
      <c r="I1250" t="s">
        <v>702</v>
      </c>
      <c r="J1250" t="s">
        <v>7590</v>
      </c>
      <c r="K1250" t="s">
        <v>7591</v>
      </c>
      <c r="L1250" t="s">
        <v>7592</v>
      </c>
    </row>
    <row r="1251" spans="1:12">
      <c r="A1251" t="s">
        <v>7652</v>
      </c>
      <c r="B1251" t="s">
        <v>7594</v>
      </c>
      <c r="C1251" t="str">
        <f t="shared" si="19"/>
        <v>Foce</v>
      </c>
      <c r="D1251" s="2" t="s">
        <v>24341</v>
      </c>
      <c r="E1251" t="s">
        <v>22900</v>
      </c>
      <c r="F1251" t="s">
        <v>24342</v>
      </c>
      <c r="G1251" t="s">
        <v>856</v>
      </c>
      <c r="H1251" t="s">
        <v>2613</v>
      </c>
      <c r="I1251" t="s">
        <v>6260</v>
      </c>
      <c r="J1251" t="s">
        <v>7595</v>
      </c>
      <c r="K1251" t="s">
        <v>7596</v>
      </c>
      <c r="L1251" t="s">
        <v>7592</v>
      </c>
    </row>
    <row r="1252" spans="1:12">
      <c r="A1252" t="s">
        <v>7655</v>
      </c>
      <c r="B1252" t="s">
        <v>7598</v>
      </c>
      <c r="C1252" t="str">
        <f t="shared" si="19"/>
        <v>Arvind</v>
      </c>
      <c r="D1252" s="2" t="s">
        <v>26930</v>
      </c>
      <c r="E1252" t="s">
        <v>4806</v>
      </c>
      <c r="F1252" t="s">
        <v>26931</v>
      </c>
      <c r="G1252" t="s">
        <v>2584</v>
      </c>
      <c r="H1252" t="s">
        <v>7600</v>
      </c>
      <c r="I1252" t="s">
        <v>7601</v>
      </c>
      <c r="J1252" t="s">
        <v>7602</v>
      </c>
      <c r="K1252" t="s">
        <v>7603</v>
      </c>
      <c r="L1252" t="s">
        <v>7604</v>
      </c>
    </row>
    <row r="1253" spans="1:12">
      <c r="A1253" t="s">
        <v>7660</v>
      </c>
      <c r="B1253" t="s">
        <v>7606</v>
      </c>
      <c r="C1253" t="str">
        <f t="shared" si="19"/>
        <v>Kakatiya</v>
      </c>
      <c r="D1253" s="2" t="s">
        <v>145</v>
      </c>
      <c r="E1253" t="s">
        <v>2744</v>
      </c>
      <c r="F1253" t="s">
        <v>2550</v>
      </c>
      <c r="G1253" t="s">
        <v>856</v>
      </c>
      <c r="H1253" t="s">
        <v>477</v>
      </c>
      <c r="I1253" t="s">
        <v>7608</v>
      </c>
      <c r="J1253" t="s">
        <v>2605</v>
      </c>
      <c r="K1253" t="s">
        <v>3988</v>
      </c>
      <c r="L1253" t="s">
        <v>7609</v>
      </c>
    </row>
    <row r="1254" spans="1:12">
      <c r="A1254" t="s">
        <v>7666</v>
      </c>
      <c r="B1254" t="s">
        <v>7611</v>
      </c>
      <c r="C1254" t="str">
        <f t="shared" si="19"/>
        <v>HEC</v>
      </c>
      <c r="D1254" s="2" t="s">
        <v>23348</v>
      </c>
      <c r="E1254" t="s">
        <v>5653</v>
      </c>
      <c r="F1254" t="s">
        <v>26932</v>
      </c>
      <c r="G1254" t="s">
        <v>856</v>
      </c>
      <c r="H1254" t="s">
        <v>3318</v>
      </c>
      <c r="I1254" t="s">
        <v>7612</v>
      </c>
      <c r="J1254" t="s">
        <v>5075</v>
      </c>
      <c r="K1254" t="s">
        <v>2913</v>
      </c>
      <c r="L1254" t="s">
        <v>7609</v>
      </c>
    </row>
    <row r="1255" spans="1:12">
      <c r="A1255" t="s">
        <v>7670</v>
      </c>
      <c r="B1255" t="s">
        <v>7614</v>
      </c>
      <c r="C1255" t="str">
        <f t="shared" si="19"/>
        <v>Roto</v>
      </c>
      <c r="D1255" s="2" t="s">
        <v>22806</v>
      </c>
      <c r="E1255" t="s">
        <v>23543</v>
      </c>
      <c r="F1255" t="s">
        <v>26933</v>
      </c>
      <c r="G1255" t="s">
        <v>3378</v>
      </c>
      <c r="H1255" t="s">
        <v>636</v>
      </c>
      <c r="I1255" t="s">
        <v>1237</v>
      </c>
      <c r="J1255" t="s">
        <v>7615</v>
      </c>
      <c r="K1255" t="s">
        <v>7616</v>
      </c>
      <c r="L1255" t="s">
        <v>7609</v>
      </c>
    </row>
    <row r="1256" spans="1:12">
      <c r="A1256" t="s">
        <v>7674</v>
      </c>
      <c r="B1256" t="s">
        <v>7618</v>
      </c>
      <c r="C1256" t="str">
        <f t="shared" si="19"/>
        <v>Lumax</v>
      </c>
      <c r="D1256" s="2" t="s">
        <v>26934</v>
      </c>
      <c r="E1256" t="s">
        <v>4733</v>
      </c>
      <c r="F1256" t="s">
        <v>26935</v>
      </c>
      <c r="G1256" t="s">
        <v>1027</v>
      </c>
      <c r="H1256" t="s">
        <v>6287</v>
      </c>
      <c r="I1256" t="s">
        <v>7620</v>
      </c>
      <c r="J1256" t="s">
        <v>7621</v>
      </c>
      <c r="K1256" t="s">
        <v>7622</v>
      </c>
      <c r="L1256" t="s">
        <v>3458</v>
      </c>
    </row>
    <row r="1257" spans="1:12">
      <c r="A1257" t="s">
        <v>7677</v>
      </c>
      <c r="B1257" t="s">
        <v>7624</v>
      </c>
      <c r="C1257" t="str">
        <f t="shared" si="19"/>
        <v>Crompton</v>
      </c>
      <c r="D1257" s="2" t="s">
        <v>23796</v>
      </c>
      <c r="E1257" t="s">
        <v>2955</v>
      </c>
      <c r="F1257" t="s">
        <v>26936</v>
      </c>
      <c r="G1257" t="s">
        <v>3241</v>
      </c>
      <c r="H1257" t="s">
        <v>7625</v>
      </c>
      <c r="I1257" t="s">
        <v>7626</v>
      </c>
      <c r="J1257" t="s">
        <v>7627</v>
      </c>
      <c r="K1257" t="s">
        <v>7628</v>
      </c>
      <c r="L1257" t="s">
        <v>7629</v>
      </c>
    </row>
    <row r="1258" spans="1:12">
      <c r="A1258" t="s">
        <v>7686</v>
      </c>
      <c r="B1258" t="s">
        <v>7631</v>
      </c>
      <c r="C1258" t="str">
        <f t="shared" si="19"/>
        <v>Veeram</v>
      </c>
      <c r="D1258" s="2" t="s">
        <v>14531</v>
      </c>
      <c r="E1258" t="s">
        <v>1233</v>
      </c>
      <c r="F1258" t="s">
        <v>26937</v>
      </c>
      <c r="G1258" t="s">
        <v>455</v>
      </c>
      <c r="H1258" t="s">
        <v>376</v>
      </c>
      <c r="I1258" t="s">
        <v>7634</v>
      </c>
      <c r="J1258" t="s">
        <v>260</v>
      </c>
      <c r="K1258" t="s">
        <v>7635</v>
      </c>
      <c r="L1258" t="s">
        <v>7517</v>
      </c>
    </row>
    <row r="1259" spans="1:12">
      <c r="A1259" t="s">
        <v>7690</v>
      </c>
      <c r="B1259" t="s">
        <v>7637</v>
      </c>
      <c r="C1259" t="str">
        <f t="shared" si="19"/>
        <v>Black</v>
      </c>
      <c r="D1259" s="2" t="s">
        <v>13535</v>
      </c>
      <c r="E1259" t="s">
        <v>5019</v>
      </c>
      <c r="F1259" t="s">
        <v>24344</v>
      </c>
      <c r="G1259" t="s">
        <v>282</v>
      </c>
      <c r="H1259" t="s">
        <v>7638</v>
      </c>
      <c r="I1259" t="s">
        <v>7639</v>
      </c>
      <c r="J1259" t="s">
        <v>7640</v>
      </c>
      <c r="K1259" t="s">
        <v>7641</v>
      </c>
      <c r="L1259" t="s">
        <v>7642</v>
      </c>
    </row>
    <row r="1260" spans="1:12">
      <c r="A1260" t="s">
        <v>842</v>
      </c>
      <c r="B1260" t="s">
        <v>843</v>
      </c>
      <c r="C1260" t="str">
        <f t="shared" si="19"/>
        <v>Name</v>
      </c>
      <c r="D1260" s="2" t="s">
        <v>844</v>
      </c>
      <c r="E1260" t="s">
        <v>845</v>
      </c>
      <c r="F1260" t="s">
        <v>846</v>
      </c>
      <c r="G1260" t="s">
        <v>847</v>
      </c>
      <c r="H1260" t="s">
        <v>848</v>
      </c>
      <c r="I1260" t="s">
        <v>849</v>
      </c>
      <c r="J1260" t="s">
        <v>850</v>
      </c>
      <c r="K1260" t="s">
        <v>851</v>
      </c>
      <c r="L1260" t="s">
        <v>852</v>
      </c>
    </row>
    <row r="1261" spans="1:12">
      <c r="A1261" t="s">
        <v>7693</v>
      </c>
      <c r="B1261" t="s">
        <v>7644</v>
      </c>
      <c r="C1261" t="str">
        <f t="shared" si="19"/>
        <v>Ganesh</v>
      </c>
      <c r="D1261" s="2" t="s">
        <v>26938</v>
      </c>
      <c r="E1261" t="s">
        <v>22274</v>
      </c>
      <c r="F1261" t="s">
        <v>8538</v>
      </c>
      <c r="G1261" t="s">
        <v>856</v>
      </c>
      <c r="H1261" t="s">
        <v>859</v>
      </c>
      <c r="I1261" t="s">
        <v>859</v>
      </c>
      <c r="J1261" t="s">
        <v>859</v>
      </c>
      <c r="K1261" t="s">
        <v>859</v>
      </c>
      <c r="L1261" t="s">
        <v>7642</v>
      </c>
    </row>
    <row r="1262" spans="1:12">
      <c r="A1262" t="s">
        <v>7698</v>
      </c>
      <c r="B1262" t="s">
        <v>7647</v>
      </c>
      <c r="C1262" t="str">
        <f t="shared" si="19"/>
        <v>Fredun</v>
      </c>
      <c r="D1262" s="2" t="s">
        <v>24345</v>
      </c>
      <c r="E1262" t="s">
        <v>8575</v>
      </c>
      <c r="F1262" t="s">
        <v>24346</v>
      </c>
      <c r="G1262" t="s">
        <v>237</v>
      </c>
      <c r="H1262" t="s">
        <v>6979</v>
      </c>
      <c r="I1262" t="s">
        <v>7648</v>
      </c>
      <c r="J1262" t="s">
        <v>7649</v>
      </c>
      <c r="K1262" t="s">
        <v>7650</v>
      </c>
      <c r="L1262" t="s">
        <v>7651</v>
      </c>
    </row>
    <row r="1263" spans="1:12">
      <c r="A1263" t="s">
        <v>7704</v>
      </c>
      <c r="B1263" t="s">
        <v>7653</v>
      </c>
      <c r="C1263" t="str">
        <f t="shared" si="19"/>
        <v>Spectrum</v>
      </c>
      <c r="D1263" s="2" t="s">
        <v>26939</v>
      </c>
      <c r="E1263" t="s">
        <v>26940</v>
      </c>
      <c r="F1263" t="s">
        <v>26941</v>
      </c>
      <c r="G1263" t="s">
        <v>856</v>
      </c>
      <c r="H1263" t="s">
        <v>6187</v>
      </c>
      <c r="I1263" t="s">
        <v>7654</v>
      </c>
      <c r="J1263" t="s">
        <v>1048</v>
      </c>
      <c r="K1263" t="s">
        <v>6672</v>
      </c>
      <c r="L1263" t="s">
        <v>7651</v>
      </c>
    </row>
    <row r="1264" spans="1:12">
      <c r="A1264" t="s">
        <v>7710</v>
      </c>
      <c r="B1264" t="s">
        <v>7656</v>
      </c>
      <c r="C1264" t="str">
        <f t="shared" si="19"/>
        <v>Kennametal</v>
      </c>
      <c r="D1264" s="2" t="s">
        <v>26942</v>
      </c>
      <c r="E1264" t="s">
        <v>1927</v>
      </c>
      <c r="F1264" t="s">
        <v>26943</v>
      </c>
      <c r="G1264" t="s">
        <v>4567</v>
      </c>
      <c r="H1264" t="s">
        <v>3495</v>
      </c>
      <c r="I1264" t="s">
        <v>5329</v>
      </c>
      <c r="J1264" t="s">
        <v>7658</v>
      </c>
      <c r="K1264" t="s">
        <v>6692</v>
      </c>
      <c r="L1264" t="s">
        <v>7659</v>
      </c>
    </row>
    <row r="1265" spans="1:12">
      <c r="A1265" t="s">
        <v>7717</v>
      </c>
      <c r="B1265" t="s">
        <v>7661</v>
      </c>
      <c r="C1265" t="str">
        <f t="shared" si="19"/>
        <v>AIA</v>
      </c>
      <c r="D1265" s="2" t="s">
        <v>26944</v>
      </c>
      <c r="E1265" t="s">
        <v>4277</v>
      </c>
      <c r="F1265" t="s">
        <v>26945</v>
      </c>
      <c r="G1265" t="s">
        <v>574</v>
      </c>
      <c r="H1265" t="s">
        <v>7663</v>
      </c>
      <c r="I1265" t="s">
        <v>7664</v>
      </c>
      <c r="J1265" t="s">
        <v>7665</v>
      </c>
      <c r="K1265" t="s">
        <v>362</v>
      </c>
      <c r="L1265" t="s">
        <v>7659</v>
      </c>
    </row>
    <row r="1266" spans="1:12">
      <c r="A1266" t="s">
        <v>7719</v>
      </c>
      <c r="B1266" t="s">
        <v>7667</v>
      </c>
      <c r="C1266" t="str">
        <f t="shared" si="19"/>
        <v>Sayaji</v>
      </c>
      <c r="D1266" s="2" t="s">
        <v>24348</v>
      </c>
      <c r="E1266" t="s">
        <v>4710</v>
      </c>
      <c r="F1266" t="s">
        <v>24349</v>
      </c>
      <c r="G1266" t="s">
        <v>856</v>
      </c>
      <c r="H1266" t="s">
        <v>541</v>
      </c>
      <c r="I1266" t="s">
        <v>1594</v>
      </c>
      <c r="J1266" t="s">
        <v>127</v>
      </c>
      <c r="K1266" t="s">
        <v>1637</v>
      </c>
      <c r="L1266" t="s">
        <v>7669</v>
      </c>
    </row>
    <row r="1267" spans="1:12">
      <c r="A1267" t="s">
        <v>7725</v>
      </c>
      <c r="B1267" t="s">
        <v>7671</v>
      </c>
      <c r="C1267" t="str">
        <f t="shared" si="19"/>
        <v>Redington</v>
      </c>
      <c r="D1267" s="2" t="s">
        <v>24033</v>
      </c>
      <c r="E1267" t="s">
        <v>12834</v>
      </c>
      <c r="F1267" t="s">
        <v>26946</v>
      </c>
      <c r="G1267" t="s">
        <v>334</v>
      </c>
      <c r="H1267" t="s">
        <v>7672</v>
      </c>
      <c r="I1267" t="s">
        <v>101</v>
      </c>
      <c r="J1267" t="s">
        <v>7673</v>
      </c>
      <c r="K1267" t="s">
        <v>6178</v>
      </c>
      <c r="L1267" t="s">
        <v>6940</v>
      </c>
    </row>
    <row r="1268" spans="1:12">
      <c r="A1268" t="s">
        <v>7730</v>
      </c>
      <c r="B1268" t="s">
        <v>7675</v>
      </c>
      <c r="C1268" t="str">
        <f t="shared" si="19"/>
        <v>Crown</v>
      </c>
      <c r="D1268" s="2" t="s">
        <v>21515</v>
      </c>
      <c r="E1268" t="s">
        <v>22690</v>
      </c>
      <c r="F1268" t="s">
        <v>26947</v>
      </c>
      <c r="G1268" t="s">
        <v>856</v>
      </c>
      <c r="H1268" t="s">
        <v>1582</v>
      </c>
      <c r="I1268" t="s">
        <v>4497</v>
      </c>
      <c r="J1268" t="s">
        <v>4226</v>
      </c>
      <c r="K1268" t="s">
        <v>7676</v>
      </c>
      <c r="L1268" t="s">
        <v>4897</v>
      </c>
    </row>
    <row r="1269" spans="1:12">
      <c r="A1269" t="s">
        <v>7736</v>
      </c>
      <c r="B1269" t="s">
        <v>7910</v>
      </c>
      <c r="C1269" t="str">
        <f t="shared" si="19"/>
        <v>Markolines</v>
      </c>
      <c r="D1269" s="2" t="s">
        <v>23406</v>
      </c>
      <c r="E1269" t="s">
        <v>8100</v>
      </c>
      <c r="F1269" t="s">
        <v>26948</v>
      </c>
      <c r="G1269" t="s">
        <v>437</v>
      </c>
      <c r="H1269" t="s">
        <v>7911</v>
      </c>
      <c r="I1269" t="s">
        <v>7912</v>
      </c>
      <c r="J1269" t="s">
        <v>7165</v>
      </c>
      <c r="K1269" t="s">
        <v>1226</v>
      </c>
      <c r="L1269" t="s">
        <v>4897</v>
      </c>
    </row>
    <row r="1270" spans="1:12">
      <c r="A1270" t="s">
        <v>7741</v>
      </c>
      <c r="B1270" t="s">
        <v>7678</v>
      </c>
      <c r="C1270" t="str">
        <f t="shared" si="19"/>
        <v>Gothi</v>
      </c>
      <c r="D1270" s="2" t="s">
        <v>23337</v>
      </c>
      <c r="E1270" t="s">
        <v>1419</v>
      </c>
      <c r="F1270" t="s">
        <v>10097</v>
      </c>
      <c r="G1270" t="s">
        <v>5350</v>
      </c>
      <c r="H1270" t="s">
        <v>163</v>
      </c>
      <c r="I1270" t="s">
        <v>7683</v>
      </c>
      <c r="J1270" t="s">
        <v>4642</v>
      </c>
      <c r="K1270" t="s">
        <v>7684</v>
      </c>
      <c r="L1270" t="s">
        <v>7685</v>
      </c>
    </row>
    <row r="1271" spans="1:12">
      <c r="A1271" t="s">
        <v>842</v>
      </c>
      <c r="B1271" t="s">
        <v>843</v>
      </c>
      <c r="C1271" t="str">
        <f t="shared" si="19"/>
        <v>Name</v>
      </c>
      <c r="D1271" s="2" t="s">
        <v>844</v>
      </c>
      <c r="E1271" t="s">
        <v>845</v>
      </c>
      <c r="F1271" t="s">
        <v>846</v>
      </c>
      <c r="G1271" t="s">
        <v>847</v>
      </c>
      <c r="H1271" t="s">
        <v>848</v>
      </c>
      <c r="I1271" t="s">
        <v>849</v>
      </c>
      <c r="J1271" t="s">
        <v>850</v>
      </c>
      <c r="K1271" t="s">
        <v>851</v>
      </c>
      <c r="L1271" t="s">
        <v>852</v>
      </c>
    </row>
    <row r="1272" spans="1:12">
      <c r="A1272" t="s">
        <v>7745</v>
      </c>
      <c r="B1272" t="s">
        <v>7687</v>
      </c>
      <c r="C1272" t="str">
        <f t="shared" si="19"/>
        <v>Kaushalya</v>
      </c>
      <c r="D1272" s="2" t="s">
        <v>6165</v>
      </c>
      <c r="E1272" t="s">
        <v>5005</v>
      </c>
      <c r="F1272" t="s">
        <v>23233</v>
      </c>
      <c r="G1272" t="s">
        <v>856</v>
      </c>
      <c r="H1272" t="s">
        <v>6316</v>
      </c>
      <c r="I1272" t="s">
        <v>7428</v>
      </c>
      <c r="J1272" t="s">
        <v>7689</v>
      </c>
      <c r="K1272" t="s">
        <v>86</v>
      </c>
      <c r="L1272" t="s">
        <v>7685</v>
      </c>
    </row>
    <row r="1273" spans="1:12">
      <c r="A1273" t="s">
        <v>7750</v>
      </c>
      <c r="B1273" t="s">
        <v>7691</v>
      </c>
      <c r="C1273" t="str">
        <f t="shared" si="19"/>
        <v>N</v>
      </c>
      <c r="D1273" s="2" t="s">
        <v>3833</v>
      </c>
      <c r="E1273" t="s">
        <v>10044</v>
      </c>
      <c r="F1273" t="s">
        <v>24353</v>
      </c>
      <c r="G1273" t="s">
        <v>856</v>
      </c>
      <c r="H1273" t="s">
        <v>3797</v>
      </c>
      <c r="I1273" t="s">
        <v>859</v>
      </c>
      <c r="J1273" t="s">
        <v>7692</v>
      </c>
      <c r="K1273" t="s">
        <v>859</v>
      </c>
      <c r="L1273" t="s">
        <v>7685</v>
      </c>
    </row>
    <row r="1274" spans="1:12">
      <c r="A1274" t="s">
        <v>7755</v>
      </c>
      <c r="B1274" t="s">
        <v>7694</v>
      </c>
      <c r="C1274" t="str">
        <f t="shared" si="19"/>
        <v>Geojit</v>
      </c>
      <c r="D1274" s="2" t="s">
        <v>24354</v>
      </c>
      <c r="E1274" t="s">
        <v>9593</v>
      </c>
      <c r="F1274" t="s">
        <v>24355</v>
      </c>
      <c r="G1274" t="s">
        <v>1536</v>
      </c>
      <c r="H1274" t="s">
        <v>7695</v>
      </c>
      <c r="I1274" t="s">
        <v>4048</v>
      </c>
      <c r="J1274" t="s">
        <v>7696</v>
      </c>
      <c r="K1274" t="s">
        <v>7697</v>
      </c>
      <c r="L1274" t="s">
        <v>1693</v>
      </c>
    </row>
    <row r="1275" spans="1:12">
      <c r="A1275" t="s">
        <v>7762</v>
      </c>
      <c r="B1275" t="s">
        <v>7699</v>
      </c>
      <c r="C1275" t="str">
        <f t="shared" si="19"/>
        <v>Uno</v>
      </c>
      <c r="D1275" s="2" t="s">
        <v>26949</v>
      </c>
      <c r="E1275" t="s">
        <v>25489</v>
      </c>
      <c r="F1275" t="s">
        <v>26950</v>
      </c>
      <c r="G1275" t="s">
        <v>448</v>
      </c>
      <c r="H1275" t="s">
        <v>7700</v>
      </c>
      <c r="I1275" t="s">
        <v>7701</v>
      </c>
      <c r="J1275" t="s">
        <v>7702</v>
      </c>
      <c r="K1275" t="s">
        <v>7703</v>
      </c>
      <c r="L1275" t="s">
        <v>5555</v>
      </c>
    </row>
    <row r="1276" spans="1:12">
      <c r="A1276" t="s">
        <v>7766</v>
      </c>
      <c r="B1276" t="s">
        <v>7705</v>
      </c>
      <c r="C1276" t="str">
        <f t="shared" si="19"/>
        <v>Star</v>
      </c>
      <c r="D1276" s="2" t="s">
        <v>26951</v>
      </c>
      <c r="E1276" t="s">
        <v>8814</v>
      </c>
      <c r="F1276" t="s">
        <v>26952</v>
      </c>
      <c r="G1276" t="s">
        <v>856</v>
      </c>
      <c r="H1276" t="s">
        <v>2511</v>
      </c>
      <c r="I1276" t="s">
        <v>7707</v>
      </c>
      <c r="J1276" t="s">
        <v>7708</v>
      </c>
      <c r="K1276" t="s">
        <v>7709</v>
      </c>
      <c r="L1276" t="s">
        <v>308</v>
      </c>
    </row>
    <row r="1277" spans="1:12">
      <c r="A1277" t="s">
        <v>7770</v>
      </c>
      <c r="B1277" t="s">
        <v>767</v>
      </c>
      <c r="C1277" t="str">
        <f t="shared" si="19"/>
        <v>MOIL</v>
      </c>
      <c r="D1277" s="2" t="s">
        <v>26953</v>
      </c>
      <c r="E1277" t="s">
        <v>4149</v>
      </c>
      <c r="F1277" t="s">
        <v>26954</v>
      </c>
      <c r="G1277" t="s">
        <v>2687</v>
      </c>
      <c r="H1277" t="s">
        <v>7712</v>
      </c>
      <c r="I1277" t="s">
        <v>7713</v>
      </c>
      <c r="J1277" t="s">
        <v>7714</v>
      </c>
      <c r="K1277" t="s">
        <v>7715</v>
      </c>
      <c r="L1277" t="s">
        <v>7716</v>
      </c>
    </row>
    <row r="1278" spans="1:12">
      <c r="A1278" t="s">
        <v>7775</v>
      </c>
      <c r="B1278" t="s">
        <v>7718</v>
      </c>
      <c r="C1278" t="str">
        <f t="shared" si="19"/>
        <v>Radix</v>
      </c>
      <c r="D1278" s="2" t="s">
        <v>23432</v>
      </c>
      <c r="E1278" t="s">
        <v>24357</v>
      </c>
      <c r="F1278" t="s">
        <v>24358</v>
      </c>
      <c r="G1278" t="s">
        <v>449</v>
      </c>
      <c r="H1278" t="s">
        <v>455</v>
      </c>
      <c r="I1278" t="s">
        <v>2968</v>
      </c>
      <c r="J1278" t="s">
        <v>4590</v>
      </c>
      <c r="K1278" t="s">
        <v>6274</v>
      </c>
      <c r="L1278" t="s">
        <v>7716</v>
      </c>
    </row>
    <row r="1279" spans="1:12">
      <c r="A1279" t="s">
        <v>7779</v>
      </c>
      <c r="B1279" t="s">
        <v>7720</v>
      </c>
      <c r="C1279" t="str">
        <f t="shared" si="19"/>
        <v>Usha</v>
      </c>
      <c r="D1279" s="2" t="s">
        <v>26955</v>
      </c>
      <c r="E1279" t="s">
        <v>9453</v>
      </c>
      <c r="F1279" t="s">
        <v>26956</v>
      </c>
      <c r="G1279" t="s">
        <v>455</v>
      </c>
      <c r="H1279" t="s">
        <v>7721</v>
      </c>
      <c r="I1279" t="s">
        <v>7722</v>
      </c>
      <c r="J1279" t="s">
        <v>7723</v>
      </c>
      <c r="K1279" t="s">
        <v>627</v>
      </c>
      <c r="L1279" t="s">
        <v>7724</v>
      </c>
    </row>
    <row r="1280" spans="1:12">
      <c r="A1280" t="s">
        <v>7785</v>
      </c>
      <c r="B1280" t="s">
        <v>7726</v>
      </c>
      <c r="C1280" t="str">
        <f t="shared" si="19"/>
        <v>Brisk</v>
      </c>
      <c r="D1280" s="2" t="s">
        <v>23540</v>
      </c>
      <c r="E1280" t="s">
        <v>11859</v>
      </c>
      <c r="F1280" t="s">
        <v>7547</v>
      </c>
      <c r="G1280" t="s">
        <v>336</v>
      </c>
      <c r="H1280" t="s">
        <v>673</v>
      </c>
      <c r="I1280" t="s">
        <v>7728</v>
      </c>
      <c r="J1280" t="s">
        <v>7729</v>
      </c>
      <c r="K1280" t="s">
        <v>7121</v>
      </c>
      <c r="L1280" t="s">
        <v>7724</v>
      </c>
    </row>
    <row r="1281" spans="1:12">
      <c r="A1281" t="s">
        <v>7791</v>
      </c>
      <c r="B1281" t="s">
        <v>7731</v>
      </c>
      <c r="C1281" t="str">
        <f t="shared" si="19"/>
        <v>Vidhi</v>
      </c>
      <c r="D1281" s="2" t="s">
        <v>26957</v>
      </c>
      <c r="E1281" t="s">
        <v>2700</v>
      </c>
      <c r="F1281" t="s">
        <v>26958</v>
      </c>
      <c r="G1281" t="s">
        <v>3299</v>
      </c>
      <c r="H1281" t="s">
        <v>4042</v>
      </c>
      <c r="I1281" t="s">
        <v>7732</v>
      </c>
      <c r="J1281" t="s">
        <v>7733</v>
      </c>
      <c r="K1281" t="s">
        <v>7734</v>
      </c>
      <c r="L1281" t="s">
        <v>7735</v>
      </c>
    </row>
    <row r="1282" spans="1:12">
      <c r="A1282" t="s">
        <v>7796</v>
      </c>
      <c r="B1282" t="s">
        <v>7737</v>
      </c>
      <c r="C1282" t="str">
        <f t="shared" ref="C1282:C1345" si="20">IFERROR(LEFT(B1282,FIND(" ",B1282)-1),B1282)</f>
        <v>CG-VAK</v>
      </c>
      <c r="D1282" s="2" t="s">
        <v>26959</v>
      </c>
      <c r="E1282" t="s">
        <v>4573</v>
      </c>
      <c r="F1282" t="s">
        <v>13352</v>
      </c>
      <c r="G1282" t="s">
        <v>163</v>
      </c>
      <c r="H1282" t="s">
        <v>1582</v>
      </c>
      <c r="I1282" t="s">
        <v>7739</v>
      </c>
      <c r="J1282" t="s">
        <v>7740</v>
      </c>
      <c r="K1282" t="s">
        <v>146</v>
      </c>
      <c r="L1282" t="s">
        <v>7735</v>
      </c>
    </row>
    <row r="1283" spans="1:12">
      <c r="A1283" t="s">
        <v>7801</v>
      </c>
      <c r="B1283" t="s">
        <v>7742</v>
      </c>
      <c r="C1283" t="str">
        <f t="shared" si="20"/>
        <v>B</v>
      </c>
      <c r="D1283" s="2" t="s">
        <v>23349</v>
      </c>
      <c r="E1283" t="s">
        <v>24339</v>
      </c>
      <c r="F1283" t="s">
        <v>24360</v>
      </c>
      <c r="G1283" t="s">
        <v>856</v>
      </c>
      <c r="H1283" t="s">
        <v>1444</v>
      </c>
      <c r="I1283" t="s">
        <v>7743</v>
      </c>
      <c r="J1283" t="s">
        <v>612</v>
      </c>
      <c r="K1283" t="s">
        <v>7744</v>
      </c>
      <c r="L1283" t="s">
        <v>6744</v>
      </c>
    </row>
    <row r="1284" spans="1:12">
      <c r="A1284" t="s">
        <v>7807</v>
      </c>
      <c r="B1284" t="s">
        <v>7746</v>
      </c>
      <c r="C1284" t="str">
        <f t="shared" si="20"/>
        <v>Astra</v>
      </c>
      <c r="D1284" s="2" t="s">
        <v>26960</v>
      </c>
      <c r="E1284" t="s">
        <v>26961</v>
      </c>
      <c r="F1284" t="s">
        <v>26962</v>
      </c>
      <c r="G1284" t="s">
        <v>198</v>
      </c>
      <c r="H1284" t="s">
        <v>7747</v>
      </c>
      <c r="I1284" t="s">
        <v>7748</v>
      </c>
      <c r="J1284" t="s">
        <v>7749</v>
      </c>
      <c r="K1284" t="s">
        <v>1419</v>
      </c>
      <c r="L1284" t="s">
        <v>6744</v>
      </c>
    </row>
    <row r="1285" spans="1:12">
      <c r="A1285" t="s">
        <v>7812</v>
      </c>
      <c r="B1285" t="s">
        <v>7751</v>
      </c>
      <c r="C1285" t="str">
        <f t="shared" si="20"/>
        <v>Medi</v>
      </c>
      <c r="D1285" s="2" t="s">
        <v>26963</v>
      </c>
      <c r="E1285" t="s">
        <v>2176</v>
      </c>
      <c r="F1285" t="s">
        <v>26964</v>
      </c>
      <c r="G1285" t="s">
        <v>856</v>
      </c>
      <c r="H1285" t="s">
        <v>122</v>
      </c>
      <c r="I1285" t="s">
        <v>1224</v>
      </c>
      <c r="J1285" t="s">
        <v>7753</v>
      </c>
      <c r="K1285" t="s">
        <v>7754</v>
      </c>
      <c r="L1285" t="s">
        <v>6744</v>
      </c>
    </row>
    <row r="1286" spans="1:12">
      <c r="A1286" t="s">
        <v>7816</v>
      </c>
      <c r="B1286" t="s">
        <v>7756</v>
      </c>
      <c r="C1286" t="str">
        <f t="shared" si="20"/>
        <v>Ruchira</v>
      </c>
      <c r="D1286" s="2" t="s">
        <v>26965</v>
      </c>
      <c r="E1286" t="s">
        <v>14095</v>
      </c>
      <c r="F1286" t="s">
        <v>26966</v>
      </c>
      <c r="G1286" t="s">
        <v>26967</v>
      </c>
      <c r="H1286" t="s">
        <v>4475</v>
      </c>
      <c r="I1286" t="s">
        <v>7758</v>
      </c>
      <c r="J1286" t="s">
        <v>7759</v>
      </c>
      <c r="K1286" t="s">
        <v>7760</v>
      </c>
      <c r="L1286" t="s">
        <v>7761</v>
      </c>
    </row>
    <row r="1287" spans="1:12">
      <c r="A1287" t="s">
        <v>842</v>
      </c>
      <c r="B1287" t="s">
        <v>843</v>
      </c>
      <c r="C1287" t="str">
        <f t="shared" si="20"/>
        <v>Name</v>
      </c>
      <c r="D1287" s="2" t="s">
        <v>844</v>
      </c>
      <c r="E1287" t="s">
        <v>845</v>
      </c>
      <c r="F1287" t="s">
        <v>846</v>
      </c>
      <c r="G1287" t="s">
        <v>847</v>
      </c>
      <c r="H1287" t="s">
        <v>848</v>
      </c>
      <c r="I1287" t="s">
        <v>849</v>
      </c>
      <c r="J1287" t="s">
        <v>850</v>
      </c>
      <c r="K1287" t="s">
        <v>851</v>
      </c>
      <c r="L1287" t="s">
        <v>852</v>
      </c>
    </row>
    <row r="1288" spans="1:12">
      <c r="A1288" t="s">
        <v>7822</v>
      </c>
      <c r="B1288" t="s">
        <v>7763</v>
      </c>
      <c r="C1288" t="str">
        <f t="shared" si="20"/>
        <v>Indo</v>
      </c>
      <c r="D1288" s="2" t="s">
        <v>26968</v>
      </c>
      <c r="E1288" t="s">
        <v>7225</v>
      </c>
      <c r="F1288" t="s">
        <v>26969</v>
      </c>
      <c r="G1288" t="s">
        <v>1902</v>
      </c>
      <c r="H1288" t="s">
        <v>5741</v>
      </c>
      <c r="I1288" t="s">
        <v>7764</v>
      </c>
      <c r="J1288" t="s">
        <v>7765</v>
      </c>
      <c r="K1288" t="s">
        <v>166</v>
      </c>
      <c r="L1288" t="s">
        <v>7761</v>
      </c>
    </row>
    <row r="1289" spans="1:12">
      <c r="A1289" t="s">
        <v>7829</v>
      </c>
      <c r="B1289" t="s">
        <v>7767</v>
      </c>
      <c r="C1289" t="str">
        <f t="shared" si="20"/>
        <v>Greenhitech</v>
      </c>
      <c r="D1289" s="2" t="s">
        <v>12392</v>
      </c>
      <c r="E1289" t="s">
        <v>24363</v>
      </c>
      <c r="F1289" t="s">
        <v>24364</v>
      </c>
      <c r="G1289" t="s">
        <v>856</v>
      </c>
      <c r="H1289" t="s">
        <v>6488</v>
      </c>
      <c r="I1289" t="s">
        <v>7768</v>
      </c>
      <c r="J1289" t="s">
        <v>7769</v>
      </c>
      <c r="K1289" t="s">
        <v>2939</v>
      </c>
      <c r="L1289" t="s">
        <v>7761</v>
      </c>
    </row>
    <row r="1290" spans="1:12">
      <c r="A1290" t="s">
        <v>7833</v>
      </c>
      <c r="B1290" t="s">
        <v>7771</v>
      </c>
      <c r="C1290" t="str">
        <f t="shared" si="20"/>
        <v>Thomas</v>
      </c>
      <c r="D1290" s="2" t="s">
        <v>9183</v>
      </c>
      <c r="E1290" t="s">
        <v>23482</v>
      </c>
      <c r="F1290" t="s">
        <v>26970</v>
      </c>
      <c r="G1290" t="s">
        <v>1819</v>
      </c>
      <c r="H1290" t="s">
        <v>7772</v>
      </c>
      <c r="I1290" t="s">
        <v>7773</v>
      </c>
      <c r="J1290" t="s">
        <v>7774</v>
      </c>
      <c r="K1290" t="s">
        <v>555</v>
      </c>
      <c r="L1290" t="s">
        <v>4966</v>
      </c>
    </row>
    <row r="1291" spans="1:12">
      <c r="A1291" t="s">
        <v>7839</v>
      </c>
      <c r="B1291" t="s">
        <v>7776</v>
      </c>
      <c r="C1291" t="str">
        <f t="shared" si="20"/>
        <v>Rainbow</v>
      </c>
      <c r="D1291" s="2" t="s">
        <v>26971</v>
      </c>
      <c r="E1291" t="s">
        <v>1040</v>
      </c>
      <c r="F1291" t="s">
        <v>26972</v>
      </c>
      <c r="G1291" t="s">
        <v>1264</v>
      </c>
      <c r="H1291" t="s">
        <v>5440</v>
      </c>
      <c r="I1291" t="s">
        <v>7777</v>
      </c>
      <c r="J1291" t="s">
        <v>7778</v>
      </c>
      <c r="K1291" t="s">
        <v>184</v>
      </c>
      <c r="L1291" t="s">
        <v>4966</v>
      </c>
    </row>
    <row r="1292" spans="1:12">
      <c r="A1292" t="s">
        <v>7843</v>
      </c>
      <c r="B1292" t="s">
        <v>7780</v>
      </c>
      <c r="C1292" t="str">
        <f t="shared" si="20"/>
        <v>CHL</v>
      </c>
      <c r="D1292" s="2" t="s">
        <v>2614</v>
      </c>
      <c r="E1292" t="s">
        <v>859</v>
      </c>
      <c r="F1292" t="s">
        <v>24367</v>
      </c>
      <c r="G1292" t="s">
        <v>856</v>
      </c>
      <c r="H1292" t="s">
        <v>7782</v>
      </c>
      <c r="I1292" t="s">
        <v>7783</v>
      </c>
      <c r="J1292" t="s">
        <v>7784</v>
      </c>
      <c r="K1292" t="s">
        <v>518</v>
      </c>
      <c r="L1292" t="s">
        <v>5961</v>
      </c>
    </row>
    <row r="1293" spans="1:12">
      <c r="A1293" t="s">
        <v>7847</v>
      </c>
      <c r="B1293" t="s">
        <v>7786</v>
      </c>
      <c r="C1293" t="str">
        <f t="shared" si="20"/>
        <v>Arabian</v>
      </c>
      <c r="D1293" s="2" t="s">
        <v>23919</v>
      </c>
      <c r="E1293" t="s">
        <v>6308</v>
      </c>
      <c r="F1293" t="s">
        <v>23055</v>
      </c>
      <c r="G1293" t="s">
        <v>856</v>
      </c>
      <c r="H1293" t="s">
        <v>7788</v>
      </c>
      <c r="I1293" t="s">
        <v>7789</v>
      </c>
      <c r="J1293" t="s">
        <v>7790</v>
      </c>
      <c r="K1293" t="s">
        <v>571</v>
      </c>
      <c r="L1293" t="s">
        <v>5961</v>
      </c>
    </row>
    <row r="1294" spans="1:12">
      <c r="A1294" t="s">
        <v>7852</v>
      </c>
      <c r="B1294" t="s">
        <v>7792</v>
      </c>
      <c r="C1294" t="str">
        <f t="shared" si="20"/>
        <v>Motil.Oswal.Fin.</v>
      </c>
      <c r="D1294" s="2" t="s">
        <v>26973</v>
      </c>
      <c r="E1294" t="s">
        <v>1349</v>
      </c>
      <c r="F1294" t="s">
        <v>26974</v>
      </c>
      <c r="G1294" t="s">
        <v>3847</v>
      </c>
      <c r="H1294" t="s">
        <v>7793</v>
      </c>
      <c r="I1294" t="s">
        <v>7794</v>
      </c>
      <c r="J1294" t="s">
        <v>7795</v>
      </c>
      <c r="K1294" t="s">
        <v>3373</v>
      </c>
      <c r="L1294" t="s">
        <v>5709</v>
      </c>
    </row>
    <row r="1295" spans="1:12">
      <c r="A1295" t="s">
        <v>7857</v>
      </c>
      <c r="B1295" t="s">
        <v>7797</v>
      </c>
      <c r="C1295" t="str">
        <f t="shared" si="20"/>
        <v>Safari</v>
      </c>
      <c r="D1295" s="2" t="s">
        <v>26975</v>
      </c>
      <c r="E1295" t="s">
        <v>1163</v>
      </c>
      <c r="F1295" t="s">
        <v>26976</v>
      </c>
      <c r="G1295" t="s">
        <v>2637</v>
      </c>
      <c r="H1295" t="s">
        <v>7798</v>
      </c>
      <c r="I1295" t="s">
        <v>3423</v>
      </c>
      <c r="J1295" t="s">
        <v>7799</v>
      </c>
      <c r="K1295" t="s">
        <v>7800</v>
      </c>
      <c r="L1295" t="s">
        <v>5709</v>
      </c>
    </row>
    <row r="1296" spans="1:12">
      <c r="A1296" t="s">
        <v>7862</v>
      </c>
      <c r="B1296" t="s">
        <v>7802</v>
      </c>
      <c r="C1296" t="str">
        <f t="shared" si="20"/>
        <v>Prime</v>
      </c>
      <c r="D1296" s="2" t="s">
        <v>23331</v>
      </c>
      <c r="E1296" t="s">
        <v>23012</v>
      </c>
      <c r="F1296" t="s">
        <v>26977</v>
      </c>
      <c r="G1296" t="s">
        <v>856</v>
      </c>
      <c r="H1296" t="s">
        <v>7804</v>
      </c>
      <c r="I1296" t="s">
        <v>7805</v>
      </c>
      <c r="J1296" t="s">
        <v>7806</v>
      </c>
      <c r="K1296" t="s">
        <v>2417</v>
      </c>
      <c r="L1296" t="s">
        <v>5709</v>
      </c>
    </row>
    <row r="1297" spans="1:12">
      <c r="A1297" t="s">
        <v>7864</v>
      </c>
      <c r="B1297" t="s">
        <v>7808</v>
      </c>
      <c r="C1297" t="str">
        <f t="shared" si="20"/>
        <v>Alkyl</v>
      </c>
      <c r="D1297" s="2" t="s">
        <v>26978</v>
      </c>
      <c r="E1297" t="s">
        <v>11249</v>
      </c>
      <c r="F1297" t="s">
        <v>26979</v>
      </c>
      <c r="G1297" t="s">
        <v>3847</v>
      </c>
      <c r="H1297" t="s">
        <v>7809</v>
      </c>
      <c r="I1297" t="s">
        <v>3692</v>
      </c>
      <c r="J1297" t="s">
        <v>7810</v>
      </c>
      <c r="K1297" t="s">
        <v>6750</v>
      </c>
      <c r="L1297" t="s">
        <v>7811</v>
      </c>
    </row>
    <row r="1298" spans="1:12">
      <c r="A1298" t="s">
        <v>842</v>
      </c>
      <c r="B1298" t="s">
        <v>843</v>
      </c>
      <c r="C1298" t="str">
        <f t="shared" si="20"/>
        <v>Name</v>
      </c>
      <c r="D1298" s="2" t="s">
        <v>844</v>
      </c>
      <c r="E1298" t="s">
        <v>845</v>
      </c>
      <c r="F1298" t="s">
        <v>846</v>
      </c>
      <c r="G1298" t="s">
        <v>847</v>
      </c>
      <c r="H1298" t="s">
        <v>848</v>
      </c>
      <c r="I1298" t="s">
        <v>849</v>
      </c>
      <c r="J1298" t="s">
        <v>850</v>
      </c>
      <c r="K1298" t="s">
        <v>851</v>
      </c>
      <c r="L1298" t="s">
        <v>852</v>
      </c>
    </row>
    <row r="1299" spans="1:12">
      <c r="A1299" t="s">
        <v>7869</v>
      </c>
      <c r="B1299" t="s">
        <v>7813</v>
      </c>
      <c r="C1299" t="str">
        <f t="shared" si="20"/>
        <v>Neuland</v>
      </c>
      <c r="D1299" s="2" t="s">
        <v>26980</v>
      </c>
      <c r="E1299" t="s">
        <v>26981</v>
      </c>
      <c r="F1299" t="s">
        <v>26982</v>
      </c>
      <c r="G1299" t="s">
        <v>2522</v>
      </c>
      <c r="H1299" t="s">
        <v>3610</v>
      </c>
      <c r="I1299" t="s">
        <v>7814</v>
      </c>
      <c r="J1299" t="s">
        <v>6607</v>
      </c>
      <c r="K1299" t="s">
        <v>7815</v>
      </c>
      <c r="L1299" t="s">
        <v>7811</v>
      </c>
    </row>
    <row r="1300" spans="1:12">
      <c r="A1300" t="s">
        <v>7871</v>
      </c>
      <c r="B1300" t="s">
        <v>7817</v>
      </c>
      <c r="C1300" t="str">
        <f t="shared" si="20"/>
        <v>Ashapura</v>
      </c>
      <c r="D1300" s="2" t="s">
        <v>26983</v>
      </c>
      <c r="E1300" t="s">
        <v>7024</v>
      </c>
      <c r="F1300" t="s">
        <v>26984</v>
      </c>
      <c r="G1300" t="s">
        <v>2240</v>
      </c>
      <c r="H1300" t="s">
        <v>7818</v>
      </c>
      <c r="I1300" t="s">
        <v>7819</v>
      </c>
      <c r="J1300" t="s">
        <v>7820</v>
      </c>
      <c r="K1300" t="s">
        <v>7821</v>
      </c>
      <c r="L1300" t="s">
        <v>1495</v>
      </c>
    </row>
    <row r="1301" spans="1:12">
      <c r="A1301" t="s">
        <v>7875</v>
      </c>
      <c r="B1301" t="s">
        <v>7823</v>
      </c>
      <c r="C1301" t="str">
        <f t="shared" si="20"/>
        <v>Aaron</v>
      </c>
      <c r="D1301" s="2" t="s">
        <v>26985</v>
      </c>
      <c r="E1301" t="s">
        <v>7195</v>
      </c>
      <c r="F1301" t="s">
        <v>26986</v>
      </c>
      <c r="G1301" t="s">
        <v>1534</v>
      </c>
      <c r="H1301" t="s">
        <v>4863</v>
      </c>
      <c r="I1301" t="s">
        <v>7826</v>
      </c>
      <c r="J1301" t="s">
        <v>7827</v>
      </c>
      <c r="K1301" t="s">
        <v>6436</v>
      </c>
      <c r="L1301" t="s">
        <v>7828</v>
      </c>
    </row>
    <row r="1302" spans="1:12">
      <c r="A1302" t="s">
        <v>7880</v>
      </c>
      <c r="B1302" t="s">
        <v>7830</v>
      </c>
      <c r="C1302" t="str">
        <f t="shared" si="20"/>
        <v>Modi</v>
      </c>
      <c r="D1302" s="2" t="s">
        <v>26987</v>
      </c>
      <c r="E1302" t="s">
        <v>8751</v>
      </c>
      <c r="F1302" t="s">
        <v>26988</v>
      </c>
      <c r="G1302" t="s">
        <v>856</v>
      </c>
      <c r="H1302" t="s">
        <v>4726</v>
      </c>
      <c r="I1302" t="s">
        <v>7831</v>
      </c>
      <c r="J1302" t="s">
        <v>7832</v>
      </c>
      <c r="K1302" t="s">
        <v>384</v>
      </c>
      <c r="L1302" t="s">
        <v>7828</v>
      </c>
    </row>
    <row r="1303" spans="1:12">
      <c r="A1303" t="s">
        <v>7885</v>
      </c>
      <c r="B1303" t="s">
        <v>7834</v>
      </c>
      <c r="C1303" t="str">
        <f t="shared" si="20"/>
        <v>Syncom</v>
      </c>
      <c r="D1303" s="2" t="s">
        <v>4475</v>
      </c>
      <c r="E1303" t="s">
        <v>8353</v>
      </c>
      <c r="F1303" t="s">
        <v>26989</v>
      </c>
      <c r="G1303" t="s">
        <v>856</v>
      </c>
      <c r="H1303" t="s">
        <v>7835</v>
      </c>
      <c r="I1303" t="s">
        <v>7836</v>
      </c>
      <c r="J1303" t="s">
        <v>7837</v>
      </c>
      <c r="K1303" t="s">
        <v>7838</v>
      </c>
      <c r="L1303" t="s">
        <v>1798</v>
      </c>
    </row>
    <row r="1304" spans="1:12">
      <c r="A1304" t="s">
        <v>7890</v>
      </c>
      <c r="B1304" t="s">
        <v>7840</v>
      </c>
      <c r="C1304" t="str">
        <f t="shared" si="20"/>
        <v>Laxmipati</v>
      </c>
      <c r="D1304" s="2" t="s">
        <v>24369</v>
      </c>
      <c r="E1304" t="s">
        <v>2793</v>
      </c>
      <c r="F1304" t="s">
        <v>24370</v>
      </c>
      <c r="G1304" t="s">
        <v>856</v>
      </c>
      <c r="H1304" t="s">
        <v>6265</v>
      </c>
      <c r="I1304" t="s">
        <v>7841</v>
      </c>
      <c r="J1304" t="s">
        <v>4646</v>
      </c>
      <c r="K1304" t="s">
        <v>7633</v>
      </c>
      <c r="L1304" t="s">
        <v>7842</v>
      </c>
    </row>
    <row r="1305" spans="1:12">
      <c r="A1305" t="s">
        <v>7895</v>
      </c>
      <c r="B1305" t="s">
        <v>7844</v>
      </c>
      <c r="C1305" t="str">
        <f t="shared" si="20"/>
        <v>TBI</v>
      </c>
      <c r="D1305" s="2" t="s">
        <v>24234</v>
      </c>
      <c r="E1305" t="s">
        <v>4212</v>
      </c>
      <c r="F1305" t="s">
        <v>14422</v>
      </c>
      <c r="G1305" t="s">
        <v>856</v>
      </c>
      <c r="H1305" t="s">
        <v>372</v>
      </c>
      <c r="I1305" t="s">
        <v>7845</v>
      </c>
      <c r="J1305" t="s">
        <v>7846</v>
      </c>
      <c r="K1305" t="s">
        <v>3366</v>
      </c>
      <c r="L1305" t="s">
        <v>7842</v>
      </c>
    </row>
    <row r="1306" spans="1:12">
      <c r="A1306" t="s">
        <v>7900</v>
      </c>
      <c r="B1306" t="s">
        <v>7848</v>
      </c>
      <c r="C1306" t="str">
        <f t="shared" si="20"/>
        <v>Multibase</v>
      </c>
      <c r="D1306" s="2" t="s">
        <v>23776</v>
      </c>
      <c r="E1306" t="s">
        <v>5704</v>
      </c>
      <c r="F1306" t="s">
        <v>26990</v>
      </c>
      <c r="G1306" t="s">
        <v>2601</v>
      </c>
      <c r="H1306" t="s">
        <v>1114</v>
      </c>
      <c r="I1306" t="s">
        <v>7849</v>
      </c>
      <c r="J1306" t="s">
        <v>7706</v>
      </c>
      <c r="K1306" t="s">
        <v>7850</v>
      </c>
      <c r="L1306" t="s">
        <v>7851</v>
      </c>
    </row>
    <row r="1307" spans="1:12">
      <c r="A1307" t="s">
        <v>7905</v>
      </c>
      <c r="B1307" t="s">
        <v>7853</v>
      </c>
      <c r="C1307" t="str">
        <f t="shared" si="20"/>
        <v>Tech</v>
      </c>
      <c r="D1307" s="2" t="s">
        <v>26991</v>
      </c>
      <c r="E1307" t="s">
        <v>14774</v>
      </c>
      <c r="F1307" t="s">
        <v>26992</v>
      </c>
      <c r="G1307" t="s">
        <v>313</v>
      </c>
      <c r="H1307" t="s">
        <v>7855</v>
      </c>
      <c r="I1307" t="s">
        <v>1703</v>
      </c>
      <c r="J1307" t="s">
        <v>7856</v>
      </c>
      <c r="K1307" t="s">
        <v>154</v>
      </c>
      <c r="L1307" t="s">
        <v>7851</v>
      </c>
    </row>
    <row r="1308" spans="1:12">
      <c r="A1308" t="s">
        <v>7909</v>
      </c>
      <c r="B1308" t="s">
        <v>7858</v>
      </c>
      <c r="C1308" t="str">
        <f t="shared" si="20"/>
        <v>Platinum</v>
      </c>
      <c r="D1308" s="2" t="s">
        <v>26993</v>
      </c>
      <c r="E1308" t="s">
        <v>2160</v>
      </c>
      <c r="F1308" t="s">
        <v>26994</v>
      </c>
      <c r="G1308" t="s">
        <v>856</v>
      </c>
      <c r="H1308" t="s">
        <v>7859</v>
      </c>
      <c r="I1308" t="s">
        <v>7860</v>
      </c>
      <c r="J1308" t="s">
        <v>7861</v>
      </c>
      <c r="K1308" t="s">
        <v>2101</v>
      </c>
      <c r="L1308" t="s">
        <v>5052</v>
      </c>
    </row>
    <row r="1309" spans="1:12">
      <c r="A1309" t="s">
        <v>7913</v>
      </c>
      <c r="B1309" t="s">
        <v>7863</v>
      </c>
      <c r="C1309" t="str">
        <f t="shared" si="20"/>
        <v>Mewar</v>
      </c>
      <c r="D1309" s="2" t="s">
        <v>24372</v>
      </c>
      <c r="E1309" t="s">
        <v>11827</v>
      </c>
      <c r="F1309" t="s">
        <v>1487</v>
      </c>
      <c r="G1309" t="s">
        <v>856</v>
      </c>
      <c r="H1309" t="s">
        <v>3850</v>
      </c>
      <c r="I1309" t="s">
        <v>931</v>
      </c>
      <c r="J1309" t="s">
        <v>3141</v>
      </c>
      <c r="K1309" t="s">
        <v>2385</v>
      </c>
      <c r="L1309" t="s">
        <v>6220</v>
      </c>
    </row>
    <row r="1310" spans="1:12">
      <c r="A1310" t="s">
        <v>7918</v>
      </c>
      <c r="B1310" t="s">
        <v>7865</v>
      </c>
      <c r="C1310" t="str">
        <f t="shared" si="20"/>
        <v>Sodhani</v>
      </c>
      <c r="D1310" s="2" t="s">
        <v>23401</v>
      </c>
      <c r="E1310" t="s">
        <v>24373</v>
      </c>
      <c r="F1310" t="s">
        <v>24374</v>
      </c>
      <c r="G1310" t="s">
        <v>448</v>
      </c>
      <c r="H1310" t="s">
        <v>7866</v>
      </c>
      <c r="I1310" t="s">
        <v>7867</v>
      </c>
      <c r="J1310" t="s">
        <v>4842</v>
      </c>
      <c r="K1310" t="s">
        <v>7868</v>
      </c>
      <c r="L1310" t="s">
        <v>6220</v>
      </c>
    </row>
    <row r="1311" spans="1:12">
      <c r="A1311" t="s">
        <v>7924</v>
      </c>
      <c r="B1311" t="s">
        <v>7870</v>
      </c>
      <c r="C1311" t="str">
        <f t="shared" si="20"/>
        <v>Spinaroo</v>
      </c>
      <c r="D1311" s="2" t="s">
        <v>23139</v>
      </c>
      <c r="E1311" t="s">
        <v>7620</v>
      </c>
      <c r="F1311" t="s">
        <v>10903</v>
      </c>
      <c r="G1311" t="s">
        <v>856</v>
      </c>
      <c r="H1311" t="s">
        <v>437</v>
      </c>
      <c r="I1311" t="s">
        <v>859</v>
      </c>
      <c r="J1311" t="s">
        <v>4783</v>
      </c>
      <c r="K1311" t="s">
        <v>859</v>
      </c>
      <c r="L1311" t="s">
        <v>6220</v>
      </c>
    </row>
    <row r="1312" spans="1:12">
      <c r="A1312" t="s">
        <v>7930</v>
      </c>
      <c r="B1312" t="s">
        <v>7872</v>
      </c>
      <c r="C1312" t="str">
        <f t="shared" si="20"/>
        <v>Dhariwalcorp</v>
      </c>
      <c r="D1312" s="2" t="s">
        <v>17708</v>
      </c>
      <c r="E1312" t="s">
        <v>22996</v>
      </c>
      <c r="F1312" t="s">
        <v>26995</v>
      </c>
      <c r="G1312" t="s">
        <v>856</v>
      </c>
      <c r="H1312" t="s">
        <v>569</v>
      </c>
      <c r="I1312" t="s">
        <v>7873</v>
      </c>
      <c r="J1312" t="s">
        <v>7874</v>
      </c>
      <c r="K1312" t="s">
        <v>4560</v>
      </c>
      <c r="L1312" t="s">
        <v>4578</v>
      </c>
    </row>
    <row r="1313" spans="1:12">
      <c r="A1313" t="s">
        <v>7936</v>
      </c>
      <c r="B1313" t="s">
        <v>7876</v>
      </c>
      <c r="C1313" t="str">
        <f t="shared" si="20"/>
        <v>Touchwood</v>
      </c>
      <c r="D1313" s="2" t="s">
        <v>23037</v>
      </c>
      <c r="E1313" t="s">
        <v>22743</v>
      </c>
      <c r="F1313" t="s">
        <v>26996</v>
      </c>
      <c r="G1313" t="s">
        <v>856</v>
      </c>
      <c r="H1313" t="s">
        <v>223</v>
      </c>
      <c r="I1313" t="s">
        <v>7878</v>
      </c>
      <c r="J1313" t="s">
        <v>6083</v>
      </c>
      <c r="K1313" t="s">
        <v>7879</v>
      </c>
      <c r="L1313" t="s">
        <v>7024</v>
      </c>
    </row>
    <row r="1314" spans="1:12">
      <c r="A1314" t="s">
        <v>842</v>
      </c>
      <c r="B1314" t="s">
        <v>843</v>
      </c>
      <c r="C1314" t="str">
        <f t="shared" si="20"/>
        <v>Name</v>
      </c>
      <c r="D1314" s="2" t="s">
        <v>844</v>
      </c>
      <c r="E1314" t="s">
        <v>845</v>
      </c>
      <c r="F1314" t="s">
        <v>846</v>
      </c>
      <c r="G1314" t="s">
        <v>847</v>
      </c>
      <c r="H1314" t="s">
        <v>848</v>
      </c>
      <c r="I1314" t="s">
        <v>849</v>
      </c>
      <c r="J1314" t="s">
        <v>850</v>
      </c>
      <c r="K1314" t="s">
        <v>851</v>
      </c>
      <c r="L1314" t="s">
        <v>852</v>
      </c>
    </row>
    <row r="1315" spans="1:12">
      <c r="A1315" t="s">
        <v>7941</v>
      </c>
      <c r="B1315" t="s">
        <v>7881</v>
      </c>
      <c r="C1315" t="str">
        <f t="shared" si="20"/>
        <v>Ahluwalia</v>
      </c>
      <c r="D1315" s="2" t="s">
        <v>26997</v>
      </c>
      <c r="E1315" t="s">
        <v>3990</v>
      </c>
      <c r="F1315" t="s">
        <v>26998</v>
      </c>
      <c r="G1315" t="s">
        <v>632</v>
      </c>
      <c r="H1315" t="s">
        <v>7882</v>
      </c>
      <c r="I1315" t="s">
        <v>7883</v>
      </c>
      <c r="J1315" t="s">
        <v>7884</v>
      </c>
      <c r="K1315" t="s">
        <v>3894</v>
      </c>
      <c r="L1315" t="s">
        <v>5371</v>
      </c>
    </row>
    <row r="1316" spans="1:12">
      <c r="A1316" t="s">
        <v>7943</v>
      </c>
      <c r="B1316" t="s">
        <v>7886</v>
      </c>
      <c r="C1316" t="str">
        <f t="shared" si="20"/>
        <v>Control</v>
      </c>
      <c r="D1316" s="2" t="s">
        <v>26999</v>
      </c>
      <c r="E1316" t="s">
        <v>10944</v>
      </c>
      <c r="F1316" t="s">
        <v>27000</v>
      </c>
      <c r="G1316" t="s">
        <v>12867</v>
      </c>
      <c r="H1316" t="s">
        <v>1185</v>
      </c>
      <c r="I1316" t="s">
        <v>7887</v>
      </c>
      <c r="J1316" t="s">
        <v>7888</v>
      </c>
      <c r="K1316" t="s">
        <v>7889</v>
      </c>
      <c r="L1316" t="s">
        <v>3739</v>
      </c>
    </row>
    <row r="1317" spans="1:12">
      <c r="A1317" t="s">
        <v>7947</v>
      </c>
      <c r="B1317" t="s">
        <v>7891</v>
      </c>
      <c r="C1317" t="str">
        <f t="shared" si="20"/>
        <v>Trom</v>
      </c>
      <c r="D1317" s="2" t="s">
        <v>23783</v>
      </c>
      <c r="E1317" t="s">
        <v>7651</v>
      </c>
      <c r="F1317" t="s">
        <v>12366</v>
      </c>
      <c r="G1317" t="s">
        <v>856</v>
      </c>
      <c r="H1317" t="s">
        <v>309</v>
      </c>
      <c r="I1317" t="s">
        <v>7892</v>
      </c>
      <c r="J1317" t="s">
        <v>7893</v>
      </c>
      <c r="K1317" t="s">
        <v>7894</v>
      </c>
      <c r="L1317" t="s">
        <v>3739</v>
      </c>
    </row>
    <row r="1318" spans="1:12">
      <c r="A1318" t="s">
        <v>7952</v>
      </c>
      <c r="B1318" t="s">
        <v>7896</v>
      </c>
      <c r="C1318" t="str">
        <f t="shared" si="20"/>
        <v>Emerald</v>
      </c>
      <c r="D1318" s="2" t="s">
        <v>5246</v>
      </c>
      <c r="E1318" t="s">
        <v>1726</v>
      </c>
      <c r="F1318" t="s">
        <v>27001</v>
      </c>
      <c r="G1318" t="s">
        <v>732</v>
      </c>
      <c r="H1318" t="s">
        <v>1886</v>
      </c>
      <c r="I1318" t="s">
        <v>7898</v>
      </c>
      <c r="J1318" t="s">
        <v>5456</v>
      </c>
      <c r="K1318" t="s">
        <v>7899</v>
      </c>
      <c r="L1318" t="s">
        <v>7740</v>
      </c>
    </row>
    <row r="1319" spans="1:12">
      <c r="A1319" t="s">
        <v>7954</v>
      </c>
      <c r="B1319" t="s">
        <v>7901</v>
      </c>
      <c r="C1319" t="str">
        <f t="shared" si="20"/>
        <v>Vaidya</v>
      </c>
      <c r="D1319" s="2" t="s">
        <v>24276</v>
      </c>
      <c r="E1319" t="s">
        <v>5280</v>
      </c>
      <c r="F1319" t="s">
        <v>23275</v>
      </c>
      <c r="G1319" t="s">
        <v>856</v>
      </c>
      <c r="H1319" t="s">
        <v>5481</v>
      </c>
      <c r="I1319" t="s">
        <v>7903</v>
      </c>
      <c r="J1319" t="s">
        <v>4203</v>
      </c>
      <c r="K1319" t="s">
        <v>7904</v>
      </c>
      <c r="L1319" t="s">
        <v>7740</v>
      </c>
    </row>
    <row r="1320" spans="1:12">
      <c r="A1320" t="s">
        <v>7958</v>
      </c>
      <c r="B1320" t="s">
        <v>7906</v>
      </c>
      <c r="C1320" t="str">
        <f t="shared" si="20"/>
        <v>A</v>
      </c>
      <c r="D1320" s="2" t="s">
        <v>24375</v>
      </c>
      <c r="E1320" t="s">
        <v>24376</v>
      </c>
      <c r="F1320" t="s">
        <v>24377</v>
      </c>
      <c r="G1320" t="s">
        <v>933</v>
      </c>
      <c r="H1320" t="s">
        <v>1468</v>
      </c>
      <c r="I1320" t="s">
        <v>7907</v>
      </c>
      <c r="J1320" t="s">
        <v>2952</v>
      </c>
      <c r="K1320" t="s">
        <v>7908</v>
      </c>
      <c r="L1320" t="s">
        <v>5908</v>
      </c>
    </row>
    <row r="1321" spans="1:12">
      <c r="A1321" t="s">
        <v>7963</v>
      </c>
      <c r="B1321" t="s">
        <v>7914</v>
      </c>
      <c r="C1321" t="str">
        <f t="shared" si="20"/>
        <v>Namo</v>
      </c>
      <c r="D1321" s="2" t="s">
        <v>24537</v>
      </c>
      <c r="E1321" t="s">
        <v>7712</v>
      </c>
      <c r="F1321" t="s">
        <v>27002</v>
      </c>
      <c r="G1321" t="s">
        <v>856</v>
      </c>
      <c r="H1321" t="s">
        <v>366</v>
      </c>
      <c r="I1321" t="s">
        <v>7915</v>
      </c>
      <c r="J1321" t="s">
        <v>7916</v>
      </c>
      <c r="K1321" t="s">
        <v>7917</v>
      </c>
      <c r="L1321" t="s">
        <v>5908</v>
      </c>
    </row>
    <row r="1322" spans="1:12">
      <c r="A1322" t="s">
        <v>7966</v>
      </c>
      <c r="B1322" t="s">
        <v>7919</v>
      </c>
      <c r="C1322" t="str">
        <f t="shared" si="20"/>
        <v>Honeywell</v>
      </c>
      <c r="D1322" s="2" t="s">
        <v>27003</v>
      </c>
      <c r="E1322" t="s">
        <v>24970</v>
      </c>
      <c r="F1322" t="s">
        <v>27004</v>
      </c>
      <c r="G1322" t="s">
        <v>1819</v>
      </c>
      <c r="H1322" t="s">
        <v>7920</v>
      </c>
      <c r="I1322" t="s">
        <v>7921</v>
      </c>
      <c r="J1322" t="s">
        <v>7922</v>
      </c>
      <c r="K1322" t="s">
        <v>7923</v>
      </c>
      <c r="L1322" t="s">
        <v>5511</v>
      </c>
    </row>
    <row r="1323" spans="1:12">
      <c r="A1323" t="s">
        <v>7972</v>
      </c>
      <c r="B1323" t="s">
        <v>7925</v>
      </c>
      <c r="C1323" t="str">
        <f t="shared" si="20"/>
        <v>Kwality</v>
      </c>
      <c r="D1323" s="2" t="s">
        <v>27005</v>
      </c>
      <c r="E1323" t="s">
        <v>6520</v>
      </c>
      <c r="F1323" t="s">
        <v>27006</v>
      </c>
      <c r="G1323" t="s">
        <v>856</v>
      </c>
      <c r="H1323" t="s">
        <v>7926</v>
      </c>
      <c r="I1323" t="s">
        <v>7927</v>
      </c>
      <c r="J1323" t="s">
        <v>7928</v>
      </c>
      <c r="K1323" t="s">
        <v>7929</v>
      </c>
      <c r="L1323" t="s">
        <v>5511</v>
      </c>
    </row>
    <row r="1324" spans="1:12">
      <c r="A1324" t="s">
        <v>7976</v>
      </c>
      <c r="B1324" t="s">
        <v>7931</v>
      </c>
      <c r="C1324" t="str">
        <f t="shared" si="20"/>
        <v>LKP</v>
      </c>
      <c r="D1324" s="2" t="s">
        <v>6220</v>
      </c>
      <c r="E1324" t="s">
        <v>6662</v>
      </c>
      <c r="F1324" t="s">
        <v>15033</v>
      </c>
      <c r="G1324" t="s">
        <v>3019</v>
      </c>
      <c r="H1324" t="s">
        <v>6798</v>
      </c>
      <c r="I1324" t="s">
        <v>922</v>
      </c>
      <c r="J1324" t="s">
        <v>2630</v>
      </c>
      <c r="K1324" t="s">
        <v>7935</v>
      </c>
      <c r="L1324" t="s">
        <v>5511</v>
      </c>
    </row>
    <row r="1325" spans="1:12">
      <c r="A1325" t="s">
        <v>842</v>
      </c>
      <c r="B1325" t="s">
        <v>843</v>
      </c>
      <c r="C1325" t="str">
        <f t="shared" si="20"/>
        <v>Name</v>
      </c>
      <c r="D1325" s="2" t="s">
        <v>844</v>
      </c>
      <c r="E1325" t="s">
        <v>845</v>
      </c>
      <c r="F1325" t="s">
        <v>846</v>
      </c>
      <c r="G1325" t="s">
        <v>847</v>
      </c>
      <c r="H1325" t="s">
        <v>848</v>
      </c>
      <c r="I1325" t="s">
        <v>849</v>
      </c>
      <c r="J1325" t="s">
        <v>850</v>
      </c>
      <c r="K1325" t="s">
        <v>851</v>
      </c>
      <c r="L1325" t="s">
        <v>852</v>
      </c>
    </row>
    <row r="1326" spans="1:12">
      <c r="A1326" t="s">
        <v>7982</v>
      </c>
      <c r="B1326" t="s">
        <v>7942</v>
      </c>
      <c r="C1326" t="str">
        <f t="shared" si="20"/>
        <v>Macobs</v>
      </c>
      <c r="D1326" s="2" t="s">
        <v>27007</v>
      </c>
      <c r="E1326" t="s">
        <v>23390</v>
      </c>
      <c r="F1326" t="s">
        <v>27008</v>
      </c>
      <c r="G1326" t="s">
        <v>856</v>
      </c>
      <c r="H1326" t="s">
        <v>4349</v>
      </c>
      <c r="I1326" t="s">
        <v>859</v>
      </c>
      <c r="J1326" t="s">
        <v>2756</v>
      </c>
      <c r="K1326" t="s">
        <v>859</v>
      </c>
      <c r="L1326" t="s">
        <v>8168</v>
      </c>
    </row>
    <row r="1327" spans="1:12">
      <c r="A1327" t="s">
        <v>7986</v>
      </c>
      <c r="B1327" t="s">
        <v>7937</v>
      </c>
      <c r="C1327" t="str">
        <f t="shared" si="20"/>
        <v>Aries</v>
      </c>
      <c r="D1327" s="2" t="s">
        <v>27009</v>
      </c>
      <c r="E1327" t="s">
        <v>1143</v>
      </c>
      <c r="F1327" t="s">
        <v>27010</v>
      </c>
      <c r="G1327" t="s">
        <v>1986</v>
      </c>
      <c r="H1327" t="s">
        <v>6755</v>
      </c>
      <c r="I1327" t="s">
        <v>7939</v>
      </c>
      <c r="J1327" t="s">
        <v>7940</v>
      </c>
      <c r="K1327" t="s">
        <v>3458</v>
      </c>
      <c r="L1327" t="s">
        <v>4920</v>
      </c>
    </row>
    <row r="1328" spans="1:12">
      <c r="A1328" t="s">
        <v>7990</v>
      </c>
      <c r="B1328" t="s">
        <v>7944</v>
      </c>
      <c r="C1328" t="str">
        <f t="shared" si="20"/>
        <v>Guj.</v>
      </c>
      <c r="D1328" s="2" t="s">
        <v>24380</v>
      </c>
      <c r="E1328" t="s">
        <v>143</v>
      </c>
      <c r="F1328" t="s">
        <v>22874</v>
      </c>
      <c r="G1328" t="s">
        <v>314</v>
      </c>
      <c r="H1328" t="s">
        <v>186</v>
      </c>
      <c r="I1328" t="s">
        <v>7946</v>
      </c>
      <c r="J1328" t="s">
        <v>1864</v>
      </c>
      <c r="K1328" t="s">
        <v>89</v>
      </c>
      <c r="L1328" t="s">
        <v>1589</v>
      </c>
    </row>
    <row r="1329" spans="1:12">
      <c r="A1329" t="s">
        <v>7995</v>
      </c>
      <c r="B1329" t="s">
        <v>7948</v>
      </c>
      <c r="C1329" t="str">
        <f t="shared" si="20"/>
        <v>Dhanuka</v>
      </c>
      <c r="D1329" s="2" t="s">
        <v>5110</v>
      </c>
      <c r="E1329" t="s">
        <v>7949</v>
      </c>
      <c r="F1329" t="s">
        <v>1993</v>
      </c>
      <c r="G1329" t="s">
        <v>856</v>
      </c>
      <c r="H1329" t="s">
        <v>420</v>
      </c>
      <c r="I1329" t="s">
        <v>7950</v>
      </c>
      <c r="J1329" t="s">
        <v>714</v>
      </c>
      <c r="K1329" t="s">
        <v>7951</v>
      </c>
      <c r="L1329" t="s">
        <v>1589</v>
      </c>
    </row>
    <row r="1330" spans="1:12">
      <c r="A1330" t="s">
        <v>8001</v>
      </c>
      <c r="B1330" t="s">
        <v>7996</v>
      </c>
      <c r="C1330" t="str">
        <f t="shared" si="20"/>
        <v>Vraj</v>
      </c>
      <c r="D1330" s="2" t="s">
        <v>23204</v>
      </c>
      <c r="E1330" t="s">
        <v>3457</v>
      </c>
      <c r="F1330" t="s">
        <v>27011</v>
      </c>
      <c r="G1330" t="s">
        <v>856</v>
      </c>
      <c r="H1330" t="s">
        <v>995</v>
      </c>
      <c r="I1330" t="s">
        <v>7998</v>
      </c>
      <c r="J1330" t="s">
        <v>7999</v>
      </c>
      <c r="K1330" t="s">
        <v>8000</v>
      </c>
      <c r="L1330" t="s">
        <v>1589</v>
      </c>
    </row>
    <row r="1331" spans="1:12">
      <c r="A1331" t="s">
        <v>8005</v>
      </c>
      <c r="B1331" t="s">
        <v>7953</v>
      </c>
      <c r="C1331" t="str">
        <f t="shared" si="20"/>
        <v>Par</v>
      </c>
      <c r="D1331" s="2" t="s">
        <v>22988</v>
      </c>
      <c r="E1331" t="s">
        <v>5136</v>
      </c>
      <c r="F1331" t="s">
        <v>27012</v>
      </c>
      <c r="G1331" t="s">
        <v>856</v>
      </c>
      <c r="H1331" t="s">
        <v>596</v>
      </c>
      <c r="I1331" t="s">
        <v>3432</v>
      </c>
      <c r="J1331" t="s">
        <v>5345</v>
      </c>
      <c r="K1331" t="s">
        <v>152</v>
      </c>
      <c r="L1331" t="s">
        <v>192</v>
      </c>
    </row>
    <row r="1332" spans="1:12">
      <c r="A1332" t="s">
        <v>8011</v>
      </c>
      <c r="B1332" t="s">
        <v>7955</v>
      </c>
      <c r="C1332" t="str">
        <f t="shared" si="20"/>
        <v>Gowra</v>
      </c>
      <c r="D1332" s="2" t="s">
        <v>10269</v>
      </c>
      <c r="E1332" t="s">
        <v>2583</v>
      </c>
      <c r="F1332" t="s">
        <v>9133</v>
      </c>
      <c r="G1332" t="s">
        <v>856</v>
      </c>
      <c r="H1332" t="s">
        <v>2418</v>
      </c>
      <c r="I1332" t="s">
        <v>7956</v>
      </c>
      <c r="J1332" t="s">
        <v>7760</v>
      </c>
      <c r="K1332" t="s">
        <v>7957</v>
      </c>
      <c r="L1332" t="s">
        <v>6491</v>
      </c>
    </row>
    <row r="1333" spans="1:12">
      <c r="A1333" t="s">
        <v>8016</v>
      </c>
      <c r="B1333" t="s">
        <v>7959</v>
      </c>
      <c r="C1333" t="str">
        <f t="shared" si="20"/>
        <v>Rolcon</v>
      </c>
      <c r="D1333" s="2" t="s">
        <v>22842</v>
      </c>
      <c r="E1333" t="s">
        <v>10944</v>
      </c>
      <c r="F1333" t="s">
        <v>23287</v>
      </c>
      <c r="G1333" t="s">
        <v>1601</v>
      </c>
      <c r="H1333" t="s">
        <v>495</v>
      </c>
      <c r="I1333" t="s">
        <v>7960</v>
      </c>
      <c r="J1333" t="s">
        <v>157</v>
      </c>
      <c r="K1333" t="s">
        <v>7961</v>
      </c>
      <c r="L1333" t="s">
        <v>7962</v>
      </c>
    </row>
    <row r="1334" spans="1:12">
      <c r="A1334" t="s">
        <v>8021</v>
      </c>
      <c r="B1334" t="s">
        <v>7964</v>
      </c>
      <c r="C1334" t="str">
        <f t="shared" si="20"/>
        <v>Morgan</v>
      </c>
      <c r="D1334" s="2" t="s">
        <v>24382</v>
      </c>
      <c r="E1334" t="s">
        <v>90</v>
      </c>
      <c r="F1334" t="s">
        <v>23048</v>
      </c>
      <c r="G1334" t="s">
        <v>856</v>
      </c>
      <c r="H1334" t="s">
        <v>3241</v>
      </c>
      <c r="I1334" t="s">
        <v>7965</v>
      </c>
      <c r="J1334" t="s">
        <v>155</v>
      </c>
      <c r="K1334" t="s">
        <v>273</v>
      </c>
      <c r="L1334" t="s">
        <v>7962</v>
      </c>
    </row>
    <row r="1335" spans="1:12">
      <c r="A1335" t="s">
        <v>8024</v>
      </c>
      <c r="B1335" t="s">
        <v>7967</v>
      </c>
      <c r="C1335" t="str">
        <f t="shared" si="20"/>
        <v>Indo</v>
      </c>
      <c r="D1335" s="2" t="s">
        <v>3723</v>
      </c>
      <c r="E1335" t="s">
        <v>6947</v>
      </c>
      <c r="F1335" t="s">
        <v>27013</v>
      </c>
      <c r="G1335" t="s">
        <v>1601</v>
      </c>
      <c r="H1335" t="s">
        <v>7968</v>
      </c>
      <c r="I1335" t="s">
        <v>7969</v>
      </c>
      <c r="J1335" t="s">
        <v>7970</v>
      </c>
      <c r="K1335" t="s">
        <v>7971</v>
      </c>
      <c r="L1335" t="s">
        <v>6540</v>
      </c>
    </row>
    <row r="1336" spans="1:12">
      <c r="A1336" t="s">
        <v>8029</v>
      </c>
      <c r="B1336" t="s">
        <v>7973</v>
      </c>
      <c r="C1336" t="str">
        <f t="shared" si="20"/>
        <v>Century</v>
      </c>
      <c r="D1336" s="2" t="s">
        <v>4003</v>
      </c>
      <c r="E1336" t="s">
        <v>18754</v>
      </c>
      <c r="F1336" t="s">
        <v>27014</v>
      </c>
      <c r="G1336" t="s">
        <v>856</v>
      </c>
      <c r="H1336" t="s">
        <v>6726</v>
      </c>
      <c r="I1336" t="s">
        <v>7974</v>
      </c>
      <c r="J1336" t="s">
        <v>7975</v>
      </c>
      <c r="K1336" t="s">
        <v>2569</v>
      </c>
      <c r="L1336" t="s">
        <v>4783</v>
      </c>
    </row>
    <row r="1337" spans="1:12">
      <c r="A1337" t="s">
        <v>8033</v>
      </c>
      <c r="B1337" t="s">
        <v>7977</v>
      </c>
      <c r="C1337" t="str">
        <f t="shared" si="20"/>
        <v>Womancart</v>
      </c>
      <c r="D1337" s="2" t="s">
        <v>1656</v>
      </c>
      <c r="E1337" t="s">
        <v>992</v>
      </c>
      <c r="F1337" t="s">
        <v>24383</v>
      </c>
      <c r="G1337" t="s">
        <v>856</v>
      </c>
      <c r="H1337" t="s">
        <v>7978</v>
      </c>
      <c r="I1337" t="s">
        <v>7979</v>
      </c>
      <c r="J1337" t="s">
        <v>7980</v>
      </c>
      <c r="K1337" t="s">
        <v>7981</v>
      </c>
      <c r="L1337" t="s">
        <v>219</v>
      </c>
    </row>
    <row r="1338" spans="1:12">
      <c r="A1338" t="s">
        <v>8036</v>
      </c>
      <c r="B1338" t="s">
        <v>7983</v>
      </c>
      <c r="C1338" t="str">
        <f t="shared" si="20"/>
        <v>Abha</v>
      </c>
      <c r="D1338" s="2" t="s">
        <v>23224</v>
      </c>
      <c r="E1338" t="s">
        <v>5317</v>
      </c>
      <c r="F1338" t="s">
        <v>22789</v>
      </c>
      <c r="G1338" t="s">
        <v>856</v>
      </c>
      <c r="H1338" t="s">
        <v>2045</v>
      </c>
      <c r="I1338" t="s">
        <v>1533</v>
      </c>
      <c r="J1338" t="s">
        <v>7622</v>
      </c>
      <c r="K1338" t="s">
        <v>7985</v>
      </c>
      <c r="L1338" t="s">
        <v>219</v>
      </c>
    </row>
    <row r="1339" spans="1:12">
      <c r="A1339" t="s">
        <v>8039</v>
      </c>
      <c r="B1339" t="s">
        <v>7987</v>
      </c>
      <c r="C1339" t="str">
        <f t="shared" si="20"/>
        <v>Ellen.Indl.Gas</v>
      </c>
      <c r="D1339" s="2" t="s">
        <v>27015</v>
      </c>
      <c r="E1339" t="s">
        <v>10315</v>
      </c>
      <c r="F1339" t="s">
        <v>27016</v>
      </c>
      <c r="G1339" t="s">
        <v>856</v>
      </c>
      <c r="H1339" t="s">
        <v>7761</v>
      </c>
      <c r="I1339" t="s">
        <v>5398</v>
      </c>
      <c r="J1339" t="s">
        <v>7988</v>
      </c>
      <c r="K1339" t="s">
        <v>1105</v>
      </c>
      <c r="L1339" t="s">
        <v>7989</v>
      </c>
    </row>
    <row r="1340" spans="1:12">
      <c r="A1340" t="s">
        <v>8045</v>
      </c>
      <c r="B1340" t="s">
        <v>7991</v>
      </c>
      <c r="C1340" t="str">
        <f t="shared" si="20"/>
        <v>Storage</v>
      </c>
      <c r="D1340" s="2" t="s">
        <v>23414</v>
      </c>
      <c r="E1340" t="s">
        <v>4969</v>
      </c>
      <c r="F1340" t="s">
        <v>25715</v>
      </c>
      <c r="G1340" t="s">
        <v>969</v>
      </c>
      <c r="H1340" t="s">
        <v>5180</v>
      </c>
      <c r="I1340" t="s">
        <v>7993</v>
      </c>
      <c r="J1340" t="s">
        <v>7994</v>
      </c>
      <c r="K1340" t="s">
        <v>324</v>
      </c>
      <c r="L1340" t="s">
        <v>7989</v>
      </c>
    </row>
    <row r="1341" spans="1:12">
      <c r="A1341" t="s">
        <v>842</v>
      </c>
      <c r="B1341" t="s">
        <v>843</v>
      </c>
      <c r="C1341" t="str">
        <f t="shared" si="20"/>
        <v>Name</v>
      </c>
      <c r="D1341" s="2" t="s">
        <v>844</v>
      </c>
      <c r="E1341" t="s">
        <v>845</v>
      </c>
      <c r="F1341" t="s">
        <v>846</v>
      </c>
      <c r="G1341" t="s">
        <v>847</v>
      </c>
      <c r="H1341" t="s">
        <v>848</v>
      </c>
      <c r="I1341" t="s">
        <v>849</v>
      </c>
      <c r="J1341" t="s">
        <v>850</v>
      </c>
      <c r="K1341" t="s">
        <v>851</v>
      </c>
      <c r="L1341" t="s">
        <v>852</v>
      </c>
    </row>
    <row r="1342" spans="1:12">
      <c r="A1342" t="s">
        <v>8051</v>
      </c>
      <c r="B1342" t="s">
        <v>8002</v>
      </c>
      <c r="C1342" t="str">
        <f t="shared" si="20"/>
        <v>Steel</v>
      </c>
      <c r="D1342" s="2" t="s">
        <v>24702</v>
      </c>
      <c r="E1342" t="s">
        <v>239</v>
      </c>
      <c r="F1342" t="s">
        <v>27017</v>
      </c>
      <c r="G1342" t="s">
        <v>14311</v>
      </c>
      <c r="H1342" t="s">
        <v>4716</v>
      </c>
      <c r="I1342" t="s">
        <v>2038</v>
      </c>
      <c r="J1342" t="s">
        <v>5009</v>
      </c>
      <c r="K1342" t="s">
        <v>8004</v>
      </c>
      <c r="L1342" t="s">
        <v>3796</v>
      </c>
    </row>
    <row r="1343" spans="1:12">
      <c r="A1343" t="s">
        <v>8055</v>
      </c>
      <c r="B1343" t="s">
        <v>8006</v>
      </c>
      <c r="C1343" t="str">
        <f t="shared" si="20"/>
        <v>Kewal</v>
      </c>
      <c r="D1343" s="2" t="s">
        <v>27018</v>
      </c>
      <c r="E1343" t="s">
        <v>11745</v>
      </c>
      <c r="F1343" t="s">
        <v>27019</v>
      </c>
      <c r="G1343" t="s">
        <v>1601</v>
      </c>
      <c r="H1343" t="s">
        <v>8007</v>
      </c>
      <c r="I1343" t="s">
        <v>5411</v>
      </c>
      <c r="J1343" t="s">
        <v>8008</v>
      </c>
      <c r="K1343" t="s">
        <v>8009</v>
      </c>
      <c r="L1343" t="s">
        <v>8010</v>
      </c>
    </row>
    <row r="1344" spans="1:12">
      <c r="A1344" t="s">
        <v>8060</v>
      </c>
      <c r="B1344" t="s">
        <v>760</v>
      </c>
      <c r="C1344" t="str">
        <f t="shared" si="20"/>
        <v>Cantabil</v>
      </c>
      <c r="D1344" s="2" t="s">
        <v>25554</v>
      </c>
      <c r="E1344" t="s">
        <v>4651</v>
      </c>
      <c r="F1344" t="s">
        <v>27020</v>
      </c>
      <c r="G1344" t="s">
        <v>552</v>
      </c>
      <c r="H1344" t="s">
        <v>2073</v>
      </c>
      <c r="I1344" t="s">
        <v>3411</v>
      </c>
      <c r="J1344" t="s">
        <v>8014</v>
      </c>
      <c r="K1344" t="s">
        <v>5816</v>
      </c>
      <c r="L1344" t="s">
        <v>8015</v>
      </c>
    </row>
    <row r="1345" spans="1:12">
      <c r="A1345" t="s">
        <v>8065</v>
      </c>
      <c r="B1345" t="s">
        <v>8017</v>
      </c>
      <c r="C1345" t="str">
        <f t="shared" si="20"/>
        <v>Welspun</v>
      </c>
      <c r="D1345" s="2" t="s">
        <v>25014</v>
      </c>
      <c r="E1345" t="s">
        <v>4235</v>
      </c>
      <c r="F1345" t="s">
        <v>27021</v>
      </c>
      <c r="G1345" t="s">
        <v>331</v>
      </c>
      <c r="H1345" t="s">
        <v>8018</v>
      </c>
      <c r="I1345" t="s">
        <v>8019</v>
      </c>
      <c r="J1345" t="s">
        <v>8020</v>
      </c>
      <c r="K1345" t="s">
        <v>2517</v>
      </c>
      <c r="L1345" t="s">
        <v>8015</v>
      </c>
    </row>
    <row r="1346" spans="1:12">
      <c r="A1346" t="s">
        <v>8070</v>
      </c>
      <c r="B1346" t="s">
        <v>8022</v>
      </c>
      <c r="C1346" t="str">
        <f t="shared" ref="C1346:C1409" si="21">IFERROR(LEFT(B1346,FIND(" ",B1346)-1),B1346)</f>
        <v>Sameera</v>
      </c>
      <c r="D1346" s="2" t="s">
        <v>4764</v>
      </c>
      <c r="E1346" t="s">
        <v>1696</v>
      </c>
      <c r="F1346" t="s">
        <v>24385</v>
      </c>
      <c r="G1346" t="s">
        <v>856</v>
      </c>
      <c r="H1346" t="s">
        <v>6015</v>
      </c>
      <c r="I1346" t="s">
        <v>1185</v>
      </c>
      <c r="J1346" t="s">
        <v>4072</v>
      </c>
      <c r="K1346" t="s">
        <v>1749</v>
      </c>
      <c r="L1346" t="s">
        <v>8015</v>
      </c>
    </row>
    <row r="1347" spans="1:12">
      <c r="A1347" t="s">
        <v>8075</v>
      </c>
      <c r="B1347" t="s">
        <v>8025</v>
      </c>
      <c r="C1347" t="str">
        <f t="shared" si="21"/>
        <v>Jindal</v>
      </c>
      <c r="D1347" s="2" t="s">
        <v>27022</v>
      </c>
      <c r="E1347" t="s">
        <v>5263</v>
      </c>
      <c r="F1347" t="s">
        <v>27023</v>
      </c>
      <c r="G1347" t="s">
        <v>969</v>
      </c>
      <c r="H1347" t="s">
        <v>8026</v>
      </c>
      <c r="I1347" t="s">
        <v>5741</v>
      </c>
      <c r="J1347" t="s">
        <v>8027</v>
      </c>
      <c r="K1347" t="s">
        <v>4006</v>
      </c>
      <c r="L1347" t="s">
        <v>8028</v>
      </c>
    </row>
    <row r="1348" spans="1:12">
      <c r="A1348" t="s">
        <v>8079</v>
      </c>
      <c r="B1348" t="s">
        <v>8030</v>
      </c>
      <c r="C1348" t="str">
        <f t="shared" si="21"/>
        <v>Bikaji</v>
      </c>
      <c r="D1348" s="2" t="s">
        <v>27024</v>
      </c>
      <c r="E1348" t="s">
        <v>27025</v>
      </c>
      <c r="F1348" t="s">
        <v>27026</v>
      </c>
      <c r="G1348" t="s">
        <v>673</v>
      </c>
      <c r="H1348" t="s">
        <v>8031</v>
      </c>
      <c r="I1348" t="s">
        <v>1582</v>
      </c>
      <c r="J1348" t="s">
        <v>8032</v>
      </c>
      <c r="K1348" t="s">
        <v>5164</v>
      </c>
      <c r="L1348" t="s">
        <v>8028</v>
      </c>
    </row>
    <row r="1349" spans="1:12">
      <c r="A1349" t="s">
        <v>8085</v>
      </c>
      <c r="B1349" t="s">
        <v>8034</v>
      </c>
      <c r="C1349" t="str">
        <f t="shared" si="21"/>
        <v>Mrs</v>
      </c>
      <c r="D1349" s="2" t="s">
        <v>27027</v>
      </c>
      <c r="E1349" t="s">
        <v>27028</v>
      </c>
      <c r="F1349" t="s">
        <v>27029</v>
      </c>
      <c r="G1349" t="s">
        <v>5509</v>
      </c>
      <c r="H1349" t="s">
        <v>4385</v>
      </c>
      <c r="I1349" t="s">
        <v>7850</v>
      </c>
      <c r="J1349" t="s">
        <v>8035</v>
      </c>
      <c r="K1349" t="s">
        <v>5665</v>
      </c>
      <c r="L1349" t="s">
        <v>2377</v>
      </c>
    </row>
    <row r="1350" spans="1:12">
      <c r="A1350" t="s">
        <v>8091</v>
      </c>
      <c r="B1350" t="s">
        <v>8037</v>
      </c>
      <c r="C1350" t="str">
        <f t="shared" si="21"/>
        <v>G</v>
      </c>
      <c r="D1350" s="2" t="s">
        <v>27030</v>
      </c>
      <c r="E1350" t="s">
        <v>6130</v>
      </c>
      <c r="F1350" t="s">
        <v>27031</v>
      </c>
      <c r="G1350" t="s">
        <v>437</v>
      </c>
      <c r="H1350" t="s">
        <v>1533</v>
      </c>
      <c r="I1350" t="s">
        <v>27032</v>
      </c>
      <c r="J1350" t="s">
        <v>27033</v>
      </c>
      <c r="K1350" t="s">
        <v>2029</v>
      </c>
      <c r="L1350" t="s">
        <v>6830</v>
      </c>
    </row>
    <row r="1351" spans="1:12">
      <c r="A1351" t="s">
        <v>8096</v>
      </c>
      <c r="B1351" t="s">
        <v>8040</v>
      </c>
      <c r="C1351" t="str">
        <f t="shared" si="21"/>
        <v>Wonder</v>
      </c>
      <c r="D1351" s="2" t="s">
        <v>24905</v>
      </c>
      <c r="E1351" t="s">
        <v>23277</v>
      </c>
      <c r="F1351" t="s">
        <v>27034</v>
      </c>
      <c r="G1351" t="s">
        <v>293</v>
      </c>
      <c r="H1351" t="s">
        <v>938</v>
      </c>
      <c r="I1351" t="s">
        <v>8041</v>
      </c>
      <c r="J1351" t="s">
        <v>8042</v>
      </c>
      <c r="K1351" t="s">
        <v>8043</v>
      </c>
      <c r="L1351" t="s">
        <v>8044</v>
      </c>
    </row>
    <row r="1352" spans="1:12">
      <c r="A1352" t="s">
        <v>842</v>
      </c>
      <c r="B1352" t="s">
        <v>843</v>
      </c>
      <c r="C1352" t="str">
        <f t="shared" si="21"/>
        <v>Name</v>
      </c>
      <c r="D1352" s="2" t="s">
        <v>844</v>
      </c>
      <c r="E1352" t="s">
        <v>845</v>
      </c>
      <c r="F1352" t="s">
        <v>846</v>
      </c>
      <c r="G1352" t="s">
        <v>847</v>
      </c>
      <c r="H1352" t="s">
        <v>848</v>
      </c>
      <c r="I1352" t="s">
        <v>849</v>
      </c>
      <c r="J1352" t="s">
        <v>850</v>
      </c>
      <c r="K1352" t="s">
        <v>851</v>
      </c>
      <c r="L1352" t="s">
        <v>852</v>
      </c>
    </row>
    <row r="1353" spans="1:12">
      <c r="A1353" t="s">
        <v>8098</v>
      </c>
      <c r="B1353" t="s">
        <v>8115</v>
      </c>
      <c r="C1353" t="str">
        <f t="shared" si="21"/>
        <v>Trident</v>
      </c>
      <c r="D1353" s="2" t="s">
        <v>24387</v>
      </c>
      <c r="E1353" t="s">
        <v>557</v>
      </c>
      <c r="F1353" t="s">
        <v>24056</v>
      </c>
      <c r="G1353" t="s">
        <v>856</v>
      </c>
      <c r="H1353" t="s">
        <v>181</v>
      </c>
      <c r="I1353" t="s">
        <v>1357</v>
      </c>
      <c r="J1353" t="s">
        <v>5629</v>
      </c>
      <c r="K1353" t="s">
        <v>8116</v>
      </c>
      <c r="L1353" t="s">
        <v>8044</v>
      </c>
    </row>
    <row r="1354" spans="1:12">
      <c r="A1354" t="s">
        <v>8101</v>
      </c>
      <c r="B1354" t="s">
        <v>8056</v>
      </c>
      <c r="C1354" t="str">
        <f t="shared" si="21"/>
        <v>K2</v>
      </c>
      <c r="D1354" s="2" t="s">
        <v>15421</v>
      </c>
      <c r="E1354" t="s">
        <v>9714</v>
      </c>
      <c r="F1354" t="s">
        <v>27035</v>
      </c>
      <c r="G1354" t="s">
        <v>856</v>
      </c>
      <c r="H1354" t="s">
        <v>8057</v>
      </c>
      <c r="I1354" t="s">
        <v>4856</v>
      </c>
      <c r="J1354" t="s">
        <v>8058</v>
      </c>
      <c r="K1354" t="s">
        <v>2341</v>
      </c>
      <c r="L1354" t="s">
        <v>8059</v>
      </c>
    </row>
    <row r="1355" spans="1:12">
      <c r="A1355" t="s">
        <v>8105</v>
      </c>
      <c r="B1355" t="s">
        <v>8052</v>
      </c>
      <c r="C1355" t="str">
        <f t="shared" si="21"/>
        <v>Swaraj</v>
      </c>
      <c r="D1355" s="2" t="s">
        <v>27036</v>
      </c>
      <c r="E1355" t="s">
        <v>12698</v>
      </c>
      <c r="F1355" t="s">
        <v>24256</v>
      </c>
      <c r="G1355" t="s">
        <v>856</v>
      </c>
      <c r="H1355" t="s">
        <v>5673</v>
      </c>
      <c r="I1355" t="s">
        <v>2170</v>
      </c>
      <c r="J1355" t="s">
        <v>8053</v>
      </c>
      <c r="K1355" t="s">
        <v>8054</v>
      </c>
      <c r="L1355" t="s">
        <v>8064</v>
      </c>
    </row>
    <row r="1356" spans="1:12">
      <c r="A1356" t="s">
        <v>8109</v>
      </c>
      <c r="B1356" t="s">
        <v>8061</v>
      </c>
      <c r="C1356" t="str">
        <f t="shared" si="21"/>
        <v>Rajputana</v>
      </c>
      <c r="D1356" s="2" t="s">
        <v>3709</v>
      </c>
      <c r="E1356" t="s">
        <v>12777</v>
      </c>
      <c r="F1356" t="s">
        <v>23346</v>
      </c>
      <c r="G1356" t="s">
        <v>856</v>
      </c>
      <c r="H1356" t="s">
        <v>580</v>
      </c>
      <c r="I1356" t="s">
        <v>5817</v>
      </c>
      <c r="J1356" t="s">
        <v>8062</v>
      </c>
      <c r="K1356" t="s">
        <v>8063</v>
      </c>
      <c r="L1356" t="s">
        <v>8064</v>
      </c>
    </row>
    <row r="1357" spans="1:12">
      <c r="A1357" t="s">
        <v>8114</v>
      </c>
      <c r="B1357" t="s">
        <v>8066</v>
      </c>
      <c r="C1357" t="str">
        <f t="shared" si="21"/>
        <v>Aurionpro</v>
      </c>
      <c r="D1357" s="2" t="s">
        <v>27037</v>
      </c>
      <c r="E1357" t="s">
        <v>1368</v>
      </c>
      <c r="F1357" t="s">
        <v>27038</v>
      </c>
      <c r="G1357" t="s">
        <v>1601</v>
      </c>
      <c r="H1357" t="s">
        <v>8068</v>
      </c>
      <c r="I1357" t="s">
        <v>2377</v>
      </c>
      <c r="J1357" t="s">
        <v>8069</v>
      </c>
      <c r="K1357" t="s">
        <v>4029</v>
      </c>
      <c r="L1357" t="s">
        <v>3697</v>
      </c>
    </row>
    <row r="1358" spans="1:12">
      <c r="A1358" t="s">
        <v>8117</v>
      </c>
      <c r="B1358" t="s">
        <v>8071</v>
      </c>
      <c r="C1358" t="str">
        <f t="shared" si="21"/>
        <v>Vishnu</v>
      </c>
      <c r="D1358" s="2" t="s">
        <v>27039</v>
      </c>
      <c r="E1358" t="s">
        <v>13614</v>
      </c>
      <c r="F1358" t="s">
        <v>27040</v>
      </c>
      <c r="G1358" t="s">
        <v>632</v>
      </c>
      <c r="H1358" t="s">
        <v>8072</v>
      </c>
      <c r="I1358" t="s">
        <v>8073</v>
      </c>
      <c r="J1358" t="s">
        <v>8074</v>
      </c>
      <c r="K1358" t="s">
        <v>5414</v>
      </c>
      <c r="L1358" t="s">
        <v>3697</v>
      </c>
    </row>
    <row r="1359" spans="1:12">
      <c r="A1359" t="s">
        <v>8121</v>
      </c>
      <c r="B1359" t="s">
        <v>8076</v>
      </c>
      <c r="C1359" t="str">
        <f t="shared" si="21"/>
        <v>Unjha</v>
      </c>
      <c r="D1359" s="2" t="s">
        <v>2600</v>
      </c>
      <c r="E1359" t="s">
        <v>24389</v>
      </c>
      <c r="F1359" t="s">
        <v>169</v>
      </c>
      <c r="G1359" t="s">
        <v>856</v>
      </c>
      <c r="H1359" t="s">
        <v>714</v>
      </c>
      <c r="I1359" t="s">
        <v>8077</v>
      </c>
      <c r="J1359" t="s">
        <v>7566</v>
      </c>
      <c r="K1359" t="s">
        <v>6548</v>
      </c>
      <c r="L1359" t="s">
        <v>8078</v>
      </c>
    </row>
    <row r="1360" spans="1:12">
      <c r="A1360" t="s">
        <v>8127</v>
      </c>
      <c r="B1360" t="s">
        <v>8080</v>
      </c>
      <c r="C1360" t="str">
        <f t="shared" si="21"/>
        <v>BASF</v>
      </c>
      <c r="D1360" s="2" t="s">
        <v>27041</v>
      </c>
      <c r="E1360" t="s">
        <v>1745</v>
      </c>
      <c r="F1360" t="s">
        <v>27042</v>
      </c>
      <c r="G1360" t="s">
        <v>1902</v>
      </c>
      <c r="H1360" t="s">
        <v>8081</v>
      </c>
      <c r="I1360" t="s">
        <v>8082</v>
      </c>
      <c r="J1360" t="s">
        <v>8083</v>
      </c>
      <c r="K1360" t="s">
        <v>8084</v>
      </c>
      <c r="L1360" t="s">
        <v>3288</v>
      </c>
    </row>
    <row r="1361" spans="1:12">
      <c r="A1361" t="s">
        <v>8133</v>
      </c>
      <c r="B1361" t="s">
        <v>8086</v>
      </c>
      <c r="C1361" t="str">
        <f t="shared" si="21"/>
        <v>Capacit'e</v>
      </c>
      <c r="D1361" s="2" t="s">
        <v>23997</v>
      </c>
      <c r="E1361" t="s">
        <v>1650</v>
      </c>
      <c r="F1361" t="s">
        <v>27043</v>
      </c>
      <c r="G1361" t="s">
        <v>856</v>
      </c>
      <c r="H1361" t="s">
        <v>8088</v>
      </c>
      <c r="I1361" t="s">
        <v>8089</v>
      </c>
      <c r="J1361" t="s">
        <v>8090</v>
      </c>
      <c r="K1361" t="s">
        <v>559</v>
      </c>
      <c r="L1361" t="s">
        <v>947</v>
      </c>
    </row>
    <row r="1362" spans="1:12">
      <c r="A1362" t="s">
        <v>8139</v>
      </c>
      <c r="B1362" t="s">
        <v>8092</v>
      </c>
      <c r="C1362" t="str">
        <f t="shared" si="21"/>
        <v>WSFX</v>
      </c>
      <c r="D1362" s="2" t="s">
        <v>27044</v>
      </c>
      <c r="E1362" t="s">
        <v>3804</v>
      </c>
      <c r="F1362" t="s">
        <v>16101</v>
      </c>
      <c r="G1362" t="s">
        <v>3848</v>
      </c>
      <c r="H1362" t="s">
        <v>2240</v>
      </c>
      <c r="I1362" t="s">
        <v>8094</v>
      </c>
      <c r="J1362" t="s">
        <v>5094</v>
      </c>
      <c r="K1362" t="s">
        <v>8095</v>
      </c>
      <c r="L1362" t="s">
        <v>2373</v>
      </c>
    </row>
    <row r="1363" spans="1:12">
      <c r="A1363" t="s">
        <v>8144</v>
      </c>
      <c r="B1363" t="s">
        <v>8097</v>
      </c>
      <c r="C1363" t="str">
        <f t="shared" si="21"/>
        <v>M</v>
      </c>
      <c r="D1363" s="2" t="s">
        <v>27045</v>
      </c>
      <c r="E1363" t="s">
        <v>24193</v>
      </c>
      <c r="F1363" t="s">
        <v>27046</v>
      </c>
      <c r="G1363" t="s">
        <v>1555</v>
      </c>
      <c r="H1363" t="s">
        <v>18344</v>
      </c>
      <c r="I1363" t="s">
        <v>24390</v>
      </c>
      <c r="J1363" t="s">
        <v>24391</v>
      </c>
      <c r="K1363" t="s">
        <v>24392</v>
      </c>
      <c r="L1363" t="s">
        <v>2373</v>
      </c>
    </row>
    <row r="1364" spans="1:12">
      <c r="A1364" t="s">
        <v>8149</v>
      </c>
      <c r="B1364" t="s">
        <v>8099</v>
      </c>
      <c r="C1364" t="str">
        <f t="shared" si="21"/>
        <v>Saven</v>
      </c>
      <c r="D1364" s="2" t="s">
        <v>3467</v>
      </c>
      <c r="E1364" t="s">
        <v>2465</v>
      </c>
      <c r="F1364" t="s">
        <v>12318</v>
      </c>
      <c r="G1364" t="s">
        <v>4332</v>
      </c>
      <c r="H1364" t="s">
        <v>4127</v>
      </c>
      <c r="I1364" t="s">
        <v>1002</v>
      </c>
      <c r="J1364" t="s">
        <v>1229</v>
      </c>
      <c r="K1364" t="s">
        <v>2677</v>
      </c>
      <c r="L1364" t="s">
        <v>8100</v>
      </c>
    </row>
    <row r="1365" spans="1:12">
      <c r="A1365" t="s">
        <v>8152</v>
      </c>
      <c r="B1365" t="s">
        <v>8102</v>
      </c>
      <c r="C1365" t="str">
        <f t="shared" si="21"/>
        <v>Sungarner</v>
      </c>
      <c r="D1365" s="2" t="s">
        <v>8956</v>
      </c>
      <c r="E1365" t="s">
        <v>2964</v>
      </c>
      <c r="F1365" t="s">
        <v>24393</v>
      </c>
      <c r="G1365" t="s">
        <v>856</v>
      </c>
      <c r="H1365" t="s">
        <v>729</v>
      </c>
      <c r="I1365" t="s">
        <v>3925</v>
      </c>
      <c r="J1365" t="s">
        <v>8103</v>
      </c>
      <c r="K1365" t="s">
        <v>8104</v>
      </c>
      <c r="L1365" t="s">
        <v>8100</v>
      </c>
    </row>
    <row r="1366" spans="1:12">
      <c r="A1366" t="s">
        <v>8160</v>
      </c>
      <c r="B1366" t="s">
        <v>8106</v>
      </c>
      <c r="C1366" t="str">
        <f t="shared" si="21"/>
        <v>K</v>
      </c>
      <c r="D1366" s="2" t="s">
        <v>25925</v>
      </c>
      <c r="E1366" t="s">
        <v>18422</v>
      </c>
      <c r="F1366" t="s">
        <v>27047</v>
      </c>
      <c r="G1366" t="s">
        <v>3178</v>
      </c>
      <c r="H1366" t="s">
        <v>7920</v>
      </c>
      <c r="I1366" t="s">
        <v>4152</v>
      </c>
      <c r="J1366" t="s">
        <v>8108</v>
      </c>
      <c r="K1366" t="s">
        <v>3900</v>
      </c>
      <c r="L1366" t="s">
        <v>4504</v>
      </c>
    </row>
    <row r="1367" spans="1:12">
      <c r="A1367" t="s">
        <v>8165</v>
      </c>
      <c r="B1367" t="s">
        <v>8110</v>
      </c>
      <c r="C1367" t="str">
        <f t="shared" si="21"/>
        <v>Som</v>
      </c>
      <c r="D1367" s="2" t="s">
        <v>27048</v>
      </c>
      <c r="E1367" t="s">
        <v>5402</v>
      </c>
      <c r="F1367" t="s">
        <v>27049</v>
      </c>
      <c r="G1367" t="s">
        <v>856</v>
      </c>
      <c r="H1367" t="s">
        <v>8111</v>
      </c>
      <c r="I1367" t="s">
        <v>8112</v>
      </c>
      <c r="J1367" t="s">
        <v>8113</v>
      </c>
      <c r="K1367" t="s">
        <v>2189</v>
      </c>
      <c r="L1367" t="s">
        <v>4504</v>
      </c>
    </row>
    <row r="1368" spans="1:12">
      <c r="A1368" t="s">
        <v>842</v>
      </c>
      <c r="B1368" t="s">
        <v>843</v>
      </c>
      <c r="C1368" t="str">
        <f t="shared" si="21"/>
        <v>Name</v>
      </c>
      <c r="D1368" s="2" t="s">
        <v>844</v>
      </c>
      <c r="E1368" t="s">
        <v>845</v>
      </c>
      <c r="F1368" t="s">
        <v>846</v>
      </c>
      <c r="G1368" t="s">
        <v>847</v>
      </c>
      <c r="H1368" t="s">
        <v>848</v>
      </c>
      <c r="I1368" t="s">
        <v>849</v>
      </c>
      <c r="J1368" t="s">
        <v>850</v>
      </c>
      <c r="K1368" t="s">
        <v>851</v>
      </c>
      <c r="L1368" t="s">
        <v>852</v>
      </c>
    </row>
    <row r="1369" spans="1:12">
      <c r="A1369" t="s">
        <v>8170</v>
      </c>
      <c r="B1369" t="s">
        <v>8118</v>
      </c>
      <c r="C1369" t="str">
        <f t="shared" si="21"/>
        <v>Avenue</v>
      </c>
      <c r="D1369" s="2" t="s">
        <v>27050</v>
      </c>
      <c r="E1369" t="s">
        <v>25303</v>
      </c>
      <c r="F1369" t="s">
        <v>27051</v>
      </c>
      <c r="G1369" t="s">
        <v>856</v>
      </c>
      <c r="H1369" t="s">
        <v>8119</v>
      </c>
      <c r="I1369" t="s">
        <v>298</v>
      </c>
      <c r="J1369" t="s">
        <v>8120</v>
      </c>
      <c r="K1369" t="s">
        <v>5358</v>
      </c>
      <c r="L1369" t="s">
        <v>4764</v>
      </c>
    </row>
    <row r="1370" spans="1:12">
      <c r="A1370" t="s">
        <v>8174</v>
      </c>
      <c r="B1370" t="s">
        <v>8122</v>
      </c>
      <c r="C1370" t="str">
        <f t="shared" si="21"/>
        <v>Jupiter</v>
      </c>
      <c r="D1370" s="2" t="s">
        <v>27052</v>
      </c>
      <c r="E1370" t="s">
        <v>27053</v>
      </c>
      <c r="F1370" t="s">
        <v>27054</v>
      </c>
      <c r="G1370" t="s">
        <v>1687</v>
      </c>
      <c r="H1370" t="s">
        <v>8124</v>
      </c>
      <c r="I1370" t="s">
        <v>486</v>
      </c>
      <c r="J1370" t="s">
        <v>8125</v>
      </c>
      <c r="K1370" t="s">
        <v>8126</v>
      </c>
      <c r="L1370" t="s">
        <v>4764</v>
      </c>
    </row>
    <row r="1371" spans="1:12">
      <c r="A1371" t="s">
        <v>8176</v>
      </c>
      <c r="B1371" t="s">
        <v>8128</v>
      </c>
      <c r="C1371" t="str">
        <f t="shared" si="21"/>
        <v>R</v>
      </c>
      <c r="D1371" s="2" t="s">
        <v>15603</v>
      </c>
      <c r="E1371" t="s">
        <v>16877</v>
      </c>
      <c r="F1371" t="s">
        <v>27055</v>
      </c>
      <c r="G1371" t="s">
        <v>163</v>
      </c>
      <c r="H1371" t="s">
        <v>8130</v>
      </c>
      <c r="I1371" t="s">
        <v>8131</v>
      </c>
      <c r="J1371" t="s">
        <v>417</v>
      </c>
      <c r="K1371" t="s">
        <v>8132</v>
      </c>
      <c r="L1371" t="s">
        <v>7877</v>
      </c>
    </row>
    <row r="1372" spans="1:12">
      <c r="A1372" t="s">
        <v>8180</v>
      </c>
      <c r="B1372" t="s">
        <v>8134</v>
      </c>
      <c r="C1372" t="str">
        <f t="shared" si="21"/>
        <v>Praj</v>
      </c>
      <c r="D1372" s="2" t="s">
        <v>24963</v>
      </c>
      <c r="E1372" t="s">
        <v>27056</v>
      </c>
      <c r="F1372" t="s">
        <v>27057</v>
      </c>
      <c r="G1372" t="s">
        <v>6147</v>
      </c>
      <c r="H1372" t="s">
        <v>1085</v>
      </c>
      <c r="I1372" t="s">
        <v>8135</v>
      </c>
      <c r="J1372" t="s">
        <v>8136</v>
      </c>
      <c r="K1372" t="s">
        <v>8137</v>
      </c>
      <c r="L1372" t="s">
        <v>8138</v>
      </c>
    </row>
    <row r="1373" spans="1:12">
      <c r="A1373" t="s">
        <v>8186</v>
      </c>
      <c r="B1373" t="s">
        <v>8140</v>
      </c>
      <c r="C1373" t="str">
        <f t="shared" si="21"/>
        <v>B.R.Goyal</v>
      </c>
      <c r="D1373" s="2" t="s">
        <v>23859</v>
      </c>
      <c r="E1373" t="s">
        <v>10740</v>
      </c>
      <c r="F1373" t="s">
        <v>24397</v>
      </c>
      <c r="G1373" t="s">
        <v>856</v>
      </c>
      <c r="H1373" t="s">
        <v>5256</v>
      </c>
      <c r="I1373" t="s">
        <v>8141</v>
      </c>
      <c r="J1373" t="s">
        <v>8142</v>
      </c>
      <c r="K1373" t="s">
        <v>130</v>
      </c>
      <c r="L1373" t="s">
        <v>8143</v>
      </c>
    </row>
    <row r="1374" spans="1:12">
      <c r="A1374" t="s">
        <v>8191</v>
      </c>
      <c r="B1374" t="s">
        <v>8145</v>
      </c>
      <c r="C1374" t="str">
        <f t="shared" si="21"/>
        <v>Orient</v>
      </c>
      <c r="D1374" s="2" t="s">
        <v>6136</v>
      </c>
      <c r="E1374" t="s">
        <v>8749</v>
      </c>
      <c r="F1374" t="s">
        <v>27058</v>
      </c>
      <c r="G1374" t="s">
        <v>1056</v>
      </c>
      <c r="H1374" t="s">
        <v>8147</v>
      </c>
      <c r="I1374" t="s">
        <v>4587</v>
      </c>
      <c r="J1374" t="s">
        <v>8148</v>
      </c>
      <c r="K1374" t="s">
        <v>7866</v>
      </c>
      <c r="L1374" t="s">
        <v>3648</v>
      </c>
    </row>
    <row r="1375" spans="1:12">
      <c r="A1375" t="s">
        <v>8198</v>
      </c>
      <c r="B1375" t="s">
        <v>8150</v>
      </c>
      <c r="C1375" t="str">
        <f t="shared" si="21"/>
        <v>Iris</v>
      </c>
      <c r="D1375" s="2" t="s">
        <v>1897</v>
      </c>
      <c r="E1375" t="s">
        <v>1186</v>
      </c>
      <c r="F1375" t="s">
        <v>27059</v>
      </c>
      <c r="G1375" t="s">
        <v>856</v>
      </c>
      <c r="H1375" t="s">
        <v>4196</v>
      </c>
      <c r="I1375" t="s">
        <v>2611</v>
      </c>
      <c r="J1375" t="s">
        <v>8151</v>
      </c>
      <c r="K1375" t="s">
        <v>5256</v>
      </c>
      <c r="L1375" t="s">
        <v>3648</v>
      </c>
    </row>
    <row r="1376" spans="1:12">
      <c r="A1376" t="s">
        <v>8203</v>
      </c>
      <c r="B1376" t="s">
        <v>8153</v>
      </c>
      <c r="C1376" t="str">
        <f t="shared" si="21"/>
        <v>Esconet</v>
      </c>
      <c r="D1376" s="2" t="s">
        <v>22970</v>
      </c>
      <c r="E1376" t="s">
        <v>19164</v>
      </c>
      <c r="F1376" t="s">
        <v>27060</v>
      </c>
      <c r="G1376" t="s">
        <v>856</v>
      </c>
      <c r="H1376" t="s">
        <v>8155</v>
      </c>
      <c r="I1376" t="s">
        <v>8156</v>
      </c>
      <c r="J1376" t="s">
        <v>8157</v>
      </c>
      <c r="K1376" t="s">
        <v>8158</v>
      </c>
      <c r="L1376" t="s">
        <v>8159</v>
      </c>
    </row>
    <row r="1377" spans="1:12">
      <c r="A1377" t="s">
        <v>8209</v>
      </c>
      <c r="B1377" t="s">
        <v>8161</v>
      </c>
      <c r="C1377" t="str">
        <f t="shared" si="21"/>
        <v>Chavda</v>
      </c>
      <c r="D1377" s="2" t="s">
        <v>9476</v>
      </c>
      <c r="E1377" t="s">
        <v>1857</v>
      </c>
      <c r="F1377" t="s">
        <v>9435</v>
      </c>
      <c r="G1377" t="s">
        <v>856</v>
      </c>
      <c r="H1377" t="s">
        <v>156</v>
      </c>
      <c r="I1377" t="s">
        <v>8163</v>
      </c>
      <c r="J1377" t="s">
        <v>8164</v>
      </c>
      <c r="K1377" t="s">
        <v>922</v>
      </c>
      <c r="L1377" t="s">
        <v>3538</v>
      </c>
    </row>
    <row r="1378" spans="1:12">
      <c r="A1378" t="s">
        <v>8217</v>
      </c>
      <c r="B1378" t="s">
        <v>8166</v>
      </c>
      <c r="C1378" t="str">
        <f t="shared" si="21"/>
        <v>Suraksha</v>
      </c>
      <c r="D1378" s="2" t="s">
        <v>27061</v>
      </c>
      <c r="E1378" t="s">
        <v>24279</v>
      </c>
      <c r="F1378" t="s">
        <v>27062</v>
      </c>
      <c r="G1378" t="s">
        <v>856</v>
      </c>
      <c r="H1378" t="s">
        <v>8167</v>
      </c>
      <c r="I1378" t="s">
        <v>8168</v>
      </c>
      <c r="J1378" t="s">
        <v>8169</v>
      </c>
      <c r="K1378" t="s">
        <v>7330</v>
      </c>
      <c r="L1378" t="s">
        <v>3538</v>
      </c>
    </row>
    <row r="1379" spans="1:12">
      <c r="A1379" t="s">
        <v>842</v>
      </c>
      <c r="B1379" t="s">
        <v>843</v>
      </c>
      <c r="C1379" t="str">
        <f t="shared" si="21"/>
        <v>Name</v>
      </c>
      <c r="D1379" s="2" t="s">
        <v>844</v>
      </c>
      <c r="E1379" t="s">
        <v>845</v>
      </c>
      <c r="F1379" t="s">
        <v>846</v>
      </c>
      <c r="G1379" t="s">
        <v>847</v>
      </c>
      <c r="H1379" t="s">
        <v>848</v>
      </c>
      <c r="I1379" t="s">
        <v>849</v>
      </c>
      <c r="J1379" t="s">
        <v>850</v>
      </c>
      <c r="K1379" t="s">
        <v>851</v>
      </c>
      <c r="L1379" t="s">
        <v>852</v>
      </c>
    </row>
    <row r="1380" spans="1:12">
      <c r="A1380" t="s">
        <v>8221</v>
      </c>
      <c r="B1380" t="s">
        <v>8171</v>
      </c>
      <c r="C1380" t="str">
        <f t="shared" si="21"/>
        <v>Goel</v>
      </c>
      <c r="D1380" s="2" t="s">
        <v>145</v>
      </c>
      <c r="E1380" t="s">
        <v>1636</v>
      </c>
      <c r="F1380" t="s">
        <v>12463</v>
      </c>
      <c r="G1380" t="s">
        <v>856</v>
      </c>
      <c r="H1380" t="s">
        <v>4266</v>
      </c>
      <c r="I1380" t="s">
        <v>3526</v>
      </c>
      <c r="J1380" t="s">
        <v>8173</v>
      </c>
      <c r="K1380" t="s">
        <v>7932</v>
      </c>
      <c r="L1380" t="s">
        <v>4374</v>
      </c>
    </row>
    <row r="1381" spans="1:12">
      <c r="A1381" t="s">
        <v>8225</v>
      </c>
      <c r="B1381" t="s">
        <v>8175</v>
      </c>
      <c r="C1381" t="str">
        <f t="shared" si="21"/>
        <v>Shree</v>
      </c>
      <c r="D1381" s="2" t="s">
        <v>10257</v>
      </c>
      <c r="E1381" t="s">
        <v>1396</v>
      </c>
      <c r="F1381" t="s">
        <v>24399</v>
      </c>
      <c r="G1381" t="s">
        <v>856</v>
      </c>
      <c r="H1381" t="s">
        <v>859</v>
      </c>
      <c r="I1381" t="s">
        <v>859</v>
      </c>
      <c r="J1381" t="s">
        <v>859</v>
      </c>
      <c r="K1381" t="s">
        <v>859</v>
      </c>
      <c r="L1381" t="s">
        <v>4374</v>
      </c>
    </row>
    <row r="1382" spans="1:12">
      <c r="A1382" t="s">
        <v>8232</v>
      </c>
      <c r="B1382" t="s">
        <v>8177</v>
      </c>
      <c r="C1382" t="str">
        <f t="shared" si="21"/>
        <v>BDH</v>
      </c>
      <c r="D1382" s="2" t="s">
        <v>24635</v>
      </c>
      <c r="E1382" t="s">
        <v>6537</v>
      </c>
      <c r="F1382" t="s">
        <v>27063</v>
      </c>
      <c r="G1382" t="s">
        <v>495</v>
      </c>
      <c r="H1382" t="s">
        <v>8178</v>
      </c>
      <c r="I1382" t="s">
        <v>5927</v>
      </c>
      <c r="J1382" t="s">
        <v>7828</v>
      </c>
      <c r="K1382" t="s">
        <v>5448</v>
      </c>
      <c r="L1382" t="s">
        <v>8179</v>
      </c>
    </row>
    <row r="1383" spans="1:12">
      <c r="A1383" t="s">
        <v>8235</v>
      </c>
      <c r="B1383" t="s">
        <v>8181</v>
      </c>
      <c r="C1383" t="str">
        <f t="shared" si="21"/>
        <v>Sona</v>
      </c>
      <c r="D1383" s="2" t="s">
        <v>25721</v>
      </c>
      <c r="E1383" t="s">
        <v>23874</v>
      </c>
      <c r="F1383" t="s">
        <v>27064</v>
      </c>
      <c r="G1383" t="s">
        <v>4539</v>
      </c>
      <c r="H1383" t="s">
        <v>8182</v>
      </c>
      <c r="I1383" t="s">
        <v>8183</v>
      </c>
      <c r="J1383" t="s">
        <v>8184</v>
      </c>
      <c r="K1383" t="s">
        <v>8185</v>
      </c>
      <c r="L1383" t="s">
        <v>8179</v>
      </c>
    </row>
    <row r="1384" spans="1:12">
      <c r="A1384" t="s">
        <v>8239</v>
      </c>
      <c r="B1384" t="s">
        <v>8187</v>
      </c>
      <c r="C1384" t="str">
        <f t="shared" si="21"/>
        <v>Tega</v>
      </c>
      <c r="D1384" s="2" t="s">
        <v>27065</v>
      </c>
      <c r="E1384" t="s">
        <v>27066</v>
      </c>
      <c r="F1384" t="s">
        <v>27067</v>
      </c>
      <c r="G1384" t="s">
        <v>1279</v>
      </c>
      <c r="H1384" t="s">
        <v>7777</v>
      </c>
      <c r="I1384" t="s">
        <v>8189</v>
      </c>
      <c r="J1384" t="s">
        <v>8190</v>
      </c>
      <c r="K1384" t="s">
        <v>5399</v>
      </c>
      <c r="L1384" t="s">
        <v>5647</v>
      </c>
    </row>
    <row r="1385" spans="1:12">
      <c r="A1385" t="s">
        <v>8244</v>
      </c>
      <c r="B1385" t="s">
        <v>8192</v>
      </c>
      <c r="C1385" t="str">
        <f t="shared" si="21"/>
        <v>RDB</v>
      </c>
      <c r="D1385" s="2" t="s">
        <v>24165</v>
      </c>
      <c r="E1385" t="s">
        <v>2747</v>
      </c>
      <c r="F1385" t="s">
        <v>24401</v>
      </c>
      <c r="G1385" t="s">
        <v>856</v>
      </c>
      <c r="H1385" t="s">
        <v>8194</v>
      </c>
      <c r="I1385" t="s">
        <v>8195</v>
      </c>
      <c r="J1385" t="s">
        <v>8196</v>
      </c>
      <c r="K1385" t="s">
        <v>8197</v>
      </c>
      <c r="L1385" t="s">
        <v>491</v>
      </c>
    </row>
    <row r="1386" spans="1:12">
      <c r="A1386" t="s">
        <v>8247</v>
      </c>
      <c r="B1386" t="s">
        <v>8199</v>
      </c>
      <c r="C1386" t="str">
        <f t="shared" si="21"/>
        <v>Ritesh</v>
      </c>
      <c r="D1386" s="2" t="s">
        <v>1438</v>
      </c>
      <c r="E1386" t="s">
        <v>9119</v>
      </c>
      <c r="F1386" t="s">
        <v>23478</v>
      </c>
      <c r="G1386" t="s">
        <v>856</v>
      </c>
      <c r="H1386" t="s">
        <v>2059</v>
      </c>
      <c r="I1386" t="s">
        <v>8201</v>
      </c>
      <c r="J1386" t="s">
        <v>7781</v>
      </c>
      <c r="K1386" t="s">
        <v>8202</v>
      </c>
      <c r="L1386" t="s">
        <v>5385</v>
      </c>
    </row>
    <row r="1387" spans="1:12">
      <c r="A1387" t="s">
        <v>8253</v>
      </c>
      <c r="B1387" t="s">
        <v>8204</v>
      </c>
      <c r="C1387" t="str">
        <f t="shared" si="21"/>
        <v>Jeyyam</v>
      </c>
      <c r="D1387" s="2" t="s">
        <v>23487</v>
      </c>
      <c r="E1387" t="s">
        <v>11070</v>
      </c>
      <c r="F1387" t="s">
        <v>24402</v>
      </c>
      <c r="G1387" t="s">
        <v>856</v>
      </c>
      <c r="H1387" t="s">
        <v>8206</v>
      </c>
      <c r="I1387" t="s">
        <v>8207</v>
      </c>
      <c r="J1387" t="s">
        <v>8208</v>
      </c>
      <c r="K1387" t="s">
        <v>6872</v>
      </c>
      <c r="L1387" t="s">
        <v>5588</v>
      </c>
    </row>
    <row r="1388" spans="1:12">
      <c r="A1388" t="s">
        <v>8258</v>
      </c>
      <c r="B1388" t="s">
        <v>8210</v>
      </c>
      <c r="C1388" t="str">
        <f t="shared" si="21"/>
        <v>Route</v>
      </c>
      <c r="D1388" s="2" t="s">
        <v>27068</v>
      </c>
      <c r="E1388" t="s">
        <v>6770</v>
      </c>
      <c r="F1388" t="s">
        <v>27069</v>
      </c>
      <c r="G1388" t="s">
        <v>5467</v>
      </c>
      <c r="H1388" t="s">
        <v>8212</v>
      </c>
      <c r="I1388" t="s">
        <v>8213</v>
      </c>
      <c r="J1388" t="s">
        <v>8214</v>
      </c>
      <c r="K1388" t="s">
        <v>8215</v>
      </c>
      <c r="L1388" t="s">
        <v>8216</v>
      </c>
    </row>
    <row r="1389" spans="1:12">
      <c r="A1389" t="s">
        <v>8260</v>
      </c>
      <c r="B1389" t="s">
        <v>764</v>
      </c>
      <c r="C1389" t="str">
        <f t="shared" si="21"/>
        <v>Oberoi</v>
      </c>
      <c r="D1389" s="2" t="s">
        <v>27070</v>
      </c>
      <c r="E1389" t="s">
        <v>15219</v>
      </c>
      <c r="F1389" t="s">
        <v>27071</v>
      </c>
      <c r="G1389" t="s">
        <v>228</v>
      </c>
      <c r="H1389" t="s">
        <v>7903</v>
      </c>
      <c r="I1389" t="s">
        <v>8218</v>
      </c>
      <c r="J1389" t="s">
        <v>8219</v>
      </c>
      <c r="K1389" t="s">
        <v>715</v>
      </c>
      <c r="L1389" t="s">
        <v>8220</v>
      </c>
    </row>
    <row r="1390" spans="1:12">
      <c r="A1390" t="s">
        <v>8264</v>
      </c>
      <c r="B1390" t="s">
        <v>8222</v>
      </c>
      <c r="C1390" t="str">
        <f t="shared" si="21"/>
        <v>Manoj</v>
      </c>
      <c r="D1390" s="2" t="s">
        <v>24403</v>
      </c>
      <c r="E1390" t="s">
        <v>5188</v>
      </c>
      <c r="F1390" t="s">
        <v>24404</v>
      </c>
      <c r="G1390" t="s">
        <v>856</v>
      </c>
      <c r="H1390" t="s">
        <v>6517</v>
      </c>
      <c r="I1390" t="s">
        <v>8223</v>
      </c>
      <c r="J1390" t="s">
        <v>3065</v>
      </c>
      <c r="K1390" t="s">
        <v>8224</v>
      </c>
      <c r="L1390" t="s">
        <v>8220</v>
      </c>
    </row>
    <row r="1391" spans="1:12">
      <c r="A1391" t="s">
        <v>8270</v>
      </c>
      <c r="B1391" t="s">
        <v>8226</v>
      </c>
      <c r="C1391" t="str">
        <f t="shared" si="21"/>
        <v>Raghuvir</v>
      </c>
      <c r="D1391" s="2" t="s">
        <v>2315</v>
      </c>
      <c r="E1391" t="s">
        <v>9572</v>
      </c>
      <c r="F1391" t="s">
        <v>25047</v>
      </c>
      <c r="G1391" t="s">
        <v>856</v>
      </c>
      <c r="H1391" t="s">
        <v>6798</v>
      </c>
      <c r="I1391" t="s">
        <v>8229</v>
      </c>
      <c r="J1391" t="s">
        <v>8230</v>
      </c>
      <c r="K1391" t="s">
        <v>7083</v>
      </c>
      <c r="L1391" t="s">
        <v>8231</v>
      </c>
    </row>
    <row r="1392" spans="1:12">
      <c r="A1392" t="s">
        <v>8276</v>
      </c>
      <c r="B1392" t="s">
        <v>8233</v>
      </c>
      <c r="C1392" t="str">
        <f t="shared" si="21"/>
        <v>Galaxy</v>
      </c>
      <c r="D1392" s="2" t="s">
        <v>907</v>
      </c>
      <c r="E1392" t="s">
        <v>4460</v>
      </c>
      <c r="F1392" t="s">
        <v>15625</v>
      </c>
      <c r="G1392" t="s">
        <v>856</v>
      </c>
      <c r="H1392" t="s">
        <v>859</v>
      </c>
      <c r="I1392" t="s">
        <v>859</v>
      </c>
      <c r="J1392" t="s">
        <v>859</v>
      </c>
      <c r="K1392" t="s">
        <v>859</v>
      </c>
      <c r="L1392" t="s">
        <v>8234</v>
      </c>
    </row>
    <row r="1393" spans="1:12">
      <c r="A1393" t="s">
        <v>8279</v>
      </c>
      <c r="B1393" t="s">
        <v>8236</v>
      </c>
      <c r="C1393" t="str">
        <f t="shared" si="21"/>
        <v>Maruti</v>
      </c>
      <c r="D1393" s="2" t="s">
        <v>24405</v>
      </c>
      <c r="E1393" t="s">
        <v>23726</v>
      </c>
      <c r="F1393" t="s">
        <v>2473</v>
      </c>
      <c r="G1393" t="s">
        <v>856</v>
      </c>
      <c r="H1393" t="s">
        <v>1886</v>
      </c>
      <c r="I1393" t="s">
        <v>8237</v>
      </c>
      <c r="J1393" t="s">
        <v>3574</v>
      </c>
      <c r="K1393" t="s">
        <v>8238</v>
      </c>
      <c r="L1393" t="s">
        <v>2599</v>
      </c>
    </row>
    <row r="1394" spans="1:12">
      <c r="A1394" t="s">
        <v>8286</v>
      </c>
      <c r="B1394" t="s">
        <v>8240</v>
      </c>
      <c r="C1394" t="str">
        <f t="shared" si="21"/>
        <v>Northern</v>
      </c>
      <c r="D1394" s="2" t="s">
        <v>3879</v>
      </c>
      <c r="E1394" t="s">
        <v>3575</v>
      </c>
      <c r="F1394" t="s">
        <v>27072</v>
      </c>
      <c r="G1394" t="s">
        <v>2350</v>
      </c>
      <c r="H1394" t="s">
        <v>721</v>
      </c>
      <c r="I1394" t="s">
        <v>6359</v>
      </c>
      <c r="J1394" t="s">
        <v>8242</v>
      </c>
      <c r="K1394" t="s">
        <v>6244</v>
      </c>
      <c r="L1394" t="s">
        <v>8243</v>
      </c>
    </row>
    <row r="1395" spans="1:12">
      <c r="A1395" t="s">
        <v>842</v>
      </c>
      <c r="B1395" t="s">
        <v>843</v>
      </c>
      <c r="C1395" t="str">
        <f t="shared" si="21"/>
        <v>Name</v>
      </c>
      <c r="D1395" s="2" t="s">
        <v>844</v>
      </c>
      <c r="E1395" t="s">
        <v>845</v>
      </c>
      <c r="F1395" t="s">
        <v>846</v>
      </c>
      <c r="G1395" t="s">
        <v>847</v>
      </c>
      <c r="H1395" t="s">
        <v>848</v>
      </c>
      <c r="I1395" t="s">
        <v>849</v>
      </c>
      <c r="J1395" t="s">
        <v>850</v>
      </c>
      <c r="K1395" t="s">
        <v>851</v>
      </c>
      <c r="L1395" t="s">
        <v>852</v>
      </c>
    </row>
    <row r="1396" spans="1:12">
      <c r="A1396" t="s">
        <v>8291</v>
      </c>
      <c r="B1396" t="s">
        <v>8245</v>
      </c>
      <c r="C1396" t="str">
        <f t="shared" si="21"/>
        <v>Maxposure</v>
      </c>
      <c r="D1396" s="2" t="s">
        <v>5022</v>
      </c>
      <c r="E1396" t="s">
        <v>2442</v>
      </c>
      <c r="F1396" t="s">
        <v>27073</v>
      </c>
      <c r="G1396" t="s">
        <v>856</v>
      </c>
      <c r="H1396" t="s">
        <v>93</v>
      </c>
      <c r="I1396" t="s">
        <v>8246</v>
      </c>
      <c r="J1396" t="s">
        <v>7175</v>
      </c>
      <c r="K1396" t="s">
        <v>1803</v>
      </c>
      <c r="L1396" t="s">
        <v>7473</v>
      </c>
    </row>
    <row r="1397" spans="1:12">
      <c r="A1397" t="s">
        <v>8293</v>
      </c>
      <c r="B1397" t="s">
        <v>8248</v>
      </c>
      <c r="C1397" t="str">
        <f t="shared" si="21"/>
        <v>Sh.</v>
      </c>
      <c r="D1397" s="2" t="s">
        <v>10534</v>
      </c>
      <c r="E1397" t="s">
        <v>2101</v>
      </c>
      <c r="F1397" t="s">
        <v>3083</v>
      </c>
      <c r="G1397" t="s">
        <v>856</v>
      </c>
      <c r="H1397" t="s">
        <v>8019</v>
      </c>
      <c r="I1397" t="s">
        <v>8250</v>
      </c>
      <c r="J1397" t="s">
        <v>5324</v>
      </c>
      <c r="K1397" t="s">
        <v>8251</v>
      </c>
      <c r="L1397" t="s">
        <v>8252</v>
      </c>
    </row>
    <row r="1398" spans="1:12">
      <c r="A1398" t="s">
        <v>8298</v>
      </c>
      <c r="B1398" t="s">
        <v>8254</v>
      </c>
      <c r="C1398" t="str">
        <f t="shared" si="21"/>
        <v>Jonjua</v>
      </c>
      <c r="D1398" s="2" t="s">
        <v>2865</v>
      </c>
      <c r="E1398" t="s">
        <v>14457</v>
      </c>
      <c r="F1398" t="s">
        <v>7105</v>
      </c>
      <c r="G1398" t="s">
        <v>146</v>
      </c>
      <c r="H1398" t="s">
        <v>7711</v>
      </c>
      <c r="I1398" t="s">
        <v>8256</v>
      </c>
      <c r="J1398" t="s">
        <v>971</v>
      </c>
      <c r="K1398" t="s">
        <v>8257</v>
      </c>
      <c r="L1398" t="s">
        <v>8252</v>
      </c>
    </row>
    <row r="1399" spans="1:12">
      <c r="A1399" t="s">
        <v>8303</v>
      </c>
      <c r="B1399" t="s">
        <v>8046</v>
      </c>
      <c r="C1399" t="str">
        <f t="shared" si="21"/>
        <v>Jakharia</v>
      </c>
      <c r="D1399" s="2" t="s">
        <v>23450</v>
      </c>
      <c r="E1399" t="s">
        <v>4871</v>
      </c>
      <c r="F1399" t="s">
        <v>2797</v>
      </c>
      <c r="G1399" t="s">
        <v>856</v>
      </c>
      <c r="H1399" t="s">
        <v>8048</v>
      </c>
      <c r="I1399" t="s">
        <v>8049</v>
      </c>
      <c r="J1399" t="s">
        <v>3587</v>
      </c>
      <c r="K1399" t="s">
        <v>8050</v>
      </c>
      <c r="L1399" t="s">
        <v>8252</v>
      </c>
    </row>
    <row r="1400" spans="1:12">
      <c r="A1400" t="s">
        <v>8307</v>
      </c>
      <c r="B1400" t="s">
        <v>8259</v>
      </c>
      <c r="C1400" t="str">
        <f t="shared" si="21"/>
        <v>Indef</v>
      </c>
      <c r="D1400" s="2" t="s">
        <v>27074</v>
      </c>
      <c r="E1400" t="s">
        <v>2512</v>
      </c>
      <c r="F1400" t="s">
        <v>27075</v>
      </c>
      <c r="G1400" t="s">
        <v>309</v>
      </c>
      <c r="H1400" t="s">
        <v>1021</v>
      </c>
      <c r="I1400" t="s">
        <v>2511</v>
      </c>
      <c r="J1400" t="s">
        <v>2546</v>
      </c>
      <c r="K1400" t="s">
        <v>354</v>
      </c>
      <c r="L1400" t="s">
        <v>8252</v>
      </c>
    </row>
    <row r="1401" spans="1:12">
      <c r="A1401" t="s">
        <v>8313</v>
      </c>
      <c r="B1401" t="s">
        <v>8261</v>
      </c>
      <c r="C1401" t="str">
        <f t="shared" si="21"/>
        <v>Bhagwati</v>
      </c>
      <c r="D1401" s="2" t="s">
        <v>27076</v>
      </c>
      <c r="E1401" t="s">
        <v>5977</v>
      </c>
      <c r="F1401" t="s">
        <v>10337</v>
      </c>
      <c r="G1401" t="s">
        <v>228</v>
      </c>
      <c r="H1401" t="s">
        <v>4916</v>
      </c>
      <c r="I1401" t="s">
        <v>8262</v>
      </c>
      <c r="J1401" t="s">
        <v>8263</v>
      </c>
      <c r="K1401" t="s">
        <v>3352</v>
      </c>
      <c r="L1401" t="s">
        <v>1786</v>
      </c>
    </row>
    <row r="1402" spans="1:12">
      <c r="A1402" t="s">
        <v>8320</v>
      </c>
      <c r="B1402" t="s">
        <v>8265</v>
      </c>
      <c r="C1402" t="str">
        <f t="shared" si="21"/>
        <v>Voltas</v>
      </c>
      <c r="D1402" s="2" t="s">
        <v>27077</v>
      </c>
      <c r="E1402" t="s">
        <v>14145</v>
      </c>
      <c r="F1402" t="s">
        <v>27078</v>
      </c>
      <c r="G1402" t="s">
        <v>228</v>
      </c>
      <c r="H1402" t="s">
        <v>8266</v>
      </c>
      <c r="I1402" t="s">
        <v>8267</v>
      </c>
      <c r="J1402" t="s">
        <v>8268</v>
      </c>
      <c r="K1402" t="s">
        <v>8269</v>
      </c>
      <c r="L1402" t="s">
        <v>1786</v>
      </c>
    </row>
    <row r="1403" spans="1:12">
      <c r="A1403" t="s">
        <v>8325</v>
      </c>
      <c r="B1403" t="s">
        <v>8271</v>
      </c>
      <c r="C1403" t="str">
        <f t="shared" si="21"/>
        <v>Phantom</v>
      </c>
      <c r="D1403" s="2" t="s">
        <v>23076</v>
      </c>
      <c r="E1403" t="s">
        <v>15293</v>
      </c>
      <c r="F1403" t="s">
        <v>24407</v>
      </c>
      <c r="G1403" t="s">
        <v>856</v>
      </c>
      <c r="H1403" t="s">
        <v>8272</v>
      </c>
      <c r="I1403" t="s">
        <v>8273</v>
      </c>
      <c r="J1403" t="s">
        <v>8274</v>
      </c>
      <c r="K1403" t="s">
        <v>8275</v>
      </c>
      <c r="L1403" t="s">
        <v>1299</v>
      </c>
    </row>
    <row r="1404" spans="1:12">
      <c r="A1404" t="s">
        <v>8330</v>
      </c>
      <c r="B1404" t="s">
        <v>8277</v>
      </c>
      <c r="C1404" t="str">
        <f t="shared" si="21"/>
        <v>JSL</v>
      </c>
      <c r="D1404" s="2" t="s">
        <v>24408</v>
      </c>
      <c r="E1404" t="s">
        <v>23248</v>
      </c>
      <c r="F1404" t="s">
        <v>24409</v>
      </c>
      <c r="G1404" t="s">
        <v>856</v>
      </c>
      <c r="H1404" t="s">
        <v>552</v>
      </c>
      <c r="I1404" t="s">
        <v>8278</v>
      </c>
      <c r="J1404" t="s">
        <v>2484</v>
      </c>
      <c r="K1404" t="s">
        <v>567</v>
      </c>
      <c r="L1404" t="s">
        <v>921</v>
      </c>
    </row>
    <row r="1405" spans="1:12">
      <c r="A1405" t="s">
        <v>8336</v>
      </c>
      <c r="B1405" t="s">
        <v>8280</v>
      </c>
      <c r="C1405" t="str">
        <f t="shared" si="21"/>
        <v>Agarwal</v>
      </c>
      <c r="D1405" s="2" t="s">
        <v>4654</v>
      </c>
      <c r="E1405" t="s">
        <v>6065</v>
      </c>
      <c r="F1405" t="s">
        <v>5344</v>
      </c>
      <c r="G1405" t="s">
        <v>856</v>
      </c>
      <c r="H1405" t="s">
        <v>282</v>
      </c>
      <c r="I1405" t="s">
        <v>8283</v>
      </c>
      <c r="J1405" t="s">
        <v>8284</v>
      </c>
      <c r="K1405" t="s">
        <v>8285</v>
      </c>
      <c r="L1405" t="s">
        <v>921</v>
      </c>
    </row>
    <row r="1406" spans="1:12">
      <c r="A1406" t="s">
        <v>842</v>
      </c>
      <c r="B1406" t="s">
        <v>843</v>
      </c>
      <c r="C1406" t="str">
        <f t="shared" si="21"/>
        <v>Name</v>
      </c>
      <c r="D1406" s="2" t="s">
        <v>844</v>
      </c>
      <c r="E1406" t="s">
        <v>845</v>
      </c>
      <c r="F1406" t="s">
        <v>846</v>
      </c>
      <c r="G1406" t="s">
        <v>847</v>
      </c>
      <c r="H1406" t="s">
        <v>848</v>
      </c>
      <c r="I1406" t="s">
        <v>849</v>
      </c>
      <c r="J1406" t="s">
        <v>850</v>
      </c>
      <c r="K1406" t="s">
        <v>851</v>
      </c>
      <c r="L1406" t="s">
        <v>852</v>
      </c>
    </row>
    <row r="1407" spans="1:12">
      <c r="A1407" t="s">
        <v>8340</v>
      </c>
      <c r="B1407" t="s">
        <v>8287</v>
      </c>
      <c r="C1407" t="str">
        <f t="shared" si="21"/>
        <v>Panasonic</v>
      </c>
      <c r="D1407" s="2" t="s">
        <v>27079</v>
      </c>
      <c r="E1407" t="s">
        <v>22154</v>
      </c>
      <c r="F1407" t="s">
        <v>27080</v>
      </c>
      <c r="G1407" t="s">
        <v>642</v>
      </c>
      <c r="H1407" t="s">
        <v>729</v>
      </c>
      <c r="I1407" t="s">
        <v>7497</v>
      </c>
      <c r="J1407" t="s">
        <v>8289</v>
      </c>
      <c r="K1407" t="s">
        <v>8290</v>
      </c>
      <c r="L1407" t="s">
        <v>7703</v>
      </c>
    </row>
    <row r="1408" spans="1:12">
      <c r="A1408" t="s">
        <v>8343</v>
      </c>
      <c r="B1408" t="s">
        <v>8292</v>
      </c>
      <c r="C1408" t="str">
        <f t="shared" si="21"/>
        <v>Ganesh</v>
      </c>
      <c r="D1408" s="2" t="s">
        <v>27081</v>
      </c>
      <c r="E1408" t="s">
        <v>5439</v>
      </c>
      <c r="F1408" t="s">
        <v>24663</v>
      </c>
      <c r="G1408" t="s">
        <v>856</v>
      </c>
      <c r="H1408" t="s">
        <v>6830</v>
      </c>
      <c r="I1408" t="s">
        <v>3572</v>
      </c>
      <c r="J1408" t="s">
        <v>3267</v>
      </c>
      <c r="K1408" t="s">
        <v>950</v>
      </c>
      <c r="L1408" t="s">
        <v>390</v>
      </c>
    </row>
    <row r="1409" spans="1:12">
      <c r="A1409" t="s">
        <v>8348</v>
      </c>
      <c r="B1409" t="s">
        <v>8294</v>
      </c>
      <c r="C1409" t="str">
        <f t="shared" si="21"/>
        <v>B</v>
      </c>
      <c r="D1409" s="2" t="s">
        <v>25864</v>
      </c>
      <c r="E1409" t="s">
        <v>3389</v>
      </c>
      <c r="F1409" t="s">
        <v>23564</v>
      </c>
      <c r="G1409" t="s">
        <v>2409</v>
      </c>
      <c r="H1409" t="s">
        <v>1405</v>
      </c>
      <c r="I1409" t="s">
        <v>8295</v>
      </c>
      <c r="J1409" t="s">
        <v>8296</v>
      </c>
      <c r="K1409" t="s">
        <v>955</v>
      </c>
      <c r="L1409" t="s">
        <v>8297</v>
      </c>
    </row>
    <row r="1410" spans="1:12">
      <c r="A1410" t="s">
        <v>8351</v>
      </c>
      <c r="B1410" t="s">
        <v>8299</v>
      </c>
      <c r="C1410" t="str">
        <f t="shared" ref="C1410:C1473" si="22">IFERROR(LEFT(B1410,FIND(" ",B1410)-1),B1410)</f>
        <v>Dr</v>
      </c>
      <c r="D1410" s="2" t="s">
        <v>27082</v>
      </c>
      <c r="E1410" t="s">
        <v>23024</v>
      </c>
      <c r="F1410" t="s">
        <v>27083</v>
      </c>
      <c r="G1410" t="s">
        <v>1642</v>
      </c>
      <c r="H1410" t="s">
        <v>8300</v>
      </c>
      <c r="I1410" t="s">
        <v>6049</v>
      </c>
      <c r="J1410" t="s">
        <v>8301</v>
      </c>
      <c r="K1410" t="s">
        <v>6083</v>
      </c>
      <c r="L1410" t="s">
        <v>8302</v>
      </c>
    </row>
    <row r="1411" spans="1:12">
      <c r="A1411" t="s">
        <v>8356</v>
      </c>
      <c r="B1411" t="s">
        <v>8304</v>
      </c>
      <c r="C1411" t="str">
        <f t="shared" si="22"/>
        <v>GRP</v>
      </c>
      <c r="D1411" s="2" t="s">
        <v>27084</v>
      </c>
      <c r="E1411" t="s">
        <v>3078</v>
      </c>
      <c r="F1411" t="s">
        <v>27085</v>
      </c>
      <c r="G1411" t="s">
        <v>378</v>
      </c>
      <c r="H1411" t="s">
        <v>3886</v>
      </c>
      <c r="I1411" t="s">
        <v>8305</v>
      </c>
      <c r="J1411" t="s">
        <v>8306</v>
      </c>
      <c r="K1411" t="s">
        <v>4826</v>
      </c>
      <c r="L1411" t="s">
        <v>8147</v>
      </c>
    </row>
    <row r="1412" spans="1:12">
      <c r="A1412" t="s">
        <v>8361</v>
      </c>
      <c r="B1412" t="s">
        <v>8308</v>
      </c>
      <c r="C1412" t="str">
        <f t="shared" si="22"/>
        <v>KPI</v>
      </c>
      <c r="D1412" s="2" t="s">
        <v>27086</v>
      </c>
      <c r="E1412" t="s">
        <v>5757</v>
      </c>
      <c r="F1412" t="s">
        <v>27087</v>
      </c>
      <c r="G1412" t="s">
        <v>2240</v>
      </c>
      <c r="H1412" t="s">
        <v>8309</v>
      </c>
      <c r="I1412" t="s">
        <v>8310</v>
      </c>
      <c r="J1412" t="s">
        <v>8311</v>
      </c>
      <c r="K1412" t="s">
        <v>8312</v>
      </c>
      <c r="L1412" t="s">
        <v>5712</v>
      </c>
    </row>
    <row r="1413" spans="1:12">
      <c r="A1413" t="s">
        <v>8364</v>
      </c>
      <c r="B1413" t="s">
        <v>8314</v>
      </c>
      <c r="C1413" t="str">
        <f t="shared" si="22"/>
        <v>EPL</v>
      </c>
      <c r="D1413" s="2" t="s">
        <v>27088</v>
      </c>
      <c r="E1413" t="s">
        <v>4475</v>
      </c>
      <c r="F1413" t="s">
        <v>27089</v>
      </c>
      <c r="G1413" t="s">
        <v>6726</v>
      </c>
      <c r="H1413" t="s">
        <v>8316</v>
      </c>
      <c r="I1413" t="s">
        <v>3533</v>
      </c>
      <c r="J1413" t="s">
        <v>8317</v>
      </c>
      <c r="K1413" t="s">
        <v>8318</v>
      </c>
      <c r="L1413" t="s">
        <v>8319</v>
      </c>
    </row>
    <row r="1414" spans="1:12">
      <c r="A1414" t="s">
        <v>8370</v>
      </c>
      <c r="B1414" t="s">
        <v>8321</v>
      </c>
      <c r="C1414" t="str">
        <f t="shared" si="22"/>
        <v>Adani</v>
      </c>
      <c r="D1414" s="2" t="s">
        <v>27090</v>
      </c>
      <c r="E1414" t="s">
        <v>5011</v>
      </c>
      <c r="F1414" t="s">
        <v>27091</v>
      </c>
      <c r="G1414" t="s">
        <v>231</v>
      </c>
      <c r="H1414" t="s">
        <v>8323</v>
      </c>
      <c r="I1414" t="s">
        <v>538</v>
      </c>
      <c r="J1414" t="s">
        <v>8324</v>
      </c>
      <c r="K1414" t="s">
        <v>6914</v>
      </c>
      <c r="L1414" t="s">
        <v>6696</v>
      </c>
    </row>
    <row r="1415" spans="1:12">
      <c r="A1415" t="s">
        <v>8375</v>
      </c>
      <c r="B1415" t="s">
        <v>8326</v>
      </c>
      <c r="C1415" t="str">
        <f t="shared" si="22"/>
        <v>Shree</v>
      </c>
      <c r="D1415" s="2" t="s">
        <v>25138</v>
      </c>
      <c r="E1415" t="s">
        <v>4281</v>
      </c>
      <c r="F1415" t="s">
        <v>11372</v>
      </c>
      <c r="G1415" t="s">
        <v>856</v>
      </c>
      <c r="H1415" t="s">
        <v>2944</v>
      </c>
      <c r="I1415" t="s">
        <v>8328</v>
      </c>
      <c r="J1415" t="s">
        <v>8329</v>
      </c>
      <c r="K1415" t="s">
        <v>6016</v>
      </c>
      <c r="L1415" t="s">
        <v>5804</v>
      </c>
    </row>
    <row r="1416" spans="1:12">
      <c r="A1416" t="s">
        <v>8380</v>
      </c>
      <c r="B1416" t="s">
        <v>8331</v>
      </c>
      <c r="C1416" t="str">
        <f t="shared" si="22"/>
        <v>Suraj</v>
      </c>
      <c r="D1416" s="2" t="s">
        <v>23301</v>
      </c>
      <c r="E1416" t="s">
        <v>9228</v>
      </c>
      <c r="F1416" t="s">
        <v>27092</v>
      </c>
      <c r="G1416" t="s">
        <v>987</v>
      </c>
      <c r="H1416" t="s">
        <v>465</v>
      </c>
      <c r="I1416" t="s">
        <v>8332</v>
      </c>
      <c r="J1416" t="s">
        <v>8333</v>
      </c>
      <c r="K1416" t="s">
        <v>8334</v>
      </c>
      <c r="L1416" t="s">
        <v>8335</v>
      </c>
    </row>
    <row r="1417" spans="1:12">
      <c r="A1417" t="s">
        <v>8385</v>
      </c>
      <c r="B1417" t="s">
        <v>8337</v>
      </c>
      <c r="C1417" t="str">
        <f t="shared" si="22"/>
        <v>Taneja</v>
      </c>
      <c r="D1417" s="2" t="s">
        <v>27093</v>
      </c>
      <c r="E1417" t="s">
        <v>25522</v>
      </c>
      <c r="F1417" t="s">
        <v>27094</v>
      </c>
      <c r="G1417" t="s">
        <v>4129</v>
      </c>
      <c r="H1417" t="s">
        <v>2695</v>
      </c>
      <c r="I1417" t="s">
        <v>2618</v>
      </c>
      <c r="J1417" t="s">
        <v>8338</v>
      </c>
      <c r="K1417" t="s">
        <v>8339</v>
      </c>
      <c r="L1417" t="s">
        <v>8335</v>
      </c>
    </row>
    <row r="1418" spans="1:12">
      <c r="A1418" t="s">
        <v>8389</v>
      </c>
      <c r="B1418" t="s">
        <v>8341</v>
      </c>
      <c r="C1418" t="str">
        <f t="shared" si="22"/>
        <v>Shradha</v>
      </c>
      <c r="D1418" s="2" t="s">
        <v>4403</v>
      </c>
      <c r="E1418" t="s">
        <v>27095</v>
      </c>
      <c r="F1418" t="s">
        <v>27096</v>
      </c>
      <c r="G1418" t="s">
        <v>2969</v>
      </c>
      <c r="H1418" t="s">
        <v>6405</v>
      </c>
      <c r="I1418" t="s">
        <v>1002</v>
      </c>
      <c r="J1418" t="s">
        <v>8342</v>
      </c>
      <c r="K1418" t="s">
        <v>1002</v>
      </c>
      <c r="L1418" t="s">
        <v>8335</v>
      </c>
    </row>
    <row r="1419" spans="1:12">
      <c r="A1419" t="s">
        <v>8393</v>
      </c>
      <c r="B1419" t="s">
        <v>8344</v>
      </c>
      <c r="C1419" t="str">
        <f t="shared" si="22"/>
        <v>Coral</v>
      </c>
      <c r="D1419" s="2" t="s">
        <v>24361</v>
      </c>
      <c r="E1419" t="s">
        <v>12811</v>
      </c>
      <c r="F1419" t="s">
        <v>27097</v>
      </c>
      <c r="G1419" t="s">
        <v>1819</v>
      </c>
      <c r="H1419" t="s">
        <v>136</v>
      </c>
      <c r="I1419" t="s">
        <v>8345</v>
      </c>
      <c r="J1419" t="s">
        <v>8346</v>
      </c>
      <c r="K1419" t="s">
        <v>8347</v>
      </c>
      <c r="L1419" t="s">
        <v>4268</v>
      </c>
    </row>
    <row r="1420" spans="1:12">
      <c r="A1420" t="s">
        <v>8398</v>
      </c>
      <c r="B1420" t="s">
        <v>488</v>
      </c>
      <c r="C1420" t="str">
        <f t="shared" si="22"/>
        <v>ACC</v>
      </c>
      <c r="D1420" s="2" t="s">
        <v>27098</v>
      </c>
      <c r="E1420" t="s">
        <v>9758</v>
      </c>
      <c r="F1420" t="s">
        <v>27099</v>
      </c>
      <c r="G1420" t="s">
        <v>552</v>
      </c>
      <c r="H1420" t="s">
        <v>8349</v>
      </c>
      <c r="I1420" t="s">
        <v>500</v>
      </c>
      <c r="J1420" t="s">
        <v>8350</v>
      </c>
      <c r="K1420" t="s">
        <v>6439</v>
      </c>
      <c r="L1420" t="s">
        <v>4268</v>
      </c>
    </row>
    <row r="1421" spans="1:12">
      <c r="A1421" t="s">
        <v>8402</v>
      </c>
      <c r="B1421" t="s">
        <v>8352</v>
      </c>
      <c r="C1421" t="str">
        <f t="shared" si="22"/>
        <v>Aarti</v>
      </c>
      <c r="D1421" s="2" t="s">
        <v>27100</v>
      </c>
      <c r="E1421" t="s">
        <v>1727</v>
      </c>
      <c r="F1421" t="s">
        <v>27101</v>
      </c>
      <c r="G1421" t="s">
        <v>2153</v>
      </c>
      <c r="H1421" t="s">
        <v>8146</v>
      </c>
      <c r="I1421" t="s">
        <v>8354</v>
      </c>
      <c r="J1421" t="s">
        <v>8355</v>
      </c>
      <c r="K1421" t="s">
        <v>463</v>
      </c>
      <c r="L1421" t="s">
        <v>4268</v>
      </c>
    </row>
    <row r="1422" spans="1:12">
      <c r="A1422" t="s">
        <v>842</v>
      </c>
      <c r="B1422" t="s">
        <v>843</v>
      </c>
      <c r="C1422" t="str">
        <f t="shared" si="22"/>
        <v>Name</v>
      </c>
      <c r="D1422" s="2" t="s">
        <v>844</v>
      </c>
      <c r="E1422" t="s">
        <v>845</v>
      </c>
      <c r="F1422" t="s">
        <v>846</v>
      </c>
      <c r="G1422" t="s">
        <v>847</v>
      </c>
      <c r="H1422" t="s">
        <v>848</v>
      </c>
      <c r="I1422" t="s">
        <v>849</v>
      </c>
      <c r="J1422" t="s">
        <v>850</v>
      </c>
      <c r="K1422" t="s">
        <v>851</v>
      </c>
      <c r="L1422" t="s">
        <v>852</v>
      </c>
    </row>
    <row r="1423" spans="1:12">
      <c r="A1423" t="s">
        <v>8405</v>
      </c>
      <c r="B1423" t="s">
        <v>8357</v>
      </c>
      <c r="C1423" t="str">
        <f t="shared" si="22"/>
        <v>Bharti</v>
      </c>
      <c r="D1423" s="2" t="s">
        <v>27102</v>
      </c>
      <c r="E1423" t="s">
        <v>7692</v>
      </c>
      <c r="F1423" t="s">
        <v>27103</v>
      </c>
      <c r="G1423" t="s">
        <v>987</v>
      </c>
      <c r="H1423" t="s">
        <v>8358</v>
      </c>
      <c r="I1423" t="s">
        <v>8359</v>
      </c>
      <c r="J1423" t="s">
        <v>8360</v>
      </c>
      <c r="K1423" t="s">
        <v>5094</v>
      </c>
      <c r="L1423" t="s">
        <v>4268</v>
      </c>
    </row>
    <row r="1424" spans="1:12">
      <c r="A1424" t="s">
        <v>8409</v>
      </c>
      <c r="B1424" t="s">
        <v>8365</v>
      </c>
      <c r="C1424" t="str">
        <f t="shared" si="22"/>
        <v>Insecticid.India</v>
      </c>
      <c r="D1424" s="2" t="s">
        <v>27104</v>
      </c>
      <c r="E1424" t="s">
        <v>3028</v>
      </c>
      <c r="F1424" t="s">
        <v>27105</v>
      </c>
      <c r="G1424" t="s">
        <v>1369</v>
      </c>
      <c r="H1424" t="s">
        <v>8367</v>
      </c>
      <c r="I1424" t="s">
        <v>8234</v>
      </c>
      <c r="J1424" t="s">
        <v>8368</v>
      </c>
      <c r="K1424" t="s">
        <v>8369</v>
      </c>
      <c r="L1424" t="s">
        <v>4358</v>
      </c>
    </row>
    <row r="1425" spans="1:12">
      <c r="A1425" t="s">
        <v>8412</v>
      </c>
      <c r="B1425" t="s">
        <v>8371</v>
      </c>
      <c r="C1425" t="str">
        <f t="shared" si="22"/>
        <v>Indian</v>
      </c>
      <c r="D1425" s="2" t="s">
        <v>24414</v>
      </c>
      <c r="E1425" t="s">
        <v>7638</v>
      </c>
      <c r="F1425" t="s">
        <v>18219</v>
      </c>
      <c r="G1425" t="s">
        <v>856</v>
      </c>
      <c r="H1425" t="s">
        <v>5605</v>
      </c>
      <c r="I1425" t="s">
        <v>8372</v>
      </c>
      <c r="J1425" t="s">
        <v>8373</v>
      </c>
      <c r="K1425" t="s">
        <v>8374</v>
      </c>
      <c r="L1425" t="s">
        <v>5204</v>
      </c>
    </row>
    <row r="1426" spans="1:12">
      <c r="A1426" t="s">
        <v>8416</v>
      </c>
      <c r="B1426" t="s">
        <v>8376</v>
      </c>
      <c r="C1426" t="str">
        <f t="shared" si="22"/>
        <v>Ultracab</v>
      </c>
      <c r="D1426" s="2" t="s">
        <v>6062</v>
      </c>
      <c r="E1426" t="s">
        <v>6392</v>
      </c>
      <c r="F1426" t="s">
        <v>27106</v>
      </c>
      <c r="G1426" t="s">
        <v>856</v>
      </c>
      <c r="H1426" t="s">
        <v>571</v>
      </c>
      <c r="I1426" t="s">
        <v>8378</v>
      </c>
      <c r="J1426" t="s">
        <v>8379</v>
      </c>
      <c r="K1426" t="s">
        <v>4649</v>
      </c>
      <c r="L1426" t="s">
        <v>5204</v>
      </c>
    </row>
    <row r="1427" spans="1:12">
      <c r="A1427" t="s">
        <v>8420</v>
      </c>
      <c r="B1427" t="s">
        <v>8381</v>
      </c>
      <c r="C1427" t="str">
        <f t="shared" si="22"/>
        <v>Harshil</v>
      </c>
      <c r="D1427" s="2" t="s">
        <v>333</v>
      </c>
      <c r="E1427" t="s">
        <v>3836</v>
      </c>
      <c r="F1427" t="s">
        <v>24415</v>
      </c>
      <c r="G1427" t="s">
        <v>856</v>
      </c>
      <c r="H1427" t="s">
        <v>3505</v>
      </c>
      <c r="I1427" t="s">
        <v>8382</v>
      </c>
      <c r="J1427" t="s">
        <v>8383</v>
      </c>
      <c r="K1427" t="s">
        <v>8384</v>
      </c>
      <c r="L1427" t="s">
        <v>3352</v>
      </c>
    </row>
    <row r="1428" spans="1:12">
      <c r="A1428" t="s">
        <v>8423</v>
      </c>
      <c r="B1428" t="s">
        <v>8386</v>
      </c>
      <c r="C1428" t="str">
        <f t="shared" si="22"/>
        <v>Aveer</v>
      </c>
      <c r="D1428" s="2" t="s">
        <v>27107</v>
      </c>
      <c r="E1428" t="s">
        <v>23333</v>
      </c>
      <c r="F1428" t="s">
        <v>27108</v>
      </c>
      <c r="G1428" t="s">
        <v>1787</v>
      </c>
      <c r="H1428" t="s">
        <v>867</v>
      </c>
      <c r="I1428" t="s">
        <v>8387</v>
      </c>
      <c r="J1428" t="s">
        <v>3036</v>
      </c>
      <c r="K1428" t="s">
        <v>8388</v>
      </c>
      <c r="L1428" t="s">
        <v>3352</v>
      </c>
    </row>
    <row r="1429" spans="1:12">
      <c r="A1429" t="s">
        <v>8430</v>
      </c>
      <c r="B1429" t="s">
        <v>8394</v>
      </c>
      <c r="C1429" t="str">
        <f t="shared" si="22"/>
        <v>KMC</v>
      </c>
      <c r="D1429" s="2" t="s">
        <v>27109</v>
      </c>
      <c r="E1429" t="s">
        <v>27110</v>
      </c>
      <c r="F1429" t="s">
        <v>27111</v>
      </c>
      <c r="G1429" t="s">
        <v>856</v>
      </c>
      <c r="H1429" t="s">
        <v>2613</v>
      </c>
      <c r="I1429" t="s">
        <v>8395</v>
      </c>
      <c r="J1429" t="s">
        <v>8396</v>
      </c>
      <c r="K1429" t="s">
        <v>4948</v>
      </c>
      <c r="L1429" t="s">
        <v>8397</v>
      </c>
    </row>
    <row r="1430" spans="1:12">
      <c r="A1430" t="s">
        <v>8433</v>
      </c>
      <c r="B1430" t="s">
        <v>8399</v>
      </c>
      <c r="C1430" t="str">
        <f t="shared" si="22"/>
        <v>Goyal</v>
      </c>
      <c r="D1430" s="2" t="s">
        <v>4863</v>
      </c>
      <c r="E1430" t="s">
        <v>7607</v>
      </c>
      <c r="F1430" t="s">
        <v>253</v>
      </c>
      <c r="G1430" t="s">
        <v>856</v>
      </c>
      <c r="H1430" t="s">
        <v>883</v>
      </c>
      <c r="I1430" t="s">
        <v>8400</v>
      </c>
      <c r="J1430" t="s">
        <v>1369</v>
      </c>
      <c r="K1430" t="s">
        <v>8401</v>
      </c>
      <c r="L1430" t="s">
        <v>8397</v>
      </c>
    </row>
    <row r="1431" spans="1:12">
      <c r="A1431" t="s">
        <v>8438</v>
      </c>
      <c r="B1431" t="s">
        <v>8403</v>
      </c>
      <c r="C1431" t="str">
        <f t="shared" si="22"/>
        <v>Aspira</v>
      </c>
      <c r="D1431" s="2" t="s">
        <v>23219</v>
      </c>
      <c r="E1431" t="s">
        <v>5527</v>
      </c>
      <c r="F1431" t="s">
        <v>23014</v>
      </c>
      <c r="G1431" t="s">
        <v>856</v>
      </c>
      <c r="H1431" t="s">
        <v>5509</v>
      </c>
      <c r="I1431" t="s">
        <v>8404</v>
      </c>
      <c r="J1431" t="s">
        <v>416</v>
      </c>
      <c r="K1431" t="s">
        <v>3929</v>
      </c>
      <c r="L1431" t="s">
        <v>8397</v>
      </c>
    </row>
    <row r="1432" spans="1:12">
      <c r="A1432" t="s">
        <v>8444</v>
      </c>
      <c r="B1432" t="s">
        <v>8406</v>
      </c>
      <c r="C1432" t="str">
        <f t="shared" si="22"/>
        <v>Royal</v>
      </c>
      <c r="D1432" s="2" t="s">
        <v>27112</v>
      </c>
      <c r="E1432" t="s">
        <v>23424</v>
      </c>
      <c r="F1432" t="s">
        <v>27113</v>
      </c>
      <c r="G1432" t="s">
        <v>574</v>
      </c>
      <c r="H1432" t="s">
        <v>4052</v>
      </c>
      <c r="I1432" t="s">
        <v>5324</v>
      </c>
      <c r="J1432" t="s">
        <v>7013</v>
      </c>
      <c r="K1432" t="s">
        <v>8408</v>
      </c>
      <c r="L1432" t="s">
        <v>5183</v>
      </c>
    </row>
    <row r="1433" spans="1:12">
      <c r="A1433" t="s">
        <v>842</v>
      </c>
      <c r="B1433" t="s">
        <v>843</v>
      </c>
      <c r="C1433" t="str">
        <f t="shared" si="22"/>
        <v>Name</v>
      </c>
      <c r="D1433" s="2" t="s">
        <v>844</v>
      </c>
      <c r="E1433" t="s">
        <v>845</v>
      </c>
      <c r="F1433" t="s">
        <v>846</v>
      </c>
      <c r="G1433" t="s">
        <v>847</v>
      </c>
      <c r="H1433" t="s">
        <v>848</v>
      </c>
      <c r="I1433" t="s">
        <v>849</v>
      </c>
      <c r="J1433" t="s">
        <v>850</v>
      </c>
      <c r="K1433" t="s">
        <v>851</v>
      </c>
      <c r="L1433" t="s">
        <v>852</v>
      </c>
    </row>
    <row r="1434" spans="1:12">
      <c r="A1434" t="s">
        <v>8449</v>
      </c>
      <c r="B1434" t="s">
        <v>8410</v>
      </c>
      <c r="C1434" t="str">
        <f t="shared" si="22"/>
        <v>Nitin</v>
      </c>
      <c r="D1434" s="2" t="s">
        <v>24820</v>
      </c>
      <c r="E1434" t="s">
        <v>206</v>
      </c>
      <c r="F1434" t="s">
        <v>27114</v>
      </c>
      <c r="G1434" t="s">
        <v>2858</v>
      </c>
      <c r="H1434" t="s">
        <v>6176</v>
      </c>
      <c r="I1434" t="s">
        <v>8411</v>
      </c>
      <c r="J1434" t="s">
        <v>5280</v>
      </c>
      <c r="K1434" t="s">
        <v>683</v>
      </c>
      <c r="L1434" t="s">
        <v>206</v>
      </c>
    </row>
    <row r="1435" spans="1:12">
      <c r="A1435" t="s">
        <v>8453</v>
      </c>
      <c r="B1435" t="s">
        <v>8413</v>
      </c>
      <c r="C1435" t="str">
        <f t="shared" si="22"/>
        <v>Time</v>
      </c>
      <c r="D1435" s="2" t="s">
        <v>27115</v>
      </c>
      <c r="E1435" t="s">
        <v>5138</v>
      </c>
      <c r="F1435" t="s">
        <v>27116</v>
      </c>
      <c r="G1435" t="s">
        <v>1408</v>
      </c>
      <c r="H1435" t="s">
        <v>8414</v>
      </c>
      <c r="I1435" t="s">
        <v>4499</v>
      </c>
      <c r="J1435" t="s">
        <v>8415</v>
      </c>
      <c r="K1435" t="s">
        <v>5339</v>
      </c>
      <c r="L1435" t="s">
        <v>206</v>
      </c>
    </row>
    <row r="1436" spans="1:12">
      <c r="A1436" t="s">
        <v>8458</v>
      </c>
      <c r="B1436" t="s">
        <v>8417</v>
      </c>
      <c r="C1436" t="str">
        <f t="shared" si="22"/>
        <v>Rajgor</v>
      </c>
      <c r="D1436" s="2" t="s">
        <v>8755</v>
      </c>
      <c r="E1436" t="s">
        <v>625</v>
      </c>
      <c r="F1436" t="s">
        <v>23425</v>
      </c>
      <c r="G1436" t="s">
        <v>1601</v>
      </c>
      <c r="H1436" t="s">
        <v>3280</v>
      </c>
      <c r="I1436" t="s">
        <v>6490</v>
      </c>
      <c r="J1436" t="s">
        <v>8418</v>
      </c>
      <c r="K1436" t="s">
        <v>8419</v>
      </c>
      <c r="L1436" t="s">
        <v>206</v>
      </c>
    </row>
    <row r="1437" spans="1:12">
      <c r="A1437" t="s">
        <v>8462</v>
      </c>
      <c r="B1437" t="s">
        <v>8424</v>
      </c>
      <c r="C1437" t="str">
        <f t="shared" si="22"/>
        <v>Interglobe</v>
      </c>
      <c r="D1437" s="2" t="s">
        <v>27117</v>
      </c>
      <c r="E1437" t="s">
        <v>25062</v>
      </c>
      <c r="F1437" t="s">
        <v>27118</v>
      </c>
      <c r="G1437" t="s">
        <v>732</v>
      </c>
      <c r="H1437" t="s">
        <v>8425</v>
      </c>
      <c r="I1437" t="s">
        <v>8426</v>
      </c>
      <c r="J1437" t="s">
        <v>8427</v>
      </c>
      <c r="K1437" t="s">
        <v>8428</v>
      </c>
      <c r="L1437" t="s">
        <v>8429</v>
      </c>
    </row>
    <row r="1438" spans="1:12">
      <c r="A1438" t="s">
        <v>8466</v>
      </c>
      <c r="B1438" t="s">
        <v>8431</v>
      </c>
      <c r="C1438" t="str">
        <f t="shared" si="22"/>
        <v>Patel</v>
      </c>
      <c r="D1438" s="2" t="s">
        <v>4510</v>
      </c>
      <c r="E1438" t="s">
        <v>27119</v>
      </c>
      <c r="F1438" t="s">
        <v>27120</v>
      </c>
      <c r="G1438" t="s">
        <v>856</v>
      </c>
      <c r="H1438" t="s">
        <v>2896</v>
      </c>
      <c r="I1438" t="s">
        <v>2536</v>
      </c>
      <c r="J1438" t="s">
        <v>8432</v>
      </c>
      <c r="K1438" t="s">
        <v>6872</v>
      </c>
      <c r="L1438" t="s">
        <v>4520</v>
      </c>
    </row>
    <row r="1439" spans="1:12">
      <c r="A1439" t="s">
        <v>8470</v>
      </c>
      <c r="B1439" t="s">
        <v>8450</v>
      </c>
      <c r="C1439" t="str">
        <f t="shared" si="22"/>
        <v>Rategain</v>
      </c>
      <c r="D1439" s="2" t="s">
        <v>27121</v>
      </c>
      <c r="E1439" t="s">
        <v>22700</v>
      </c>
      <c r="F1439" t="s">
        <v>27122</v>
      </c>
      <c r="G1439" t="s">
        <v>856</v>
      </c>
      <c r="H1439" t="s">
        <v>8451</v>
      </c>
      <c r="I1439" t="s">
        <v>1212</v>
      </c>
      <c r="J1439" t="s">
        <v>8452</v>
      </c>
      <c r="K1439" t="s">
        <v>1813</v>
      </c>
      <c r="L1439" t="s">
        <v>6503</v>
      </c>
    </row>
    <row r="1440" spans="1:12">
      <c r="A1440" t="s">
        <v>8474</v>
      </c>
      <c r="B1440" t="s">
        <v>8434</v>
      </c>
      <c r="C1440" t="str">
        <f t="shared" si="22"/>
        <v>Joindre</v>
      </c>
      <c r="D1440" s="2" t="s">
        <v>2197</v>
      </c>
      <c r="E1440" t="s">
        <v>10535</v>
      </c>
      <c r="F1440" t="s">
        <v>25867</v>
      </c>
      <c r="G1440" t="s">
        <v>14311</v>
      </c>
      <c r="H1440" t="s">
        <v>6595</v>
      </c>
      <c r="I1440" t="s">
        <v>8435</v>
      </c>
      <c r="J1440" t="s">
        <v>4889</v>
      </c>
      <c r="K1440" t="s">
        <v>8436</v>
      </c>
      <c r="L1440" t="s">
        <v>8437</v>
      </c>
    </row>
    <row r="1441" spans="1:12">
      <c r="A1441" t="s">
        <v>8480</v>
      </c>
      <c r="B1441" t="s">
        <v>8439</v>
      </c>
      <c r="C1441" t="str">
        <f t="shared" si="22"/>
        <v>Lincoln</v>
      </c>
      <c r="D1441" s="2" t="s">
        <v>24417</v>
      </c>
      <c r="E1441" t="s">
        <v>270</v>
      </c>
      <c r="F1441" t="s">
        <v>24418</v>
      </c>
      <c r="G1441" t="s">
        <v>407</v>
      </c>
      <c r="H1441" t="s">
        <v>8441</v>
      </c>
      <c r="I1441" t="s">
        <v>8442</v>
      </c>
      <c r="J1441" t="s">
        <v>8443</v>
      </c>
      <c r="K1441" t="s">
        <v>5513</v>
      </c>
      <c r="L1441" t="s">
        <v>8437</v>
      </c>
    </row>
    <row r="1442" spans="1:12">
      <c r="A1442" t="s">
        <v>8484</v>
      </c>
      <c r="B1442" t="s">
        <v>8445</v>
      </c>
      <c r="C1442" t="str">
        <f t="shared" si="22"/>
        <v>Mastek</v>
      </c>
      <c r="D1442" s="2" t="s">
        <v>27123</v>
      </c>
      <c r="E1442" t="s">
        <v>8442</v>
      </c>
      <c r="F1442" t="s">
        <v>27124</v>
      </c>
      <c r="G1442" t="s">
        <v>4863</v>
      </c>
      <c r="H1442" t="s">
        <v>8447</v>
      </c>
      <c r="I1442" t="s">
        <v>4029</v>
      </c>
      <c r="J1442" t="s">
        <v>8448</v>
      </c>
      <c r="K1442" t="s">
        <v>342</v>
      </c>
      <c r="L1442" t="s">
        <v>8437</v>
      </c>
    </row>
    <row r="1443" spans="1:12">
      <c r="A1443" t="s">
        <v>8488</v>
      </c>
      <c r="B1443" t="s">
        <v>8454</v>
      </c>
      <c r="C1443" t="str">
        <f t="shared" si="22"/>
        <v>Shree</v>
      </c>
      <c r="D1443" s="2" t="s">
        <v>23611</v>
      </c>
      <c r="E1443" t="s">
        <v>1937</v>
      </c>
      <c r="F1443" t="s">
        <v>7476</v>
      </c>
      <c r="G1443" t="s">
        <v>856</v>
      </c>
      <c r="H1443" t="s">
        <v>1642</v>
      </c>
      <c r="I1443" t="s">
        <v>8455</v>
      </c>
      <c r="J1443" t="s">
        <v>1183</v>
      </c>
      <c r="K1443" t="s">
        <v>8456</v>
      </c>
      <c r="L1443" t="s">
        <v>8457</v>
      </c>
    </row>
    <row r="1444" spans="1:12">
      <c r="A1444" t="s">
        <v>8493</v>
      </c>
      <c r="B1444" t="s">
        <v>8459</v>
      </c>
      <c r="C1444" t="str">
        <f t="shared" si="22"/>
        <v>Tara</v>
      </c>
      <c r="D1444" s="2" t="s">
        <v>22780</v>
      </c>
      <c r="E1444" t="s">
        <v>4345</v>
      </c>
      <c r="F1444" t="s">
        <v>27125</v>
      </c>
      <c r="G1444" t="s">
        <v>1264</v>
      </c>
      <c r="H1444" t="s">
        <v>338</v>
      </c>
      <c r="I1444" t="s">
        <v>8460</v>
      </c>
      <c r="J1444" t="s">
        <v>5199</v>
      </c>
      <c r="K1444" t="s">
        <v>8461</v>
      </c>
      <c r="L1444" t="s">
        <v>8457</v>
      </c>
    </row>
    <row r="1445" spans="1:12">
      <c r="A1445" t="s">
        <v>8496</v>
      </c>
      <c r="B1445" t="s">
        <v>8463</v>
      </c>
      <c r="C1445" t="str">
        <f t="shared" si="22"/>
        <v>Suraj</v>
      </c>
      <c r="D1445" s="2" t="s">
        <v>27126</v>
      </c>
      <c r="E1445" t="s">
        <v>6206</v>
      </c>
      <c r="F1445" t="s">
        <v>27127</v>
      </c>
      <c r="G1445" t="s">
        <v>856</v>
      </c>
      <c r="H1445" t="s">
        <v>2026</v>
      </c>
      <c r="I1445" t="s">
        <v>8464</v>
      </c>
      <c r="J1445" t="s">
        <v>8465</v>
      </c>
      <c r="K1445" t="s">
        <v>321</v>
      </c>
      <c r="L1445" t="s">
        <v>8457</v>
      </c>
    </row>
    <row r="1446" spans="1:12">
      <c r="A1446" t="s">
        <v>8501</v>
      </c>
      <c r="B1446" t="s">
        <v>8467</v>
      </c>
      <c r="C1446" t="str">
        <f t="shared" si="22"/>
        <v>Endurance</v>
      </c>
      <c r="D1446" s="2" t="s">
        <v>27128</v>
      </c>
      <c r="E1446" t="s">
        <v>27129</v>
      </c>
      <c r="F1446" t="s">
        <v>27130</v>
      </c>
      <c r="G1446" t="s">
        <v>407</v>
      </c>
      <c r="H1446" t="s">
        <v>8468</v>
      </c>
      <c r="I1446" t="s">
        <v>2505</v>
      </c>
      <c r="J1446" t="s">
        <v>8469</v>
      </c>
      <c r="K1446" t="s">
        <v>5804</v>
      </c>
      <c r="L1446" t="s">
        <v>8300</v>
      </c>
    </row>
    <row r="1447" spans="1:12">
      <c r="A1447" t="s">
        <v>8505</v>
      </c>
      <c r="B1447" t="s">
        <v>8471</v>
      </c>
      <c r="C1447" t="str">
        <f t="shared" si="22"/>
        <v>Growington</v>
      </c>
      <c r="D1447" s="2" t="s">
        <v>3019</v>
      </c>
      <c r="E1447" t="s">
        <v>5213</v>
      </c>
      <c r="F1447" t="s">
        <v>24419</v>
      </c>
      <c r="G1447" t="s">
        <v>856</v>
      </c>
      <c r="H1447" t="s">
        <v>4997</v>
      </c>
      <c r="I1447" t="s">
        <v>8472</v>
      </c>
      <c r="J1447" t="s">
        <v>8173</v>
      </c>
      <c r="K1447" t="s">
        <v>8473</v>
      </c>
      <c r="L1447" t="s">
        <v>8300</v>
      </c>
    </row>
    <row r="1448" spans="1:12">
      <c r="A1448" t="s">
        <v>8507</v>
      </c>
      <c r="B1448" t="s">
        <v>8475</v>
      </c>
      <c r="C1448" t="str">
        <f t="shared" si="22"/>
        <v>National</v>
      </c>
      <c r="D1448" s="2" t="s">
        <v>1656</v>
      </c>
      <c r="E1448" t="s">
        <v>5866</v>
      </c>
      <c r="F1448" t="s">
        <v>27131</v>
      </c>
      <c r="G1448" t="s">
        <v>570</v>
      </c>
      <c r="H1448" t="s">
        <v>8476</v>
      </c>
      <c r="I1448" t="s">
        <v>149</v>
      </c>
      <c r="J1448" t="s">
        <v>8477</v>
      </c>
      <c r="K1448" t="s">
        <v>8478</v>
      </c>
      <c r="L1448" t="s">
        <v>8479</v>
      </c>
    </row>
    <row r="1449" spans="1:12">
      <c r="A1449" t="s">
        <v>842</v>
      </c>
      <c r="B1449" t="s">
        <v>843</v>
      </c>
      <c r="C1449" t="str">
        <f t="shared" si="22"/>
        <v>Name</v>
      </c>
      <c r="D1449" s="2" t="s">
        <v>844</v>
      </c>
      <c r="E1449" t="s">
        <v>845</v>
      </c>
      <c r="F1449" t="s">
        <v>846</v>
      </c>
      <c r="G1449" t="s">
        <v>847</v>
      </c>
      <c r="H1449" t="s">
        <v>848</v>
      </c>
      <c r="I1449" t="s">
        <v>849</v>
      </c>
      <c r="J1449" t="s">
        <v>850</v>
      </c>
      <c r="K1449" t="s">
        <v>851</v>
      </c>
      <c r="L1449" t="s">
        <v>852</v>
      </c>
    </row>
    <row r="1450" spans="1:12">
      <c r="A1450" t="s">
        <v>8511</v>
      </c>
      <c r="B1450" t="s">
        <v>8481</v>
      </c>
      <c r="C1450" t="str">
        <f t="shared" si="22"/>
        <v>Anuh</v>
      </c>
      <c r="D1450" s="2" t="s">
        <v>27132</v>
      </c>
      <c r="E1450" t="s">
        <v>250</v>
      </c>
      <c r="F1450" t="s">
        <v>27133</v>
      </c>
      <c r="G1450" t="s">
        <v>6812</v>
      </c>
      <c r="H1450" t="s">
        <v>8255</v>
      </c>
      <c r="I1450" t="s">
        <v>8482</v>
      </c>
      <c r="J1450" t="s">
        <v>8483</v>
      </c>
      <c r="K1450" t="s">
        <v>2881</v>
      </c>
      <c r="L1450" t="s">
        <v>8479</v>
      </c>
    </row>
    <row r="1451" spans="1:12">
      <c r="A1451" t="s">
        <v>8515</v>
      </c>
      <c r="B1451" t="s">
        <v>8485</v>
      </c>
      <c r="C1451" t="str">
        <f t="shared" si="22"/>
        <v>Yash</v>
      </c>
      <c r="D1451" s="2" t="s">
        <v>24420</v>
      </c>
      <c r="E1451" t="s">
        <v>7838</v>
      </c>
      <c r="F1451" t="s">
        <v>24421</v>
      </c>
      <c r="G1451" t="s">
        <v>856</v>
      </c>
      <c r="H1451" t="s">
        <v>2161</v>
      </c>
      <c r="I1451" t="s">
        <v>8487</v>
      </c>
      <c r="J1451" t="s">
        <v>5552</v>
      </c>
      <c r="K1451" t="s">
        <v>6176</v>
      </c>
      <c r="L1451" t="s">
        <v>8479</v>
      </c>
    </row>
    <row r="1452" spans="1:12">
      <c r="A1452" t="s">
        <v>8519</v>
      </c>
      <c r="B1452" t="s">
        <v>8489</v>
      </c>
      <c r="C1452" t="str">
        <f t="shared" si="22"/>
        <v>Mangal</v>
      </c>
      <c r="D1452" s="2" t="s">
        <v>5022</v>
      </c>
      <c r="E1452" t="s">
        <v>7827</v>
      </c>
      <c r="F1452" t="s">
        <v>24422</v>
      </c>
      <c r="G1452" t="s">
        <v>2912</v>
      </c>
      <c r="H1452" t="s">
        <v>8491</v>
      </c>
      <c r="I1452" t="s">
        <v>6215</v>
      </c>
      <c r="J1452" t="s">
        <v>7835</v>
      </c>
      <c r="K1452" t="s">
        <v>8492</v>
      </c>
      <c r="L1452" t="s">
        <v>8479</v>
      </c>
    </row>
    <row r="1453" spans="1:12">
      <c r="A1453" t="s">
        <v>8524</v>
      </c>
      <c r="B1453" t="s">
        <v>8494</v>
      </c>
      <c r="C1453" t="str">
        <f t="shared" si="22"/>
        <v>Shera</v>
      </c>
      <c r="D1453" s="2" t="s">
        <v>24545</v>
      </c>
      <c r="E1453" t="s">
        <v>23011</v>
      </c>
      <c r="F1453" t="s">
        <v>27134</v>
      </c>
      <c r="G1453" t="s">
        <v>856</v>
      </c>
      <c r="H1453" t="s">
        <v>359</v>
      </c>
      <c r="I1453" t="s">
        <v>868</v>
      </c>
      <c r="J1453" t="s">
        <v>8495</v>
      </c>
      <c r="K1453" t="s">
        <v>2433</v>
      </c>
      <c r="L1453" t="s">
        <v>484</v>
      </c>
    </row>
    <row r="1454" spans="1:12">
      <c r="A1454" t="s">
        <v>8529</v>
      </c>
      <c r="B1454" t="s">
        <v>8497</v>
      </c>
      <c r="C1454" t="str">
        <f t="shared" si="22"/>
        <v>ITCONS</v>
      </c>
      <c r="D1454" s="2" t="s">
        <v>27135</v>
      </c>
      <c r="E1454" t="s">
        <v>27136</v>
      </c>
      <c r="F1454" t="s">
        <v>27137</v>
      </c>
      <c r="G1454" t="s">
        <v>1787</v>
      </c>
      <c r="H1454" t="s">
        <v>242</v>
      </c>
      <c r="I1454" t="s">
        <v>8498</v>
      </c>
      <c r="J1454" t="s">
        <v>8499</v>
      </c>
      <c r="K1454" t="s">
        <v>8500</v>
      </c>
      <c r="L1454" t="s">
        <v>484</v>
      </c>
    </row>
    <row r="1455" spans="1:12">
      <c r="A1455" t="s">
        <v>8534</v>
      </c>
      <c r="B1455" t="s">
        <v>8502</v>
      </c>
      <c r="C1455" t="str">
        <f t="shared" si="22"/>
        <v>Indian</v>
      </c>
      <c r="D1455" s="2" t="s">
        <v>27138</v>
      </c>
      <c r="E1455" t="s">
        <v>23014</v>
      </c>
      <c r="F1455" t="s">
        <v>27139</v>
      </c>
      <c r="G1455" t="s">
        <v>1986</v>
      </c>
      <c r="H1455" t="s">
        <v>8503</v>
      </c>
      <c r="I1455" t="s">
        <v>893</v>
      </c>
      <c r="J1455" t="s">
        <v>8504</v>
      </c>
      <c r="K1455" t="s">
        <v>3413</v>
      </c>
      <c r="L1455" t="s">
        <v>3240</v>
      </c>
    </row>
    <row r="1456" spans="1:12">
      <c r="A1456" t="s">
        <v>8539</v>
      </c>
      <c r="B1456" t="s">
        <v>8506</v>
      </c>
      <c r="C1456" t="str">
        <f t="shared" si="22"/>
        <v>Twamev</v>
      </c>
      <c r="D1456" s="2" t="s">
        <v>2107</v>
      </c>
      <c r="E1456" t="s">
        <v>701</v>
      </c>
      <c r="F1456" t="s">
        <v>27140</v>
      </c>
      <c r="G1456" t="s">
        <v>856</v>
      </c>
      <c r="H1456" t="s">
        <v>3165</v>
      </c>
      <c r="I1456" t="s">
        <v>169</v>
      </c>
      <c r="J1456" t="s">
        <v>4229</v>
      </c>
      <c r="K1456" t="s">
        <v>1084</v>
      </c>
      <c r="L1456" t="s">
        <v>3240</v>
      </c>
    </row>
    <row r="1457" spans="1:12">
      <c r="A1457" t="s">
        <v>8543</v>
      </c>
      <c r="B1457" t="s">
        <v>8508</v>
      </c>
      <c r="C1457" t="str">
        <f t="shared" si="22"/>
        <v>Bella</v>
      </c>
      <c r="D1457" s="2" t="s">
        <v>24791</v>
      </c>
      <c r="E1457" t="s">
        <v>2385</v>
      </c>
      <c r="F1457" t="s">
        <v>27141</v>
      </c>
      <c r="G1457" t="s">
        <v>574</v>
      </c>
      <c r="H1457" t="s">
        <v>6535</v>
      </c>
      <c r="I1457" t="s">
        <v>8509</v>
      </c>
      <c r="J1457" t="s">
        <v>8510</v>
      </c>
      <c r="K1457" t="s">
        <v>6303</v>
      </c>
      <c r="L1457" t="s">
        <v>3240</v>
      </c>
    </row>
    <row r="1458" spans="1:12">
      <c r="A1458" t="s">
        <v>8548</v>
      </c>
      <c r="B1458" t="s">
        <v>8512</v>
      </c>
      <c r="C1458" t="str">
        <f t="shared" si="22"/>
        <v>Saregama</v>
      </c>
      <c r="D1458" s="2" t="s">
        <v>25161</v>
      </c>
      <c r="E1458" t="s">
        <v>23915</v>
      </c>
      <c r="F1458" t="s">
        <v>27142</v>
      </c>
      <c r="G1458" t="s">
        <v>6488</v>
      </c>
      <c r="H1458" t="s">
        <v>8513</v>
      </c>
      <c r="I1458" t="s">
        <v>1319</v>
      </c>
      <c r="J1458" t="s">
        <v>8514</v>
      </c>
      <c r="K1458" t="s">
        <v>1056</v>
      </c>
      <c r="L1458" t="s">
        <v>1255</v>
      </c>
    </row>
    <row r="1459" spans="1:12">
      <c r="A1459" t="s">
        <v>8553</v>
      </c>
      <c r="B1459" t="s">
        <v>8516</v>
      </c>
      <c r="C1459" t="str">
        <f t="shared" si="22"/>
        <v>Kabra</v>
      </c>
      <c r="D1459" s="2" t="s">
        <v>2190</v>
      </c>
      <c r="E1459" t="s">
        <v>440</v>
      </c>
      <c r="F1459" t="s">
        <v>24841</v>
      </c>
      <c r="G1459" t="s">
        <v>856</v>
      </c>
      <c r="H1459" t="s">
        <v>8517</v>
      </c>
      <c r="I1459" t="s">
        <v>859</v>
      </c>
      <c r="J1459" t="s">
        <v>8518</v>
      </c>
      <c r="K1459" t="s">
        <v>859</v>
      </c>
      <c r="L1459" t="s">
        <v>1255</v>
      </c>
    </row>
    <row r="1460" spans="1:12">
      <c r="A1460" t="s">
        <v>842</v>
      </c>
      <c r="B1460" t="s">
        <v>843</v>
      </c>
      <c r="C1460" t="str">
        <f t="shared" si="22"/>
        <v>Name</v>
      </c>
      <c r="D1460" s="2" t="s">
        <v>844</v>
      </c>
      <c r="E1460" t="s">
        <v>845</v>
      </c>
      <c r="F1460" t="s">
        <v>846</v>
      </c>
      <c r="G1460" t="s">
        <v>847</v>
      </c>
      <c r="H1460" t="s">
        <v>848</v>
      </c>
      <c r="I1460" t="s">
        <v>849</v>
      </c>
      <c r="J1460" t="s">
        <v>850</v>
      </c>
      <c r="K1460" t="s">
        <v>851</v>
      </c>
      <c r="L1460" t="s">
        <v>852</v>
      </c>
    </row>
    <row r="1461" spans="1:12">
      <c r="A1461" t="s">
        <v>8559</v>
      </c>
      <c r="B1461" t="s">
        <v>8520</v>
      </c>
      <c r="C1461" t="str">
        <f t="shared" si="22"/>
        <v>Shanmuga</v>
      </c>
      <c r="D1461" s="2" t="s">
        <v>8088</v>
      </c>
      <c r="E1461" t="s">
        <v>4856</v>
      </c>
      <c r="F1461" t="s">
        <v>25573</v>
      </c>
      <c r="G1461" t="s">
        <v>856</v>
      </c>
      <c r="H1461" t="s">
        <v>6812</v>
      </c>
      <c r="I1461" t="s">
        <v>8523</v>
      </c>
      <c r="J1461" t="s">
        <v>3358</v>
      </c>
      <c r="K1461" t="s">
        <v>372</v>
      </c>
      <c r="L1461" t="s">
        <v>1255</v>
      </c>
    </row>
    <row r="1462" spans="1:12">
      <c r="A1462" t="s">
        <v>8564</v>
      </c>
      <c r="B1462" t="s">
        <v>8525</v>
      </c>
      <c r="C1462" t="str">
        <f t="shared" si="22"/>
        <v>Balmer</v>
      </c>
      <c r="D1462" s="2" t="s">
        <v>22991</v>
      </c>
      <c r="E1462" t="s">
        <v>4226</v>
      </c>
      <c r="F1462" t="s">
        <v>27143</v>
      </c>
      <c r="G1462" t="s">
        <v>922</v>
      </c>
      <c r="H1462" t="s">
        <v>8526</v>
      </c>
      <c r="I1462" t="s">
        <v>2515</v>
      </c>
      <c r="J1462" t="s">
        <v>8527</v>
      </c>
      <c r="K1462" t="s">
        <v>8528</v>
      </c>
      <c r="L1462" t="s">
        <v>2455</v>
      </c>
    </row>
    <row r="1463" spans="1:12">
      <c r="A1463" t="s">
        <v>8569</v>
      </c>
      <c r="B1463" t="s">
        <v>8530</v>
      </c>
      <c r="C1463" t="str">
        <f t="shared" si="22"/>
        <v>Savera</v>
      </c>
      <c r="D1463" s="2" t="s">
        <v>19487</v>
      </c>
      <c r="E1463" t="s">
        <v>10709</v>
      </c>
      <c r="F1463" t="s">
        <v>24423</v>
      </c>
      <c r="G1463" t="s">
        <v>6595</v>
      </c>
      <c r="H1463" t="s">
        <v>7427</v>
      </c>
      <c r="I1463" t="s">
        <v>8531</v>
      </c>
      <c r="J1463" t="s">
        <v>1039</v>
      </c>
      <c r="K1463" t="s">
        <v>8532</v>
      </c>
      <c r="L1463" t="s">
        <v>8533</v>
      </c>
    </row>
    <row r="1464" spans="1:12">
      <c r="A1464" t="s">
        <v>8573</v>
      </c>
      <c r="B1464" t="s">
        <v>8535</v>
      </c>
      <c r="C1464" t="str">
        <f t="shared" si="22"/>
        <v>Nava</v>
      </c>
      <c r="D1464" s="2" t="s">
        <v>27144</v>
      </c>
      <c r="E1464" t="s">
        <v>206</v>
      </c>
      <c r="F1464" t="s">
        <v>27145</v>
      </c>
      <c r="G1464" t="s">
        <v>1071</v>
      </c>
      <c r="H1464" t="s">
        <v>8536</v>
      </c>
      <c r="I1464" t="s">
        <v>8537</v>
      </c>
      <c r="J1464" t="s">
        <v>8538</v>
      </c>
      <c r="K1464" t="s">
        <v>2681</v>
      </c>
      <c r="L1464" t="s">
        <v>3553</v>
      </c>
    </row>
    <row r="1465" spans="1:12">
      <c r="A1465" t="s">
        <v>8579</v>
      </c>
      <c r="B1465" t="s">
        <v>8540</v>
      </c>
      <c r="C1465" t="str">
        <f t="shared" si="22"/>
        <v>Unihealth</v>
      </c>
      <c r="D1465" s="2" t="s">
        <v>24424</v>
      </c>
      <c r="E1465" t="s">
        <v>10522</v>
      </c>
      <c r="F1465" t="s">
        <v>24425</v>
      </c>
      <c r="G1465" t="s">
        <v>856</v>
      </c>
      <c r="H1465" t="s">
        <v>474</v>
      </c>
      <c r="I1465" t="s">
        <v>8541</v>
      </c>
      <c r="J1465" t="s">
        <v>8542</v>
      </c>
      <c r="K1465" t="s">
        <v>2590</v>
      </c>
      <c r="L1465" t="s">
        <v>1951</v>
      </c>
    </row>
    <row r="1466" spans="1:12">
      <c r="A1466" t="s">
        <v>8583</v>
      </c>
      <c r="B1466" t="s">
        <v>8544</v>
      </c>
      <c r="C1466" t="str">
        <f t="shared" si="22"/>
        <v>DCG</v>
      </c>
      <c r="D1466" s="2" t="s">
        <v>23350</v>
      </c>
      <c r="E1466" t="s">
        <v>6358</v>
      </c>
      <c r="F1466" t="s">
        <v>27146</v>
      </c>
      <c r="G1466" t="s">
        <v>856</v>
      </c>
      <c r="H1466" t="s">
        <v>3738</v>
      </c>
      <c r="I1466" t="s">
        <v>8545</v>
      </c>
      <c r="J1466" t="s">
        <v>8546</v>
      </c>
      <c r="K1466" t="s">
        <v>8547</v>
      </c>
      <c r="L1466" t="s">
        <v>1951</v>
      </c>
    </row>
    <row r="1467" spans="1:12">
      <c r="A1467" t="s">
        <v>8587</v>
      </c>
      <c r="B1467" t="s">
        <v>8549</v>
      </c>
      <c r="C1467" t="str">
        <f t="shared" si="22"/>
        <v>Sundram</v>
      </c>
      <c r="D1467" s="2" t="s">
        <v>27147</v>
      </c>
      <c r="E1467" t="s">
        <v>23702</v>
      </c>
      <c r="F1467" t="s">
        <v>27148</v>
      </c>
      <c r="G1467" t="s">
        <v>4160</v>
      </c>
      <c r="H1467" t="s">
        <v>8550</v>
      </c>
      <c r="I1467" t="s">
        <v>442</v>
      </c>
      <c r="J1467" t="s">
        <v>8551</v>
      </c>
      <c r="K1467" t="s">
        <v>8048</v>
      </c>
      <c r="L1467" t="s">
        <v>8552</v>
      </c>
    </row>
    <row r="1468" spans="1:12">
      <c r="A1468" t="s">
        <v>8590</v>
      </c>
      <c r="B1468" t="s">
        <v>8554</v>
      </c>
      <c r="C1468" t="str">
        <f t="shared" si="22"/>
        <v>Kajaria</v>
      </c>
      <c r="D1468" s="2" t="s">
        <v>27149</v>
      </c>
      <c r="E1468" t="s">
        <v>23682</v>
      </c>
      <c r="F1468" t="s">
        <v>27150</v>
      </c>
      <c r="G1468" t="s">
        <v>7752</v>
      </c>
      <c r="H1468" t="s">
        <v>8556</v>
      </c>
      <c r="I1468" t="s">
        <v>8047</v>
      </c>
      <c r="J1468" t="s">
        <v>8557</v>
      </c>
      <c r="K1468" t="s">
        <v>455</v>
      </c>
      <c r="L1468" t="s">
        <v>8558</v>
      </c>
    </row>
    <row r="1469" spans="1:12">
      <c r="A1469" t="s">
        <v>8595</v>
      </c>
      <c r="B1469" t="s">
        <v>8560</v>
      </c>
      <c r="C1469" t="str">
        <f t="shared" si="22"/>
        <v>Dolfin</v>
      </c>
      <c r="D1469" s="2" t="s">
        <v>27151</v>
      </c>
      <c r="E1469" t="s">
        <v>6780</v>
      </c>
      <c r="F1469" t="s">
        <v>27152</v>
      </c>
      <c r="G1469" t="s">
        <v>856</v>
      </c>
      <c r="H1469" t="s">
        <v>1456</v>
      </c>
      <c r="I1469" t="s">
        <v>8561</v>
      </c>
      <c r="J1469" t="s">
        <v>8562</v>
      </c>
      <c r="K1469" t="s">
        <v>8563</v>
      </c>
      <c r="L1469" t="s">
        <v>8558</v>
      </c>
    </row>
    <row r="1470" spans="1:12">
      <c r="A1470" t="s">
        <v>8601</v>
      </c>
      <c r="B1470" t="s">
        <v>8565</v>
      </c>
      <c r="C1470" t="str">
        <f t="shared" si="22"/>
        <v>Akar</v>
      </c>
      <c r="D1470" s="2" t="s">
        <v>23226</v>
      </c>
      <c r="E1470" t="s">
        <v>22959</v>
      </c>
      <c r="F1470" t="s">
        <v>27153</v>
      </c>
      <c r="G1470" t="s">
        <v>1518</v>
      </c>
      <c r="H1470" t="s">
        <v>105</v>
      </c>
      <c r="I1470" t="s">
        <v>8567</v>
      </c>
      <c r="J1470" t="s">
        <v>8568</v>
      </c>
      <c r="K1470" t="s">
        <v>225</v>
      </c>
      <c r="L1470" t="s">
        <v>7299</v>
      </c>
    </row>
    <row r="1471" spans="1:12">
      <c r="A1471" t="s">
        <v>8606</v>
      </c>
      <c r="B1471" t="s">
        <v>8390</v>
      </c>
      <c r="C1471" t="str">
        <f t="shared" si="22"/>
        <v>Kellton</v>
      </c>
      <c r="D1471" s="2" t="s">
        <v>5527</v>
      </c>
      <c r="E1471" t="s">
        <v>2417</v>
      </c>
      <c r="F1471" t="s">
        <v>27154</v>
      </c>
      <c r="G1471" t="s">
        <v>856</v>
      </c>
      <c r="H1471" t="s">
        <v>8391</v>
      </c>
      <c r="I1471" t="s">
        <v>1130</v>
      </c>
      <c r="J1471" t="s">
        <v>8392</v>
      </c>
      <c r="K1471" t="s">
        <v>3815</v>
      </c>
      <c r="L1471" t="s">
        <v>8446</v>
      </c>
    </row>
    <row r="1472" spans="1:12">
      <c r="A1472" t="s">
        <v>8611</v>
      </c>
      <c r="B1472" t="s">
        <v>8570</v>
      </c>
      <c r="C1472" t="str">
        <f t="shared" si="22"/>
        <v>Cupid</v>
      </c>
      <c r="D1472" s="2" t="s">
        <v>24506</v>
      </c>
      <c r="E1472" t="s">
        <v>23467</v>
      </c>
      <c r="F1472" t="s">
        <v>27155</v>
      </c>
      <c r="G1472" t="s">
        <v>856</v>
      </c>
      <c r="H1472" t="s">
        <v>3256</v>
      </c>
      <c r="I1472" t="s">
        <v>3059</v>
      </c>
      <c r="J1472" t="s">
        <v>8571</v>
      </c>
      <c r="K1472" t="s">
        <v>8572</v>
      </c>
      <c r="L1472" t="s">
        <v>4370</v>
      </c>
    </row>
    <row r="1473" spans="1:12">
      <c r="A1473" t="s">
        <v>8616</v>
      </c>
      <c r="B1473" t="s">
        <v>8574</v>
      </c>
      <c r="C1473" t="str">
        <f t="shared" si="22"/>
        <v>Nikhil</v>
      </c>
      <c r="D1473" s="2" t="s">
        <v>27156</v>
      </c>
      <c r="E1473" t="s">
        <v>11600</v>
      </c>
      <c r="F1473" t="s">
        <v>27157</v>
      </c>
      <c r="G1473" t="s">
        <v>1141</v>
      </c>
      <c r="H1473" t="s">
        <v>4109</v>
      </c>
      <c r="I1473" t="s">
        <v>8576</v>
      </c>
      <c r="J1473" t="s">
        <v>8577</v>
      </c>
      <c r="K1473" t="s">
        <v>8578</v>
      </c>
      <c r="L1473" t="s">
        <v>6439</v>
      </c>
    </row>
    <row r="1474" spans="1:12">
      <c r="A1474" t="s">
        <v>8620</v>
      </c>
      <c r="B1474" t="s">
        <v>8580</v>
      </c>
      <c r="C1474" t="str">
        <f t="shared" ref="C1474:C1537" si="23">IFERROR(LEFT(B1474,FIND(" ",B1474)-1),B1474)</f>
        <v>Iconik</v>
      </c>
      <c r="D1474" s="2" t="s">
        <v>12276</v>
      </c>
      <c r="E1474" t="s">
        <v>24429</v>
      </c>
      <c r="F1474" t="s">
        <v>24430</v>
      </c>
      <c r="G1474" t="s">
        <v>856</v>
      </c>
      <c r="H1474" t="s">
        <v>8581</v>
      </c>
      <c r="I1474" t="s">
        <v>8582</v>
      </c>
      <c r="J1474" t="s">
        <v>856</v>
      </c>
      <c r="K1474" t="s">
        <v>859</v>
      </c>
      <c r="L1474" t="s">
        <v>6439</v>
      </c>
    </row>
    <row r="1475" spans="1:12">
      <c r="A1475" t="s">
        <v>8626</v>
      </c>
      <c r="B1475" t="s">
        <v>8584</v>
      </c>
      <c r="C1475" t="str">
        <f t="shared" si="23"/>
        <v>Gala</v>
      </c>
      <c r="D1475" s="2" t="s">
        <v>27158</v>
      </c>
      <c r="E1475" t="s">
        <v>2160</v>
      </c>
      <c r="F1475" t="s">
        <v>27159</v>
      </c>
      <c r="G1475" t="s">
        <v>856</v>
      </c>
      <c r="H1475" t="s">
        <v>3505</v>
      </c>
      <c r="I1475" t="s">
        <v>5888</v>
      </c>
      <c r="J1475" t="s">
        <v>8585</v>
      </c>
      <c r="K1475" t="s">
        <v>1495</v>
      </c>
      <c r="L1475" t="s">
        <v>8586</v>
      </c>
    </row>
    <row r="1476" spans="1:12">
      <c r="A1476" t="s">
        <v>842</v>
      </c>
      <c r="B1476" t="s">
        <v>843</v>
      </c>
      <c r="C1476" t="str">
        <f t="shared" si="23"/>
        <v>Name</v>
      </c>
      <c r="D1476" s="2" t="s">
        <v>844</v>
      </c>
      <c r="E1476" t="s">
        <v>845</v>
      </c>
      <c r="F1476" t="s">
        <v>846</v>
      </c>
      <c r="G1476" t="s">
        <v>847</v>
      </c>
      <c r="H1476" t="s">
        <v>848</v>
      </c>
      <c r="I1476" t="s">
        <v>849</v>
      </c>
      <c r="J1476" t="s">
        <v>850</v>
      </c>
      <c r="K1476" t="s">
        <v>851</v>
      </c>
      <c r="L1476" t="s">
        <v>852</v>
      </c>
    </row>
    <row r="1477" spans="1:12">
      <c r="A1477" t="s">
        <v>8632</v>
      </c>
      <c r="B1477" t="s">
        <v>8591</v>
      </c>
      <c r="C1477" t="str">
        <f t="shared" si="23"/>
        <v>Transcorp</v>
      </c>
      <c r="D1477" s="2" t="s">
        <v>6154</v>
      </c>
      <c r="E1477" t="s">
        <v>25018</v>
      </c>
      <c r="F1477" t="s">
        <v>23945</v>
      </c>
      <c r="G1477" t="s">
        <v>207</v>
      </c>
      <c r="H1477" t="s">
        <v>2584</v>
      </c>
      <c r="I1477" t="s">
        <v>8592</v>
      </c>
      <c r="J1477" t="s">
        <v>8593</v>
      </c>
      <c r="K1477" t="s">
        <v>8594</v>
      </c>
      <c r="L1477" t="s">
        <v>8589</v>
      </c>
    </row>
    <row r="1478" spans="1:12">
      <c r="A1478" t="s">
        <v>8636</v>
      </c>
      <c r="B1478" t="s">
        <v>8596</v>
      </c>
      <c r="C1478" t="str">
        <f t="shared" si="23"/>
        <v>Varroc</v>
      </c>
      <c r="D1478" s="2" t="s">
        <v>24163</v>
      </c>
      <c r="E1478" t="s">
        <v>18899</v>
      </c>
      <c r="F1478" t="s">
        <v>27160</v>
      </c>
      <c r="G1478" t="s">
        <v>2240</v>
      </c>
      <c r="H1478" t="s">
        <v>8597</v>
      </c>
      <c r="I1478" t="s">
        <v>8598</v>
      </c>
      <c r="J1478" t="s">
        <v>8599</v>
      </c>
      <c r="K1478" t="s">
        <v>8600</v>
      </c>
      <c r="L1478" t="s">
        <v>8589</v>
      </c>
    </row>
    <row r="1479" spans="1:12">
      <c r="A1479" t="s">
        <v>8641</v>
      </c>
      <c r="B1479" t="s">
        <v>8602</v>
      </c>
      <c r="C1479" t="str">
        <f t="shared" si="23"/>
        <v>Agarwal</v>
      </c>
      <c r="D1479" s="2" t="s">
        <v>27161</v>
      </c>
      <c r="E1479" t="s">
        <v>5009</v>
      </c>
      <c r="F1479" t="s">
        <v>27162</v>
      </c>
      <c r="G1479" t="s">
        <v>1601</v>
      </c>
      <c r="H1479" t="s">
        <v>4689</v>
      </c>
      <c r="I1479" t="s">
        <v>8603</v>
      </c>
      <c r="J1479" t="s">
        <v>8604</v>
      </c>
      <c r="K1479" t="s">
        <v>8605</v>
      </c>
      <c r="L1479" t="s">
        <v>1467</v>
      </c>
    </row>
    <row r="1480" spans="1:12">
      <c r="A1480" t="s">
        <v>8645</v>
      </c>
      <c r="B1480" t="s">
        <v>8607</v>
      </c>
      <c r="C1480" t="str">
        <f t="shared" si="23"/>
        <v>Orbit</v>
      </c>
      <c r="D1480" s="2" t="s">
        <v>25372</v>
      </c>
      <c r="E1480" t="s">
        <v>7945</v>
      </c>
      <c r="F1480" t="s">
        <v>27163</v>
      </c>
      <c r="G1480" t="s">
        <v>856</v>
      </c>
      <c r="H1480" t="s">
        <v>4800</v>
      </c>
      <c r="I1480" t="s">
        <v>8609</v>
      </c>
      <c r="J1480" t="s">
        <v>8610</v>
      </c>
      <c r="K1480" t="s">
        <v>4524</v>
      </c>
      <c r="L1480" t="s">
        <v>1467</v>
      </c>
    </row>
    <row r="1481" spans="1:12">
      <c r="A1481" t="s">
        <v>8652</v>
      </c>
      <c r="B1481" t="s">
        <v>9030</v>
      </c>
      <c r="C1481" t="str">
        <f t="shared" si="23"/>
        <v>Response</v>
      </c>
      <c r="D1481" s="2" t="s">
        <v>3724</v>
      </c>
      <c r="E1481" t="s">
        <v>11289</v>
      </c>
      <c r="F1481" t="s">
        <v>6640</v>
      </c>
      <c r="G1481" t="s">
        <v>856</v>
      </c>
      <c r="H1481" t="s">
        <v>9032</v>
      </c>
      <c r="I1481" t="s">
        <v>9033</v>
      </c>
      <c r="J1481" t="s">
        <v>5252</v>
      </c>
      <c r="K1481" t="s">
        <v>9034</v>
      </c>
      <c r="L1481" t="s">
        <v>1467</v>
      </c>
    </row>
    <row r="1482" spans="1:12">
      <c r="A1482" t="s">
        <v>8656</v>
      </c>
      <c r="B1482" t="s">
        <v>8612</v>
      </c>
      <c r="C1482" t="str">
        <f t="shared" si="23"/>
        <v>Kunststoff</v>
      </c>
      <c r="D1482" s="2" t="s">
        <v>6214</v>
      </c>
      <c r="E1482" t="s">
        <v>6133</v>
      </c>
      <c r="F1482" t="s">
        <v>3240</v>
      </c>
      <c r="G1482" t="s">
        <v>856</v>
      </c>
      <c r="H1482" t="s">
        <v>1027</v>
      </c>
      <c r="I1482" t="s">
        <v>2511</v>
      </c>
      <c r="J1482" t="s">
        <v>366</v>
      </c>
      <c r="K1482" t="s">
        <v>8614</v>
      </c>
      <c r="L1482" t="s">
        <v>8615</v>
      </c>
    </row>
    <row r="1483" spans="1:12">
      <c r="A1483" t="s">
        <v>8661</v>
      </c>
      <c r="B1483" t="s">
        <v>8617</v>
      </c>
      <c r="C1483" t="str">
        <f t="shared" si="23"/>
        <v>Vuenow</v>
      </c>
      <c r="D1483" s="2" t="s">
        <v>22977</v>
      </c>
      <c r="E1483" t="s">
        <v>859</v>
      </c>
      <c r="F1483" t="s">
        <v>27164</v>
      </c>
      <c r="G1483" t="s">
        <v>856</v>
      </c>
      <c r="H1483" t="s">
        <v>2584</v>
      </c>
      <c r="I1483" t="s">
        <v>8618</v>
      </c>
      <c r="J1483" t="s">
        <v>6973</v>
      </c>
      <c r="K1483" t="s">
        <v>8619</v>
      </c>
      <c r="L1483" t="s">
        <v>6825</v>
      </c>
    </row>
    <row r="1484" spans="1:12">
      <c r="A1484" t="s">
        <v>8666</v>
      </c>
      <c r="B1484" t="s">
        <v>8621</v>
      </c>
      <c r="C1484" t="str">
        <f t="shared" si="23"/>
        <v>Lorenzini</v>
      </c>
      <c r="D1484" s="2" t="s">
        <v>10637</v>
      </c>
      <c r="E1484" t="s">
        <v>7353</v>
      </c>
      <c r="F1484" t="s">
        <v>24431</v>
      </c>
      <c r="G1484" t="s">
        <v>856</v>
      </c>
      <c r="H1484" t="s">
        <v>2066</v>
      </c>
      <c r="I1484" t="s">
        <v>8623</v>
      </c>
      <c r="J1484" t="s">
        <v>4460</v>
      </c>
      <c r="K1484" t="s">
        <v>8624</v>
      </c>
      <c r="L1484" t="s">
        <v>8625</v>
      </c>
    </row>
    <row r="1485" spans="1:12">
      <c r="A1485" t="s">
        <v>8668</v>
      </c>
      <c r="B1485" t="s">
        <v>8627</v>
      </c>
      <c r="C1485" t="str">
        <f t="shared" si="23"/>
        <v>Novartis</v>
      </c>
      <c r="D1485" s="2" t="s">
        <v>27165</v>
      </c>
      <c r="E1485" t="s">
        <v>6599</v>
      </c>
      <c r="F1485" t="s">
        <v>27166</v>
      </c>
      <c r="G1485" t="s">
        <v>470</v>
      </c>
      <c r="H1485" t="s">
        <v>8629</v>
      </c>
      <c r="I1485" t="s">
        <v>8630</v>
      </c>
      <c r="J1485" t="s">
        <v>8631</v>
      </c>
      <c r="K1485" t="s">
        <v>2738</v>
      </c>
      <c r="L1485" t="s">
        <v>145</v>
      </c>
    </row>
    <row r="1486" spans="1:12">
      <c r="A1486" t="s">
        <v>8673</v>
      </c>
      <c r="B1486" t="s">
        <v>8633</v>
      </c>
      <c r="C1486" t="str">
        <f t="shared" si="23"/>
        <v>Panasonic</v>
      </c>
      <c r="D1486" s="2" t="s">
        <v>27167</v>
      </c>
      <c r="E1486" t="s">
        <v>3710</v>
      </c>
      <c r="F1486" t="s">
        <v>27168</v>
      </c>
      <c r="G1486" t="s">
        <v>9823</v>
      </c>
      <c r="H1486" t="s">
        <v>636</v>
      </c>
      <c r="I1486" t="s">
        <v>745</v>
      </c>
      <c r="J1486" t="s">
        <v>8635</v>
      </c>
      <c r="K1486" t="s">
        <v>4417</v>
      </c>
      <c r="L1486" t="s">
        <v>145</v>
      </c>
    </row>
    <row r="1487" spans="1:12">
      <c r="A1487" t="s">
        <v>842</v>
      </c>
      <c r="B1487" t="s">
        <v>843</v>
      </c>
      <c r="C1487" t="str">
        <f t="shared" si="23"/>
        <v>Name</v>
      </c>
      <c r="D1487" s="2" t="s">
        <v>844</v>
      </c>
      <c r="E1487" t="s">
        <v>845</v>
      </c>
      <c r="F1487" t="s">
        <v>846</v>
      </c>
      <c r="G1487" t="s">
        <v>847</v>
      </c>
      <c r="H1487" t="s">
        <v>848</v>
      </c>
      <c r="I1487" t="s">
        <v>849</v>
      </c>
      <c r="J1487" t="s">
        <v>850</v>
      </c>
      <c r="K1487" t="s">
        <v>851</v>
      </c>
      <c r="L1487" t="s">
        <v>852</v>
      </c>
    </row>
    <row r="1488" spans="1:12">
      <c r="A1488" t="s">
        <v>8680</v>
      </c>
      <c r="B1488" t="s">
        <v>8637</v>
      </c>
      <c r="C1488" t="str">
        <f t="shared" si="23"/>
        <v>York</v>
      </c>
      <c r="D1488" s="2" t="s">
        <v>24432</v>
      </c>
      <c r="E1488" t="s">
        <v>7397</v>
      </c>
      <c r="F1488" t="s">
        <v>6565</v>
      </c>
      <c r="G1488" t="s">
        <v>856</v>
      </c>
      <c r="H1488" t="s">
        <v>1257</v>
      </c>
      <c r="I1488" t="s">
        <v>8638</v>
      </c>
      <c r="J1488" t="s">
        <v>8639</v>
      </c>
      <c r="K1488" t="s">
        <v>8640</v>
      </c>
      <c r="L1488" t="s">
        <v>145</v>
      </c>
    </row>
    <row r="1489" spans="1:12">
      <c r="A1489" t="s">
        <v>8684</v>
      </c>
      <c r="B1489" t="s">
        <v>8642</v>
      </c>
      <c r="C1489" t="str">
        <f t="shared" si="23"/>
        <v>Eveready</v>
      </c>
      <c r="D1489" s="2" t="s">
        <v>27169</v>
      </c>
      <c r="E1489" t="s">
        <v>9257</v>
      </c>
      <c r="F1489" t="s">
        <v>27170</v>
      </c>
      <c r="G1489" t="s">
        <v>552</v>
      </c>
      <c r="H1489" t="s">
        <v>7708</v>
      </c>
      <c r="I1489" t="s">
        <v>428</v>
      </c>
      <c r="J1489" t="s">
        <v>8643</v>
      </c>
      <c r="K1489" t="s">
        <v>8644</v>
      </c>
      <c r="L1489" t="s">
        <v>4475</v>
      </c>
    </row>
    <row r="1490" spans="1:12">
      <c r="A1490" t="s">
        <v>8687</v>
      </c>
      <c r="B1490" t="s">
        <v>8646</v>
      </c>
      <c r="C1490" t="str">
        <f t="shared" si="23"/>
        <v>Sterling</v>
      </c>
      <c r="D1490" s="2" t="s">
        <v>27171</v>
      </c>
      <c r="E1490" t="s">
        <v>3776</v>
      </c>
      <c r="F1490" t="s">
        <v>27172</v>
      </c>
      <c r="G1490" t="s">
        <v>856</v>
      </c>
      <c r="H1490" t="s">
        <v>8647</v>
      </c>
      <c r="I1490" t="s">
        <v>8648</v>
      </c>
      <c r="J1490" t="s">
        <v>8649</v>
      </c>
      <c r="K1490" t="s">
        <v>8650</v>
      </c>
      <c r="L1490" t="s">
        <v>8651</v>
      </c>
    </row>
    <row r="1491" spans="1:12">
      <c r="A1491" t="s">
        <v>8691</v>
      </c>
      <c r="B1491" t="s">
        <v>8667</v>
      </c>
      <c r="C1491" t="str">
        <f t="shared" si="23"/>
        <v>Laxmi</v>
      </c>
      <c r="D1491" s="2" t="s">
        <v>27173</v>
      </c>
      <c r="E1491" t="s">
        <v>27174</v>
      </c>
      <c r="F1491" t="s">
        <v>27175</v>
      </c>
      <c r="G1491" t="s">
        <v>856</v>
      </c>
      <c r="H1491" t="s">
        <v>8476</v>
      </c>
      <c r="I1491" t="s">
        <v>7861</v>
      </c>
      <c r="J1491" t="s">
        <v>7695</v>
      </c>
      <c r="K1491" t="s">
        <v>2988</v>
      </c>
      <c r="L1491" t="s">
        <v>8651</v>
      </c>
    </row>
    <row r="1492" spans="1:12">
      <c r="A1492" t="s">
        <v>8696</v>
      </c>
      <c r="B1492" t="s">
        <v>8653</v>
      </c>
      <c r="C1492" t="str">
        <f t="shared" si="23"/>
        <v>Windlas</v>
      </c>
      <c r="D1492" s="2" t="s">
        <v>27176</v>
      </c>
      <c r="E1492" t="s">
        <v>2733</v>
      </c>
      <c r="F1492" t="s">
        <v>27177</v>
      </c>
      <c r="G1492" t="s">
        <v>3178</v>
      </c>
      <c r="H1492" t="s">
        <v>8252</v>
      </c>
      <c r="I1492" t="s">
        <v>8654</v>
      </c>
      <c r="J1492" t="s">
        <v>8655</v>
      </c>
      <c r="K1492" t="s">
        <v>7124</v>
      </c>
      <c r="L1492" t="s">
        <v>7209</v>
      </c>
    </row>
    <row r="1493" spans="1:12">
      <c r="A1493" t="s">
        <v>8700</v>
      </c>
      <c r="B1493" t="s">
        <v>8657</v>
      </c>
      <c r="C1493" t="str">
        <f t="shared" si="23"/>
        <v>Arvind</v>
      </c>
      <c r="D1493" s="2" t="s">
        <v>27178</v>
      </c>
      <c r="E1493" t="s">
        <v>859</v>
      </c>
      <c r="F1493" t="s">
        <v>27179</v>
      </c>
      <c r="G1493" t="s">
        <v>3591</v>
      </c>
      <c r="H1493" t="s">
        <v>1436</v>
      </c>
      <c r="I1493" t="s">
        <v>8658</v>
      </c>
      <c r="J1493" t="s">
        <v>8659</v>
      </c>
      <c r="K1493" t="s">
        <v>6244</v>
      </c>
      <c r="L1493" t="s">
        <v>8660</v>
      </c>
    </row>
    <row r="1494" spans="1:12">
      <c r="A1494" t="s">
        <v>8704</v>
      </c>
      <c r="B1494" t="s">
        <v>8662</v>
      </c>
      <c r="C1494" t="str">
        <f t="shared" si="23"/>
        <v>Goyal</v>
      </c>
      <c r="D1494" s="2" t="s">
        <v>3736</v>
      </c>
      <c r="E1494" t="s">
        <v>2117</v>
      </c>
      <c r="F1494" t="s">
        <v>24434</v>
      </c>
      <c r="G1494" t="s">
        <v>856</v>
      </c>
      <c r="H1494" t="s">
        <v>7582</v>
      </c>
      <c r="I1494" t="s">
        <v>8664</v>
      </c>
      <c r="J1494" t="s">
        <v>8665</v>
      </c>
      <c r="K1494" t="s">
        <v>7368</v>
      </c>
      <c r="L1494" t="s">
        <v>8195</v>
      </c>
    </row>
    <row r="1495" spans="1:12">
      <c r="A1495" t="s">
        <v>8710</v>
      </c>
      <c r="B1495" t="s">
        <v>9161</v>
      </c>
      <c r="C1495" t="str">
        <f t="shared" si="23"/>
        <v>NHC</v>
      </c>
      <c r="D1495" s="2" t="s">
        <v>719</v>
      </c>
      <c r="E1495" t="s">
        <v>2762</v>
      </c>
      <c r="F1495" t="s">
        <v>4654</v>
      </c>
      <c r="G1495" t="s">
        <v>856</v>
      </c>
      <c r="H1495" t="s">
        <v>186</v>
      </c>
      <c r="I1495" t="s">
        <v>2842</v>
      </c>
      <c r="J1495" t="s">
        <v>9162</v>
      </c>
      <c r="K1495" t="s">
        <v>9163</v>
      </c>
      <c r="L1495" t="s">
        <v>8047</v>
      </c>
    </row>
    <row r="1496" spans="1:12">
      <c r="A1496" t="s">
        <v>8714</v>
      </c>
      <c r="B1496" t="s">
        <v>8669</v>
      </c>
      <c r="C1496" t="str">
        <f t="shared" si="23"/>
        <v>ADF</v>
      </c>
      <c r="D1496" s="2" t="s">
        <v>27180</v>
      </c>
      <c r="E1496" t="s">
        <v>24798</v>
      </c>
      <c r="F1496" t="s">
        <v>27181</v>
      </c>
      <c r="G1496" t="s">
        <v>2153</v>
      </c>
      <c r="H1496" t="s">
        <v>8671</v>
      </c>
      <c r="I1496" t="s">
        <v>3318</v>
      </c>
      <c r="J1496" t="s">
        <v>8672</v>
      </c>
      <c r="K1496" t="s">
        <v>444</v>
      </c>
      <c r="L1496" t="s">
        <v>8047</v>
      </c>
    </row>
    <row r="1497" spans="1:12">
      <c r="A1497" t="s">
        <v>8718</v>
      </c>
      <c r="B1497" t="s">
        <v>8674</v>
      </c>
      <c r="C1497" t="str">
        <f t="shared" si="23"/>
        <v>Linde</v>
      </c>
      <c r="D1497" s="2" t="s">
        <v>27182</v>
      </c>
      <c r="E1497" t="s">
        <v>24435</v>
      </c>
      <c r="F1497" t="s">
        <v>27183</v>
      </c>
      <c r="G1497" t="s">
        <v>1687</v>
      </c>
      <c r="H1497" t="s">
        <v>8676</v>
      </c>
      <c r="I1497" t="s">
        <v>8677</v>
      </c>
      <c r="J1497" t="s">
        <v>8678</v>
      </c>
      <c r="K1497" t="s">
        <v>8679</v>
      </c>
      <c r="L1497" t="s">
        <v>6083</v>
      </c>
    </row>
    <row r="1498" spans="1:12">
      <c r="A1498" t="s">
        <v>8722</v>
      </c>
      <c r="B1498" t="s">
        <v>8681</v>
      </c>
      <c r="C1498" t="str">
        <f t="shared" si="23"/>
        <v>S</v>
      </c>
      <c r="D1498" s="2" t="s">
        <v>24177</v>
      </c>
      <c r="E1498" t="s">
        <v>1323</v>
      </c>
      <c r="F1498" t="s">
        <v>27184</v>
      </c>
      <c r="G1498" t="s">
        <v>4997</v>
      </c>
      <c r="H1498" t="s">
        <v>8682</v>
      </c>
      <c r="I1498" t="s">
        <v>518</v>
      </c>
      <c r="J1498" t="s">
        <v>8683</v>
      </c>
      <c r="K1498" t="s">
        <v>248</v>
      </c>
      <c r="L1498" t="s">
        <v>6083</v>
      </c>
    </row>
    <row r="1499" spans="1:12">
      <c r="A1499" t="s">
        <v>8726</v>
      </c>
      <c r="B1499" t="s">
        <v>8685</v>
      </c>
      <c r="C1499" t="str">
        <f t="shared" si="23"/>
        <v>Titan</v>
      </c>
      <c r="D1499" s="2" t="s">
        <v>24436</v>
      </c>
      <c r="E1499" t="s">
        <v>3403</v>
      </c>
      <c r="F1499" t="s">
        <v>24437</v>
      </c>
      <c r="G1499" t="s">
        <v>732</v>
      </c>
      <c r="H1499" t="s">
        <v>328</v>
      </c>
      <c r="I1499" t="s">
        <v>1355</v>
      </c>
      <c r="J1499" t="s">
        <v>8422</v>
      </c>
      <c r="K1499" t="s">
        <v>8478</v>
      </c>
      <c r="L1499" t="s">
        <v>6083</v>
      </c>
    </row>
    <row r="1500" spans="1:12">
      <c r="A1500" t="s">
        <v>8730</v>
      </c>
      <c r="B1500" t="s">
        <v>8688</v>
      </c>
      <c r="C1500" t="str">
        <f t="shared" si="23"/>
        <v>Pondy</v>
      </c>
      <c r="D1500" s="2" t="s">
        <v>27185</v>
      </c>
      <c r="E1500" t="s">
        <v>22860</v>
      </c>
      <c r="F1500" t="s">
        <v>27186</v>
      </c>
      <c r="G1500" t="s">
        <v>568</v>
      </c>
      <c r="H1500" t="s">
        <v>4367</v>
      </c>
      <c r="I1500" t="s">
        <v>8689</v>
      </c>
      <c r="J1500" t="s">
        <v>8690</v>
      </c>
      <c r="K1500" t="s">
        <v>7902</v>
      </c>
      <c r="L1500" t="s">
        <v>1044</v>
      </c>
    </row>
    <row r="1501" spans="1:12">
      <c r="A1501" t="s">
        <v>8734</v>
      </c>
      <c r="B1501" t="s">
        <v>8692</v>
      </c>
      <c r="C1501" t="str">
        <f t="shared" si="23"/>
        <v>Prem.</v>
      </c>
      <c r="D1501" s="2" t="s">
        <v>27187</v>
      </c>
      <c r="E1501" t="s">
        <v>27188</v>
      </c>
      <c r="F1501" t="s">
        <v>27189</v>
      </c>
      <c r="G1501" t="s">
        <v>2522</v>
      </c>
      <c r="H1501" t="s">
        <v>1605</v>
      </c>
      <c r="I1501" t="s">
        <v>8693</v>
      </c>
      <c r="J1501" t="s">
        <v>8694</v>
      </c>
      <c r="K1501" t="s">
        <v>8695</v>
      </c>
      <c r="L1501" t="s">
        <v>1044</v>
      </c>
    </row>
    <row r="1502" spans="1:12">
      <c r="A1502" t="s">
        <v>8738</v>
      </c>
      <c r="B1502" t="s">
        <v>8697</v>
      </c>
      <c r="C1502" t="str">
        <f t="shared" si="23"/>
        <v>SBI</v>
      </c>
      <c r="D1502" s="2" t="s">
        <v>27190</v>
      </c>
      <c r="E1502" t="s">
        <v>23568</v>
      </c>
      <c r="F1502" t="s">
        <v>27191</v>
      </c>
      <c r="G1502" t="s">
        <v>1257</v>
      </c>
      <c r="H1502" t="s">
        <v>8698</v>
      </c>
      <c r="I1502" t="s">
        <v>4852</v>
      </c>
      <c r="J1502" t="s">
        <v>8699</v>
      </c>
      <c r="K1502" t="s">
        <v>5902</v>
      </c>
      <c r="L1502" t="s">
        <v>1044</v>
      </c>
    </row>
    <row r="1503" spans="1:12">
      <c r="A1503" t="s">
        <v>842</v>
      </c>
      <c r="B1503" t="s">
        <v>843</v>
      </c>
      <c r="C1503" t="str">
        <f t="shared" si="23"/>
        <v>Name</v>
      </c>
      <c r="D1503" s="2" t="s">
        <v>844</v>
      </c>
      <c r="E1503" t="s">
        <v>845</v>
      </c>
      <c r="F1503" t="s">
        <v>846</v>
      </c>
      <c r="G1503" t="s">
        <v>847</v>
      </c>
      <c r="H1503" t="s">
        <v>848</v>
      </c>
      <c r="I1503" t="s">
        <v>849</v>
      </c>
      <c r="J1503" t="s">
        <v>850</v>
      </c>
      <c r="K1503" t="s">
        <v>851</v>
      </c>
      <c r="L1503" t="s">
        <v>852</v>
      </c>
    </row>
    <row r="1504" spans="1:12">
      <c r="A1504" t="s">
        <v>8741</v>
      </c>
      <c r="B1504" t="s">
        <v>8701</v>
      </c>
      <c r="C1504" t="str">
        <f t="shared" si="23"/>
        <v>Amkay</v>
      </c>
      <c r="D1504" s="2" t="s">
        <v>18949</v>
      </c>
      <c r="E1504" t="s">
        <v>3220</v>
      </c>
      <c r="F1504" t="s">
        <v>16684</v>
      </c>
      <c r="G1504" t="s">
        <v>856</v>
      </c>
      <c r="H1504" t="s">
        <v>158</v>
      </c>
      <c r="I1504" t="s">
        <v>8703</v>
      </c>
      <c r="J1504" t="s">
        <v>1182</v>
      </c>
      <c r="K1504" t="s">
        <v>1013</v>
      </c>
      <c r="L1504" t="s">
        <v>1044</v>
      </c>
    </row>
    <row r="1505" spans="1:12">
      <c r="A1505" t="s">
        <v>8743</v>
      </c>
      <c r="B1505" t="s">
        <v>8705</v>
      </c>
      <c r="C1505" t="str">
        <f t="shared" si="23"/>
        <v>Medicamen</v>
      </c>
      <c r="D1505" s="2" t="s">
        <v>1310</v>
      </c>
      <c r="E1505" t="s">
        <v>2550</v>
      </c>
      <c r="F1505" t="s">
        <v>22710</v>
      </c>
      <c r="G1505" t="s">
        <v>856</v>
      </c>
      <c r="H1505" t="s">
        <v>114</v>
      </c>
      <c r="I1505" t="s">
        <v>8708</v>
      </c>
      <c r="J1505" t="s">
        <v>6359</v>
      </c>
      <c r="K1505" t="s">
        <v>8709</v>
      </c>
      <c r="L1505" t="s">
        <v>1044</v>
      </c>
    </row>
    <row r="1506" spans="1:12">
      <c r="A1506" t="s">
        <v>8747</v>
      </c>
      <c r="B1506" t="s">
        <v>8711</v>
      </c>
      <c r="C1506" t="str">
        <f t="shared" si="23"/>
        <v>V2</v>
      </c>
      <c r="D1506" s="2" t="s">
        <v>23460</v>
      </c>
      <c r="E1506" t="s">
        <v>23701</v>
      </c>
      <c r="F1506" t="s">
        <v>27192</v>
      </c>
      <c r="G1506" t="s">
        <v>856</v>
      </c>
      <c r="H1506" t="s">
        <v>3050</v>
      </c>
      <c r="I1506" t="s">
        <v>8712</v>
      </c>
      <c r="J1506" t="s">
        <v>8713</v>
      </c>
      <c r="K1506" t="s">
        <v>1086</v>
      </c>
      <c r="L1506" t="s">
        <v>7570</v>
      </c>
    </row>
    <row r="1507" spans="1:12">
      <c r="A1507" t="s">
        <v>8752</v>
      </c>
      <c r="B1507" t="s">
        <v>8715</v>
      </c>
      <c r="C1507" t="str">
        <f t="shared" si="23"/>
        <v>Ultra</v>
      </c>
      <c r="D1507" s="2" t="s">
        <v>22762</v>
      </c>
      <c r="E1507" t="s">
        <v>11859</v>
      </c>
      <c r="F1507" t="s">
        <v>2419</v>
      </c>
      <c r="G1507" t="s">
        <v>856</v>
      </c>
      <c r="H1507" t="s">
        <v>8716</v>
      </c>
      <c r="I1507" t="s">
        <v>8717</v>
      </c>
      <c r="J1507" t="s">
        <v>5867</v>
      </c>
      <c r="K1507" t="s">
        <v>3109</v>
      </c>
      <c r="L1507" t="s">
        <v>7570</v>
      </c>
    </row>
    <row r="1508" spans="1:12">
      <c r="A1508" t="s">
        <v>8757</v>
      </c>
      <c r="B1508" t="s">
        <v>758</v>
      </c>
      <c r="C1508" t="str">
        <f t="shared" si="23"/>
        <v>Ramky</v>
      </c>
      <c r="D1508" s="2" t="s">
        <v>27193</v>
      </c>
      <c r="E1508" t="s">
        <v>2722</v>
      </c>
      <c r="F1508" t="s">
        <v>27194</v>
      </c>
      <c r="G1508" t="s">
        <v>856</v>
      </c>
      <c r="H1508" t="s">
        <v>8719</v>
      </c>
      <c r="I1508" t="s">
        <v>658</v>
      </c>
      <c r="J1508" t="s">
        <v>8720</v>
      </c>
      <c r="K1508" t="s">
        <v>8721</v>
      </c>
      <c r="L1508" t="s">
        <v>6213</v>
      </c>
    </row>
    <row r="1509" spans="1:12">
      <c r="A1509" t="s">
        <v>8762</v>
      </c>
      <c r="B1509" t="s">
        <v>8723</v>
      </c>
      <c r="C1509" t="str">
        <f t="shared" si="23"/>
        <v>Affle</v>
      </c>
      <c r="D1509" s="2" t="s">
        <v>27195</v>
      </c>
      <c r="E1509" t="s">
        <v>11232</v>
      </c>
      <c r="F1509" t="s">
        <v>27196</v>
      </c>
      <c r="G1509" t="s">
        <v>856</v>
      </c>
      <c r="H1509" t="s">
        <v>8724</v>
      </c>
      <c r="I1509" t="s">
        <v>6233</v>
      </c>
      <c r="J1509" t="s">
        <v>8725</v>
      </c>
      <c r="K1509" t="s">
        <v>1377</v>
      </c>
      <c r="L1509" t="s">
        <v>3827</v>
      </c>
    </row>
    <row r="1510" spans="1:12">
      <c r="A1510" t="s">
        <v>8769</v>
      </c>
      <c r="B1510" t="s">
        <v>8727</v>
      </c>
      <c r="C1510" t="str">
        <f t="shared" si="23"/>
        <v>Krystal</v>
      </c>
      <c r="D1510" s="2" t="s">
        <v>24438</v>
      </c>
      <c r="E1510" t="s">
        <v>5164</v>
      </c>
      <c r="F1510" t="s">
        <v>24439</v>
      </c>
      <c r="G1510" t="s">
        <v>1264</v>
      </c>
      <c r="H1510" t="s">
        <v>4800</v>
      </c>
      <c r="I1510" t="s">
        <v>8728</v>
      </c>
      <c r="J1510" t="s">
        <v>8729</v>
      </c>
      <c r="K1510" t="s">
        <v>1467</v>
      </c>
      <c r="L1510" t="s">
        <v>3827</v>
      </c>
    </row>
    <row r="1511" spans="1:12">
      <c r="A1511" t="s">
        <v>8777</v>
      </c>
      <c r="B1511" t="s">
        <v>8735</v>
      </c>
      <c r="C1511" t="str">
        <f t="shared" si="23"/>
        <v>Refractory</v>
      </c>
      <c r="D1511" s="2" t="s">
        <v>4466</v>
      </c>
      <c r="E1511" t="s">
        <v>726</v>
      </c>
      <c r="F1511" t="s">
        <v>14900</v>
      </c>
      <c r="G1511" t="s">
        <v>856</v>
      </c>
      <c r="H1511" t="s">
        <v>8737</v>
      </c>
      <c r="I1511" t="s">
        <v>2866</v>
      </c>
      <c r="J1511" t="s">
        <v>2253</v>
      </c>
      <c r="K1511" t="s">
        <v>4064</v>
      </c>
      <c r="L1511" t="s">
        <v>3827</v>
      </c>
    </row>
    <row r="1512" spans="1:12">
      <c r="A1512" t="s">
        <v>8781</v>
      </c>
      <c r="B1512" t="s">
        <v>8731</v>
      </c>
      <c r="C1512" t="str">
        <f t="shared" si="23"/>
        <v>InfoBeans</v>
      </c>
      <c r="D1512" s="2" t="s">
        <v>27197</v>
      </c>
      <c r="E1512" t="s">
        <v>20050</v>
      </c>
      <c r="F1512" t="s">
        <v>27198</v>
      </c>
      <c r="G1512" t="s">
        <v>198</v>
      </c>
      <c r="H1512" t="s">
        <v>5704</v>
      </c>
      <c r="I1512" t="s">
        <v>8732</v>
      </c>
      <c r="J1512" t="s">
        <v>8733</v>
      </c>
      <c r="K1512" t="s">
        <v>3236</v>
      </c>
      <c r="L1512" t="s">
        <v>1805</v>
      </c>
    </row>
    <row r="1513" spans="1:12">
      <c r="A1513" t="s">
        <v>8786</v>
      </c>
      <c r="B1513" t="s">
        <v>8739</v>
      </c>
      <c r="C1513" t="str">
        <f t="shared" si="23"/>
        <v>Transteel</v>
      </c>
      <c r="D1513" s="2" t="s">
        <v>27199</v>
      </c>
      <c r="E1513" t="s">
        <v>5839</v>
      </c>
      <c r="F1513" t="s">
        <v>27200</v>
      </c>
      <c r="G1513" t="s">
        <v>856</v>
      </c>
      <c r="H1513" t="s">
        <v>373</v>
      </c>
      <c r="I1513" t="s">
        <v>7758</v>
      </c>
      <c r="J1513" t="s">
        <v>8740</v>
      </c>
      <c r="K1513" t="s">
        <v>7287</v>
      </c>
      <c r="L1513" t="s">
        <v>4554</v>
      </c>
    </row>
    <row r="1514" spans="1:12">
      <c r="A1514" t="s">
        <v>842</v>
      </c>
      <c r="B1514" t="s">
        <v>843</v>
      </c>
      <c r="C1514" t="str">
        <f t="shared" si="23"/>
        <v>Name</v>
      </c>
      <c r="D1514" s="2" t="s">
        <v>844</v>
      </c>
      <c r="E1514" t="s">
        <v>845</v>
      </c>
      <c r="F1514" t="s">
        <v>846</v>
      </c>
      <c r="G1514" t="s">
        <v>847</v>
      </c>
      <c r="H1514" t="s">
        <v>848</v>
      </c>
      <c r="I1514" t="s">
        <v>849</v>
      </c>
      <c r="J1514" t="s">
        <v>850</v>
      </c>
      <c r="K1514" t="s">
        <v>851</v>
      </c>
      <c r="L1514" t="s">
        <v>852</v>
      </c>
    </row>
    <row r="1515" spans="1:12">
      <c r="A1515" t="s">
        <v>8792</v>
      </c>
      <c r="B1515" t="s">
        <v>8742</v>
      </c>
      <c r="C1515" t="str">
        <f t="shared" si="23"/>
        <v>Signoria</v>
      </c>
      <c r="D1515" s="2" t="s">
        <v>4363</v>
      </c>
      <c r="E1515" t="s">
        <v>3565</v>
      </c>
      <c r="F1515" t="s">
        <v>19287</v>
      </c>
      <c r="G1515" t="s">
        <v>856</v>
      </c>
      <c r="H1515" t="s">
        <v>1258</v>
      </c>
      <c r="I1515" t="s">
        <v>367</v>
      </c>
      <c r="J1515" t="s">
        <v>3553</v>
      </c>
      <c r="K1515" t="s">
        <v>7676</v>
      </c>
      <c r="L1515" t="s">
        <v>7985</v>
      </c>
    </row>
    <row r="1516" spans="1:12">
      <c r="A1516" t="s">
        <v>8798</v>
      </c>
      <c r="B1516" t="s">
        <v>8744</v>
      </c>
      <c r="C1516" t="str">
        <f t="shared" si="23"/>
        <v>Kontor</v>
      </c>
      <c r="D1516" s="2" t="s">
        <v>2998</v>
      </c>
      <c r="E1516" t="s">
        <v>4726</v>
      </c>
      <c r="F1516" t="s">
        <v>22945</v>
      </c>
      <c r="G1516" t="s">
        <v>856</v>
      </c>
      <c r="H1516" t="s">
        <v>2569</v>
      </c>
      <c r="I1516" t="s">
        <v>2672</v>
      </c>
      <c r="J1516" t="s">
        <v>8272</v>
      </c>
      <c r="K1516" t="s">
        <v>8746</v>
      </c>
      <c r="L1516" t="s">
        <v>1701</v>
      </c>
    </row>
    <row r="1517" spans="1:12">
      <c r="A1517" t="s">
        <v>8805</v>
      </c>
      <c r="B1517" t="s">
        <v>8748</v>
      </c>
      <c r="C1517" t="str">
        <f t="shared" si="23"/>
        <v>Steel</v>
      </c>
      <c r="D1517" s="2" t="s">
        <v>25284</v>
      </c>
      <c r="E1517" t="s">
        <v>279</v>
      </c>
      <c r="F1517" t="s">
        <v>27201</v>
      </c>
      <c r="G1517" t="s">
        <v>1964</v>
      </c>
      <c r="H1517" t="s">
        <v>8749</v>
      </c>
      <c r="I1517" t="s">
        <v>4362</v>
      </c>
      <c r="J1517" t="s">
        <v>8750</v>
      </c>
      <c r="K1517" t="s">
        <v>8751</v>
      </c>
      <c r="L1517" t="s">
        <v>7706</v>
      </c>
    </row>
    <row r="1518" spans="1:12">
      <c r="A1518" t="s">
        <v>8810</v>
      </c>
      <c r="B1518" t="s">
        <v>8753</v>
      </c>
      <c r="C1518" t="str">
        <f t="shared" si="23"/>
        <v>Intellect</v>
      </c>
      <c r="D1518" s="2" t="s">
        <v>27202</v>
      </c>
      <c r="E1518" t="s">
        <v>9417</v>
      </c>
      <c r="F1518" t="s">
        <v>27203</v>
      </c>
      <c r="G1518" t="s">
        <v>969</v>
      </c>
      <c r="H1518" t="s">
        <v>8754</v>
      </c>
      <c r="I1518" t="s">
        <v>8755</v>
      </c>
      <c r="J1518" t="s">
        <v>8756</v>
      </c>
      <c r="K1518" t="s">
        <v>7835</v>
      </c>
      <c r="L1518" t="s">
        <v>7706</v>
      </c>
    </row>
    <row r="1519" spans="1:12">
      <c r="A1519" t="s">
        <v>8815</v>
      </c>
      <c r="B1519" t="s">
        <v>8758</v>
      </c>
      <c r="C1519" t="str">
        <f t="shared" si="23"/>
        <v>Shankara</v>
      </c>
      <c r="D1519" s="2" t="s">
        <v>18688</v>
      </c>
      <c r="E1519" t="s">
        <v>5351</v>
      </c>
      <c r="F1519" t="s">
        <v>27204</v>
      </c>
      <c r="G1519" t="s">
        <v>5352</v>
      </c>
      <c r="H1519" t="s">
        <v>3863</v>
      </c>
      <c r="I1519" t="s">
        <v>8759</v>
      </c>
      <c r="J1519" t="s">
        <v>8760</v>
      </c>
      <c r="K1519" t="s">
        <v>8761</v>
      </c>
      <c r="L1519" t="s">
        <v>7706</v>
      </c>
    </row>
    <row r="1520" spans="1:12">
      <c r="A1520" t="s">
        <v>8817</v>
      </c>
      <c r="B1520" t="s">
        <v>8763</v>
      </c>
      <c r="C1520" t="str">
        <f t="shared" si="23"/>
        <v>H.G.</v>
      </c>
      <c r="D1520" s="2" t="s">
        <v>27205</v>
      </c>
      <c r="E1520" t="s">
        <v>2417</v>
      </c>
      <c r="F1520" t="s">
        <v>27206</v>
      </c>
      <c r="G1520" t="s">
        <v>3024</v>
      </c>
      <c r="H1520" t="s">
        <v>8765</v>
      </c>
      <c r="I1520" t="s">
        <v>8766</v>
      </c>
      <c r="J1520" t="s">
        <v>8767</v>
      </c>
      <c r="K1520" t="s">
        <v>8768</v>
      </c>
      <c r="L1520" t="s">
        <v>7706</v>
      </c>
    </row>
    <row r="1521" spans="1:12">
      <c r="A1521" t="s">
        <v>8820</v>
      </c>
      <c r="B1521" t="s">
        <v>8770</v>
      </c>
      <c r="C1521" t="str">
        <f t="shared" si="23"/>
        <v>Amara</v>
      </c>
      <c r="D1521" s="2" t="s">
        <v>27207</v>
      </c>
      <c r="E1521" t="s">
        <v>6210</v>
      </c>
      <c r="F1521" t="s">
        <v>27208</v>
      </c>
      <c r="G1521" t="s">
        <v>2584</v>
      </c>
      <c r="H1521" t="s">
        <v>8773</v>
      </c>
      <c r="I1521" t="s">
        <v>8774</v>
      </c>
      <c r="J1521" t="s">
        <v>8775</v>
      </c>
      <c r="K1521" t="s">
        <v>8141</v>
      </c>
      <c r="L1521" t="s">
        <v>8776</v>
      </c>
    </row>
    <row r="1522" spans="1:12">
      <c r="A1522" t="s">
        <v>8826</v>
      </c>
      <c r="B1522" t="s">
        <v>8778</v>
      </c>
      <c r="C1522" t="str">
        <f t="shared" si="23"/>
        <v>Mangalam</v>
      </c>
      <c r="D1522" s="2" t="s">
        <v>6083</v>
      </c>
      <c r="E1522" t="s">
        <v>6139</v>
      </c>
      <c r="F1522" t="s">
        <v>27209</v>
      </c>
      <c r="G1522" t="s">
        <v>632</v>
      </c>
      <c r="H1522" t="s">
        <v>890</v>
      </c>
      <c r="I1522" t="s">
        <v>8141</v>
      </c>
      <c r="J1522" t="s">
        <v>8780</v>
      </c>
      <c r="K1522" t="s">
        <v>7287</v>
      </c>
      <c r="L1522" t="s">
        <v>8776</v>
      </c>
    </row>
    <row r="1523" spans="1:12">
      <c r="A1523" t="s">
        <v>8831</v>
      </c>
      <c r="B1523" t="s">
        <v>8782</v>
      </c>
      <c r="C1523" t="str">
        <f t="shared" si="23"/>
        <v>Espire</v>
      </c>
      <c r="D1523" s="2" t="s">
        <v>27210</v>
      </c>
      <c r="E1523" t="s">
        <v>27211</v>
      </c>
      <c r="F1523" t="s">
        <v>27212</v>
      </c>
      <c r="G1523" t="s">
        <v>856</v>
      </c>
      <c r="H1523" t="s">
        <v>3299</v>
      </c>
      <c r="I1523" t="s">
        <v>8783</v>
      </c>
      <c r="J1523" t="s">
        <v>4396</v>
      </c>
      <c r="K1523" t="s">
        <v>8784</v>
      </c>
      <c r="L1523" t="s">
        <v>8785</v>
      </c>
    </row>
    <row r="1524" spans="1:12">
      <c r="A1524" t="s">
        <v>8836</v>
      </c>
      <c r="B1524" t="s">
        <v>22879</v>
      </c>
      <c r="C1524" t="str">
        <f t="shared" si="23"/>
        <v>Khemani</v>
      </c>
      <c r="D1524" s="2" t="s">
        <v>22880</v>
      </c>
      <c r="E1524" t="s">
        <v>22881</v>
      </c>
      <c r="F1524" t="s">
        <v>22882</v>
      </c>
      <c r="G1524" t="s">
        <v>856</v>
      </c>
      <c r="H1524" t="s">
        <v>6755</v>
      </c>
      <c r="I1524" t="s">
        <v>4776</v>
      </c>
      <c r="J1524" t="s">
        <v>1136</v>
      </c>
      <c r="K1524" t="s">
        <v>6482</v>
      </c>
      <c r="L1524" t="s">
        <v>8785</v>
      </c>
    </row>
    <row r="1525" spans="1:12">
      <c r="A1525" t="s">
        <v>8842</v>
      </c>
      <c r="B1525" t="s">
        <v>8787</v>
      </c>
      <c r="C1525" t="str">
        <f t="shared" si="23"/>
        <v>Chamanlal</v>
      </c>
      <c r="D1525" s="2" t="s">
        <v>27213</v>
      </c>
      <c r="E1525" t="s">
        <v>6591</v>
      </c>
      <c r="F1525" t="s">
        <v>27214</v>
      </c>
      <c r="G1525" t="s">
        <v>3807</v>
      </c>
      <c r="H1525" t="s">
        <v>6342</v>
      </c>
      <c r="I1525" t="s">
        <v>5367</v>
      </c>
      <c r="J1525" t="s">
        <v>8789</v>
      </c>
      <c r="K1525" t="s">
        <v>8790</v>
      </c>
      <c r="L1525" t="s">
        <v>8791</v>
      </c>
    </row>
    <row r="1526" spans="1:12">
      <c r="A1526" t="s">
        <v>8846</v>
      </c>
      <c r="B1526" t="s">
        <v>8806</v>
      </c>
      <c r="C1526" t="str">
        <f t="shared" si="23"/>
        <v>Jigar</v>
      </c>
      <c r="D1526" s="2" t="s">
        <v>23197</v>
      </c>
      <c r="E1526" t="s">
        <v>5769</v>
      </c>
      <c r="F1526" t="s">
        <v>23325</v>
      </c>
      <c r="G1526" t="s">
        <v>856</v>
      </c>
      <c r="H1526" t="s">
        <v>1317</v>
      </c>
      <c r="I1526" t="s">
        <v>8808</v>
      </c>
      <c r="J1526" t="s">
        <v>8809</v>
      </c>
      <c r="K1526" t="s">
        <v>6844</v>
      </c>
      <c r="L1526" t="s">
        <v>8797</v>
      </c>
    </row>
    <row r="1527" spans="1:12">
      <c r="A1527" t="s">
        <v>8849</v>
      </c>
      <c r="B1527" t="s">
        <v>8793</v>
      </c>
      <c r="C1527" t="str">
        <f t="shared" si="23"/>
        <v>Sunita</v>
      </c>
      <c r="D1527" s="2" t="s">
        <v>27215</v>
      </c>
      <c r="E1527" t="s">
        <v>27216</v>
      </c>
      <c r="F1527" t="s">
        <v>27217</v>
      </c>
      <c r="G1527" t="s">
        <v>856</v>
      </c>
      <c r="H1527" t="s">
        <v>6466</v>
      </c>
      <c r="I1527" t="s">
        <v>8794</v>
      </c>
      <c r="J1527" t="s">
        <v>8795</v>
      </c>
      <c r="K1527" t="s">
        <v>8796</v>
      </c>
      <c r="L1527" t="s">
        <v>8797</v>
      </c>
    </row>
    <row r="1528" spans="1:12">
      <c r="A1528" t="s">
        <v>8854</v>
      </c>
      <c r="B1528" t="s">
        <v>8799</v>
      </c>
      <c r="C1528" t="str">
        <f t="shared" si="23"/>
        <v>Everlon</v>
      </c>
      <c r="D1528" s="2" t="s">
        <v>24441</v>
      </c>
      <c r="E1528" t="s">
        <v>859</v>
      </c>
      <c r="F1528" t="s">
        <v>10380</v>
      </c>
      <c r="G1528" t="s">
        <v>856</v>
      </c>
      <c r="H1528" t="s">
        <v>8801</v>
      </c>
      <c r="I1528" t="s">
        <v>8802</v>
      </c>
      <c r="J1528" t="s">
        <v>8803</v>
      </c>
      <c r="K1528" t="s">
        <v>8804</v>
      </c>
      <c r="L1528" t="s">
        <v>7127</v>
      </c>
    </row>
    <row r="1529" spans="1:12">
      <c r="A1529" t="s">
        <v>8862</v>
      </c>
      <c r="B1529" t="s">
        <v>8811</v>
      </c>
      <c r="C1529" t="str">
        <f t="shared" si="23"/>
        <v>Sky</v>
      </c>
      <c r="D1529" s="2" t="s">
        <v>22875</v>
      </c>
      <c r="E1529" t="s">
        <v>418</v>
      </c>
      <c r="F1529" t="s">
        <v>8169</v>
      </c>
      <c r="G1529" t="s">
        <v>719</v>
      </c>
      <c r="H1529" t="s">
        <v>6488</v>
      </c>
      <c r="I1529" t="s">
        <v>8812</v>
      </c>
      <c r="J1529" t="s">
        <v>7685</v>
      </c>
      <c r="K1529" t="s">
        <v>8813</v>
      </c>
      <c r="L1529" t="s">
        <v>8814</v>
      </c>
    </row>
    <row r="1530" spans="1:12">
      <c r="A1530" t="s">
        <v>842</v>
      </c>
      <c r="B1530" t="s">
        <v>843</v>
      </c>
      <c r="C1530" t="str">
        <f t="shared" si="23"/>
        <v>Name</v>
      </c>
      <c r="D1530" s="2" t="s">
        <v>844</v>
      </c>
      <c r="E1530" t="s">
        <v>845</v>
      </c>
      <c r="F1530" t="s">
        <v>846</v>
      </c>
      <c r="G1530" t="s">
        <v>847</v>
      </c>
      <c r="H1530" t="s">
        <v>848</v>
      </c>
      <c r="I1530" t="s">
        <v>849</v>
      </c>
      <c r="J1530" t="s">
        <v>850</v>
      </c>
      <c r="K1530" t="s">
        <v>851</v>
      </c>
      <c r="L1530" t="s">
        <v>852</v>
      </c>
    </row>
    <row r="1531" spans="1:12">
      <c r="A1531" t="s">
        <v>8866</v>
      </c>
      <c r="B1531" t="s">
        <v>8816</v>
      </c>
      <c r="C1531" t="str">
        <f t="shared" si="23"/>
        <v>M</v>
      </c>
      <c r="D1531" s="2" t="s">
        <v>22778</v>
      </c>
      <c r="E1531" t="s">
        <v>8138</v>
      </c>
      <c r="F1531" t="s">
        <v>22902</v>
      </c>
      <c r="G1531" t="s">
        <v>856</v>
      </c>
      <c r="H1531" t="s">
        <v>601</v>
      </c>
      <c r="I1531" t="s">
        <v>3719</v>
      </c>
      <c r="J1531" t="s">
        <v>7511</v>
      </c>
      <c r="K1531" t="s">
        <v>7144</v>
      </c>
      <c r="L1531" t="s">
        <v>8814</v>
      </c>
    </row>
    <row r="1532" spans="1:12">
      <c r="A1532" t="s">
        <v>8870</v>
      </c>
      <c r="B1532" t="s">
        <v>8818</v>
      </c>
      <c r="C1532" t="str">
        <f t="shared" si="23"/>
        <v>Rikhav</v>
      </c>
      <c r="D1532" s="2" t="s">
        <v>26800</v>
      </c>
      <c r="E1532" t="s">
        <v>6749</v>
      </c>
      <c r="F1532" t="s">
        <v>27218</v>
      </c>
      <c r="G1532" t="s">
        <v>856</v>
      </c>
      <c r="H1532" t="s">
        <v>283</v>
      </c>
      <c r="I1532" t="s">
        <v>859</v>
      </c>
      <c r="J1532" t="s">
        <v>8819</v>
      </c>
      <c r="K1532" t="s">
        <v>859</v>
      </c>
      <c r="L1532" t="s">
        <v>8814</v>
      </c>
    </row>
    <row r="1533" spans="1:12">
      <c r="A1533" t="s">
        <v>8875</v>
      </c>
      <c r="B1533" t="s">
        <v>8821</v>
      </c>
      <c r="C1533" t="str">
        <f t="shared" si="23"/>
        <v>Balkrishna</v>
      </c>
      <c r="D1533" s="2" t="s">
        <v>27219</v>
      </c>
      <c r="E1533" t="s">
        <v>3688</v>
      </c>
      <c r="F1533" t="s">
        <v>27220</v>
      </c>
      <c r="G1533" t="s">
        <v>993</v>
      </c>
      <c r="H1533" t="s">
        <v>8822</v>
      </c>
      <c r="I1533" t="s">
        <v>8823</v>
      </c>
      <c r="J1533" t="s">
        <v>8824</v>
      </c>
      <c r="K1533" t="s">
        <v>6466</v>
      </c>
      <c r="L1533" t="s">
        <v>8825</v>
      </c>
    </row>
    <row r="1534" spans="1:12">
      <c r="A1534" t="s">
        <v>8881</v>
      </c>
      <c r="B1534" t="s">
        <v>8827</v>
      </c>
      <c r="C1534" t="str">
        <f t="shared" si="23"/>
        <v>Bedmutha</v>
      </c>
      <c r="D1534" s="2" t="s">
        <v>27221</v>
      </c>
      <c r="E1534" t="s">
        <v>17145</v>
      </c>
      <c r="F1534" t="s">
        <v>27222</v>
      </c>
      <c r="G1534" t="s">
        <v>856</v>
      </c>
      <c r="H1534" t="s">
        <v>8828</v>
      </c>
      <c r="I1534" t="s">
        <v>8829</v>
      </c>
      <c r="J1534" t="s">
        <v>8830</v>
      </c>
      <c r="K1534" t="s">
        <v>8353</v>
      </c>
      <c r="L1534" t="s">
        <v>8825</v>
      </c>
    </row>
    <row r="1535" spans="1:12">
      <c r="A1535" t="s">
        <v>8886</v>
      </c>
      <c r="B1535" t="s">
        <v>8588</v>
      </c>
      <c r="C1535" t="str">
        <f t="shared" si="23"/>
        <v>Source</v>
      </c>
      <c r="D1535" s="2" t="s">
        <v>24443</v>
      </c>
      <c r="E1535" t="s">
        <v>18936</v>
      </c>
      <c r="F1535" t="s">
        <v>23376</v>
      </c>
      <c r="G1535" t="s">
        <v>856</v>
      </c>
      <c r="H1535" t="s">
        <v>455</v>
      </c>
      <c r="I1535" t="s">
        <v>2197</v>
      </c>
      <c r="J1535" t="s">
        <v>1650</v>
      </c>
      <c r="K1535" t="s">
        <v>6429</v>
      </c>
      <c r="L1535" t="s">
        <v>8835</v>
      </c>
    </row>
    <row r="1536" spans="1:12">
      <c r="A1536" t="s">
        <v>8890</v>
      </c>
      <c r="B1536" t="s">
        <v>8832</v>
      </c>
      <c r="C1536" t="str">
        <f t="shared" si="23"/>
        <v>Apollo</v>
      </c>
      <c r="D1536" s="2" t="s">
        <v>27223</v>
      </c>
      <c r="E1536" t="s">
        <v>4793</v>
      </c>
      <c r="F1536" t="s">
        <v>27224</v>
      </c>
      <c r="G1536" t="s">
        <v>4302</v>
      </c>
      <c r="H1536" t="s">
        <v>8833</v>
      </c>
      <c r="I1536" t="s">
        <v>2149</v>
      </c>
      <c r="J1536" t="s">
        <v>8834</v>
      </c>
      <c r="K1536" t="s">
        <v>7758</v>
      </c>
      <c r="L1536" t="s">
        <v>8835</v>
      </c>
    </row>
    <row r="1537" spans="1:12">
      <c r="A1537" t="s">
        <v>8894</v>
      </c>
      <c r="B1537" t="s">
        <v>8837</v>
      </c>
      <c r="C1537" t="str">
        <f t="shared" si="23"/>
        <v>Mah.</v>
      </c>
      <c r="D1537" s="2" t="s">
        <v>27225</v>
      </c>
      <c r="E1537" t="s">
        <v>239</v>
      </c>
      <c r="F1537" t="s">
        <v>27226</v>
      </c>
      <c r="G1537" t="s">
        <v>4288</v>
      </c>
      <c r="H1537" t="s">
        <v>8839</v>
      </c>
      <c r="I1537" t="s">
        <v>8840</v>
      </c>
      <c r="J1537" t="s">
        <v>8841</v>
      </c>
      <c r="K1537" t="s">
        <v>419</v>
      </c>
      <c r="L1537" t="s">
        <v>6120</v>
      </c>
    </row>
    <row r="1538" spans="1:12">
      <c r="A1538" t="s">
        <v>8898</v>
      </c>
      <c r="B1538" t="s">
        <v>8843</v>
      </c>
      <c r="C1538" t="str">
        <f t="shared" ref="C1538:C1601" si="24">IFERROR(LEFT(B1538,FIND(" ",B1538)-1),B1538)</f>
        <v>Shree</v>
      </c>
      <c r="D1538" s="2" t="s">
        <v>27227</v>
      </c>
      <c r="E1538" t="s">
        <v>27228</v>
      </c>
      <c r="F1538" t="s">
        <v>27229</v>
      </c>
      <c r="G1538" t="s">
        <v>856</v>
      </c>
      <c r="H1538" t="s">
        <v>5197</v>
      </c>
      <c r="I1538" t="s">
        <v>8844</v>
      </c>
      <c r="J1538" t="s">
        <v>3840</v>
      </c>
      <c r="K1538" t="s">
        <v>8845</v>
      </c>
      <c r="L1538" t="s">
        <v>6120</v>
      </c>
    </row>
    <row r="1539" spans="1:12">
      <c r="A1539" t="s">
        <v>8903</v>
      </c>
      <c r="B1539" t="s">
        <v>8847</v>
      </c>
      <c r="C1539" t="str">
        <f t="shared" si="24"/>
        <v>Edvenswa</v>
      </c>
      <c r="D1539" s="2" t="s">
        <v>9741</v>
      </c>
      <c r="E1539" t="s">
        <v>4624</v>
      </c>
      <c r="F1539" t="s">
        <v>13104</v>
      </c>
      <c r="G1539" t="s">
        <v>856</v>
      </c>
      <c r="H1539" t="s">
        <v>3855</v>
      </c>
      <c r="I1539" t="s">
        <v>6277</v>
      </c>
      <c r="J1539" t="s">
        <v>2316</v>
      </c>
      <c r="K1539" t="s">
        <v>8848</v>
      </c>
      <c r="L1539" t="s">
        <v>6120</v>
      </c>
    </row>
    <row r="1540" spans="1:12">
      <c r="A1540" t="s">
        <v>8908</v>
      </c>
      <c r="B1540" t="s">
        <v>8850</v>
      </c>
      <c r="C1540" t="str">
        <f t="shared" si="24"/>
        <v>Anuroop</v>
      </c>
      <c r="D1540" s="2" t="s">
        <v>22872</v>
      </c>
      <c r="E1540" t="s">
        <v>597</v>
      </c>
      <c r="F1540" t="s">
        <v>9115</v>
      </c>
      <c r="G1540" t="s">
        <v>856</v>
      </c>
      <c r="H1540" t="s">
        <v>164</v>
      </c>
      <c r="I1540" t="s">
        <v>8852</v>
      </c>
      <c r="J1540" t="s">
        <v>5483</v>
      </c>
      <c r="K1540" t="s">
        <v>1986</v>
      </c>
      <c r="L1540" t="s">
        <v>8853</v>
      </c>
    </row>
    <row r="1541" spans="1:12">
      <c r="A1541" t="s">
        <v>842</v>
      </c>
      <c r="B1541" t="s">
        <v>843</v>
      </c>
      <c r="C1541" t="str">
        <f t="shared" si="24"/>
        <v>Name</v>
      </c>
      <c r="D1541" s="2" t="s">
        <v>844</v>
      </c>
      <c r="E1541" t="s">
        <v>845</v>
      </c>
      <c r="F1541" t="s">
        <v>846</v>
      </c>
      <c r="G1541" t="s">
        <v>847</v>
      </c>
      <c r="H1541" t="s">
        <v>848</v>
      </c>
      <c r="I1541" t="s">
        <v>849</v>
      </c>
      <c r="J1541" t="s">
        <v>850</v>
      </c>
      <c r="K1541" t="s">
        <v>851</v>
      </c>
      <c r="L1541" t="s">
        <v>852</v>
      </c>
    </row>
    <row r="1542" spans="1:12">
      <c r="A1542" t="s">
        <v>8913</v>
      </c>
      <c r="B1542" t="s">
        <v>8855</v>
      </c>
      <c r="C1542" t="str">
        <f t="shared" si="24"/>
        <v>Siyaram</v>
      </c>
      <c r="D1542" s="2" t="s">
        <v>23509</v>
      </c>
      <c r="E1542" t="s">
        <v>23841</v>
      </c>
      <c r="F1542" t="s">
        <v>25169</v>
      </c>
      <c r="G1542" t="s">
        <v>856</v>
      </c>
      <c r="H1542" t="s">
        <v>8858</v>
      </c>
      <c r="I1542" t="s">
        <v>8859</v>
      </c>
      <c r="J1542" t="s">
        <v>8860</v>
      </c>
      <c r="K1542" t="s">
        <v>8861</v>
      </c>
      <c r="L1542" t="s">
        <v>8853</v>
      </c>
    </row>
    <row r="1543" spans="1:12">
      <c r="A1543" t="s">
        <v>8917</v>
      </c>
      <c r="B1543" t="s">
        <v>8863</v>
      </c>
      <c r="C1543" t="str">
        <f t="shared" si="24"/>
        <v>Mahasagar</v>
      </c>
      <c r="D1543" s="2" t="s">
        <v>7682</v>
      </c>
      <c r="E1543" t="s">
        <v>8639</v>
      </c>
      <c r="F1543" t="s">
        <v>445</v>
      </c>
      <c r="G1543" t="s">
        <v>856</v>
      </c>
      <c r="H1543" t="s">
        <v>2240</v>
      </c>
      <c r="I1543" t="s">
        <v>8864</v>
      </c>
      <c r="J1543" t="s">
        <v>5670</v>
      </c>
      <c r="K1543" t="s">
        <v>3829</v>
      </c>
      <c r="L1543" t="s">
        <v>8865</v>
      </c>
    </row>
    <row r="1544" spans="1:12">
      <c r="A1544" t="s">
        <v>8924</v>
      </c>
      <c r="B1544" t="s">
        <v>8867</v>
      </c>
      <c r="C1544" t="str">
        <f t="shared" si="24"/>
        <v>Reliable</v>
      </c>
      <c r="D1544" s="2" t="s">
        <v>5493</v>
      </c>
      <c r="E1544" t="s">
        <v>9085</v>
      </c>
      <c r="F1544" t="s">
        <v>23515</v>
      </c>
      <c r="G1544" t="s">
        <v>1787</v>
      </c>
      <c r="H1544" t="s">
        <v>6466</v>
      </c>
      <c r="I1544" t="s">
        <v>1488</v>
      </c>
      <c r="J1544" t="s">
        <v>8327</v>
      </c>
      <c r="K1544" t="s">
        <v>8869</v>
      </c>
      <c r="L1544" t="s">
        <v>8865</v>
      </c>
    </row>
    <row r="1545" spans="1:12">
      <c r="A1545" t="s">
        <v>8929</v>
      </c>
      <c r="B1545" t="s">
        <v>8421</v>
      </c>
      <c r="C1545" t="str">
        <f t="shared" si="24"/>
        <v>QMS</v>
      </c>
      <c r="D1545" s="2" t="s">
        <v>4190</v>
      </c>
      <c r="E1545" t="s">
        <v>9092</v>
      </c>
      <c r="F1545" t="s">
        <v>24444</v>
      </c>
      <c r="G1545" t="s">
        <v>309</v>
      </c>
      <c r="H1545" t="s">
        <v>134</v>
      </c>
      <c r="I1545" t="s">
        <v>859</v>
      </c>
      <c r="J1545" t="s">
        <v>8422</v>
      </c>
      <c r="K1545" t="s">
        <v>859</v>
      </c>
      <c r="L1545" t="s">
        <v>1794</v>
      </c>
    </row>
    <row r="1546" spans="1:12">
      <c r="A1546" t="s">
        <v>8935</v>
      </c>
      <c r="B1546" t="s">
        <v>8871</v>
      </c>
      <c r="C1546" t="str">
        <f t="shared" si="24"/>
        <v>Asian</v>
      </c>
      <c r="D1546" s="2" t="s">
        <v>27230</v>
      </c>
      <c r="E1546" t="s">
        <v>5236</v>
      </c>
      <c r="F1546" t="s">
        <v>27231</v>
      </c>
      <c r="G1546" t="s">
        <v>1986</v>
      </c>
      <c r="H1546" t="s">
        <v>6187</v>
      </c>
      <c r="I1546" t="s">
        <v>8872</v>
      </c>
      <c r="J1546" t="s">
        <v>8873</v>
      </c>
      <c r="K1546" t="s">
        <v>8874</v>
      </c>
      <c r="L1546" t="s">
        <v>1576</v>
      </c>
    </row>
    <row r="1547" spans="1:12">
      <c r="A1547" t="s">
        <v>8940</v>
      </c>
      <c r="B1547" t="s">
        <v>8876</v>
      </c>
      <c r="C1547" t="str">
        <f t="shared" si="24"/>
        <v>EID</v>
      </c>
      <c r="D1547" s="2" t="s">
        <v>27232</v>
      </c>
      <c r="E1547" t="s">
        <v>6799</v>
      </c>
      <c r="F1547" t="s">
        <v>27233</v>
      </c>
      <c r="G1547" t="s">
        <v>856</v>
      </c>
      <c r="H1547" t="s">
        <v>8877</v>
      </c>
      <c r="I1547" t="s">
        <v>8878</v>
      </c>
      <c r="J1547" t="s">
        <v>8879</v>
      </c>
      <c r="K1547" t="s">
        <v>8880</v>
      </c>
      <c r="L1547" t="s">
        <v>1576</v>
      </c>
    </row>
    <row r="1548" spans="1:12">
      <c r="A1548" t="s">
        <v>8944</v>
      </c>
      <c r="B1548" t="s">
        <v>8882</v>
      </c>
      <c r="C1548" t="str">
        <f t="shared" si="24"/>
        <v>CIE</v>
      </c>
      <c r="D1548" s="2" t="s">
        <v>27234</v>
      </c>
      <c r="E1548" t="s">
        <v>6997</v>
      </c>
      <c r="F1548" t="s">
        <v>27235</v>
      </c>
      <c r="G1548" t="s">
        <v>3549</v>
      </c>
      <c r="H1548" t="s">
        <v>8883</v>
      </c>
      <c r="I1548" t="s">
        <v>8884</v>
      </c>
      <c r="J1548" t="s">
        <v>8885</v>
      </c>
      <c r="K1548" t="s">
        <v>596</v>
      </c>
      <c r="L1548" t="s">
        <v>1576</v>
      </c>
    </row>
    <row r="1549" spans="1:12">
      <c r="A1549" t="s">
        <v>8947</v>
      </c>
      <c r="B1549" t="s">
        <v>811</v>
      </c>
      <c r="C1549" t="str">
        <f t="shared" si="24"/>
        <v>Godrej</v>
      </c>
      <c r="D1549" s="2" t="s">
        <v>27236</v>
      </c>
      <c r="E1549" t="s">
        <v>4162</v>
      </c>
      <c r="F1549" t="s">
        <v>27237</v>
      </c>
      <c r="G1549" t="s">
        <v>6697</v>
      </c>
      <c r="H1549" t="s">
        <v>8887</v>
      </c>
      <c r="I1549" t="s">
        <v>308</v>
      </c>
      <c r="J1549" t="s">
        <v>8888</v>
      </c>
      <c r="K1549" t="s">
        <v>8889</v>
      </c>
      <c r="L1549" t="s">
        <v>1576</v>
      </c>
    </row>
    <row r="1550" spans="1:12">
      <c r="A1550" t="s">
        <v>8952</v>
      </c>
      <c r="B1550" t="s">
        <v>8891</v>
      </c>
      <c r="C1550" t="str">
        <f t="shared" si="24"/>
        <v>Colab</v>
      </c>
      <c r="D1550" s="2" t="s">
        <v>16508</v>
      </c>
      <c r="E1550" t="s">
        <v>24445</v>
      </c>
      <c r="F1550" t="s">
        <v>24446</v>
      </c>
      <c r="G1550" t="s">
        <v>883</v>
      </c>
      <c r="H1550" t="s">
        <v>3925</v>
      </c>
      <c r="I1550" t="s">
        <v>8892</v>
      </c>
      <c r="J1550" t="s">
        <v>3638</v>
      </c>
      <c r="K1550" t="s">
        <v>8893</v>
      </c>
      <c r="L1550" t="s">
        <v>1576</v>
      </c>
    </row>
    <row r="1551" spans="1:12">
      <c r="A1551" t="s">
        <v>8954</v>
      </c>
      <c r="B1551" t="s">
        <v>8895</v>
      </c>
      <c r="C1551" t="str">
        <f t="shared" si="24"/>
        <v>Cyient</v>
      </c>
      <c r="D1551" s="2" t="s">
        <v>27238</v>
      </c>
      <c r="E1551" t="s">
        <v>1628</v>
      </c>
      <c r="F1551" t="s">
        <v>27239</v>
      </c>
      <c r="G1551" t="s">
        <v>9917</v>
      </c>
      <c r="H1551" t="s">
        <v>8896</v>
      </c>
      <c r="I1551" t="s">
        <v>184</v>
      </c>
      <c r="J1551" t="s">
        <v>8897</v>
      </c>
      <c r="K1551" t="s">
        <v>1901</v>
      </c>
      <c r="L1551" t="s">
        <v>5153</v>
      </c>
    </row>
    <row r="1552" spans="1:12">
      <c r="A1552" t="s">
        <v>8961</v>
      </c>
      <c r="B1552" t="s">
        <v>8899</v>
      </c>
      <c r="C1552" t="str">
        <f t="shared" si="24"/>
        <v>Nidhi</v>
      </c>
      <c r="D1552" s="2" t="s">
        <v>24447</v>
      </c>
      <c r="E1552" t="s">
        <v>24448</v>
      </c>
      <c r="F1552" t="s">
        <v>24449</v>
      </c>
      <c r="G1552" t="s">
        <v>856</v>
      </c>
      <c r="H1552" t="s">
        <v>8900</v>
      </c>
      <c r="I1552" t="s">
        <v>8901</v>
      </c>
      <c r="J1552" t="s">
        <v>2999</v>
      </c>
      <c r="K1552" t="s">
        <v>8902</v>
      </c>
      <c r="L1552" t="s">
        <v>7123</v>
      </c>
    </row>
    <row r="1553" spans="1:12">
      <c r="A1553" t="s">
        <v>8964</v>
      </c>
      <c r="B1553" t="s">
        <v>8904</v>
      </c>
      <c r="C1553" t="str">
        <f t="shared" si="24"/>
        <v>Vasundhara</v>
      </c>
      <c r="D1553" s="2" t="s">
        <v>24450</v>
      </c>
      <c r="E1553" t="s">
        <v>2417</v>
      </c>
      <c r="F1553" t="s">
        <v>24451</v>
      </c>
      <c r="G1553" t="s">
        <v>1740</v>
      </c>
      <c r="H1553" t="s">
        <v>987</v>
      </c>
      <c r="I1553" t="s">
        <v>2343</v>
      </c>
      <c r="J1553" t="s">
        <v>8906</v>
      </c>
      <c r="K1553" t="s">
        <v>8907</v>
      </c>
      <c r="L1553" t="s">
        <v>5927</v>
      </c>
    </row>
    <row r="1554" spans="1:12">
      <c r="A1554" t="s">
        <v>8968</v>
      </c>
      <c r="B1554" t="s">
        <v>8909</v>
      </c>
      <c r="C1554" t="str">
        <f t="shared" si="24"/>
        <v>Nikita</v>
      </c>
      <c r="D1554" s="2" t="s">
        <v>27240</v>
      </c>
      <c r="E1554" t="s">
        <v>1050</v>
      </c>
      <c r="F1554" t="s">
        <v>24253</v>
      </c>
      <c r="G1554" t="s">
        <v>856</v>
      </c>
      <c r="H1554" t="s">
        <v>6401</v>
      </c>
      <c r="I1554" t="s">
        <v>5235</v>
      </c>
      <c r="J1554" t="s">
        <v>8912</v>
      </c>
      <c r="K1554" t="s">
        <v>2198</v>
      </c>
      <c r="L1554" t="s">
        <v>5927</v>
      </c>
    </row>
    <row r="1555" spans="1:12">
      <c r="A1555" t="s">
        <v>8973</v>
      </c>
      <c r="B1555" t="s">
        <v>8914</v>
      </c>
      <c r="C1555" t="str">
        <f t="shared" si="24"/>
        <v>IITL</v>
      </c>
      <c r="D1555" s="2" t="s">
        <v>9185</v>
      </c>
      <c r="E1555" t="s">
        <v>859</v>
      </c>
      <c r="F1555" t="s">
        <v>9565</v>
      </c>
      <c r="G1555" t="s">
        <v>856</v>
      </c>
      <c r="H1555" t="s">
        <v>732</v>
      </c>
      <c r="I1555" t="s">
        <v>8915</v>
      </c>
      <c r="J1555" t="s">
        <v>856</v>
      </c>
      <c r="K1555" t="s">
        <v>870</v>
      </c>
      <c r="L1555" t="s">
        <v>8916</v>
      </c>
    </row>
    <row r="1556" spans="1:12">
      <c r="A1556" t="s">
        <v>8977</v>
      </c>
      <c r="B1556" t="s">
        <v>8918</v>
      </c>
      <c r="C1556" t="str">
        <f t="shared" si="24"/>
        <v>MKVentures</v>
      </c>
      <c r="D1556" s="2" t="s">
        <v>27241</v>
      </c>
      <c r="E1556" t="s">
        <v>25563</v>
      </c>
      <c r="F1556" t="s">
        <v>27242</v>
      </c>
      <c r="G1556" t="s">
        <v>933</v>
      </c>
      <c r="H1556" t="s">
        <v>8920</v>
      </c>
      <c r="I1556" t="s">
        <v>8921</v>
      </c>
      <c r="J1556" t="s">
        <v>8922</v>
      </c>
      <c r="K1556" t="s">
        <v>8923</v>
      </c>
      <c r="L1556" t="s">
        <v>8916</v>
      </c>
    </row>
    <row r="1557" spans="1:12">
      <c r="A1557" t="s">
        <v>842</v>
      </c>
      <c r="B1557" t="s">
        <v>843</v>
      </c>
      <c r="C1557" t="str">
        <f t="shared" si="24"/>
        <v>Name</v>
      </c>
      <c r="D1557" s="2" t="s">
        <v>844</v>
      </c>
      <c r="E1557" t="s">
        <v>845</v>
      </c>
      <c r="F1557" t="s">
        <v>846</v>
      </c>
      <c r="G1557" t="s">
        <v>847</v>
      </c>
      <c r="H1557" t="s">
        <v>848</v>
      </c>
      <c r="I1557" t="s">
        <v>849</v>
      </c>
      <c r="J1557" t="s">
        <v>850</v>
      </c>
      <c r="K1557" t="s">
        <v>851</v>
      </c>
      <c r="L1557" t="s">
        <v>852</v>
      </c>
    </row>
    <row r="1558" spans="1:12">
      <c r="A1558" t="s">
        <v>8982</v>
      </c>
      <c r="B1558" t="s">
        <v>8925</v>
      </c>
      <c r="C1558" t="str">
        <f t="shared" si="24"/>
        <v>Titagarh</v>
      </c>
      <c r="D1558" s="2" t="s">
        <v>27243</v>
      </c>
      <c r="E1558" t="s">
        <v>12948</v>
      </c>
      <c r="F1558" t="s">
        <v>27244</v>
      </c>
      <c r="G1558" t="s">
        <v>1555</v>
      </c>
      <c r="H1558" t="s">
        <v>6814</v>
      </c>
      <c r="I1558" t="s">
        <v>8926</v>
      </c>
      <c r="J1558" t="s">
        <v>8927</v>
      </c>
      <c r="K1558" t="s">
        <v>8928</v>
      </c>
      <c r="L1558" t="s">
        <v>8916</v>
      </c>
    </row>
    <row r="1559" spans="1:12">
      <c r="A1559" t="s">
        <v>8986</v>
      </c>
      <c r="B1559" t="s">
        <v>8930</v>
      </c>
      <c r="C1559" t="str">
        <f t="shared" si="24"/>
        <v>Techno</v>
      </c>
      <c r="D1559" s="2" t="s">
        <v>27245</v>
      </c>
      <c r="E1559" t="s">
        <v>5393</v>
      </c>
      <c r="F1559" t="s">
        <v>27246</v>
      </c>
      <c r="G1559" t="s">
        <v>4129</v>
      </c>
      <c r="H1559" t="s">
        <v>8931</v>
      </c>
      <c r="I1559" t="s">
        <v>1527</v>
      </c>
      <c r="J1559" t="s">
        <v>8932</v>
      </c>
      <c r="K1559" t="s">
        <v>8933</v>
      </c>
      <c r="L1559" t="s">
        <v>8934</v>
      </c>
    </row>
    <row r="1560" spans="1:12">
      <c r="A1560" t="s">
        <v>8991</v>
      </c>
      <c r="B1560" t="s">
        <v>8936</v>
      </c>
      <c r="C1560" t="str">
        <f t="shared" si="24"/>
        <v>Vardhman</v>
      </c>
      <c r="D1560" s="2" t="s">
        <v>27247</v>
      </c>
      <c r="E1560" t="s">
        <v>3328</v>
      </c>
      <c r="F1560" t="s">
        <v>27248</v>
      </c>
      <c r="G1560" t="s">
        <v>8772</v>
      </c>
      <c r="H1560" t="s">
        <v>5101</v>
      </c>
      <c r="I1560" t="s">
        <v>8938</v>
      </c>
      <c r="J1560" t="s">
        <v>8939</v>
      </c>
      <c r="K1560" t="s">
        <v>4266</v>
      </c>
      <c r="L1560" t="s">
        <v>2413</v>
      </c>
    </row>
    <row r="1561" spans="1:12">
      <c r="A1561" t="s">
        <v>8994</v>
      </c>
      <c r="B1561" t="s">
        <v>8941</v>
      </c>
      <c r="C1561" t="str">
        <f t="shared" si="24"/>
        <v>Filtra</v>
      </c>
      <c r="D1561" s="2" t="s">
        <v>3709</v>
      </c>
      <c r="E1561" t="s">
        <v>233</v>
      </c>
      <c r="F1561" t="s">
        <v>23321</v>
      </c>
      <c r="G1561" t="s">
        <v>3060</v>
      </c>
      <c r="H1561" t="s">
        <v>4129</v>
      </c>
      <c r="I1561" t="s">
        <v>8942</v>
      </c>
      <c r="J1561" t="s">
        <v>8943</v>
      </c>
      <c r="K1561" t="s">
        <v>4437</v>
      </c>
      <c r="L1561" t="s">
        <v>2413</v>
      </c>
    </row>
    <row r="1562" spans="1:12">
      <c r="A1562" t="s">
        <v>8998</v>
      </c>
      <c r="B1562" t="s">
        <v>8945</v>
      </c>
      <c r="C1562" t="str">
        <f t="shared" si="24"/>
        <v>Checkpoint</v>
      </c>
      <c r="D1562" s="2" t="s">
        <v>11928</v>
      </c>
      <c r="E1562" t="s">
        <v>24452</v>
      </c>
      <c r="F1562" t="s">
        <v>11253</v>
      </c>
      <c r="G1562" t="s">
        <v>856</v>
      </c>
      <c r="H1562" t="s">
        <v>1804</v>
      </c>
      <c r="I1562" t="s">
        <v>7008</v>
      </c>
      <c r="J1562" t="s">
        <v>5525</v>
      </c>
      <c r="K1562" t="s">
        <v>8946</v>
      </c>
      <c r="L1562" t="s">
        <v>8173</v>
      </c>
    </row>
    <row r="1563" spans="1:12">
      <c r="A1563" t="s">
        <v>9003</v>
      </c>
      <c r="B1563" t="s">
        <v>8948</v>
      </c>
      <c r="C1563" t="str">
        <f t="shared" si="24"/>
        <v>Sharda</v>
      </c>
      <c r="D1563" s="2" t="s">
        <v>27249</v>
      </c>
      <c r="E1563" t="s">
        <v>8252</v>
      </c>
      <c r="F1563" t="s">
        <v>27250</v>
      </c>
      <c r="G1563" t="s">
        <v>719</v>
      </c>
      <c r="H1563" t="s">
        <v>8949</v>
      </c>
      <c r="I1563" t="s">
        <v>8950</v>
      </c>
      <c r="J1563" t="s">
        <v>8951</v>
      </c>
      <c r="K1563" t="s">
        <v>6463</v>
      </c>
      <c r="L1563" t="s">
        <v>4073</v>
      </c>
    </row>
    <row r="1564" spans="1:12">
      <c r="A1564" t="s">
        <v>9006</v>
      </c>
      <c r="B1564" t="s">
        <v>8953</v>
      </c>
      <c r="C1564" t="str">
        <f t="shared" si="24"/>
        <v>Standard</v>
      </c>
      <c r="D1564" s="2" t="s">
        <v>27251</v>
      </c>
      <c r="E1564" t="s">
        <v>14234</v>
      </c>
      <c r="F1564" t="s">
        <v>27252</v>
      </c>
      <c r="G1564" t="s">
        <v>856</v>
      </c>
      <c r="H1564" t="s">
        <v>6542</v>
      </c>
      <c r="I1564" t="s">
        <v>2740</v>
      </c>
      <c r="J1564" t="s">
        <v>5381</v>
      </c>
      <c r="K1564" t="s">
        <v>2174</v>
      </c>
      <c r="L1564" t="s">
        <v>8613</v>
      </c>
    </row>
    <row r="1565" spans="1:12">
      <c r="A1565" t="s">
        <v>9011</v>
      </c>
      <c r="B1565" t="s">
        <v>8955</v>
      </c>
      <c r="C1565" t="str">
        <f t="shared" si="24"/>
        <v>Mayank</v>
      </c>
      <c r="D1565" s="2" t="s">
        <v>8956</v>
      </c>
      <c r="E1565" t="s">
        <v>5091</v>
      </c>
      <c r="F1565" t="s">
        <v>5304</v>
      </c>
      <c r="G1565" t="s">
        <v>856</v>
      </c>
      <c r="H1565" t="s">
        <v>8957</v>
      </c>
      <c r="I1565" t="s">
        <v>8958</v>
      </c>
      <c r="J1565" t="s">
        <v>8959</v>
      </c>
      <c r="K1565" t="s">
        <v>6154</v>
      </c>
      <c r="L1565" t="s">
        <v>8960</v>
      </c>
    </row>
    <row r="1566" spans="1:12">
      <c r="A1566" t="s">
        <v>9016</v>
      </c>
      <c r="B1566" t="s">
        <v>8962</v>
      </c>
      <c r="C1566" t="str">
        <f t="shared" si="24"/>
        <v>TeleCanor</v>
      </c>
      <c r="D1566" s="2" t="s">
        <v>12513</v>
      </c>
      <c r="E1566" t="s">
        <v>4042</v>
      </c>
      <c r="F1566" t="s">
        <v>11827</v>
      </c>
      <c r="G1566" t="s">
        <v>856</v>
      </c>
      <c r="H1566" t="s">
        <v>2522</v>
      </c>
      <c r="I1566" t="s">
        <v>8963</v>
      </c>
      <c r="J1566" t="s">
        <v>4863</v>
      </c>
      <c r="K1566" t="s">
        <v>859</v>
      </c>
      <c r="L1566" t="s">
        <v>120</v>
      </c>
    </row>
    <row r="1567" spans="1:12">
      <c r="A1567" t="s">
        <v>9020</v>
      </c>
      <c r="B1567" t="s">
        <v>8965</v>
      </c>
      <c r="C1567" t="str">
        <f t="shared" si="24"/>
        <v>Bansal</v>
      </c>
      <c r="D1567" s="2" t="s">
        <v>25930</v>
      </c>
      <c r="E1567" t="s">
        <v>14600</v>
      </c>
      <c r="F1567" t="s">
        <v>27253</v>
      </c>
      <c r="G1567" t="s">
        <v>856</v>
      </c>
      <c r="H1567" t="s">
        <v>8966</v>
      </c>
      <c r="I1567" t="s">
        <v>8937</v>
      </c>
      <c r="J1567" t="s">
        <v>8967</v>
      </c>
      <c r="K1567" t="s">
        <v>6207</v>
      </c>
      <c r="L1567" t="s">
        <v>120</v>
      </c>
    </row>
    <row r="1568" spans="1:12">
      <c r="A1568" t="s">
        <v>842</v>
      </c>
      <c r="B1568" t="s">
        <v>843</v>
      </c>
      <c r="C1568" t="str">
        <f t="shared" si="24"/>
        <v>Name</v>
      </c>
      <c r="D1568" s="2" t="s">
        <v>844</v>
      </c>
      <c r="E1568" t="s">
        <v>845</v>
      </c>
      <c r="F1568" t="s">
        <v>846</v>
      </c>
      <c r="G1568" t="s">
        <v>847</v>
      </c>
      <c r="H1568" t="s">
        <v>848</v>
      </c>
      <c r="I1568" t="s">
        <v>849</v>
      </c>
      <c r="J1568" t="s">
        <v>850</v>
      </c>
      <c r="K1568" t="s">
        <v>851</v>
      </c>
      <c r="L1568" t="s">
        <v>852</v>
      </c>
    </row>
    <row r="1569" spans="1:12">
      <c r="A1569" t="s">
        <v>9024</v>
      </c>
      <c r="B1569" t="s">
        <v>8969</v>
      </c>
      <c r="C1569" t="str">
        <f t="shared" si="24"/>
        <v>GACM</v>
      </c>
      <c r="D1569" s="2" t="s">
        <v>7752</v>
      </c>
      <c r="E1569" t="s">
        <v>3457</v>
      </c>
      <c r="F1569" t="s">
        <v>24336</v>
      </c>
      <c r="G1569" t="s">
        <v>856</v>
      </c>
      <c r="H1569" t="s">
        <v>1297</v>
      </c>
      <c r="I1569" t="s">
        <v>8970</v>
      </c>
      <c r="J1569" t="s">
        <v>8971</v>
      </c>
      <c r="K1569" t="s">
        <v>8972</v>
      </c>
      <c r="L1569" t="s">
        <v>7283</v>
      </c>
    </row>
    <row r="1570" spans="1:12">
      <c r="A1570" t="s">
        <v>9029</v>
      </c>
      <c r="B1570" t="s">
        <v>8974</v>
      </c>
      <c r="C1570" t="str">
        <f t="shared" si="24"/>
        <v>Privi</v>
      </c>
      <c r="D1570" s="2" t="s">
        <v>27254</v>
      </c>
      <c r="E1570" t="s">
        <v>23136</v>
      </c>
      <c r="F1570" t="s">
        <v>27255</v>
      </c>
      <c r="G1570" t="s">
        <v>198</v>
      </c>
      <c r="H1570" t="s">
        <v>6012</v>
      </c>
      <c r="I1570" t="s">
        <v>6925</v>
      </c>
      <c r="J1570" t="s">
        <v>8975</v>
      </c>
      <c r="K1570" t="s">
        <v>6841</v>
      </c>
      <c r="L1570" t="s">
        <v>8976</v>
      </c>
    </row>
    <row r="1571" spans="1:12">
      <c r="A1571" t="s">
        <v>9035</v>
      </c>
      <c r="B1571" t="s">
        <v>8978</v>
      </c>
      <c r="C1571" t="str">
        <f t="shared" si="24"/>
        <v>Titaanium</v>
      </c>
      <c r="D1571" s="2" t="s">
        <v>27256</v>
      </c>
      <c r="E1571" t="s">
        <v>9623</v>
      </c>
      <c r="F1571" t="s">
        <v>27257</v>
      </c>
      <c r="G1571" t="s">
        <v>856</v>
      </c>
      <c r="H1571" t="s">
        <v>1444</v>
      </c>
      <c r="I1571" t="s">
        <v>8979</v>
      </c>
      <c r="J1571" t="s">
        <v>8980</v>
      </c>
      <c r="K1571" t="s">
        <v>8981</v>
      </c>
      <c r="L1571" t="s">
        <v>4131</v>
      </c>
    </row>
    <row r="1572" spans="1:12">
      <c r="A1572" t="s">
        <v>9041</v>
      </c>
      <c r="B1572" t="s">
        <v>8983</v>
      </c>
      <c r="C1572" t="str">
        <f t="shared" si="24"/>
        <v>HP</v>
      </c>
      <c r="D1572" s="2" t="s">
        <v>23446</v>
      </c>
      <c r="E1572" t="s">
        <v>3943</v>
      </c>
      <c r="F1572" t="s">
        <v>24455</v>
      </c>
      <c r="G1572" t="s">
        <v>856</v>
      </c>
      <c r="H1572" t="s">
        <v>8984</v>
      </c>
      <c r="I1572" t="s">
        <v>2950</v>
      </c>
      <c r="J1572" t="s">
        <v>8985</v>
      </c>
      <c r="K1572" t="s">
        <v>4257</v>
      </c>
      <c r="L1572" t="s">
        <v>8211</v>
      </c>
    </row>
    <row r="1573" spans="1:12">
      <c r="A1573" t="s">
        <v>9047</v>
      </c>
      <c r="B1573" t="s">
        <v>8987</v>
      </c>
      <c r="C1573" t="str">
        <f t="shared" si="24"/>
        <v>Lumax</v>
      </c>
      <c r="D1573" s="2" t="s">
        <v>27258</v>
      </c>
      <c r="E1573" t="s">
        <v>27259</v>
      </c>
      <c r="F1573" t="s">
        <v>27260</v>
      </c>
      <c r="G1573" t="s">
        <v>3634</v>
      </c>
      <c r="H1573" t="s">
        <v>8988</v>
      </c>
      <c r="I1573" t="s">
        <v>468</v>
      </c>
      <c r="J1573" t="s">
        <v>8989</v>
      </c>
      <c r="K1573" t="s">
        <v>3091</v>
      </c>
      <c r="L1573" t="s">
        <v>8990</v>
      </c>
    </row>
    <row r="1574" spans="1:12">
      <c r="A1574" t="s">
        <v>9051</v>
      </c>
      <c r="B1574" t="s">
        <v>8992</v>
      </c>
      <c r="C1574" t="str">
        <f t="shared" si="24"/>
        <v>Nova</v>
      </c>
      <c r="D1574" s="2" t="s">
        <v>10696</v>
      </c>
      <c r="E1574" t="s">
        <v>1516</v>
      </c>
      <c r="F1574" t="s">
        <v>27261</v>
      </c>
      <c r="G1574" t="s">
        <v>856</v>
      </c>
      <c r="H1574" t="s">
        <v>3471</v>
      </c>
      <c r="I1574" t="s">
        <v>8993</v>
      </c>
      <c r="J1574" t="s">
        <v>7272</v>
      </c>
      <c r="K1574" t="s">
        <v>6778</v>
      </c>
      <c r="L1574" t="s">
        <v>8990</v>
      </c>
    </row>
    <row r="1575" spans="1:12">
      <c r="A1575" t="s">
        <v>9057</v>
      </c>
      <c r="B1575" t="s">
        <v>8995</v>
      </c>
      <c r="C1575" t="str">
        <f t="shared" si="24"/>
        <v>Swarna</v>
      </c>
      <c r="D1575" s="2" t="s">
        <v>23369</v>
      </c>
      <c r="E1575" t="s">
        <v>5856</v>
      </c>
      <c r="F1575" t="s">
        <v>5647</v>
      </c>
      <c r="G1575" t="s">
        <v>856</v>
      </c>
      <c r="H1575" t="s">
        <v>1279</v>
      </c>
      <c r="I1575" t="s">
        <v>8997</v>
      </c>
      <c r="J1575" t="s">
        <v>856</v>
      </c>
      <c r="K1575" t="s">
        <v>859</v>
      </c>
      <c r="L1575" t="s">
        <v>3488</v>
      </c>
    </row>
    <row r="1576" spans="1:12">
      <c r="A1576" t="s">
        <v>9061</v>
      </c>
      <c r="B1576" t="s">
        <v>8999</v>
      </c>
      <c r="C1576" t="str">
        <f t="shared" si="24"/>
        <v>Raymond</v>
      </c>
      <c r="D1576" s="2" t="s">
        <v>27262</v>
      </c>
      <c r="E1576" t="s">
        <v>27263</v>
      </c>
      <c r="F1576" t="s">
        <v>27264</v>
      </c>
      <c r="G1576" t="s">
        <v>856</v>
      </c>
      <c r="H1576" t="s">
        <v>4073</v>
      </c>
      <c r="I1576" t="s">
        <v>9000</v>
      </c>
      <c r="J1576" t="s">
        <v>9001</v>
      </c>
      <c r="K1576" t="s">
        <v>9002</v>
      </c>
      <c r="L1576" t="s">
        <v>3488</v>
      </c>
    </row>
    <row r="1577" spans="1:12">
      <c r="A1577" t="s">
        <v>9065</v>
      </c>
      <c r="B1577" t="s">
        <v>9122</v>
      </c>
      <c r="C1577" t="str">
        <f t="shared" si="24"/>
        <v>Captain</v>
      </c>
      <c r="D1577" s="2" t="s">
        <v>22841</v>
      </c>
      <c r="E1577" t="s">
        <v>1235</v>
      </c>
      <c r="F1577" t="s">
        <v>27265</v>
      </c>
      <c r="G1577" t="s">
        <v>856</v>
      </c>
      <c r="H1577" t="s">
        <v>234</v>
      </c>
      <c r="I1577" t="s">
        <v>9113</v>
      </c>
      <c r="J1577" t="s">
        <v>9124</v>
      </c>
      <c r="K1577" t="s">
        <v>9125</v>
      </c>
      <c r="L1577" t="s">
        <v>22690</v>
      </c>
    </row>
    <row r="1578" spans="1:12">
      <c r="A1578" t="s">
        <v>9071</v>
      </c>
      <c r="B1578" t="s">
        <v>9004</v>
      </c>
      <c r="C1578" t="str">
        <f t="shared" si="24"/>
        <v>Hemant</v>
      </c>
      <c r="D1578" s="2" t="s">
        <v>24456</v>
      </c>
      <c r="E1578" t="s">
        <v>24457</v>
      </c>
      <c r="F1578" t="s">
        <v>24458</v>
      </c>
      <c r="G1578" t="s">
        <v>856</v>
      </c>
      <c r="H1578" t="s">
        <v>889</v>
      </c>
      <c r="I1578" t="s">
        <v>130</v>
      </c>
      <c r="J1578" t="s">
        <v>2570</v>
      </c>
      <c r="K1578" t="s">
        <v>1512</v>
      </c>
      <c r="L1578" t="s">
        <v>4406</v>
      </c>
    </row>
    <row r="1579" spans="1:12">
      <c r="A1579" t="s">
        <v>9076</v>
      </c>
      <c r="B1579" t="s">
        <v>9007</v>
      </c>
      <c r="C1579" t="str">
        <f t="shared" si="24"/>
        <v>Jindal</v>
      </c>
      <c r="D1579" s="2" t="s">
        <v>24809</v>
      </c>
      <c r="E1579" t="s">
        <v>10310</v>
      </c>
      <c r="F1579" t="s">
        <v>27266</v>
      </c>
      <c r="G1579" t="s">
        <v>448</v>
      </c>
      <c r="H1579" t="s">
        <v>9008</v>
      </c>
      <c r="I1579" t="s">
        <v>124</v>
      </c>
      <c r="J1579" t="s">
        <v>9009</v>
      </c>
      <c r="K1579" t="s">
        <v>9010</v>
      </c>
      <c r="L1579" t="s">
        <v>3058</v>
      </c>
    </row>
    <row r="1580" spans="1:12">
      <c r="A1580" t="s">
        <v>9083</v>
      </c>
      <c r="B1580" t="s">
        <v>9012</v>
      </c>
      <c r="C1580" t="str">
        <f t="shared" si="24"/>
        <v>Five-Star</v>
      </c>
      <c r="D1580" s="2" t="s">
        <v>27267</v>
      </c>
      <c r="E1580" t="s">
        <v>9551</v>
      </c>
      <c r="F1580" t="s">
        <v>27268</v>
      </c>
      <c r="G1580" t="s">
        <v>2059</v>
      </c>
      <c r="H1580" t="s">
        <v>9014</v>
      </c>
      <c r="I1580" t="s">
        <v>1021</v>
      </c>
      <c r="J1580" t="s">
        <v>9015</v>
      </c>
      <c r="K1580" t="s">
        <v>1422</v>
      </c>
      <c r="L1580" t="s">
        <v>3058</v>
      </c>
    </row>
    <row r="1581" spans="1:12">
      <c r="A1581" t="s">
        <v>9087</v>
      </c>
      <c r="B1581" t="s">
        <v>9017</v>
      </c>
      <c r="C1581" t="str">
        <f t="shared" si="24"/>
        <v>Shreyans</v>
      </c>
      <c r="D1581" s="2" t="s">
        <v>23415</v>
      </c>
      <c r="E1581" t="s">
        <v>343</v>
      </c>
      <c r="F1581" t="s">
        <v>27269</v>
      </c>
      <c r="G1581" t="s">
        <v>3318</v>
      </c>
      <c r="H1581" t="s">
        <v>8457</v>
      </c>
      <c r="I1581" t="s">
        <v>5624</v>
      </c>
      <c r="J1581" t="s">
        <v>9018</v>
      </c>
      <c r="K1581" t="s">
        <v>3333</v>
      </c>
      <c r="L1581" t="s">
        <v>9019</v>
      </c>
    </row>
    <row r="1582" spans="1:12">
      <c r="A1582" t="s">
        <v>9093</v>
      </c>
      <c r="B1582" t="s">
        <v>9021</v>
      </c>
      <c r="C1582" t="str">
        <f t="shared" si="24"/>
        <v>Blue</v>
      </c>
      <c r="D1582" s="2" t="s">
        <v>27270</v>
      </c>
      <c r="E1582" t="s">
        <v>23951</v>
      </c>
      <c r="F1582" t="s">
        <v>27271</v>
      </c>
      <c r="G1582" t="s">
        <v>1027</v>
      </c>
      <c r="H1582" t="s">
        <v>3899</v>
      </c>
      <c r="I1582" t="s">
        <v>9022</v>
      </c>
      <c r="J1582" t="s">
        <v>9023</v>
      </c>
      <c r="K1582" t="s">
        <v>7432</v>
      </c>
      <c r="L1582" t="s">
        <v>9019</v>
      </c>
    </row>
    <row r="1583" spans="1:12">
      <c r="A1583" t="s">
        <v>9100</v>
      </c>
      <c r="B1583" t="s">
        <v>9025</v>
      </c>
      <c r="C1583" t="str">
        <f t="shared" si="24"/>
        <v>Ausom</v>
      </c>
      <c r="D1583" s="2" t="s">
        <v>23673</v>
      </c>
      <c r="E1583" t="s">
        <v>416</v>
      </c>
      <c r="F1583" t="s">
        <v>14949</v>
      </c>
      <c r="G1583" t="s">
        <v>1317</v>
      </c>
      <c r="H1583" t="s">
        <v>3015</v>
      </c>
      <c r="I1583" t="s">
        <v>9026</v>
      </c>
      <c r="J1583" t="s">
        <v>9027</v>
      </c>
      <c r="K1583" t="s">
        <v>533</v>
      </c>
      <c r="L1583" t="s">
        <v>9028</v>
      </c>
    </row>
    <row r="1584" spans="1:12">
      <c r="A1584" t="s">
        <v>842</v>
      </c>
      <c r="B1584" t="s">
        <v>843</v>
      </c>
      <c r="C1584" t="str">
        <f t="shared" si="24"/>
        <v>Name</v>
      </c>
      <c r="D1584" s="2" t="s">
        <v>844</v>
      </c>
      <c r="E1584" t="s">
        <v>845</v>
      </c>
      <c r="F1584" t="s">
        <v>846</v>
      </c>
      <c r="G1584" t="s">
        <v>847</v>
      </c>
      <c r="H1584" t="s">
        <v>848</v>
      </c>
      <c r="I1584" t="s">
        <v>849</v>
      </c>
      <c r="J1584" t="s">
        <v>850</v>
      </c>
      <c r="K1584" t="s">
        <v>851</v>
      </c>
      <c r="L1584" t="s">
        <v>852</v>
      </c>
    </row>
    <row r="1585" spans="1:12">
      <c r="A1585" t="s">
        <v>9106</v>
      </c>
      <c r="B1585" t="s">
        <v>9036</v>
      </c>
      <c r="C1585" t="str">
        <f t="shared" si="24"/>
        <v>Gopal</v>
      </c>
      <c r="D1585" s="2" t="s">
        <v>27272</v>
      </c>
      <c r="E1585" t="s">
        <v>23073</v>
      </c>
      <c r="F1585" t="s">
        <v>27273</v>
      </c>
      <c r="G1585" t="s">
        <v>1369</v>
      </c>
      <c r="H1585" t="s">
        <v>9037</v>
      </c>
      <c r="I1585" t="s">
        <v>9038</v>
      </c>
      <c r="J1585" t="s">
        <v>9039</v>
      </c>
      <c r="K1585" t="s">
        <v>9040</v>
      </c>
      <c r="L1585" t="s">
        <v>2961</v>
      </c>
    </row>
    <row r="1586" spans="1:12">
      <c r="A1586" t="s">
        <v>9110</v>
      </c>
      <c r="B1586" t="s">
        <v>9439</v>
      </c>
      <c r="C1586" t="str">
        <f t="shared" si="24"/>
        <v>Thaai</v>
      </c>
      <c r="D1586" s="2" t="s">
        <v>22721</v>
      </c>
      <c r="E1586" t="s">
        <v>12351</v>
      </c>
      <c r="F1586" t="s">
        <v>24459</v>
      </c>
      <c r="G1586" t="s">
        <v>856</v>
      </c>
      <c r="H1586" t="s">
        <v>372</v>
      </c>
      <c r="I1586" t="s">
        <v>9440</v>
      </c>
      <c r="J1586" t="s">
        <v>1234</v>
      </c>
      <c r="K1586" t="s">
        <v>9441</v>
      </c>
      <c r="L1586" t="s">
        <v>2961</v>
      </c>
    </row>
    <row r="1587" spans="1:12">
      <c r="A1587" t="s">
        <v>9116</v>
      </c>
      <c r="B1587" t="s">
        <v>9042</v>
      </c>
      <c r="C1587" t="str">
        <f t="shared" si="24"/>
        <v>Paramount</v>
      </c>
      <c r="D1587" s="2" t="s">
        <v>17825</v>
      </c>
      <c r="E1587" t="s">
        <v>12834</v>
      </c>
      <c r="F1587" t="s">
        <v>27274</v>
      </c>
      <c r="G1587" t="s">
        <v>856</v>
      </c>
      <c r="H1587" t="s">
        <v>9043</v>
      </c>
      <c r="I1587" t="s">
        <v>9044</v>
      </c>
      <c r="J1587" t="s">
        <v>9045</v>
      </c>
      <c r="K1587" t="s">
        <v>9046</v>
      </c>
      <c r="L1587" t="s">
        <v>8851</v>
      </c>
    </row>
    <row r="1588" spans="1:12">
      <c r="A1588" t="s">
        <v>9121</v>
      </c>
      <c r="B1588" t="s">
        <v>9048</v>
      </c>
      <c r="C1588" t="str">
        <f t="shared" si="24"/>
        <v>Shraddha</v>
      </c>
      <c r="D1588" s="2" t="s">
        <v>23797</v>
      </c>
      <c r="E1588" t="s">
        <v>17674</v>
      </c>
      <c r="F1588" t="s">
        <v>24460</v>
      </c>
      <c r="G1588" t="s">
        <v>1257</v>
      </c>
      <c r="H1588" t="s">
        <v>9049</v>
      </c>
      <c r="I1588" t="s">
        <v>9050</v>
      </c>
      <c r="J1588" t="s">
        <v>4445</v>
      </c>
      <c r="K1588" t="s">
        <v>3745</v>
      </c>
      <c r="L1588" t="s">
        <v>8851</v>
      </c>
    </row>
    <row r="1589" spans="1:12">
      <c r="A1589" t="s">
        <v>9126</v>
      </c>
      <c r="B1589" t="s">
        <v>9052</v>
      </c>
      <c r="C1589" t="str">
        <f t="shared" si="24"/>
        <v>Oswal</v>
      </c>
      <c r="D1589" s="2" t="s">
        <v>23231</v>
      </c>
      <c r="E1589" t="s">
        <v>396</v>
      </c>
      <c r="F1589" t="s">
        <v>27275</v>
      </c>
      <c r="G1589" t="s">
        <v>856</v>
      </c>
      <c r="H1589" t="s">
        <v>5804</v>
      </c>
      <c r="I1589" t="s">
        <v>9054</v>
      </c>
      <c r="J1589" t="s">
        <v>3896</v>
      </c>
      <c r="K1589" t="s">
        <v>9055</v>
      </c>
      <c r="L1589" t="s">
        <v>9056</v>
      </c>
    </row>
    <row r="1590" spans="1:12">
      <c r="A1590" t="s">
        <v>9131</v>
      </c>
      <c r="B1590" t="s">
        <v>9058</v>
      </c>
      <c r="C1590" t="str">
        <f t="shared" si="24"/>
        <v>SBC</v>
      </c>
      <c r="D1590" s="2" t="s">
        <v>3153</v>
      </c>
      <c r="E1590" t="s">
        <v>6893</v>
      </c>
      <c r="F1590" t="s">
        <v>27276</v>
      </c>
      <c r="G1590" t="s">
        <v>856</v>
      </c>
      <c r="H1590" t="s">
        <v>379</v>
      </c>
      <c r="I1590" t="s">
        <v>9059</v>
      </c>
      <c r="J1590" t="s">
        <v>9060</v>
      </c>
      <c r="K1590" t="s">
        <v>2613</v>
      </c>
      <c r="L1590" t="s">
        <v>9056</v>
      </c>
    </row>
    <row r="1591" spans="1:12">
      <c r="A1591" t="s">
        <v>9137</v>
      </c>
      <c r="B1591" t="s">
        <v>9062</v>
      </c>
      <c r="C1591" t="str">
        <f t="shared" si="24"/>
        <v>Saptarishi</v>
      </c>
      <c r="D1591" s="2" t="s">
        <v>22716</v>
      </c>
      <c r="E1591" t="s">
        <v>22698</v>
      </c>
      <c r="F1591" t="s">
        <v>24462</v>
      </c>
      <c r="G1591" t="s">
        <v>856</v>
      </c>
      <c r="H1591" t="s">
        <v>632</v>
      </c>
      <c r="I1591" t="s">
        <v>9063</v>
      </c>
      <c r="J1591" t="s">
        <v>3288</v>
      </c>
      <c r="K1591" t="s">
        <v>9064</v>
      </c>
      <c r="L1591" t="s">
        <v>5358</v>
      </c>
    </row>
    <row r="1592" spans="1:12">
      <c r="A1592" t="s">
        <v>9141</v>
      </c>
      <c r="B1592" t="s">
        <v>9066</v>
      </c>
      <c r="C1592" t="str">
        <f t="shared" si="24"/>
        <v>Deepak</v>
      </c>
      <c r="D1592" s="2" t="s">
        <v>27277</v>
      </c>
      <c r="E1592" t="s">
        <v>1790</v>
      </c>
      <c r="F1592" t="s">
        <v>27278</v>
      </c>
      <c r="G1592" t="s">
        <v>1449</v>
      </c>
      <c r="H1592" t="s">
        <v>9067</v>
      </c>
      <c r="I1592" t="s">
        <v>9068</v>
      </c>
      <c r="J1592" t="s">
        <v>9069</v>
      </c>
      <c r="K1592" t="s">
        <v>9070</v>
      </c>
      <c r="L1592" t="s">
        <v>5358</v>
      </c>
    </row>
    <row r="1593" spans="1:12">
      <c r="A1593" t="s">
        <v>9146</v>
      </c>
      <c r="B1593" t="s">
        <v>9072</v>
      </c>
      <c r="C1593" t="str">
        <f t="shared" si="24"/>
        <v>Alphalogic</v>
      </c>
      <c r="D1593" s="2" t="s">
        <v>12169</v>
      </c>
      <c r="E1593" t="s">
        <v>27279</v>
      </c>
      <c r="F1593" t="s">
        <v>27280</v>
      </c>
      <c r="G1593" t="s">
        <v>856</v>
      </c>
      <c r="H1593" t="s">
        <v>3019</v>
      </c>
      <c r="I1593" t="s">
        <v>9022</v>
      </c>
      <c r="J1593" t="s">
        <v>8868</v>
      </c>
      <c r="K1593" t="s">
        <v>9075</v>
      </c>
      <c r="L1593" t="s">
        <v>5358</v>
      </c>
    </row>
    <row r="1594" spans="1:12">
      <c r="A1594" t="s">
        <v>9151</v>
      </c>
      <c r="B1594" t="s">
        <v>9077</v>
      </c>
      <c r="C1594" t="str">
        <f t="shared" si="24"/>
        <v>Vinyas</v>
      </c>
      <c r="D1594" s="2" t="s">
        <v>27281</v>
      </c>
      <c r="E1594" t="s">
        <v>23716</v>
      </c>
      <c r="F1594" t="s">
        <v>27282</v>
      </c>
      <c r="G1594" t="s">
        <v>856</v>
      </c>
      <c r="H1594" t="s">
        <v>9079</v>
      </c>
      <c r="I1594" t="s">
        <v>9080</v>
      </c>
      <c r="J1594" t="s">
        <v>9081</v>
      </c>
      <c r="K1594" t="s">
        <v>9082</v>
      </c>
      <c r="L1594" t="s">
        <v>5358</v>
      </c>
    </row>
    <row r="1595" spans="1:12">
      <c r="A1595" t="s">
        <v>842</v>
      </c>
      <c r="B1595" t="s">
        <v>843</v>
      </c>
      <c r="C1595" t="str">
        <f t="shared" si="24"/>
        <v>Name</v>
      </c>
      <c r="D1595" s="2" t="s">
        <v>844</v>
      </c>
      <c r="E1595" t="s">
        <v>845</v>
      </c>
      <c r="F1595" t="s">
        <v>846</v>
      </c>
      <c r="G1595" t="s">
        <v>847</v>
      </c>
      <c r="H1595" t="s">
        <v>848</v>
      </c>
      <c r="I1595" t="s">
        <v>849</v>
      </c>
      <c r="J1595" t="s">
        <v>850</v>
      </c>
      <c r="K1595" t="s">
        <v>851</v>
      </c>
      <c r="L1595" t="s">
        <v>852</v>
      </c>
    </row>
    <row r="1596" spans="1:12">
      <c r="A1596" t="s">
        <v>9155</v>
      </c>
      <c r="B1596" t="s">
        <v>9084</v>
      </c>
      <c r="C1596" t="str">
        <f t="shared" si="24"/>
        <v>Indian</v>
      </c>
      <c r="D1596" s="2" t="s">
        <v>27283</v>
      </c>
      <c r="E1596" t="s">
        <v>6413</v>
      </c>
      <c r="F1596" t="s">
        <v>27284</v>
      </c>
      <c r="G1596" t="s">
        <v>6466</v>
      </c>
      <c r="H1596" t="s">
        <v>9086</v>
      </c>
      <c r="I1596" t="s">
        <v>7836</v>
      </c>
      <c r="J1596" t="s">
        <v>2467</v>
      </c>
      <c r="K1596" t="s">
        <v>6294</v>
      </c>
      <c r="L1596" t="s">
        <v>4339</v>
      </c>
    </row>
    <row r="1597" spans="1:12">
      <c r="A1597" t="s">
        <v>9160</v>
      </c>
      <c r="B1597" t="s">
        <v>9088</v>
      </c>
      <c r="C1597" t="str">
        <f t="shared" si="24"/>
        <v>Radico</v>
      </c>
      <c r="D1597" s="2" t="s">
        <v>27285</v>
      </c>
      <c r="E1597" t="s">
        <v>23664</v>
      </c>
      <c r="F1597" t="s">
        <v>27286</v>
      </c>
      <c r="G1597" t="s">
        <v>2637</v>
      </c>
      <c r="H1597" t="s">
        <v>9089</v>
      </c>
      <c r="I1597" t="s">
        <v>9090</v>
      </c>
      <c r="J1597" t="s">
        <v>9091</v>
      </c>
      <c r="K1597" t="s">
        <v>5340</v>
      </c>
      <c r="L1597" t="s">
        <v>9092</v>
      </c>
    </row>
    <row r="1598" spans="1:12">
      <c r="A1598" t="s">
        <v>9164</v>
      </c>
      <c r="B1598" t="s">
        <v>9094</v>
      </c>
      <c r="C1598" t="str">
        <f t="shared" si="24"/>
        <v>B</v>
      </c>
      <c r="D1598" s="2" t="s">
        <v>27287</v>
      </c>
      <c r="E1598" t="s">
        <v>8338</v>
      </c>
      <c r="F1598" t="s">
        <v>27288</v>
      </c>
      <c r="G1598" t="s">
        <v>4842</v>
      </c>
      <c r="H1598" t="s">
        <v>9096</v>
      </c>
      <c r="I1598" t="s">
        <v>9097</v>
      </c>
      <c r="J1598" t="s">
        <v>9098</v>
      </c>
      <c r="K1598" t="s">
        <v>7341</v>
      </c>
      <c r="L1598" t="s">
        <v>9099</v>
      </c>
    </row>
    <row r="1599" spans="1:12">
      <c r="A1599" t="s">
        <v>9168</v>
      </c>
      <c r="B1599" t="s">
        <v>9101</v>
      </c>
      <c r="C1599" t="str">
        <f t="shared" si="24"/>
        <v>Thermax</v>
      </c>
      <c r="D1599" s="2" t="s">
        <v>27289</v>
      </c>
      <c r="E1599" t="s">
        <v>23232</v>
      </c>
      <c r="F1599" t="s">
        <v>27290</v>
      </c>
      <c r="G1599" t="s">
        <v>2673</v>
      </c>
      <c r="H1599" t="s">
        <v>9102</v>
      </c>
      <c r="I1599" t="s">
        <v>9103</v>
      </c>
      <c r="J1599" t="s">
        <v>9104</v>
      </c>
      <c r="K1599" t="s">
        <v>9105</v>
      </c>
      <c r="L1599" t="s">
        <v>9099</v>
      </c>
    </row>
    <row r="1600" spans="1:12">
      <c r="A1600" t="s">
        <v>9171</v>
      </c>
      <c r="B1600" t="s">
        <v>9107</v>
      </c>
      <c r="C1600" t="str">
        <f t="shared" si="24"/>
        <v>Galaxy</v>
      </c>
      <c r="D1600" s="2" t="s">
        <v>27291</v>
      </c>
      <c r="E1600" t="s">
        <v>24892</v>
      </c>
      <c r="F1600" t="s">
        <v>27292</v>
      </c>
      <c r="G1600" t="s">
        <v>2320</v>
      </c>
      <c r="H1600" t="s">
        <v>5359</v>
      </c>
      <c r="I1600" t="s">
        <v>1291</v>
      </c>
      <c r="J1600" t="s">
        <v>9108</v>
      </c>
      <c r="K1600" t="s">
        <v>9109</v>
      </c>
      <c r="L1600" t="s">
        <v>9099</v>
      </c>
    </row>
    <row r="1601" spans="1:12">
      <c r="A1601" t="s">
        <v>9175</v>
      </c>
      <c r="B1601" t="s">
        <v>9111</v>
      </c>
      <c r="C1601" t="str">
        <f t="shared" si="24"/>
        <v>Cords</v>
      </c>
      <c r="D1601" s="2" t="s">
        <v>5846</v>
      </c>
      <c r="E1601" t="s">
        <v>1859</v>
      </c>
      <c r="F1601" t="s">
        <v>24464</v>
      </c>
      <c r="G1601" t="s">
        <v>331</v>
      </c>
      <c r="H1601" t="s">
        <v>695</v>
      </c>
      <c r="I1601" t="s">
        <v>9113</v>
      </c>
      <c r="J1601" t="s">
        <v>9114</v>
      </c>
      <c r="K1601" t="s">
        <v>1686</v>
      </c>
      <c r="L1601" t="s">
        <v>9115</v>
      </c>
    </row>
    <row r="1602" spans="1:12">
      <c r="A1602" t="s">
        <v>9180</v>
      </c>
      <c r="B1602" t="s">
        <v>9117</v>
      </c>
      <c r="C1602" t="str">
        <f t="shared" ref="C1602:C1665" si="25">IFERROR(LEFT(B1602,FIND(" ",B1602)-1),B1602)</f>
        <v>Finolex</v>
      </c>
      <c r="D1602" s="2" t="s">
        <v>27293</v>
      </c>
      <c r="E1602" t="s">
        <v>13602</v>
      </c>
      <c r="F1602" t="s">
        <v>27294</v>
      </c>
      <c r="G1602" t="s">
        <v>6488</v>
      </c>
      <c r="H1602" t="s">
        <v>9118</v>
      </c>
      <c r="I1602" t="s">
        <v>9119</v>
      </c>
      <c r="J1602" t="s">
        <v>9120</v>
      </c>
      <c r="K1602" t="s">
        <v>631</v>
      </c>
      <c r="L1602" t="s">
        <v>9115</v>
      </c>
    </row>
    <row r="1603" spans="1:12">
      <c r="A1603" t="s">
        <v>9187</v>
      </c>
      <c r="B1603" t="s">
        <v>9127</v>
      </c>
      <c r="C1603" t="str">
        <f t="shared" si="25"/>
        <v>NIBE</v>
      </c>
      <c r="D1603" s="2" t="s">
        <v>24366</v>
      </c>
      <c r="E1603" t="s">
        <v>27295</v>
      </c>
      <c r="F1603" t="s">
        <v>27296</v>
      </c>
      <c r="G1603" t="s">
        <v>1804</v>
      </c>
      <c r="H1603" t="s">
        <v>3241</v>
      </c>
      <c r="I1603" t="s">
        <v>9128</v>
      </c>
      <c r="J1603" t="s">
        <v>9129</v>
      </c>
      <c r="K1603" t="s">
        <v>9130</v>
      </c>
      <c r="L1603" t="s">
        <v>7142</v>
      </c>
    </row>
    <row r="1604" spans="1:12">
      <c r="A1604" t="s">
        <v>9194</v>
      </c>
      <c r="B1604" t="s">
        <v>9132</v>
      </c>
      <c r="C1604" t="str">
        <f t="shared" si="25"/>
        <v>Euphoria</v>
      </c>
      <c r="D1604" s="2" t="s">
        <v>12657</v>
      </c>
      <c r="E1604" t="s">
        <v>14531</v>
      </c>
      <c r="F1604" t="s">
        <v>9240</v>
      </c>
      <c r="G1604" t="s">
        <v>856</v>
      </c>
      <c r="H1604" t="s">
        <v>437</v>
      </c>
      <c r="I1604" t="s">
        <v>9134</v>
      </c>
      <c r="J1604" t="s">
        <v>9135</v>
      </c>
      <c r="K1604" t="s">
        <v>9136</v>
      </c>
      <c r="L1604" t="s">
        <v>7142</v>
      </c>
    </row>
    <row r="1605" spans="1:12">
      <c r="A1605" t="s">
        <v>9200</v>
      </c>
      <c r="B1605" t="s">
        <v>9138</v>
      </c>
      <c r="C1605" t="str">
        <f t="shared" si="25"/>
        <v>Akums</v>
      </c>
      <c r="D1605" s="2" t="s">
        <v>27297</v>
      </c>
      <c r="E1605" t="s">
        <v>2026</v>
      </c>
      <c r="F1605" t="s">
        <v>27298</v>
      </c>
      <c r="G1605" t="s">
        <v>856</v>
      </c>
      <c r="H1605" t="s">
        <v>9139</v>
      </c>
      <c r="I1605" t="s">
        <v>473</v>
      </c>
      <c r="J1605" t="s">
        <v>9140</v>
      </c>
      <c r="K1605" t="s">
        <v>309</v>
      </c>
      <c r="L1605" t="s">
        <v>7142</v>
      </c>
    </row>
    <row r="1606" spans="1:12">
      <c r="A1606" t="s">
        <v>9204</v>
      </c>
      <c r="B1606" t="s">
        <v>9142</v>
      </c>
      <c r="C1606" t="str">
        <f t="shared" si="25"/>
        <v>Balaji</v>
      </c>
      <c r="D1606" s="2" t="s">
        <v>24465</v>
      </c>
      <c r="E1606" t="s">
        <v>13985</v>
      </c>
      <c r="F1606" t="s">
        <v>24466</v>
      </c>
      <c r="G1606" t="s">
        <v>856</v>
      </c>
      <c r="H1606" t="s">
        <v>93</v>
      </c>
      <c r="I1606" t="s">
        <v>9145</v>
      </c>
      <c r="J1606" t="s">
        <v>1453</v>
      </c>
      <c r="K1606" t="s">
        <v>8751</v>
      </c>
      <c r="L1606" t="s">
        <v>7142</v>
      </c>
    </row>
    <row r="1607" spans="1:12">
      <c r="A1607" t="s">
        <v>9208</v>
      </c>
      <c r="B1607" t="s">
        <v>9147</v>
      </c>
      <c r="C1607" t="str">
        <f t="shared" si="25"/>
        <v>Mini</v>
      </c>
      <c r="D1607" s="2" t="s">
        <v>13262</v>
      </c>
      <c r="E1607" t="s">
        <v>13493</v>
      </c>
      <c r="F1607" t="s">
        <v>27299</v>
      </c>
      <c r="G1607" t="s">
        <v>856</v>
      </c>
      <c r="H1607" t="s">
        <v>105</v>
      </c>
      <c r="I1607" t="s">
        <v>9148</v>
      </c>
      <c r="J1607" t="s">
        <v>9149</v>
      </c>
      <c r="K1607" t="s">
        <v>8162</v>
      </c>
      <c r="L1607" t="s">
        <v>9150</v>
      </c>
    </row>
    <row r="1608" spans="1:12">
      <c r="A1608" t="s">
        <v>9213</v>
      </c>
      <c r="B1608" t="s">
        <v>9152</v>
      </c>
      <c r="C1608" t="str">
        <f t="shared" si="25"/>
        <v>Wise</v>
      </c>
      <c r="D1608" s="2" t="s">
        <v>24137</v>
      </c>
      <c r="E1608" t="s">
        <v>24199</v>
      </c>
      <c r="F1608" t="s">
        <v>27300</v>
      </c>
      <c r="G1608" t="s">
        <v>856</v>
      </c>
      <c r="H1608" t="s">
        <v>2145</v>
      </c>
      <c r="I1608" t="s">
        <v>9153</v>
      </c>
      <c r="J1608" t="s">
        <v>9154</v>
      </c>
      <c r="K1608" t="s">
        <v>2539</v>
      </c>
      <c r="L1608" t="s">
        <v>9150</v>
      </c>
    </row>
    <row r="1609" spans="1:12">
      <c r="A1609" t="s">
        <v>9217</v>
      </c>
      <c r="B1609" t="s">
        <v>9156</v>
      </c>
      <c r="C1609" t="str">
        <f t="shared" si="25"/>
        <v>Halder</v>
      </c>
      <c r="D1609" s="2" t="s">
        <v>27301</v>
      </c>
      <c r="E1609" t="s">
        <v>4460</v>
      </c>
      <c r="F1609" t="s">
        <v>27302</v>
      </c>
      <c r="G1609" t="s">
        <v>2409</v>
      </c>
      <c r="H1609" t="s">
        <v>6872</v>
      </c>
      <c r="I1609" t="s">
        <v>9157</v>
      </c>
      <c r="J1609" t="s">
        <v>9158</v>
      </c>
      <c r="K1609" t="s">
        <v>9159</v>
      </c>
      <c r="L1609" t="s">
        <v>1448</v>
      </c>
    </row>
    <row r="1610" spans="1:12">
      <c r="A1610" t="s">
        <v>9221</v>
      </c>
      <c r="B1610" t="s">
        <v>9169</v>
      </c>
      <c r="C1610" t="str">
        <f t="shared" si="25"/>
        <v>NMS</v>
      </c>
      <c r="D1610" s="2" t="s">
        <v>24468</v>
      </c>
      <c r="E1610" t="s">
        <v>22715</v>
      </c>
      <c r="F1610" t="s">
        <v>13082</v>
      </c>
      <c r="G1610" t="s">
        <v>856</v>
      </c>
      <c r="H1610" t="s">
        <v>1555</v>
      </c>
      <c r="I1610" t="s">
        <v>6888</v>
      </c>
      <c r="J1610" t="s">
        <v>7176</v>
      </c>
      <c r="K1610" t="s">
        <v>7233</v>
      </c>
      <c r="L1610" t="s">
        <v>8702</v>
      </c>
    </row>
    <row r="1611" spans="1:12">
      <c r="A1611" t="s">
        <v>842</v>
      </c>
      <c r="B1611" t="s">
        <v>843</v>
      </c>
      <c r="C1611" t="str">
        <f t="shared" si="25"/>
        <v>Name</v>
      </c>
      <c r="D1611" s="2" t="s">
        <v>844</v>
      </c>
      <c r="E1611" t="s">
        <v>845</v>
      </c>
      <c r="F1611" t="s">
        <v>846</v>
      </c>
      <c r="G1611" t="s">
        <v>847</v>
      </c>
      <c r="H1611" t="s">
        <v>848</v>
      </c>
      <c r="I1611" t="s">
        <v>849</v>
      </c>
      <c r="J1611" t="s">
        <v>850</v>
      </c>
      <c r="K1611" t="s">
        <v>851</v>
      </c>
      <c r="L1611" t="s">
        <v>852</v>
      </c>
    </row>
    <row r="1612" spans="1:12">
      <c r="A1612" t="s">
        <v>9225</v>
      </c>
      <c r="B1612" t="s">
        <v>9172</v>
      </c>
      <c r="C1612" t="str">
        <f t="shared" si="25"/>
        <v>Regaal</v>
      </c>
      <c r="D1612" s="2" t="s">
        <v>24867</v>
      </c>
      <c r="E1612" t="s">
        <v>7369</v>
      </c>
      <c r="F1612" t="s">
        <v>27303</v>
      </c>
      <c r="G1612" t="s">
        <v>856</v>
      </c>
      <c r="H1612" t="s">
        <v>5365</v>
      </c>
      <c r="I1612" t="s">
        <v>4136</v>
      </c>
      <c r="J1612" t="s">
        <v>9174</v>
      </c>
      <c r="K1612" t="s">
        <v>4165</v>
      </c>
      <c r="L1612" t="s">
        <v>8702</v>
      </c>
    </row>
    <row r="1613" spans="1:12">
      <c r="A1613" t="s">
        <v>9229</v>
      </c>
      <c r="B1613" t="s">
        <v>9176</v>
      </c>
      <c r="C1613" t="str">
        <f t="shared" si="25"/>
        <v>Wheels</v>
      </c>
      <c r="D1613" s="2" t="s">
        <v>27304</v>
      </c>
      <c r="E1613" t="s">
        <v>25339</v>
      </c>
      <c r="F1613" t="s">
        <v>27305</v>
      </c>
      <c r="G1613" t="s">
        <v>3925</v>
      </c>
      <c r="H1613" t="s">
        <v>9177</v>
      </c>
      <c r="I1613" t="s">
        <v>6803</v>
      </c>
      <c r="J1613" t="s">
        <v>9178</v>
      </c>
      <c r="K1613" t="s">
        <v>444</v>
      </c>
      <c r="L1613" t="s">
        <v>9179</v>
      </c>
    </row>
    <row r="1614" spans="1:12">
      <c r="A1614" t="s">
        <v>9233</v>
      </c>
      <c r="B1614" t="s">
        <v>9181</v>
      </c>
      <c r="C1614" t="str">
        <f t="shared" si="25"/>
        <v>Rex</v>
      </c>
      <c r="D1614" s="2" t="s">
        <v>9182</v>
      </c>
      <c r="E1614" t="s">
        <v>3954</v>
      </c>
      <c r="F1614" t="s">
        <v>9183</v>
      </c>
      <c r="G1614" t="s">
        <v>856</v>
      </c>
      <c r="H1614" t="s">
        <v>663</v>
      </c>
      <c r="I1614" t="s">
        <v>9184</v>
      </c>
      <c r="J1614" t="s">
        <v>9185</v>
      </c>
      <c r="K1614" t="s">
        <v>9186</v>
      </c>
      <c r="L1614" t="s">
        <v>9179</v>
      </c>
    </row>
    <row r="1615" spans="1:12">
      <c r="A1615" t="s">
        <v>9235</v>
      </c>
      <c r="B1615" t="s">
        <v>9195</v>
      </c>
      <c r="C1615" t="str">
        <f t="shared" si="25"/>
        <v>Carborundum</v>
      </c>
      <c r="D1615" s="2" t="s">
        <v>27306</v>
      </c>
      <c r="E1615" t="s">
        <v>15469</v>
      </c>
      <c r="F1615" t="s">
        <v>27307</v>
      </c>
      <c r="G1615" t="s">
        <v>1027</v>
      </c>
      <c r="H1615" t="s">
        <v>9196</v>
      </c>
      <c r="I1615" t="s">
        <v>9197</v>
      </c>
      <c r="J1615" t="s">
        <v>9198</v>
      </c>
      <c r="K1615" t="s">
        <v>541</v>
      </c>
      <c r="L1615" t="s">
        <v>9199</v>
      </c>
    </row>
    <row r="1616" spans="1:12">
      <c r="A1616" t="s">
        <v>9237</v>
      </c>
      <c r="B1616" t="s">
        <v>9201</v>
      </c>
      <c r="C1616" t="str">
        <f t="shared" si="25"/>
        <v>Paramount</v>
      </c>
      <c r="D1616" s="2" t="s">
        <v>1999</v>
      </c>
      <c r="E1616" t="s">
        <v>8428</v>
      </c>
      <c r="F1616" t="s">
        <v>2731</v>
      </c>
      <c r="G1616" t="s">
        <v>856</v>
      </c>
      <c r="H1616" t="s">
        <v>177</v>
      </c>
      <c r="I1616" t="s">
        <v>3843</v>
      </c>
      <c r="J1616" t="s">
        <v>9202</v>
      </c>
      <c r="K1616" t="s">
        <v>9203</v>
      </c>
      <c r="L1616" t="s">
        <v>9199</v>
      </c>
    </row>
    <row r="1617" spans="1:12">
      <c r="A1617" t="s">
        <v>9243</v>
      </c>
      <c r="B1617" t="s">
        <v>9205</v>
      </c>
      <c r="C1617" t="str">
        <f t="shared" si="25"/>
        <v>Galaxy</v>
      </c>
      <c r="D1617" s="2" t="s">
        <v>27308</v>
      </c>
      <c r="E1617" t="s">
        <v>6587</v>
      </c>
      <c r="F1617" t="s">
        <v>27309</v>
      </c>
      <c r="G1617" t="s">
        <v>856</v>
      </c>
      <c r="H1617" t="s">
        <v>3327</v>
      </c>
      <c r="I1617" t="s">
        <v>9207</v>
      </c>
      <c r="J1617" t="s">
        <v>4834</v>
      </c>
      <c r="K1617" t="s">
        <v>728</v>
      </c>
      <c r="L1617" t="s">
        <v>2558</v>
      </c>
    </row>
    <row r="1618" spans="1:12">
      <c r="A1618" t="s">
        <v>9250</v>
      </c>
      <c r="B1618" t="s">
        <v>9209</v>
      </c>
      <c r="C1618" t="str">
        <f t="shared" si="25"/>
        <v>Cropster</v>
      </c>
      <c r="D1618" s="2" t="s">
        <v>13478</v>
      </c>
      <c r="E1618" t="s">
        <v>20844</v>
      </c>
      <c r="F1618" t="s">
        <v>27310</v>
      </c>
      <c r="G1618" t="s">
        <v>856</v>
      </c>
      <c r="H1618" t="s">
        <v>9211</v>
      </c>
      <c r="I1618" t="s">
        <v>9212</v>
      </c>
      <c r="J1618" t="s">
        <v>1136</v>
      </c>
      <c r="K1618" t="s">
        <v>6329</v>
      </c>
      <c r="L1618" t="s">
        <v>2352</v>
      </c>
    </row>
    <row r="1619" spans="1:12">
      <c r="A1619" t="s">
        <v>9255</v>
      </c>
      <c r="B1619" t="s">
        <v>9214</v>
      </c>
      <c r="C1619" t="str">
        <f t="shared" si="25"/>
        <v>Walpar</v>
      </c>
      <c r="D1619" s="2" t="s">
        <v>6333</v>
      </c>
      <c r="E1619" t="s">
        <v>8159</v>
      </c>
      <c r="F1619" t="s">
        <v>2200</v>
      </c>
      <c r="G1619" t="s">
        <v>856</v>
      </c>
      <c r="H1619" t="s">
        <v>4779</v>
      </c>
      <c r="I1619" t="s">
        <v>9216</v>
      </c>
      <c r="J1619" t="s">
        <v>1263</v>
      </c>
      <c r="K1619" t="s">
        <v>2121</v>
      </c>
      <c r="L1619" t="s">
        <v>2352</v>
      </c>
    </row>
    <row r="1620" spans="1:12">
      <c r="A1620" t="s">
        <v>9261</v>
      </c>
      <c r="B1620" t="s">
        <v>9218</v>
      </c>
      <c r="C1620" t="str">
        <f t="shared" si="25"/>
        <v>Marine</v>
      </c>
      <c r="D1620" s="2" t="s">
        <v>24241</v>
      </c>
      <c r="E1620" t="s">
        <v>22960</v>
      </c>
      <c r="F1620" t="s">
        <v>27311</v>
      </c>
      <c r="G1620" t="s">
        <v>673</v>
      </c>
      <c r="H1620" t="s">
        <v>9219</v>
      </c>
      <c r="I1620" t="s">
        <v>8522</v>
      </c>
      <c r="J1620" t="s">
        <v>9220</v>
      </c>
      <c r="K1620" t="s">
        <v>6789</v>
      </c>
      <c r="L1620" t="s">
        <v>2943</v>
      </c>
    </row>
    <row r="1621" spans="1:12">
      <c r="A1621" t="s">
        <v>9267</v>
      </c>
      <c r="B1621" t="s">
        <v>9222</v>
      </c>
      <c r="C1621" t="str">
        <f t="shared" si="25"/>
        <v>Bright</v>
      </c>
      <c r="D1621" s="2" t="s">
        <v>24288</v>
      </c>
      <c r="E1621" t="s">
        <v>10168</v>
      </c>
      <c r="F1621" t="s">
        <v>27312</v>
      </c>
      <c r="G1621" t="s">
        <v>405</v>
      </c>
      <c r="H1621" t="s">
        <v>3836</v>
      </c>
      <c r="I1621" t="s">
        <v>4311</v>
      </c>
      <c r="J1621" t="s">
        <v>9223</v>
      </c>
      <c r="K1621" t="s">
        <v>9219</v>
      </c>
      <c r="L1621" t="s">
        <v>9224</v>
      </c>
    </row>
    <row r="1622" spans="1:12">
      <c r="A1622" t="s">
        <v>842</v>
      </c>
      <c r="B1622" t="s">
        <v>843</v>
      </c>
      <c r="C1622" t="str">
        <f t="shared" si="25"/>
        <v>Name</v>
      </c>
      <c r="D1622" s="2" t="s">
        <v>844</v>
      </c>
      <c r="E1622" t="s">
        <v>845</v>
      </c>
      <c r="F1622" t="s">
        <v>846</v>
      </c>
      <c r="G1622" t="s">
        <v>847</v>
      </c>
      <c r="H1622" t="s">
        <v>848</v>
      </c>
      <c r="I1622" t="s">
        <v>849</v>
      </c>
      <c r="J1622" t="s">
        <v>850</v>
      </c>
      <c r="K1622" t="s">
        <v>851</v>
      </c>
      <c r="L1622" t="s">
        <v>852</v>
      </c>
    </row>
    <row r="1623" spans="1:12">
      <c r="A1623" t="s">
        <v>9270</v>
      </c>
      <c r="B1623" t="s">
        <v>9226</v>
      </c>
      <c r="C1623" t="str">
        <f t="shared" si="25"/>
        <v>DJ</v>
      </c>
      <c r="D1623" s="2" t="s">
        <v>27313</v>
      </c>
      <c r="E1623" t="s">
        <v>23510</v>
      </c>
      <c r="F1623" t="s">
        <v>27314</v>
      </c>
      <c r="G1623" t="s">
        <v>1279</v>
      </c>
      <c r="H1623" t="s">
        <v>6973</v>
      </c>
      <c r="I1623" t="s">
        <v>2650</v>
      </c>
      <c r="J1623" t="s">
        <v>9228</v>
      </c>
      <c r="K1623" t="s">
        <v>7681</v>
      </c>
      <c r="L1623" t="s">
        <v>9224</v>
      </c>
    </row>
    <row r="1624" spans="1:12">
      <c r="A1624" t="s">
        <v>9274</v>
      </c>
      <c r="B1624" t="s">
        <v>9230</v>
      </c>
      <c r="C1624" t="str">
        <f t="shared" si="25"/>
        <v>Powergrid</v>
      </c>
      <c r="D1624" s="2" t="s">
        <v>25415</v>
      </c>
      <c r="E1624" t="s">
        <v>8984</v>
      </c>
      <c r="F1624" t="s">
        <v>27315</v>
      </c>
      <c r="G1624" t="s">
        <v>424</v>
      </c>
      <c r="H1624" t="s">
        <v>9231</v>
      </c>
      <c r="I1624" t="s">
        <v>262</v>
      </c>
      <c r="J1624" t="s">
        <v>9232</v>
      </c>
      <c r="K1624" t="s">
        <v>6281</v>
      </c>
      <c r="L1624" t="s">
        <v>9224</v>
      </c>
    </row>
    <row r="1625" spans="1:12">
      <c r="A1625" t="s">
        <v>9278</v>
      </c>
      <c r="B1625" t="s">
        <v>9234</v>
      </c>
      <c r="C1625" t="str">
        <f t="shared" si="25"/>
        <v>Shri</v>
      </c>
      <c r="D1625" s="2" t="s">
        <v>7162</v>
      </c>
      <c r="E1625" t="s">
        <v>967</v>
      </c>
      <c r="F1625" t="s">
        <v>24472</v>
      </c>
      <c r="G1625" t="s">
        <v>856</v>
      </c>
      <c r="H1625" t="s">
        <v>859</v>
      </c>
      <c r="I1625" t="s">
        <v>859</v>
      </c>
      <c r="J1625" t="s">
        <v>859</v>
      </c>
      <c r="K1625" t="s">
        <v>859</v>
      </c>
      <c r="L1625" t="s">
        <v>9224</v>
      </c>
    </row>
    <row r="1626" spans="1:12">
      <c r="A1626" t="s">
        <v>9282</v>
      </c>
      <c r="B1626" t="s">
        <v>9236</v>
      </c>
      <c r="C1626" t="str">
        <f t="shared" si="25"/>
        <v>AAA</v>
      </c>
      <c r="D1626" s="2" t="s">
        <v>14733</v>
      </c>
      <c r="E1626" t="s">
        <v>10137</v>
      </c>
      <c r="F1626" t="s">
        <v>24473</v>
      </c>
      <c r="G1626" t="s">
        <v>621</v>
      </c>
      <c r="H1626" t="s">
        <v>82</v>
      </c>
      <c r="I1626" t="s">
        <v>856</v>
      </c>
      <c r="J1626" t="s">
        <v>8920</v>
      </c>
      <c r="K1626" t="s">
        <v>308</v>
      </c>
      <c r="L1626" t="s">
        <v>7633</v>
      </c>
    </row>
    <row r="1627" spans="1:12">
      <c r="A1627" t="s">
        <v>9286</v>
      </c>
      <c r="B1627" t="s">
        <v>9238</v>
      </c>
      <c r="C1627" t="str">
        <f t="shared" si="25"/>
        <v>Emmforce</v>
      </c>
      <c r="D1627" s="2" t="s">
        <v>24474</v>
      </c>
      <c r="E1627" t="s">
        <v>1225</v>
      </c>
      <c r="F1627" t="s">
        <v>24475</v>
      </c>
      <c r="G1627" t="s">
        <v>856</v>
      </c>
      <c r="H1627" t="s">
        <v>7682</v>
      </c>
      <c r="I1627" t="s">
        <v>9240</v>
      </c>
      <c r="J1627" t="s">
        <v>9241</v>
      </c>
      <c r="K1627" t="s">
        <v>9242</v>
      </c>
      <c r="L1627" t="s">
        <v>7633</v>
      </c>
    </row>
    <row r="1628" spans="1:12">
      <c r="A1628" t="s">
        <v>9290</v>
      </c>
      <c r="B1628" t="s">
        <v>9165</v>
      </c>
      <c r="C1628" t="str">
        <f t="shared" si="25"/>
        <v>Man</v>
      </c>
      <c r="D1628" s="2" t="s">
        <v>27316</v>
      </c>
      <c r="E1628" t="s">
        <v>7299</v>
      </c>
      <c r="F1628" t="s">
        <v>27317</v>
      </c>
      <c r="G1628" t="s">
        <v>856</v>
      </c>
      <c r="H1628" t="s">
        <v>8629</v>
      </c>
      <c r="I1628" t="s">
        <v>1924</v>
      </c>
      <c r="J1628" t="s">
        <v>9166</v>
      </c>
      <c r="K1628" t="s">
        <v>9167</v>
      </c>
      <c r="L1628" t="s">
        <v>9249</v>
      </c>
    </row>
    <row r="1629" spans="1:12">
      <c r="A1629" t="s">
        <v>9294</v>
      </c>
      <c r="B1629" t="s">
        <v>9244</v>
      </c>
      <c r="C1629" t="str">
        <f t="shared" si="25"/>
        <v>Mankind</v>
      </c>
      <c r="D1629" s="2" t="s">
        <v>27318</v>
      </c>
      <c r="E1629" t="s">
        <v>23397</v>
      </c>
      <c r="F1629" t="s">
        <v>27319</v>
      </c>
      <c r="G1629" t="s">
        <v>231</v>
      </c>
      <c r="H1629" t="s">
        <v>9245</v>
      </c>
      <c r="I1629" t="s">
        <v>9246</v>
      </c>
      <c r="J1629" t="s">
        <v>9247</v>
      </c>
      <c r="K1629" t="s">
        <v>9248</v>
      </c>
      <c r="L1629" t="s">
        <v>9249</v>
      </c>
    </row>
    <row r="1630" spans="1:12">
      <c r="A1630" t="s">
        <v>9297</v>
      </c>
      <c r="B1630" t="s">
        <v>9251</v>
      </c>
      <c r="C1630" t="str">
        <f t="shared" si="25"/>
        <v>Eimco</v>
      </c>
      <c r="D1630" s="2" t="s">
        <v>27320</v>
      </c>
      <c r="E1630" t="s">
        <v>6100</v>
      </c>
      <c r="F1630" t="s">
        <v>27321</v>
      </c>
      <c r="G1630" t="s">
        <v>1141</v>
      </c>
      <c r="H1630" t="s">
        <v>9253</v>
      </c>
      <c r="I1630" t="s">
        <v>7284</v>
      </c>
      <c r="J1630" t="s">
        <v>7883</v>
      </c>
      <c r="K1630" t="s">
        <v>301</v>
      </c>
      <c r="L1630" t="s">
        <v>9254</v>
      </c>
    </row>
    <row r="1631" spans="1:12">
      <c r="A1631" t="s">
        <v>9301</v>
      </c>
      <c r="B1631" t="s">
        <v>9256</v>
      </c>
      <c r="C1631" t="str">
        <f t="shared" si="25"/>
        <v>Kalpataru</v>
      </c>
      <c r="D1631" s="2" t="s">
        <v>27322</v>
      </c>
      <c r="E1631" t="s">
        <v>21697</v>
      </c>
      <c r="F1631" t="s">
        <v>27323</v>
      </c>
      <c r="G1631" t="s">
        <v>1056</v>
      </c>
      <c r="H1631" t="s">
        <v>9258</v>
      </c>
      <c r="I1631" t="s">
        <v>9259</v>
      </c>
      <c r="J1631" t="s">
        <v>9260</v>
      </c>
      <c r="K1631" t="s">
        <v>3944</v>
      </c>
      <c r="L1631" t="s">
        <v>9254</v>
      </c>
    </row>
    <row r="1632" spans="1:12">
      <c r="A1632" t="s">
        <v>9305</v>
      </c>
      <c r="B1632" t="s">
        <v>9262</v>
      </c>
      <c r="C1632" t="str">
        <f t="shared" si="25"/>
        <v>Torrent</v>
      </c>
      <c r="D1632" s="2" t="s">
        <v>26671</v>
      </c>
      <c r="E1632" t="s">
        <v>2935</v>
      </c>
      <c r="F1632" t="s">
        <v>27324</v>
      </c>
      <c r="G1632" t="s">
        <v>1392</v>
      </c>
      <c r="H1632" t="s">
        <v>9263</v>
      </c>
      <c r="I1632" t="s">
        <v>9264</v>
      </c>
      <c r="J1632" t="s">
        <v>9265</v>
      </c>
      <c r="K1632" t="s">
        <v>9266</v>
      </c>
      <c r="L1632" t="s">
        <v>9254</v>
      </c>
    </row>
    <row r="1633" spans="1:12">
      <c r="A1633" t="s">
        <v>9307</v>
      </c>
      <c r="B1633" t="s">
        <v>9268</v>
      </c>
      <c r="C1633" t="str">
        <f t="shared" si="25"/>
        <v>Weizmann</v>
      </c>
      <c r="D1633" s="2" t="s">
        <v>22852</v>
      </c>
      <c r="E1633" t="s">
        <v>859</v>
      </c>
      <c r="F1633" t="s">
        <v>23588</v>
      </c>
      <c r="G1633" t="s">
        <v>309</v>
      </c>
      <c r="H1633" t="s">
        <v>3925</v>
      </c>
      <c r="I1633" t="s">
        <v>2063</v>
      </c>
      <c r="J1633" t="s">
        <v>3766</v>
      </c>
      <c r="K1633" t="s">
        <v>9269</v>
      </c>
      <c r="L1633" t="s">
        <v>9254</v>
      </c>
    </row>
    <row r="1634" spans="1:12">
      <c r="A1634" t="s">
        <v>9311</v>
      </c>
      <c r="B1634" t="s">
        <v>9271</v>
      </c>
      <c r="C1634" t="str">
        <f t="shared" si="25"/>
        <v>PDS</v>
      </c>
      <c r="D1634" s="2" t="s">
        <v>26324</v>
      </c>
      <c r="E1634" t="s">
        <v>20369</v>
      </c>
      <c r="F1634" t="s">
        <v>27325</v>
      </c>
      <c r="G1634" t="s">
        <v>719</v>
      </c>
      <c r="H1634" t="s">
        <v>7078</v>
      </c>
      <c r="I1634" t="s">
        <v>9272</v>
      </c>
      <c r="J1634" t="s">
        <v>9273</v>
      </c>
      <c r="K1634" t="s">
        <v>1766</v>
      </c>
      <c r="L1634" t="s">
        <v>5260</v>
      </c>
    </row>
    <row r="1635" spans="1:12">
      <c r="A1635" t="s">
        <v>9314</v>
      </c>
      <c r="B1635" t="s">
        <v>9275</v>
      </c>
      <c r="C1635" t="str">
        <f t="shared" si="25"/>
        <v>Euro</v>
      </c>
      <c r="D1635" s="2" t="s">
        <v>10490</v>
      </c>
      <c r="E1635" t="s">
        <v>6846</v>
      </c>
      <c r="F1635" t="s">
        <v>27326</v>
      </c>
      <c r="G1635" t="s">
        <v>856</v>
      </c>
      <c r="H1635" t="s">
        <v>6316</v>
      </c>
      <c r="I1635" t="s">
        <v>9276</v>
      </c>
      <c r="J1635" t="s">
        <v>9277</v>
      </c>
      <c r="K1635" t="s">
        <v>465</v>
      </c>
      <c r="L1635" t="s">
        <v>5260</v>
      </c>
    </row>
    <row r="1636" spans="1:12">
      <c r="A1636" t="s">
        <v>9318</v>
      </c>
      <c r="B1636" t="s">
        <v>9279</v>
      </c>
      <c r="C1636" t="str">
        <f t="shared" si="25"/>
        <v>FDC</v>
      </c>
      <c r="D1636" s="2" t="s">
        <v>27327</v>
      </c>
      <c r="E1636" t="s">
        <v>4448</v>
      </c>
      <c r="F1636" t="s">
        <v>27328</v>
      </c>
      <c r="G1636" t="s">
        <v>719</v>
      </c>
      <c r="H1636" t="s">
        <v>9280</v>
      </c>
      <c r="I1636" t="s">
        <v>3099</v>
      </c>
      <c r="J1636" t="s">
        <v>9281</v>
      </c>
      <c r="K1636" t="s">
        <v>7711</v>
      </c>
      <c r="L1636" t="s">
        <v>3880</v>
      </c>
    </row>
    <row r="1637" spans="1:12">
      <c r="A1637" t="s">
        <v>9322</v>
      </c>
      <c r="B1637" t="s">
        <v>9283</v>
      </c>
      <c r="C1637" t="str">
        <f t="shared" si="25"/>
        <v>NRB</v>
      </c>
      <c r="D1637" s="2" t="s">
        <v>27329</v>
      </c>
      <c r="E1637" t="s">
        <v>5852</v>
      </c>
      <c r="F1637" t="s">
        <v>27330</v>
      </c>
      <c r="G1637" t="s">
        <v>1456</v>
      </c>
      <c r="H1637" t="s">
        <v>9284</v>
      </c>
      <c r="I1637" t="s">
        <v>5162</v>
      </c>
      <c r="J1637" t="s">
        <v>9285</v>
      </c>
      <c r="K1637" t="s">
        <v>4708</v>
      </c>
      <c r="L1637" t="s">
        <v>8635</v>
      </c>
    </row>
    <row r="1638" spans="1:12">
      <c r="A1638" t="s">
        <v>842</v>
      </c>
      <c r="B1638" t="s">
        <v>843</v>
      </c>
      <c r="C1638" t="str">
        <f t="shared" si="25"/>
        <v>Name</v>
      </c>
      <c r="D1638" s="2" t="s">
        <v>844</v>
      </c>
      <c r="E1638" t="s">
        <v>845</v>
      </c>
      <c r="F1638" t="s">
        <v>846</v>
      </c>
      <c r="G1638" t="s">
        <v>847</v>
      </c>
      <c r="H1638" t="s">
        <v>848</v>
      </c>
      <c r="I1638" t="s">
        <v>849</v>
      </c>
      <c r="J1638" t="s">
        <v>850</v>
      </c>
      <c r="K1638" t="s">
        <v>851</v>
      </c>
      <c r="L1638" t="s">
        <v>852</v>
      </c>
    </row>
    <row r="1639" spans="1:12">
      <c r="A1639" t="s">
        <v>9325</v>
      </c>
      <c r="B1639" t="s">
        <v>9287</v>
      </c>
      <c r="C1639" t="str">
        <f t="shared" si="25"/>
        <v>Pennar</v>
      </c>
      <c r="D1639" s="2" t="s">
        <v>27331</v>
      </c>
      <c r="E1639" t="s">
        <v>243</v>
      </c>
      <c r="F1639" t="s">
        <v>27332</v>
      </c>
      <c r="G1639" t="s">
        <v>856</v>
      </c>
      <c r="H1639" t="s">
        <v>9288</v>
      </c>
      <c r="I1639" t="s">
        <v>1628</v>
      </c>
      <c r="J1639" t="s">
        <v>9289</v>
      </c>
      <c r="K1639" t="s">
        <v>8857</v>
      </c>
      <c r="L1639" t="s">
        <v>8635</v>
      </c>
    </row>
    <row r="1640" spans="1:12">
      <c r="A1640" t="s">
        <v>9328</v>
      </c>
      <c r="B1640" t="s">
        <v>9291</v>
      </c>
      <c r="C1640" t="str">
        <f t="shared" si="25"/>
        <v>R&amp;B</v>
      </c>
      <c r="D1640" s="2" t="s">
        <v>22824</v>
      </c>
      <c r="E1640" t="s">
        <v>24478</v>
      </c>
      <c r="F1640" t="s">
        <v>24479</v>
      </c>
      <c r="G1640" t="s">
        <v>856</v>
      </c>
      <c r="H1640" t="s">
        <v>8803</v>
      </c>
      <c r="I1640" t="s">
        <v>4654</v>
      </c>
      <c r="J1640" t="s">
        <v>9293</v>
      </c>
      <c r="K1640" t="s">
        <v>5729</v>
      </c>
      <c r="L1640" t="s">
        <v>8635</v>
      </c>
    </row>
    <row r="1641" spans="1:12">
      <c r="A1641" t="s">
        <v>9331</v>
      </c>
      <c r="B1641" t="s">
        <v>9295</v>
      </c>
      <c r="C1641" t="str">
        <f t="shared" si="25"/>
        <v>Future</v>
      </c>
      <c r="D1641" s="2" t="s">
        <v>2777</v>
      </c>
      <c r="E1641" t="s">
        <v>859</v>
      </c>
      <c r="F1641" t="s">
        <v>26642</v>
      </c>
      <c r="G1641" t="s">
        <v>856</v>
      </c>
      <c r="H1641" t="s">
        <v>3928</v>
      </c>
      <c r="I1641" t="s">
        <v>9296</v>
      </c>
      <c r="J1641" t="s">
        <v>2462</v>
      </c>
      <c r="K1641" t="s">
        <v>100</v>
      </c>
      <c r="L1641" t="s">
        <v>129</v>
      </c>
    </row>
    <row r="1642" spans="1:12">
      <c r="A1642" t="s">
        <v>9334</v>
      </c>
      <c r="B1642" t="s">
        <v>9298</v>
      </c>
      <c r="C1642" t="str">
        <f t="shared" si="25"/>
        <v>Responsive</v>
      </c>
      <c r="D1642" s="2" t="s">
        <v>24691</v>
      </c>
      <c r="E1642" t="s">
        <v>97</v>
      </c>
      <c r="F1642" t="s">
        <v>27333</v>
      </c>
      <c r="G1642" t="s">
        <v>237</v>
      </c>
      <c r="H1642" t="s">
        <v>9299</v>
      </c>
      <c r="I1642" t="s">
        <v>2256</v>
      </c>
      <c r="J1642" t="s">
        <v>9300</v>
      </c>
      <c r="K1642" t="s">
        <v>468</v>
      </c>
      <c r="L1642" t="s">
        <v>129</v>
      </c>
    </row>
    <row r="1643" spans="1:12">
      <c r="A1643" t="s">
        <v>9338</v>
      </c>
      <c r="B1643" t="s">
        <v>9302</v>
      </c>
      <c r="C1643" t="str">
        <f t="shared" si="25"/>
        <v>Maitri</v>
      </c>
      <c r="D1643" s="2" t="s">
        <v>10860</v>
      </c>
      <c r="E1643" t="s">
        <v>859</v>
      </c>
      <c r="F1643" t="s">
        <v>1524</v>
      </c>
      <c r="G1643" t="s">
        <v>856</v>
      </c>
      <c r="H1643" t="s">
        <v>1319</v>
      </c>
      <c r="I1643" t="s">
        <v>9303</v>
      </c>
      <c r="J1643" t="s">
        <v>549</v>
      </c>
      <c r="K1643" t="s">
        <v>9304</v>
      </c>
      <c r="L1643" t="s">
        <v>129</v>
      </c>
    </row>
    <row r="1644" spans="1:12">
      <c r="A1644" t="s">
        <v>9341</v>
      </c>
      <c r="B1644" t="s">
        <v>9306</v>
      </c>
      <c r="C1644" t="str">
        <f t="shared" si="25"/>
        <v>Asarfi</v>
      </c>
      <c r="D1644" s="2" t="s">
        <v>23852</v>
      </c>
      <c r="E1644" t="s">
        <v>15550</v>
      </c>
      <c r="F1644" t="s">
        <v>24480</v>
      </c>
      <c r="G1644" t="s">
        <v>856</v>
      </c>
      <c r="H1644" t="s">
        <v>5483</v>
      </c>
      <c r="I1644" t="s">
        <v>859</v>
      </c>
      <c r="J1644" t="s">
        <v>6084</v>
      </c>
      <c r="K1644" t="s">
        <v>859</v>
      </c>
      <c r="L1644" t="s">
        <v>129</v>
      </c>
    </row>
    <row r="1645" spans="1:12">
      <c r="A1645" t="s">
        <v>9346</v>
      </c>
      <c r="B1645" t="s">
        <v>9308</v>
      </c>
      <c r="C1645" t="str">
        <f t="shared" si="25"/>
        <v>BLS</v>
      </c>
      <c r="D1645" s="2" t="s">
        <v>23293</v>
      </c>
      <c r="E1645" t="s">
        <v>22307</v>
      </c>
      <c r="F1645" t="s">
        <v>27334</v>
      </c>
      <c r="G1645" t="s">
        <v>3847</v>
      </c>
      <c r="H1645" t="s">
        <v>8147</v>
      </c>
      <c r="I1645" t="s">
        <v>4569</v>
      </c>
      <c r="J1645" t="s">
        <v>9309</v>
      </c>
      <c r="K1645" t="s">
        <v>9310</v>
      </c>
      <c r="L1645" t="s">
        <v>129</v>
      </c>
    </row>
    <row r="1646" spans="1:12">
      <c r="A1646" t="s">
        <v>9351</v>
      </c>
      <c r="B1646" t="s">
        <v>9312</v>
      </c>
      <c r="C1646" t="str">
        <f t="shared" si="25"/>
        <v>Ritco</v>
      </c>
      <c r="D1646" s="2" t="s">
        <v>24482</v>
      </c>
      <c r="E1646" t="s">
        <v>10036</v>
      </c>
      <c r="F1646" t="s">
        <v>24483</v>
      </c>
      <c r="G1646" t="s">
        <v>856</v>
      </c>
      <c r="H1646" t="s">
        <v>5188</v>
      </c>
      <c r="I1646" t="s">
        <v>8670</v>
      </c>
      <c r="J1646" t="s">
        <v>9313</v>
      </c>
      <c r="K1646" t="s">
        <v>8663</v>
      </c>
      <c r="L1646" t="s">
        <v>1220</v>
      </c>
    </row>
    <row r="1647" spans="1:12">
      <c r="A1647" t="s">
        <v>9356</v>
      </c>
      <c r="B1647" t="s">
        <v>9315</v>
      </c>
      <c r="C1647" t="str">
        <f t="shared" si="25"/>
        <v>JFL</v>
      </c>
      <c r="D1647" s="2" t="s">
        <v>1868</v>
      </c>
      <c r="E1647" t="s">
        <v>7083</v>
      </c>
      <c r="F1647" t="s">
        <v>2270</v>
      </c>
      <c r="G1647" t="s">
        <v>856</v>
      </c>
      <c r="H1647" t="s">
        <v>405</v>
      </c>
      <c r="I1647" t="s">
        <v>9317</v>
      </c>
      <c r="J1647" t="s">
        <v>9219</v>
      </c>
      <c r="K1647" t="s">
        <v>6387</v>
      </c>
      <c r="L1647" t="s">
        <v>1005</v>
      </c>
    </row>
    <row r="1648" spans="1:12">
      <c r="A1648" t="s">
        <v>9360</v>
      </c>
      <c r="B1648" t="s">
        <v>9319</v>
      </c>
      <c r="C1648" t="str">
        <f t="shared" si="25"/>
        <v>Hind.Adhesive</v>
      </c>
      <c r="D1648" s="2" t="s">
        <v>27335</v>
      </c>
      <c r="E1648" t="s">
        <v>2777</v>
      </c>
      <c r="F1648" t="s">
        <v>23632</v>
      </c>
      <c r="G1648" t="s">
        <v>856</v>
      </c>
      <c r="H1648" t="s">
        <v>4958</v>
      </c>
      <c r="I1648" t="s">
        <v>9320</v>
      </c>
      <c r="J1648" t="s">
        <v>9321</v>
      </c>
      <c r="K1648" t="s">
        <v>5338</v>
      </c>
      <c r="L1648" t="s">
        <v>6409</v>
      </c>
    </row>
    <row r="1649" spans="1:12">
      <c r="A1649" t="s">
        <v>842</v>
      </c>
      <c r="B1649" t="s">
        <v>843</v>
      </c>
      <c r="C1649" t="str">
        <f t="shared" si="25"/>
        <v>Name</v>
      </c>
      <c r="D1649" s="2" t="s">
        <v>844</v>
      </c>
      <c r="E1649" t="s">
        <v>845</v>
      </c>
      <c r="F1649" t="s">
        <v>846</v>
      </c>
      <c r="G1649" t="s">
        <v>847</v>
      </c>
      <c r="H1649" t="s">
        <v>848</v>
      </c>
      <c r="I1649" t="s">
        <v>849</v>
      </c>
      <c r="J1649" t="s">
        <v>850</v>
      </c>
      <c r="K1649" t="s">
        <v>851</v>
      </c>
      <c r="L1649" t="s">
        <v>852</v>
      </c>
    </row>
    <row r="1650" spans="1:12">
      <c r="A1650" t="s">
        <v>9365</v>
      </c>
      <c r="B1650" t="s">
        <v>9323</v>
      </c>
      <c r="C1650" t="str">
        <f t="shared" si="25"/>
        <v>Rossari</v>
      </c>
      <c r="D1650" s="2" t="s">
        <v>27336</v>
      </c>
      <c r="E1650" t="s">
        <v>25182</v>
      </c>
      <c r="F1650" t="s">
        <v>27337</v>
      </c>
      <c r="G1650" t="s">
        <v>2522</v>
      </c>
      <c r="H1650" t="s">
        <v>6737</v>
      </c>
      <c r="I1650" t="s">
        <v>315</v>
      </c>
      <c r="J1650" t="s">
        <v>9324</v>
      </c>
      <c r="K1650" t="s">
        <v>9085</v>
      </c>
      <c r="L1650" t="s">
        <v>6409</v>
      </c>
    </row>
    <row r="1651" spans="1:12">
      <c r="A1651" t="s">
        <v>9370</v>
      </c>
      <c r="B1651" t="s">
        <v>9326</v>
      </c>
      <c r="C1651" t="str">
        <f t="shared" si="25"/>
        <v>ANI</v>
      </c>
      <c r="D1651" s="2" t="s">
        <v>6859</v>
      </c>
      <c r="E1651" t="s">
        <v>6936</v>
      </c>
      <c r="F1651" t="s">
        <v>5038</v>
      </c>
      <c r="G1651" t="s">
        <v>856</v>
      </c>
      <c r="H1651" t="s">
        <v>5548</v>
      </c>
      <c r="I1651" t="s">
        <v>2936</v>
      </c>
      <c r="J1651" t="s">
        <v>9327</v>
      </c>
      <c r="K1651" t="s">
        <v>4052</v>
      </c>
      <c r="L1651" t="s">
        <v>6409</v>
      </c>
    </row>
    <row r="1652" spans="1:12">
      <c r="A1652" t="s">
        <v>9375</v>
      </c>
      <c r="B1652" t="s">
        <v>9329</v>
      </c>
      <c r="C1652" t="str">
        <f t="shared" si="25"/>
        <v>Forbes</v>
      </c>
      <c r="D1652" s="2" t="s">
        <v>24484</v>
      </c>
      <c r="E1652" t="s">
        <v>4268</v>
      </c>
      <c r="F1652" t="s">
        <v>24485</v>
      </c>
      <c r="G1652" t="s">
        <v>856</v>
      </c>
      <c r="H1652" t="s">
        <v>2617</v>
      </c>
      <c r="I1652" t="s">
        <v>251</v>
      </c>
      <c r="J1652" t="s">
        <v>2575</v>
      </c>
      <c r="K1652" t="s">
        <v>9330</v>
      </c>
      <c r="L1652" t="s">
        <v>908</v>
      </c>
    </row>
    <row r="1653" spans="1:12">
      <c r="A1653" t="s">
        <v>9379</v>
      </c>
      <c r="B1653" t="s">
        <v>9332</v>
      </c>
      <c r="C1653" t="str">
        <f t="shared" si="25"/>
        <v>Alpa</v>
      </c>
      <c r="D1653" s="2" t="s">
        <v>3644</v>
      </c>
      <c r="E1653" t="s">
        <v>1355</v>
      </c>
      <c r="F1653" t="s">
        <v>24486</v>
      </c>
      <c r="G1653" t="s">
        <v>856</v>
      </c>
      <c r="H1653" t="s">
        <v>4212</v>
      </c>
      <c r="I1653" t="s">
        <v>9333</v>
      </c>
      <c r="J1653" t="s">
        <v>1190</v>
      </c>
      <c r="K1653" t="s">
        <v>5836</v>
      </c>
      <c r="L1653" t="s">
        <v>908</v>
      </c>
    </row>
    <row r="1654" spans="1:12">
      <c r="A1654" t="s">
        <v>9383</v>
      </c>
      <c r="B1654" t="s">
        <v>9335</v>
      </c>
      <c r="C1654" t="str">
        <f t="shared" si="25"/>
        <v>TCI</v>
      </c>
      <c r="D1654" s="2" t="s">
        <v>27338</v>
      </c>
      <c r="E1654" t="s">
        <v>1304</v>
      </c>
      <c r="F1654" t="s">
        <v>27339</v>
      </c>
      <c r="G1654" t="s">
        <v>3925</v>
      </c>
      <c r="H1654" t="s">
        <v>8628</v>
      </c>
      <c r="I1654" t="s">
        <v>9336</v>
      </c>
      <c r="J1654" t="s">
        <v>9337</v>
      </c>
      <c r="K1654" t="s">
        <v>355</v>
      </c>
      <c r="L1654" t="s">
        <v>908</v>
      </c>
    </row>
    <row r="1655" spans="1:12">
      <c r="A1655" t="s">
        <v>9388</v>
      </c>
      <c r="B1655" t="s">
        <v>9339</v>
      </c>
      <c r="C1655" t="str">
        <f t="shared" si="25"/>
        <v>Manoj</v>
      </c>
      <c r="D1655" s="2" t="s">
        <v>27340</v>
      </c>
      <c r="E1655" t="s">
        <v>444</v>
      </c>
      <c r="F1655" t="s">
        <v>27341</v>
      </c>
      <c r="G1655" t="s">
        <v>856</v>
      </c>
      <c r="H1655" t="s">
        <v>7249</v>
      </c>
      <c r="I1655" t="s">
        <v>8084</v>
      </c>
      <c r="J1655" t="s">
        <v>9340</v>
      </c>
      <c r="K1655" t="s">
        <v>8178</v>
      </c>
      <c r="L1655" t="s">
        <v>908</v>
      </c>
    </row>
    <row r="1656" spans="1:12">
      <c r="A1656" t="s">
        <v>9394</v>
      </c>
      <c r="B1656" t="s">
        <v>9342</v>
      </c>
      <c r="C1656" t="str">
        <f t="shared" si="25"/>
        <v>Technocraf.Inds.</v>
      </c>
      <c r="D1656" s="2" t="s">
        <v>27342</v>
      </c>
      <c r="E1656" t="s">
        <v>6723</v>
      </c>
      <c r="F1656" t="s">
        <v>27343</v>
      </c>
      <c r="G1656" t="s">
        <v>514</v>
      </c>
      <c r="H1656" t="s">
        <v>9343</v>
      </c>
      <c r="I1656" t="s">
        <v>9344</v>
      </c>
      <c r="J1656" t="s">
        <v>9345</v>
      </c>
      <c r="K1656" t="s">
        <v>319</v>
      </c>
      <c r="L1656" t="s">
        <v>128</v>
      </c>
    </row>
    <row r="1657" spans="1:12">
      <c r="A1657" t="s">
        <v>9398</v>
      </c>
      <c r="B1657" t="s">
        <v>9347</v>
      </c>
      <c r="C1657" t="str">
        <f t="shared" si="25"/>
        <v>Cool</v>
      </c>
      <c r="D1657" s="2" t="s">
        <v>22967</v>
      </c>
      <c r="E1657" t="s">
        <v>9941</v>
      </c>
      <c r="F1657" t="s">
        <v>27344</v>
      </c>
      <c r="G1657" t="s">
        <v>856</v>
      </c>
      <c r="H1657" t="s">
        <v>184</v>
      </c>
      <c r="I1657" t="s">
        <v>9348</v>
      </c>
      <c r="J1657" t="s">
        <v>9349</v>
      </c>
      <c r="K1657" t="s">
        <v>9350</v>
      </c>
      <c r="L1657" t="s">
        <v>128</v>
      </c>
    </row>
    <row r="1658" spans="1:12">
      <c r="A1658" t="s">
        <v>9403</v>
      </c>
      <c r="B1658" t="s">
        <v>784</v>
      </c>
      <c r="C1658" t="str">
        <f t="shared" si="25"/>
        <v>VRL</v>
      </c>
      <c r="D1658" s="2" t="s">
        <v>27345</v>
      </c>
      <c r="E1658" t="s">
        <v>1541</v>
      </c>
      <c r="F1658" t="s">
        <v>27346</v>
      </c>
      <c r="G1658" t="s">
        <v>190</v>
      </c>
      <c r="H1658" t="s">
        <v>9353</v>
      </c>
      <c r="I1658" t="s">
        <v>9354</v>
      </c>
      <c r="J1658" t="s">
        <v>9355</v>
      </c>
      <c r="K1658" t="s">
        <v>6726</v>
      </c>
      <c r="L1658" t="s">
        <v>7835</v>
      </c>
    </row>
    <row r="1659" spans="1:12">
      <c r="A1659" t="s">
        <v>9407</v>
      </c>
      <c r="B1659" t="s">
        <v>9357</v>
      </c>
      <c r="C1659" t="str">
        <f t="shared" si="25"/>
        <v>Mangalam</v>
      </c>
      <c r="D1659" s="2" t="s">
        <v>16454</v>
      </c>
      <c r="E1659" t="s">
        <v>7510</v>
      </c>
      <c r="F1659" t="s">
        <v>24488</v>
      </c>
      <c r="G1659" t="s">
        <v>856</v>
      </c>
      <c r="H1659" t="s">
        <v>9079</v>
      </c>
      <c r="I1659" t="s">
        <v>9359</v>
      </c>
      <c r="J1659" t="s">
        <v>7122</v>
      </c>
      <c r="K1659" t="s">
        <v>2084</v>
      </c>
      <c r="L1659" t="s">
        <v>7835</v>
      </c>
    </row>
    <row r="1660" spans="1:12">
      <c r="A1660" t="s">
        <v>9410</v>
      </c>
      <c r="B1660" t="s">
        <v>9361</v>
      </c>
      <c r="C1660" t="str">
        <f t="shared" si="25"/>
        <v>Bright</v>
      </c>
      <c r="D1660" s="2" t="s">
        <v>23940</v>
      </c>
      <c r="E1660" t="s">
        <v>23626</v>
      </c>
      <c r="F1660" t="s">
        <v>24489</v>
      </c>
      <c r="G1660" t="s">
        <v>673</v>
      </c>
      <c r="H1660" t="s">
        <v>6755</v>
      </c>
      <c r="I1660" t="s">
        <v>9363</v>
      </c>
      <c r="J1660" t="s">
        <v>9364</v>
      </c>
      <c r="K1660" t="s">
        <v>706</v>
      </c>
      <c r="L1660" t="s">
        <v>7151</v>
      </c>
    </row>
    <row r="1661" spans="1:12">
      <c r="A1661" t="s">
        <v>9415</v>
      </c>
      <c r="B1661" t="s">
        <v>9366</v>
      </c>
      <c r="C1661" t="str">
        <f t="shared" si="25"/>
        <v>Pitti</v>
      </c>
      <c r="D1661" s="2" t="s">
        <v>23904</v>
      </c>
      <c r="E1661" t="s">
        <v>5859</v>
      </c>
      <c r="F1661" t="s">
        <v>27347</v>
      </c>
      <c r="G1661" t="s">
        <v>1257</v>
      </c>
      <c r="H1661" t="s">
        <v>1834</v>
      </c>
      <c r="I1661" t="s">
        <v>9368</v>
      </c>
      <c r="J1661" t="s">
        <v>9369</v>
      </c>
      <c r="K1661" t="s">
        <v>4015</v>
      </c>
      <c r="L1661" t="s">
        <v>1611</v>
      </c>
    </row>
    <row r="1662" spans="1:12">
      <c r="A1662" t="s">
        <v>9421</v>
      </c>
      <c r="B1662" t="s">
        <v>9371</v>
      </c>
      <c r="C1662" t="str">
        <f t="shared" si="25"/>
        <v>Jay</v>
      </c>
      <c r="D1662" s="2" t="s">
        <v>17121</v>
      </c>
      <c r="E1662" t="s">
        <v>2739</v>
      </c>
      <c r="F1662" t="s">
        <v>24490</v>
      </c>
      <c r="G1662" t="s">
        <v>856</v>
      </c>
      <c r="H1662" t="s">
        <v>9372</v>
      </c>
      <c r="I1662" t="s">
        <v>9373</v>
      </c>
      <c r="J1662" t="s">
        <v>9374</v>
      </c>
      <c r="K1662" t="s">
        <v>4824</v>
      </c>
      <c r="L1662" t="s">
        <v>6358</v>
      </c>
    </row>
    <row r="1663" spans="1:12">
      <c r="A1663" t="s">
        <v>9425</v>
      </c>
      <c r="B1663" t="s">
        <v>9376</v>
      </c>
      <c r="C1663" t="str">
        <f t="shared" si="25"/>
        <v>United</v>
      </c>
      <c r="D1663" s="2" t="s">
        <v>3647</v>
      </c>
      <c r="E1663" t="s">
        <v>118</v>
      </c>
      <c r="F1663" t="s">
        <v>24491</v>
      </c>
      <c r="G1663" t="s">
        <v>856</v>
      </c>
      <c r="H1663" t="s">
        <v>8900</v>
      </c>
      <c r="I1663" t="s">
        <v>9378</v>
      </c>
      <c r="J1663" t="s">
        <v>9362</v>
      </c>
      <c r="K1663" t="s">
        <v>8189</v>
      </c>
      <c r="L1663" t="s">
        <v>6358</v>
      </c>
    </row>
    <row r="1664" spans="1:12">
      <c r="A1664" t="s">
        <v>9430</v>
      </c>
      <c r="B1664" t="s">
        <v>9188</v>
      </c>
      <c r="C1664" t="str">
        <f t="shared" si="25"/>
        <v>Cedaar</v>
      </c>
      <c r="D1664" s="2" t="s">
        <v>5011</v>
      </c>
      <c r="E1664" t="s">
        <v>3565</v>
      </c>
      <c r="F1664" t="s">
        <v>27348</v>
      </c>
      <c r="G1664" t="s">
        <v>856</v>
      </c>
      <c r="H1664" t="s">
        <v>229</v>
      </c>
      <c r="I1664" t="s">
        <v>9190</v>
      </c>
      <c r="J1664" t="s">
        <v>9191</v>
      </c>
      <c r="K1664" t="s">
        <v>9192</v>
      </c>
      <c r="L1664" t="s">
        <v>6058</v>
      </c>
    </row>
    <row r="1665" spans="1:12">
      <c r="A1665" t="s">
        <v>842</v>
      </c>
      <c r="B1665" t="s">
        <v>843</v>
      </c>
      <c r="C1665" t="str">
        <f t="shared" si="25"/>
        <v>Name</v>
      </c>
      <c r="D1665" s="2" t="s">
        <v>844</v>
      </c>
      <c r="E1665" t="s">
        <v>845</v>
      </c>
      <c r="F1665" t="s">
        <v>846</v>
      </c>
      <c r="G1665" t="s">
        <v>847</v>
      </c>
      <c r="H1665" t="s">
        <v>848</v>
      </c>
      <c r="I1665" t="s">
        <v>849</v>
      </c>
      <c r="J1665" t="s">
        <v>850</v>
      </c>
      <c r="K1665" t="s">
        <v>851</v>
      </c>
      <c r="L1665" t="s">
        <v>852</v>
      </c>
    </row>
    <row r="1666" spans="1:12">
      <c r="A1666" t="s">
        <v>9438</v>
      </c>
      <c r="B1666" t="s">
        <v>9380</v>
      </c>
      <c r="C1666" t="str">
        <f t="shared" ref="C1666:C1729" si="26">IFERROR(LEFT(B1666,FIND(" ",B1666)-1),B1666)</f>
        <v>Deepak</v>
      </c>
      <c r="D1666" s="2" t="s">
        <v>27349</v>
      </c>
      <c r="E1666" t="s">
        <v>7403</v>
      </c>
      <c r="F1666" t="s">
        <v>27350</v>
      </c>
      <c r="G1666" t="s">
        <v>4019</v>
      </c>
      <c r="H1666" t="s">
        <v>9381</v>
      </c>
      <c r="I1666" t="s">
        <v>2251</v>
      </c>
      <c r="J1666" t="s">
        <v>9382</v>
      </c>
      <c r="K1666" t="s">
        <v>8934</v>
      </c>
      <c r="L1666" t="s">
        <v>3913</v>
      </c>
    </row>
    <row r="1667" spans="1:12">
      <c r="A1667" t="s">
        <v>9442</v>
      </c>
      <c r="B1667" t="s">
        <v>9384</v>
      </c>
      <c r="C1667" t="str">
        <f t="shared" si="26"/>
        <v>Kilitch</v>
      </c>
      <c r="D1667" s="2" t="s">
        <v>23615</v>
      </c>
      <c r="E1667" t="s">
        <v>6026</v>
      </c>
      <c r="F1667" t="s">
        <v>27351</v>
      </c>
      <c r="G1667" t="s">
        <v>856</v>
      </c>
      <c r="H1667" t="s">
        <v>2511</v>
      </c>
      <c r="I1667" t="s">
        <v>9385</v>
      </c>
      <c r="J1667" t="s">
        <v>9386</v>
      </c>
      <c r="K1667" t="s">
        <v>9387</v>
      </c>
      <c r="L1667" t="s">
        <v>3913</v>
      </c>
    </row>
    <row r="1668" spans="1:12">
      <c r="A1668" t="s">
        <v>9444</v>
      </c>
      <c r="B1668" t="s">
        <v>9389</v>
      </c>
      <c r="C1668" t="str">
        <f t="shared" si="26"/>
        <v>Trust</v>
      </c>
      <c r="D1668" s="2" t="s">
        <v>27352</v>
      </c>
      <c r="E1668" t="s">
        <v>7211</v>
      </c>
      <c r="F1668" t="s">
        <v>27353</v>
      </c>
      <c r="G1668" t="s">
        <v>4129</v>
      </c>
      <c r="H1668" t="s">
        <v>364</v>
      </c>
      <c r="I1668" t="s">
        <v>9392</v>
      </c>
      <c r="J1668" t="s">
        <v>6130</v>
      </c>
      <c r="K1668" t="s">
        <v>9393</v>
      </c>
      <c r="L1668" t="s">
        <v>3913</v>
      </c>
    </row>
    <row r="1669" spans="1:12">
      <c r="A1669" t="s">
        <v>9449</v>
      </c>
      <c r="B1669" t="s">
        <v>9395</v>
      </c>
      <c r="C1669" t="str">
        <f t="shared" si="26"/>
        <v>Sheetal</v>
      </c>
      <c r="D1669" s="2" t="s">
        <v>23076</v>
      </c>
      <c r="E1669" t="s">
        <v>3240</v>
      </c>
      <c r="F1669" t="s">
        <v>24492</v>
      </c>
      <c r="G1669" t="s">
        <v>856</v>
      </c>
      <c r="H1669" t="s">
        <v>1085</v>
      </c>
      <c r="I1669" t="s">
        <v>9396</v>
      </c>
      <c r="J1669" t="s">
        <v>9397</v>
      </c>
      <c r="K1669" t="s">
        <v>438</v>
      </c>
      <c r="L1669" t="s">
        <v>3548</v>
      </c>
    </row>
    <row r="1670" spans="1:12">
      <c r="A1670" t="s">
        <v>9451</v>
      </c>
      <c r="B1670" t="s">
        <v>9399</v>
      </c>
      <c r="C1670" t="str">
        <f t="shared" si="26"/>
        <v>Dynamic</v>
      </c>
      <c r="D1670" s="2" t="s">
        <v>27354</v>
      </c>
      <c r="E1670" t="s">
        <v>12964</v>
      </c>
      <c r="F1670" t="s">
        <v>23917</v>
      </c>
      <c r="G1670" t="s">
        <v>856</v>
      </c>
      <c r="H1670" t="s">
        <v>2283</v>
      </c>
      <c r="I1670" t="s">
        <v>9400</v>
      </c>
      <c r="J1670" t="s">
        <v>9401</v>
      </c>
      <c r="K1670" t="s">
        <v>9402</v>
      </c>
      <c r="L1670" t="s">
        <v>3548</v>
      </c>
    </row>
    <row r="1671" spans="1:12">
      <c r="A1671" t="s">
        <v>9456</v>
      </c>
      <c r="B1671" t="s">
        <v>9404</v>
      </c>
      <c r="C1671" t="str">
        <f t="shared" si="26"/>
        <v>Bharat</v>
      </c>
      <c r="D1671" s="2" t="s">
        <v>1930</v>
      </c>
      <c r="E1671" t="s">
        <v>22818</v>
      </c>
      <c r="F1671" t="s">
        <v>27355</v>
      </c>
      <c r="G1671" t="s">
        <v>397</v>
      </c>
      <c r="H1671" t="s">
        <v>8167</v>
      </c>
      <c r="I1671" t="s">
        <v>2481</v>
      </c>
      <c r="J1671" t="s">
        <v>9405</v>
      </c>
      <c r="K1671" t="s">
        <v>9406</v>
      </c>
      <c r="L1671" t="s">
        <v>6770</v>
      </c>
    </row>
    <row r="1672" spans="1:12">
      <c r="A1672" t="s">
        <v>9460</v>
      </c>
      <c r="B1672" t="s">
        <v>9408</v>
      </c>
      <c r="C1672" t="str">
        <f t="shared" si="26"/>
        <v>Onward</v>
      </c>
      <c r="D1672" s="2" t="s">
        <v>27356</v>
      </c>
      <c r="E1672" t="s">
        <v>9252</v>
      </c>
      <c r="F1672" t="s">
        <v>27357</v>
      </c>
      <c r="G1672" t="s">
        <v>6697</v>
      </c>
      <c r="H1672" t="s">
        <v>3728</v>
      </c>
      <c r="I1672" t="s">
        <v>3958</v>
      </c>
      <c r="J1672" t="s">
        <v>9409</v>
      </c>
      <c r="K1672" t="s">
        <v>3389</v>
      </c>
      <c r="L1672" t="s">
        <v>6770</v>
      </c>
    </row>
    <row r="1673" spans="1:12">
      <c r="A1673" t="s">
        <v>9463</v>
      </c>
      <c r="B1673" t="s">
        <v>9411</v>
      </c>
      <c r="C1673" t="str">
        <f t="shared" si="26"/>
        <v>Madhav</v>
      </c>
      <c r="D1673" s="2" t="s">
        <v>4355</v>
      </c>
      <c r="E1673" t="s">
        <v>2747</v>
      </c>
      <c r="F1673" t="s">
        <v>27358</v>
      </c>
      <c r="G1673" t="s">
        <v>856</v>
      </c>
      <c r="H1673" t="s">
        <v>1148</v>
      </c>
      <c r="I1673" t="s">
        <v>9412</v>
      </c>
      <c r="J1673" t="s">
        <v>9413</v>
      </c>
      <c r="K1673" t="s">
        <v>9414</v>
      </c>
      <c r="L1673" t="s">
        <v>6770</v>
      </c>
    </row>
    <row r="1674" spans="1:12">
      <c r="A1674" t="s">
        <v>9468</v>
      </c>
      <c r="B1674" t="s">
        <v>9416</v>
      </c>
      <c r="C1674" t="str">
        <f t="shared" si="26"/>
        <v>Lodha</v>
      </c>
      <c r="D1674" s="2" t="s">
        <v>27359</v>
      </c>
      <c r="E1674" t="s">
        <v>23470</v>
      </c>
      <c r="F1674" t="s">
        <v>27360</v>
      </c>
      <c r="G1674" t="s">
        <v>1601</v>
      </c>
      <c r="H1674" t="s">
        <v>9418</v>
      </c>
      <c r="I1674" t="s">
        <v>9419</v>
      </c>
      <c r="J1674" t="s">
        <v>9420</v>
      </c>
      <c r="K1674" t="s">
        <v>2985</v>
      </c>
      <c r="L1674" t="s">
        <v>4447</v>
      </c>
    </row>
    <row r="1675" spans="1:12">
      <c r="A1675" t="s">
        <v>9474</v>
      </c>
      <c r="B1675" t="s">
        <v>9422</v>
      </c>
      <c r="C1675" t="str">
        <f t="shared" si="26"/>
        <v>Flair</v>
      </c>
      <c r="D1675" s="2" t="s">
        <v>27361</v>
      </c>
      <c r="E1675" t="s">
        <v>3859</v>
      </c>
      <c r="F1675" t="s">
        <v>27362</v>
      </c>
      <c r="G1675" t="s">
        <v>1986</v>
      </c>
      <c r="H1675" t="s">
        <v>6507</v>
      </c>
      <c r="I1675" t="s">
        <v>548</v>
      </c>
      <c r="J1675" t="s">
        <v>9424</v>
      </c>
      <c r="K1675" t="s">
        <v>5212</v>
      </c>
      <c r="L1675" t="s">
        <v>4447</v>
      </c>
    </row>
    <row r="1676" spans="1:12">
      <c r="A1676" t="s">
        <v>842</v>
      </c>
      <c r="B1676" t="s">
        <v>843</v>
      </c>
      <c r="C1676" t="str">
        <f t="shared" si="26"/>
        <v>Name</v>
      </c>
      <c r="D1676" s="2" t="s">
        <v>844</v>
      </c>
      <c r="E1676" t="s">
        <v>845</v>
      </c>
      <c r="F1676" t="s">
        <v>846</v>
      </c>
      <c r="G1676" t="s">
        <v>847</v>
      </c>
      <c r="H1676" t="s">
        <v>848</v>
      </c>
      <c r="I1676" t="s">
        <v>849</v>
      </c>
      <c r="J1676" t="s">
        <v>850</v>
      </c>
      <c r="K1676" t="s">
        <v>851</v>
      </c>
      <c r="L1676" t="s">
        <v>852</v>
      </c>
    </row>
    <row r="1677" spans="1:12">
      <c r="A1677" t="s">
        <v>9477</v>
      </c>
      <c r="B1677" t="s">
        <v>9426</v>
      </c>
      <c r="C1677" t="str">
        <f t="shared" si="26"/>
        <v>Paras</v>
      </c>
      <c r="D1677" s="2" t="s">
        <v>26270</v>
      </c>
      <c r="E1677" t="s">
        <v>27363</v>
      </c>
      <c r="F1677" t="s">
        <v>27364</v>
      </c>
      <c r="G1677" t="s">
        <v>231</v>
      </c>
      <c r="H1677" t="s">
        <v>261</v>
      </c>
      <c r="I1677" t="s">
        <v>2637</v>
      </c>
      <c r="J1677" t="s">
        <v>9427</v>
      </c>
      <c r="K1677" t="s">
        <v>9428</v>
      </c>
      <c r="L1677" t="s">
        <v>9429</v>
      </c>
    </row>
    <row r="1678" spans="1:12">
      <c r="A1678" t="s">
        <v>9483</v>
      </c>
      <c r="B1678" t="s">
        <v>9431</v>
      </c>
      <c r="C1678" t="str">
        <f t="shared" si="26"/>
        <v>Manaksia</v>
      </c>
      <c r="D1678" s="2" t="s">
        <v>21378</v>
      </c>
      <c r="E1678" t="s">
        <v>27365</v>
      </c>
      <c r="F1678" t="s">
        <v>27366</v>
      </c>
      <c r="G1678" t="s">
        <v>1787</v>
      </c>
      <c r="H1678" t="s">
        <v>9433</v>
      </c>
      <c r="I1678" t="s">
        <v>9434</v>
      </c>
      <c r="J1678" t="s">
        <v>9435</v>
      </c>
      <c r="K1678" t="s">
        <v>9436</v>
      </c>
      <c r="L1678" t="s">
        <v>9437</v>
      </c>
    </row>
    <row r="1679" spans="1:12">
      <c r="A1679" t="s">
        <v>9489</v>
      </c>
      <c r="B1679" t="s">
        <v>9443</v>
      </c>
      <c r="C1679" t="str">
        <f t="shared" si="26"/>
        <v>Maximus</v>
      </c>
      <c r="D1679" s="2" t="s">
        <v>2736</v>
      </c>
      <c r="E1679" t="s">
        <v>8047</v>
      </c>
      <c r="F1679" t="s">
        <v>23191</v>
      </c>
      <c r="G1679" t="s">
        <v>856</v>
      </c>
      <c r="H1679" t="s">
        <v>1176</v>
      </c>
      <c r="I1679" t="s">
        <v>7511</v>
      </c>
      <c r="J1679" t="s">
        <v>5105</v>
      </c>
      <c r="K1679" t="s">
        <v>7752</v>
      </c>
      <c r="L1679" t="s">
        <v>591</v>
      </c>
    </row>
    <row r="1680" spans="1:12">
      <c r="A1680" t="s">
        <v>9495</v>
      </c>
      <c r="B1680" t="s">
        <v>9499</v>
      </c>
      <c r="C1680" t="str">
        <f t="shared" si="26"/>
        <v>Tejas</v>
      </c>
      <c r="D1680" s="2" t="s">
        <v>23089</v>
      </c>
      <c r="E1680" t="s">
        <v>10137</v>
      </c>
      <c r="F1680" t="s">
        <v>24493</v>
      </c>
      <c r="G1680" t="s">
        <v>856</v>
      </c>
      <c r="H1680" t="s">
        <v>9500</v>
      </c>
      <c r="I1680" t="s">
        <v>859</v>
      </c>
      <c r="J1680" t="s">
        <v>9501</v>
      </c>
      <c r="K1680" t="s">
        <v>859</v>
      </c>
      <c r="L1680" t="s">
        <v>591</v>
      </c>
    </row>
    <row r="1681" spans="1:12">
      <c r="A1681" t="s">
        <v>9498</v>
      </c>
      <c r="B1681" t="s">
        <v>9445</v>
      </c>
      <c r="C1681" t="str">
        <f t="shared" si="26"/>
        <v>Kalyani</v>
      </c>
      <c r="D1681" s="2" t="s">
        <v>27367</v>
      </c>
      <c r="E1681" t="s">
        <v>1143</v>
      </c>
      <c r="F1681" t="s">
        <v>27368</v>
      </c>
      <c r="G1681" t="s">
        <v>610</v>
      </c>
      <c r="H1681" t="s">
        <v>9446</v>
      </c>
      <c r="I1681" t="s">
        <v>7989</v>
      </c>
      <c r="J1681" t="s">
        <v>9447</v>
      </c>
      <c r="K1681" t="s">
        <v>9448</v>
      </c>
      <c r="L1681" t="s">
        <v>1524</v>
      </c>
    </row>
    <row r="1682" spans="1:12">
      <c r="A1682" t="s">
        <v>9502</v>
      </c>
      <c r="B1682" t="s">
        <v>9450</v>
      </c>
      <c r="C1682" t="str">
        <f t="shared" si="26"/>
        <v>Siddhi</v>
      </c>
      <c r="D1682" s="2" t="s">
        <v>8009</v>
      </c>
      <c r="E1682" t="s">
        <v>6108</v>
      </c>
      <c r="F1682" t="s">
        <v>24494</v>
      </c>
      <c r="G1682" t="s">
        <v>856</v>
      </c>
      <c r="H1682" t="s">
        <v>859</v>
      </c>
      <c r="I1682" t="s">
        <v>859</v>
      </c>
      <c r="J1682" t="s">
        <v>859</v>
      </c>
      <c r="K1682" t="s">
        <v>859</v>
      </c>
      <c r="L1682" t="s">
        <v>5398</v>
      </c>
    </row>
    <row r="1683" spans="1:12">
      <c r="A1683" t="s">
        <v>9508</v>
      </c>
      <c r="B1683" t="s">
        <v>9452</v>
      </c>
      <c r="C1683" t="str">
        <f t="shared" si="26"/>
        <v>Beardsell</v>
      </c>
      <c r="D1683" s="2" t="s">
        <v>11502</v>
      </c>
      <c r="E1683" t="s">
        <v>4281</v>
      </c>
      <c r="F1683" t="s">
        <v>24819</v>
      </c>
      <c r="G1683" t="s">
        <v>1819</v>
      </c>
      <c r="H1683" t="s">
        <v>8737</v>
      </c>
      <c r="I1683" t="s">
        <v>4456</v>
      </c>
      <c r="J1683" t="s">
        <v>9454</v>
      </c>
      <c r="K1683" t="s">
        <v>5005</v>
      </c>
      <c r="L1683" t="s">
        <v>9455</v>
      </c>
    </row>
    <row r="1684" spans="1:12">
      <c r="A1684" t="s">
        <v>9511</v>
      </c>
      <c r="B1684" t="s">
        <v>9457</v>
      </c>
      <c r="C1684" t="str">
        <f t="shared" si="26"/>
        <v>BEML</v>
      </c>
      <c r="D1684" s="2" t="s">
        <v>27369</v>
      </c>
      <c r="E1684" t="s">
        <v>23571</v>
      </c>
      <c r="F1684" t="s">
        <v>27370</v>
      </c>
      <c r="G1684" t="s">
        <v>228</v>
      </c>
      <c r="H1684" t="s">
        <v>9458</v>
      </c>
      <c r="I1684" t="s">
        <v>5968</v>
      </c>
      <c r="J1684" t="s">
        <v>9459</v>
      </c>
      <c r="K1684" t="s">
        <v>3353</v>
      </c>
      <c r="L1684" t="s">
        <v>9455</v>
      </c>
    </row>
    <row r="1685" spans="1:12">
      <c r="A1685" t="s">
        <v>9514</v>
      </c>
      <c r="B1685" t="s">
        <v>9461</v>
      </c>
      <c r="C1685" t="str">
        <f t="shared" si="26"/>
        <v>ITL</v>
      </c>
      <c r="D1685" s="2" t="s">
        <v>24396</v>
      </c>
      <c r="E1685" t="s">
        <v>3917</v>
      </c>
      <c r="F1685" t="s">
        <v>27371</v>
      </c>
      <c r="G1685" t="s">
        <v>1369</v>
      </c>
      <c r="H1685" t="s">
        <v>1230</v>
      </c>
      <c r="I1685" t="s">
        <v>8716</v>
      </c>
      <c r="J1685" t="s">
        <v>2200</v>
      </c>
      <c r="K1685" t="s">
        <v>8772</v>
      </c>
      <c r="L1685" t="s">
        <v>9455</v>
      </c>
    </row>
    <row r="1686" spans="1:12">
      <c r="A1686" t="s">
        <v>9520</v>
      </c>
      <c r="B1686" t="s">
        <v>9464</v>
      </c>
      <c r="C1686" t="str">
        <f t="shared" si="26"/>
        <v>WPIL</v>
      </c>
      <c r="D1686" s="2" t="s">
        <v>24477</v>
      </c>
      <c r="E1686" t="s">
        <v>685</v>
      </c>
      <c r="F1686" t="s">
        <v>27372</v>
      </c>
      <c r="G1686" t="s">
        <v>2673</v>
      </c>
      <c r="H1686" t="s">
        <v>9465</v>
      </c>
      <c r="I1686" t="s">
        <v>9466</v>
      </c>
      <c r="J1686" t="s">
        <v>9467</v>
      </c>
      <c r="K1686" t="s">
        <v>7397</v>
      </c>
      <c r="L1686" t="s">
        <v>9455</v>
      </c>
    </row>
    <row r="1687" spans="1:12">
      <c r="A1687" t="s">
        <v>9523</v>
      </c>
      <c r="B1687" t="s">
        <v>9469</v>
      </c>
      <c r="C1687" t="str">
        <f t="shared" si="26"/>
        <v>Patanjali</v>
      </c>
      <c r="D1687" s="2" t="s">
        <v>27373</v>
      </c>
      <c r="E1687" t="s">
        <v>27374</v>
      </c>
      <c r="F1687" t="s">
        <v>27375</v>
      </c>
      <c r="G1687" t="s">
        <v>1408</v>
      </c>
      <c r="H1687" t="s">
        <v>9471</v>
      </c>
      <c r="I1687" t="s">
        <v>9472</v>
      </c>
      <c r="J1687" t="s">
        <v>9473</v>
      </c>
      <c r="K1687" t="s">
        <v>5904</v>
      </c>
      <c r="L1687" t="s">
        <v>3263</v>
      </c>
    </row>
    <row r="1688" spans="1:12">
      <c r="A1688" t="s">
        <v>9526</v>
      </c>
      <c r="B1688" t="s">
        <v>9475</v>
      </c>
      <c r="C1688" t="str">
        <f t="shared" si="26"/>
        <v>Mindteck</v>
      </c>
      <c r="D1688" s="2" t="s">
        <v>23335</v>
      </c>
      <c r="E1688" t="s">
        <v>7262</v>
      </c>
      <c r="F1688" t="s">
        <v>27376</v>
      </c>
      <c r="G1688" t="s">
        <v>407</v>
      </c>
      <c r="H1688" t="s">
        <v>1075</v>
      </c>
      <c r="I1688" t="s">
        <v>6677</v>
      </c>
      <c r="J1688" t="s">
        <v>9476</v>
      </c>
      <c r="K1688" t="s">
        <v>589</v>
      </c>
      <c r="L1688" t="s">
        <v>4025</v>
      </c>
    </row>
    <row r="1689" spans="1:12">
      <c r="A1689" t="s">
        <v>9531</v>
      </c>
      <c r="B1689" t="s">
        <v>9478</v>
      </c>
      <c r="C1689" t="str">
        <f t="shared" si="26"/>
        <v>Sigachi</v>
      </c>
      <c r="D1689" s="2" t="s">
        <v>25113</v>
      </c>
      <c r="E1689" t="s">
        <v>7403</v>
      </c>
      <c r="F1689" t="s">
        <v>27377</v>
      </c>
      <c r="G1689" t="s">
        <v>568</v>
      </c>
      <c r="H1689" t="s">
        <v>9479</v>
      </c>
      <c r="I1689" t="s">
        <v>9480</v>
      </c>
      <c r="J1689" t="s">
        <v>9481</v>
      </c>
      <c r="K1689" t="s">
        <v>9482</v>
      </c>
      <c r="L1689" t="s">
        <v>4025</v>
      </c>
    </row>
    <row r="1690" spans="1:12">
      <c r="A1690" t="s">
        <v>9536</v>
      </c>
      <c r="B1690" t="s">
        <v>9484</v>
      </c>
      <c r="C1690" t="str">
        <f t="shared" si="26"/>
        <v>Shree</v>
      </c>
      <c r="D1690" s="2" t="s">
        <v>24496</v>
      </c>
      <c r="E1690" t="s">
        <v>24497</v>
      </c>
      <c r="F1690" t="s">
        <v>24498</v>
      </c>
      <c r="G1690" t="s">
        <v>856</v>
      </c>
      <c r="H1690" t="s">
        <v>9486</v>
      </c>
      <c r="I1690" t="s">
        <v>9487</v>
      </c>
      <c r="J1690" t="s">
        <v>9488</v>
      </c>
      <c r="K1690" t="s">
        <v>4036</v>
      </c>
      <c r="L1690" t="s">
        <v>3782</v>
      </c>
    </row>
    <row r="1691" spans="1:12">
      <c r="A1691" t="s">
        <v>9541</v>
      </c>
      <c r="B1691" t="s">
        <v>9503</v>
      </c>
      <c r="C1691" t="str">
        <f t="shared" si="26"/>
        <v>Sudarshan</v>
      </c>
      <c r="D1691" s="2" t="s">
        <v>17567</v>
      </c>
      <c r="E1691" t="s">
        <v>2546</v>
      </c>
      <c r="F1691" t="s">
        <v>24499</v>
      </c>
      <c r="G1691" t="s">
        <v>856</v>
      </c>
      <c r="H1691" t="s">
        <v>2888</v>
      </c>
      <c r="I1691" t="s">
        <v>9504</v>
      </c>
      <c r="J1691" t="s">
        <v>9505</v>
      </c>
      <c r="K1691" t="s">
        <v>9506</v>
      </c>
      <c r="L1691" t="s">
        <v>9507</v>
      </c>
    </row>
    <row r="1692" spans="1:12">
      <c r="A1692" t="s">
        <v>842</v>
      </c>
      <c r="B1692" t="s">
        <v>843</v>
      </c>
      <c r="C1692" t="str">
        <f t="shared" si="26"/>
        <v>Name</v>
      </c>
      <c r="D1692" s="2" t="s">
        <v>844</v>
      </c>
      <c r="E1692" t="s">
        <v>845</v>
      </c>
      <c r="F1692" t="s">
        <v>846</v>
      </c>
      <c r="G1692" t="s">
        <v>847</v>
      </c>
      <c r="H1692" t="s">
        <v>848</v>
      </c>
      <c r="I1692" t="s">
        <v>849</v>
      </c>
      <c r="J1692" t="s">
        <v>850</v>
      </c>
      <c r="K1692" t="s">
        <v>851</v>
      </c>
      <c r="L1692" t="s">
        <v>852</v>
      </c>
    </row>
    <row r="1693" spans="1:12">
      <c r="A1693" t="s">
        <v>9544</v>
      </c>
      <c r="B1693" t="s">
        <v>9509</v>
      </c>
      <c r="C1693" t="str">
        <f t="shared" si="26"/>
        <v>Active</v>
      </c>
      <c r="D1693" s="2" t="s">
        <v>24500</v>
      </c>
      <c r="E1693" t="s">
        <v>8196</v>
      </c>
      <c r="F1693" t="s">
        <v>24501</v>
      </c>
      <c r="G1693" t="s">
        <v>987</v>
      </c>
      <c r="H1693" t="s">
        <v>2613</v>
      </c>
      <c r="I1693" t="s">
        <v>6033</v>
      </c>
      <c r="J1693" t="s">
        <v>9510</v>
      </c>
      <c r="K1693" t="s">
        <v>7811</v>
      </c>
      <c r="L1693" t="s">
        <v>9507</v>
      </c>
    </row>
    <row r="1694" spans="1:12">
      <c r="A1694" t="s">
        <v>9549</v>
      </c>
      <c r="B1694" t="s">
        <v>9512</v>
      </c>
      <c r="C1694" t="str">
        <f t="shared" si="26"/>
        <v>Modison</v>
      </c>
      <c r="D1694" s="2" t="s">
        <v>25748</v>
      </c>
      <c r="E1694" t="s">
        <v>12777</v>
      </c>
      <c r="F1694" t="s">
        <v>23212</v>
      </c>
      <c r="G1694" t="s">
        <v>8900</v>
      </c>
      <c r="H1694" t="s">
        <v>665</v>
      </c>
      <c r="I1694" t="s">
        <v>1727</v>
      </c>
      <c r="J1694" t="s">
        <v>9513</v>
      </c>
      <c r="K1694" t="s">
        <v>5653</v>
      </c>
      <c r="L1694" t="s">
        <v>651</v>
      </c>
    </row>
    <row r="1695" spans="1:12">
      <c r="A1695" t="s">
        <v>9554</v>
      </c>
      <c r="B1695" t="s">
        <v>803</v>
      </c>
      <c r="C1695" t="str">
        <f t="shared" si="26"/>
        <v>Tejas</v>
      </c>
      <c r="D1695" s="2" t="s">
        <v>25128</v>
      </c>
      <c r="E1695" t="s">
        <v>4641</v>
      </c>
      <c r="F1695" t="s">
        <v>27378</v>
      </c>
      <c r="G1695" t="s">
        <v>1449</v>
      </c>
      <c r="H1695" t="s">
        <v>9516</v>
      </c>
      <c r="I1695" t="s">
        <v>9517</v>
      </c>
      <c r="J1695" t="s">
        <v>9518</v>
      </c>
      <c r="K1695" t="s">
        <v>9519</v>
      </c>
      <c r="L1695" t="s">
        <v>2857</v>
      </c>
    </row>
    <row r="1696" spans="1:12">
      <c r="A1696" t="s">
        <v>9558</v>
      </c>
      <c r="B1696" t="s">
        <v>9521</v>
      </c>
      <c r="C1696" t="str">
        <f t="shared" si="26"/>
        <v>Focus</v>
      </c>
      <c r="D1696" s="2" t="s">
        <v>12425</v>
      </c>
      <c r="E1696" t="s">
        <v>24502</v>
      </c>
      <c r="F1696" t="s">
        <v>3970</v>
      </c>
      <c r="G1696" t="s">
        <v>237</v>
      </c>
      <c r="H1696" t="s">
        <v>331</v>
      </c>
      <c r="I1696" t="s">
        <v>2880</v>
      </c>
      <c r="J1696" t="s">
        <v>143</v>
      </c>
      <c r="K1696" t="s">
        <v>1377</v>
      </c>
      <c r="L1696" t="s">
        <v>2857</v>
      </c>
    </row>
    <row r="1697" spans="1:12">
      <c r="A1697" t="s">
        <v>9563</v>
      </c>
      <c r="B1697" t="s">
        <v>9524</v>
      </c>
      <c r="C1697" t="str">
        <f t="shared" si="26"/>
        <v>Carysil</v>
      </c>
      <c r="D1697" s="2" t="s">
        <v>27379</v>
      </c>
      <c r="E1697" t="s">
        <v>8395</v>
      </c>
      <c r="F1697" t="s">
        <v>27380</v>
      </c>
      <c r="G1697" t="s">
        <v>568</v>
      </c>
      <c r="H1697" t="s">
        <v>5817</v>
      </c>
      <c r="I1697" t="s">
        <v>8124</v>
      </c>
      <c r="J1697" t="s">
        <v>9525</v>
      </c>
      <c r="K1697" t="s">
        <v>5642</v>
      </c>
      <c r="L1697" t="s">
        <v>3220</v>
      </c>
    </row>
    <row r="1698" spans="1:12">
      <c r="A1698" t="s">
        <v>9568</v>
      </c>
      <c r="B1698" t="s">
        <v>9527</v>
      </c>
      <c r="C1698" t="str">
        <f t="shared" si="26"/>
        <v>SAL</v>
      </c>
      <c r="D1698" s="2" t="s">
        <v>24504</v>
      </c>
      <c r="E1698" t="s">
        <v>2034</v>
      </c>
      <c r="F1698" t="s">
        <v>24505</v>
      </c>
      <c r="G1698" t="s">
        <v>6488</v>
      </c>
      <c r="H1698" t="s">
        <v>314</v>
      </c>
      <c r="I1698" t="s">
        <v>9529</v>
      </c>
      <c r="J1698" t="s">
        <v>9530</v>
      </c>
      <c r="K1698" t="s">
        <v>1437</v>
      </c>
      <c r="L1698" t="s">
        <v>3220</v>
      </c>
    </row>
    <row r="1699" spans="1:12">
      <c r="A1699" t="s">
        <v>9573</v>
      </c>
      <c r="B1699" t="s">
        <v>9532</v>
      </c>
      <c r="C1699" t="str">
        <f t="shared" si="26"/>
        <v>Xchanging</v>
      </c>
      <c r="D1699" s="2" t="s">
        <v>22691</v>
      </c>
      <c r="E1699" t="s">
        <v>8010</v>
      </c>
      <c r="F1699" t="s">
        <v>27381</v>
      </c>
      <c r="G1699" t="s">
        <v>434</v>
      </c>
      <c r="H1699" t="s">
        <v>1917</v>
      </c>
      <c r="I1699" t="s">
        <v>6851</v>
      </c>
      <c r="J1699" t="s">
        <v>9533</v>
      </c>
      <c r="K1699" t="s">
        <v>9534</v>
      </c>
      <c r="L1699" t="s">
        <v>9535</v>
      </c>
    </row>
    <row r="1700" spans="1:12">
      <c r="A1700" t="s">
        <v>9577</v>
      </c>
      <c r="B1700" t="s">
        <v>9537</v>
      </c>
      <c r="C1700" t="str">
        <f t="shared" si="26"/>
        <v>La</v>
      </c>
      <c r="D1700" s="2" t="s">
        <v>23114</v>
      </c>
      <c r="E1700" t="s">
        <v>10301</v>
      </c>
      <c r="F1700" t="s">
        <v>27382</v>
      </c>
      <c r="G1700" t="s">
        <v>7148</v>
      </c>
      <c r="H1700" t="s">
        <v>9538</v>
      </c>
      <c r="I1700" t="s">
        <v>625</v>
      </c>
      <c r="J1700" t="s">
        <v>5018</v>
      </c>
      <c r="K1700" t="s">
        <v>9539</v>
      </c>
      <c r="L1700" t="s">
        <v>9540</v>
      </c>
    </row>
    <row r="1701" spans="1:12">
      <c r="A1701" t="s">
        <v>9582</v>
      </c>
      <c r="B1701" t="s">
        <v>9542</v>
      </c>
      <c r="C1701" t="str">
        <f t="shared" si="26"/>
        <v>India</v>
      </c>
      <c r="D1701" s="2" t="s">
        <v>27383</v>
      </c>
      <c r="E1701" t="s">
        <v>6463</v>
      </c>
      <c r="F1701" t="s">
        <v>27384</v>
      </c>
      <c r="G1701" t="s">
        <v>2109</v>
      </c>
      <c r="H1701" t="s">
        <v>5730</v>
      </c>
      <c r="I1701" t="s">
        <v>4271</v>
      </c>
      <c r="J1701" t="s">
        <v>9543</v>
      </c>
      <c r="K1701" t="s">
        <v>276</v>
      </c>
      <c r="L1701" t="s">
        <v>9540</v>
      </c>
    </row>
    <row r="1702" spans="1:12">
      <c r="A1702" t="s">
        <v>9585</v>
      </c>
      <c r="B1702" t="s">
        <v>9545</v>
      </c>
      <c r="C1702" t="str">
        <f t="shared" si="26"/>
        <v>Patel</v>
      </c>
      <c r="D1702" s="2" t="s">
        <v>11466</v>
      </c>
      <c r="E1702" t="s">
        <v>2865</v>
      </c>
      <c r="F1702" t="s">
        <v>27385</v>
      </c>
      <c r="G1702" t="s">
        <v>856</v>
      </c>
      <c r="H1702" t="s">
        <v>9546</v>
      </c>
      <c r="I1702" t="s">
        <v>9547</v>
      </c>
      <c r="J1702" t="s">
        <v>9548</v>
      </c>
      <c r="K1702" t="s">
        <v>7600</v>
      </c>
      <c r="L1702" t="s">
        <v>9540</v>
      </c>
    </row>
    <row r="1703" spans="1:12">
      <c r="A1703" t="s">
        <v>842</v>
      </c>
      <c r="B1703" t="s">
        <v>843</v>
      </c>
      <c r="C1703" t="str">
        <f t="shared" si="26"/>
        <v>Name</v>
      </c>
      <c r="D1703" s="2" t="s">
        <v>844</v>
      </c>
      <c r="E1703" t="s">
        <v>845</v>
      </c>
      <c r="F1703" t="s">
        <v>846</v>
      </c>
      <c r="G1703" t="s">
        <v>847</v>
      </c>
      <c r="H1703" t="s">
        <v>848</v>
      </c>
      <c r="I1703" t="s">
        <v>849</v>
      </c>
      <c r="J1703" t="s">
        <v>850</v>
      </c>
      <c r="K1703" t="s">
        <v>851</v>
      </c>
      <c r="L1703" t="s">
        <v>852</v>
      </c>
    </row>
    <row r="1704" spans="1:12">
      <c r="A1704" t="s">
        <v>9588</v>
      </c>
      <c r="B1704" t="s">
        <v>9569</v>
      </c>
      <c r="C1704" t="str">
        <f t="shared" si="26"/>
        <v>Zee</v>
      </c>
      <c r="D1704" s="2" t="s">
        <v>4528</v>
      </c>
      <c r="E1704" t="s">
        <v>10229</v>
      </c>
      <c r="F1704" t="s">
        <v>27386</v>
      </c>
      <c r="G1704" t="s">
        <v>856</v>
      </c>
      <c r="H1704" t="s">
        <v>7202</v>
      </c>
      <c r="I1704" t="s">
        <v>9570</v>
      </c>
      <c r="J1704" t="s">
        <v>9571</v>
      </c>
      <c r="K1704" t="s">
        <v>9572</v>
      </c>
      <c r="L1704" t="s">
        <v>9540</v>
      </c>
    </row>
    <row r="1705" spans="1:12">
      <c r="A1705" t="s">
        <v>9591</v>
      </c>
      <c r="B1705" t="s">
        <v>9550</v>
      </c>
      <c r="C1705" t="str">
        <f t="shared" si="26"/>
        <v>Vintage</v>
      </c>
      <c r="D1705" s="2" t="s">
        <v>24026</v>
      </c>
      <c r="E1705" t="s">
        <v>22734</v>
      </c>
      <c r="F1705" t="s">
        <v>27387</v>
      </c>
      <c r="G1705" t="s">
        <v>1687</v>
      </c>
      <c r="H1705" t="s">
        <v>9551</v>
      </c>
      <c r="I1705" t="s">
        <v>9552</v>
      </c>
      <c r="J1705" t="s">
        <v>1031</v>
      </c>
      <c r="K1705" t="s">
        <v>9553</v>
      </c>
      <c r="L1705" t="s">
        <v>4390</v>
      </c>
    </row>
    <row r="1706" spans="1:12">
      <c r="A1706" t="s">
        <v>9596</v>
      </c>
      <c r="B1706" t="s">
        <v>9555</v>
      </c>
      <c r="C1706" t="str">
        <f t="shared" si="26"/>
        <v>Cyber</v>
      </c>
      <c r="D1706" s="2" t="s">
        <v>24507</v>
      </c>
      <c r="E1706" t="s">
        <v>302</v>
      </c>
      <c r="F1706" t="s">
        <v>4569</v>
      </c>
      <c r="G1706" t="s">
        <v>4053</v>
      </c>
      <c r="H1706" t="s">
        <v>4863</v>
      </c>
      <c r="I1706" t="s">
        <v>9557</v>
      </c>
      <c r="J1706" t="s">
        <v>6154</v>
      </c>
      <c r="K1706" t="s">
        <v>3012</v>
      </c>
      <c r="L1706" t="s">
        <v>3160</v>
      </c>
    </row>
    <row r="1707" spans="1:12">
      <c r="A1707" t="s">
        <v>9598</v>
      </c>
      <c r="B1707" t="s">
        <v>9668</v>
      </c>
      <c r="C1707" t="str">
        <f t="shared" si="26"/>
        <v>Signpost</v>
      </c>
      <c r="D1707" s="2" t="s">
        <v>24225</v>
      </c>
      <c r="E1707" t="s">
        <v>15242</v>
      </c>
      <c r="F1707" t="s">
        <v>27388</v>
      </c>
      <c r="G1707" t="s">
        <v>198</v>
      </c>
      <c r="H1707" t="s">
        <v>9623</v>
      </c>
      <c r="I1707" t="s">
        <v>9669</v>
      </c>
      <c r="J1707" t="s">
        <v>9670</v>
      </c>
      <c r="K1707" t="s">
        <v>6202</v>
      </c>
      <c r="L1707" t="s">
        <v>3160</v>
      </c>
    </row>
    <row r="1708" spans="1:12">
      <c r="A1708" t="s">
        <v>9602</v>
      </c>
      <c r="B1708" t="s">
        <v>9559</v>
      </c>
      <c r="C1708" t="str">
        <f t="shared" si="26"/>
        <v>Resonance</v>
      </c>
      <c r="D1708" s="2" t="s">
        <v>24508</v>
      </c>
      <c r="E1708" t="s">
        <v>5428</v>
      </c>
      <c r="F1708" t="s">
        <v>24509</v>
      </c>
      <c r="G1708" t="s">
        <v>6488</v>
      </c>
      <c r="H1708" t="s">
        <v>1672</v>
      </c>
      <c r="I1708" t="s">
        <v>9561</v>
      </c>
      <c r="J1708" t="s">
        <v>1241</v>
      </c>
      <c r="K1708" t="s">
        <v>5795</v>
      </c>
      <c r="L1708" t="s">
        <v>9562</v>
      </c>
    </row>
    <row r="1709" spans="1:12">
      <c r="A1709" t="s">
        <v>9607</v>
      </c>
      <c r="B1709" t="s">
        <v>9564</v>
      </c>
      <c r="C1709" t="str">
        <f t="shared" si="26"/>
        <v>CEAT</v>
      </c>
      <c r="D1709" s="2" t="s">
        <v>27389</v>
      </c>
      <c r="E1709" t="s">
        <v>22821</v>
      </c>
      <c r="F1709" t="s">
        <v>27390</v>
      </c>
      <c r="G1709" t="s">
        <v>314</v>
      </c>
      <c r="H1709" t="s">
        <v>9566</v>
      </c>
      <c r="I1709" t="s">
        <v>4284</v>
      </c>
      <c r="J1709" t="s">
        <v>9567</v>
      </c>
      <c r="K1709" t="s">
        <v>3466</v>
      </c>
      <c r="L1709" t="s">
        <v>9562</v>
      </c>
    </row>
    <row r="1710" spans="1:12">
      <c r="A1710" t="s">
        <v>9613</v>
      </c>
      <c r="B1710" t="s">
        <v>9574</v>
      </c>
      <c r="C1710" t="str">
        <f t="shared" si="26"/>
        <v>Swasti</v>
      </c>
      <c r="D1710" s="2" t="s">
        <v>430</v>
      </c>
      <c r="E1710" t="s">
        <v>6233</v>
      </c>
      <c r="F1710" t="s">
        <v>23309</v>
      </c>
      <c r="G1710" t="s">
        <v>856</v>
      </c>
      <c r="H1710" t="s">
        <v>4302</v>
      </c>
      <c r="I1710" t="s">
        <v>9575</v>
      </c>
      <c r="J1710" t="s">
        <v>1175</v>
      </c>
      <c r="K1710" t="s">
        <v>9576</v>
      </c>
      <c r="L1710" t="s">
        <v>6714</v>
      </c>
    </row>
    <row r="1711" spans="1:12">
      <c r="A1711" t="s">
        <v>9617</v>
      </c>
      <c r="B1711" t="s">
        <v>9578</v>
      </c>
      <c r="C1711" t="str">
        <f t="shared" si="26"/>
        <v>Firstsour.Solu.</v>
      </c>
      <c r="D1711" s="2" t="s">
        <v>27391</v>
      </c>
      <c r="E1711" t="s">
        <v>12374</v>
      </c>
      <c r="F1711" t="s">
        <v>27392</v>
      </c>
      <c r="G1711" t="s">
        <v>610</v>
      </c>
      <c r="H1711" t="s">
        <v>9579</v>
      </c>
      <c r="I1711" t="s">
        <v>9580</v>
      </c>
      <c r="J1711" t="s">
        <v>9581</v>
      </c>
      <c r="K1711" t="s">
        <v>5490</v>
      </c>
      <c r="L1711" t="s">
        <v>1055</v>
      </c>
    </row>
    <row r="1712" spans="1:12">
      <c r="A1712" t="s">
        <v>9620</v>
      </c>
      <c r="B1712" t="s">
        <v>9583</v>
      </c>
      <c r="C1712" t="str">
        <f t="shared" si="26"/>
        <v>Mangalore</v>
      </c>
      <c r="D1712" s="2" t="s">
        <v>27393</v>
      </c>
      <c r="E1712" t="s">
        <v>1912</v>
      </c>
      <c r="F1712" t="s">
        <v>27394</v>
      </c>
      <c r="G1712" t="s">
        <v>5509</v>
      </c>
      <c r="H1712" t="s">
        <v>6584</v>
      </c>
      <c r="I1712" t="s">
        <v>2327</v>
      </c>
      <c r="J1712" t="s">
        <v>9584</v>
      </c>
      <c r="K1712" t="s">
        <v>8172</v>
      </c>
      <c r="L1712" t="s">
        <v>3236</v>
      </c>
    </row>
    <row r="1713" spans="1:12">
      <c r="A1713" t="s">
        <v>9624</v>
      </c>
      <c r="B1713" t="s">
        <v>9586</v>
      </c>
      <c r="C1713" t="str">
        <f t="shared" si="26"/>
        <v>Elnet</v>
      </c>
      <c r="D1713" s="2" t="s">
        <v>27395</v>
      </c>
      <c r="E1713" t="s">
        <v>748</v>
      </c>
      <c r="F1713" t="s">
        <v>23966</v>
      </c>
      <c r="G1713" t="s">
        <v>228</v>
      </c>
      <c r="H1713" t="s">
        <v>5976</v>
      </c>
      <c r="I1713" t="s">
        <v>9587</v>
      </c>
      <c r="J1713" t="s">
        <v>6666</v>
      </c>
      <c r="K1713" t="s">
        <v>379</v>
      </c>
      <c r="L1713" t="s">
        <v>3236</v>
      </c>
    </row>
    <row r="1714" spans="1:12">
      <c r="A1714" t="s">
        <v>9631</v>
      </c>
      <c r="B1714" t="s">
        <v>9589</v>
      </c>
      <c r="C1714" t="str">
        <f t="shared" si="26"/>
        <v>TVS</v>
      </c>
      <c r="D1714" s="2" t="s">
        <v>27396</v>
      </c>
      <c r="E1714" t="s">
        <v>23361</v>
      </c>
      <c r="F1714" t="s">
        <v>27397</v>
      </c>
      <c r="G1714" t="s">
        <v>1819</v>
      </c>
      <c r="H1714" t="s">
        <v>4246</v>
      </c>
      <c r="I1714" t="s">
        <v>2995</v>
      </c>
      <c r="J1714" t="s">
        <v>9590</v>
      </c>
      <c r="K1714" t="s">
        <v>4920</v>
      </c>
      <c r="L1714" t="s">
        <v>3051</v>
      </c>
    </row>
    <row r="1715" spans="1:12">
      <c r="A1715" t="s">
        <v>9635</v>
      </c>
      <c r="B1715" t="s">
        <v>9592</v>
      </c>
      <c r="C1715" t="str">
        <f t="shared" si="26"/>
        <v>Sh.</v>
      </c>
      <c r="D1715" s="2" t="s">
        <v>8490</v>
      </c>
      <c r="E1715" t="s">
        <v>1766</v>
      </c>
      <c r="F1715" t="s">
        <v>27398</v>
      </c>
      <c r="G1715" t="s">
        <v>856</v>
      </c>
      <c r="H1715" t="s">
        <v>8057</v>
      </c>
      <c r="I1715" t="s">
        <v>1250</v>
      </c>
      <c r="J1715" t="s">
        <v>9594</v>
      </c>
      <c r="K1715" t="s">
        <v>1609</v>
      </c>
      <c r="L1715" t="s">
        <v>9595</v>
      </c>
    </row>
    <row r="1716" spans="1:12">
      <c r="A1716" t="s">
        <v>9640</v>
      </c>
      <c r="B1716" t="s">
        <v>9599</v>
      </c>
      <c r="C1716" t="str">
        <f t="shared" si="26"/>
        <v>Sinclairs</v>
      </c>
      <c r="D1716" s="2" t="s">
        <v>23959</v>
      </c>
      <c r="E1716" t="s">
        <v>708</v>
      </c>
      <c r="F1716" t="s">
        <v>27399</v>
      </c>
      <c r="G1716" t="s">
        <v>82</v>
      </c>
      <c r="H1716" t="s">
        <v>4875</v>
      </c>
      <c r="I1716" t="s">
        <v>9601</v>
      </c>
      <c r="J1716" t="s">
        <v>6358</v>
      </c>
      <c r="K1716" t="s">
        <v>349</v>
      </c>
      <c r="L1716" t="s">
        <v>387</v>
      </c>
    </row>
    <row r="1717" spans="1:12">
      <c r="A1717" t="s">
        <v>9644</v>
      </c>
      <c r="B1717" t="s">
        <v>9603</v>
      </c>
      <c r="C1717" t="str">
        <f t="shared" si="26"/>
        <v>HRH</v>
      </c>
      <c r="D1717" s="2" t="s">
        <v>6737</v>
      </c>
      <c r="E1717" t="s">
        <v>10303</v>
      </c>
      <c r="F1717" t="s">
        <v>954</v>
      </c>
      <c r="G1717" t="s">
        <v>856</v>
      </c>
      <c r="H1717" t="s">
        <v>3165</v>
      </c>
      <c r="I1717" t="s">
        <v>4140</v>
      </c>
      <c r="J1717" t="s">
        <v>4022</v>
      </c>
      <c r="K1717" t="s">
        <v>9606</v>
      </c>
      <c r="L1717" t="s">
        <v>387</v>
      </c>
    </row>
    <row r="1718" spans="1:12">
      <c r="A1718" t="s">
        <v>9649</v>
      </c>
      <c r="B1718" t="s">
        <v>9608</v>
      </c>
      <c r="C1718" t="str">
        <f t="shared" si="26"/>
        <v>eMudhra</v>
      </c>
      <c r="D1718" s="2" t="s">
        <v>27400</v>
      </c>
      <c r="E1718" t="s">
        <v>23739</v>
      </c>
      <c r="F1718" t="s">
        <v>27401</v>
      </c>
      <c r="G1718" t="s">
        <v>2350</v>
      </c>
      <c r="H1718" t="s">
        <v>9609</v>
      </c>
      <c r="I1718" t="s">
        <v>9610</v>
      </c>
      <c r="J1718" t="s">
        <v>9611</v>
      </c>
      <c r="K1718" t="s">
        <v>9612</v>
      </c>
      <c r="L1718" t="s">
        <v>1605</v>
      </c>
    </row>
    <row r="1719" spans="1:12">
      <c r="A1719" t="s">
        <v>842</v>
      </c>
      <c r="B1719" t="s">
        <v>843</v>
      </c>
      <c r="C1719" t="str">
        <f t="shared" si="26"/>
        <v>Name</v>
      </c>
      <c r="D1719" s="2" t="s">
        <v>844</v>
      </c>
      <c r="E1719" t="s">
        <v>845</v>
      </c>
      <c r="F1719" t="s">
        <v>846</v>
      </c>
      <c r="G1719" t="s">
        <v>847</v>
      </c>
      <c r="H1719" t="s">
        <v>848</v>
      </c>
      <c r="I1719" t="s">
        <v>849</v>
      </c>
      <c r="J1719" t="s">
        <v>850</v>
      </c>
      <c r="K1719" t="s">
        <v>851</v>
      </c>
      <c r="L1719" t="s">
        <v>852</v>
      </c>
    </row>
    <row r="1720" spans="1:12">
      <c r="A1720" t="s">
        <v>9652</v>
      </c>
      <c r="B1720" t="s">
        <v>9614</v>
      </c>
      <c r="C1720" t="str">
        <f t="shared" si="26"/>
        <v>Updater</v>
      </c>
      <c r="D1720" s="2" t="s">
        <v>27402</v>
      </c>
      <c r="E1720" t="s">
        <v>6490</v>
      </c>
      <c r="F1720" t="s">
        <v>27403</v>
      </c>
      <c r="G1720" t="s">
        <v>856</v>
      </c>
      <c r="H1720" t="s">
        <v>3983</v>
      </c>
      <c r="I1720" t="s">
        <v>1762</v>
      </c>
      <c r="J1720" t="s">
        <v>9616</v>
      </c>
      <c r="K1720" t="s">
        <v>2044</v>
      </c>
      <c r="L1720" t="s">
        <v>1605</v>
      </c>
    </row>
    <row r="1721" spans="1:12">
      <c r="A1721" t="s">
        <v>9659</v>
      </c>
      <c r="B1721" t="s">
        <v>9618</v>
      </c>
      <c r="C1721" t="str">
        <f t="shared" si="26"/>
        <v>Getalong</v>
      </c>
      <c r="D1721" s="2" t="s">
        <v>9086</v>
      </c>
      <c r="E1721" t="s">
        <v>11723</v>
      </c>
      <c r="F1721" t="s">
        <v>1576</v>
      </c>
      <c r="G1721" t="s">
        <v>856</v>
      </c>
      <c r="H1721" t="s">
        <v>2912</v>
      </c>
      <c r="I1721" t="s">
        <v>5933</v>
      </c>
      <c r="J1721" t="s">
        <v>1154</v>
      </c>
      <c r="K1721" t="s">
        <v>9619</v>
      </c>
      <c r="L1721" t="s">
        <v>9560</v>
      </c>
    </row>
    <row r="1722" spans="1:12">
      <c r="A1722" t="s">
        <v>9662</v>
      </c>
      <c r="B1722" t="s">
        <v>9621</v>
      </c>
      <c r="C1722" t="str">
        <f t="shared" si="26"/>
        <v>Punjab</v>
      </c>
      <c r="D1722" s="2" t="s">
        <v>27404</v>
      </c>
      <c r="E1722" t="s">
        <v>3268</v>
      </c>
      <c r="F1722" t="s">
        <v>27405</v>
      </c>
      <c r="G1722" t="s">
        <v>293</v>
      </c>
      <c r="H1722" t="s">
        <v>7727</v>
      </c>
      <c r="I1722" t="s">
        <v>3833</v>
      </c>
      <c r="J1722" t="s">
        <v>9622</v>
      </c>
      <c r="K1722" t="s">
        <v>3375</v>
      </c>
      <c r="L1722" t="s">
        <v>9623</v>
      </c>
    </row>
    <row r="1723" spans="1:12">
      <c r="A1723" t="s">
        <v>9667</v>
      </c>
      <c r="B1723" t="s">
        <v>9625</v>
      </c>
      <c r="C1723" t="str">
        <f t="shared" si="26"/>
        <v>Sarda</v>
      </c>
      <c r="D1723" s="2" t="s">
        <v>23786</v>
      </c>
      <c r="E1723" t="s">
        <v>9228</v>
      </c>
      <c r="F1723" t="s">
        <v>27406</v>
      </c>
      <c r="G1723" t="s">
        <v>568</v>
      </c>
      <c r="H1723" t="s">
        <v>9626</v>
      </c>
      <c r="I1723" t="s">
        <v>9627</v>
      </c>
      <c r="J1723" t="s">
        <v>9628</v>
      </c>
      <c r="K1723" t="s">
        <v>9629</v>
      </c>
      <c r="L1723" t="s">
        <v>9630</v>
      </c>
    </row>
    <row r="1724" spans="1:12">
      <c r="A1724" t="s">
        <v>9671</v>
      </c>
      <c r="B1724" t="s">
        <v>9632</v>
      </c>
      <c r="C1724" t="str">
        <f t="shared" si="26"/>
        <v>Pulsar</v>
      </c>
      <c r="D1724" s="2" t="s">
        <v>154</v>
      </c>
      <c r="E1724" t="s">
        <v>8788</v>
      </c>
      <c r="F1724" t="s">
        <v>7629</v>
      </c>
      <c r="G1724" t="s">
        <v>856</v>
      </c>
      <c r="H1724" t="s">
        <v>552</v>
      </c>
      <c r="I1724" t="s">
        <v>9633</v>
      </c>
      <c r="J1724" t="s">
        <v>9634</v>
      </c>
      <c r="K1724" t="s">
        <v>666</v>
      </c>
      <c r="L1724" t="s">
        <v>1339</v>
      </c>
    </row>
    <row r="1725" spans="1:12">
      <c r="A1725" t="s">
        <v>9675</v>
      </c>
      <c r="B1725" t="s">
        <v>825</v>
      </c>
      <c r="C1725" t="str">
        <f t="shared" si="26"/>
        <v>Happiest</v>
      </c>
      <c r="D1725" s="2" t="s">
        <v>27407</v>
      </c>
      <c r="E1725" t="s">
        <v>15077</v>
      </c>
      <c r="F1725" t="s">
        <v>27408</v>
      </c>
      <c r="G1725" t="s">
        <v>146</v>
      </c>
      <c r="H1725" t="s">
        <v>9637</v>
      </c>
      <c r="I1725" t="s">
        <v>9638</v>
      </c>
      <c r="J1725" t="s">
        <v>9639</v>
      </c>
      <c r="K1725" t="s">
        <v>7851</v>
      </c>
      <c r="L1725" t="s">
        <v>6065</v>
      </c>
    </row>
    <row r="1726" spans="1:12">
      <c r="A1726" t="s">
        <v>9679</v>
      </c>
      <c r="B1726" t="s">
        <v>9641</v>
      </c>
      <c r="C1726" t="str">
        <f t="shared" si="26"/>
        <v>Intense</v>
      </c>
      <c r="D1726" s="2" t="s">
        <v>24513</v>
      </c>
      <c r="E1726" t="s">
        <v>4298</v>
      </c>
      <c r="F1726" t="s">
        <v>24514</v>
      </c>
      <c r="G1726" t="s">
        <v>993</v>
      </c>
      <c r="H1726" t="s">
        <v>4822</v>
      </c>
      <c r="I1726" t="s">
        <v>9642</v>
      </c>
      <c r="J1726" t="s">
        <v>7539</v>
      </c>
      <c r="K1726" t="s">
        <v>9643</v>
      </c>
      <c r="L1726" t="s">
        <v>8671</v>
      </c>
    </row>
    <row r="1727" spans="1:12">
      <c r="A1727" t="s">
        <v>9683</v>
      </c>
      <c r="B1727" t="s">
        <v>9645</v>
      </c>
      <c r="C1727" t="str">
        <f t="shared" si="26"/>
        <v>DU</v>
      </c>
      <c r="D1727" s="2" t="s">
        <v>7781</v>
      </c>
      <c r="E1727" t="s">
        <v>24410</v>
      </c>
      <c r="F1727" t="s">
        <v>24515</v>
      </c>
      <c r="G1727" t="s">
        <v>856</v>
      </c>
      <c r="H1727" t="s">
        <v>9646</v>
      </c>
      <c r="I1727" t="s">
        <v>9647</v>
      </c>
      <c r="J1727" t="s">
        <v>9648</v>
      </c>
      <c r="K1727" t="s">
        <v>6599</v>
      </c>
      <c r="L1727" t="s">
        <v>5428</v>
      </c>
    </row>
    <row r="1728" spans="1:12">
      <c r="A1728" t="s">
        <v>9688</v>
      </c>
      <c r="B1728" t="s">
        <v>9650</v>
      </c>
      <c r="C1728" t="str">
        <f t="shared" si="26"/>
        <v>Pramara</v>
      </c>
      <c r="D1728" s="2" t="s">
        <v>27409</v>
      </c>
      <c r="E1728" t="s">
        <v>7132</v>
      </c>
      <c r="F1728" t="s">
        <v>27410</v>
      </c>
      <c r="G1728" t="s">
        <v>856</v>
      </c>
      <c r="H1728" t="s">
        <v>5939</v>
      </c>
      <c r="I1728" t="s">
        <v>6207</v>
      </c>
      <c r="J1728" t="s">
        <v>9651</v>
      </c>
      <c r="K1728" t="s">
        <v>3002</v>
      </c>
      <c r="L1728" t="s">
        <v>5428</v>
      </c>
    </row>
    <row r="1729" spans="1:12">
      <c r="A1729" t="s">
        <v>9694</v>
      </c>
      <c r="B1729" t="s">
        <v>9653</v>
      </c>
      <c r="C1729" t="str">
        <f t="shared" si="26"/>
        <v>Latent</v>
      </c>
      <c r="D1729" s="2" t="s">
        <v>23441</v>
      </c>
      <c r="E1729" t="s">
        <v>27411</v>
      </c>
      <c r="F1729" t="s">
        <v>27412</v>
      </c>
      <c r="G1729" t="s">
        <v>856</v>
      </c>
      <c r="H1729" t="s">
        <v>9654</v>
      </c>
      <c r="I1729" t="s">
        <v>9655</v>
      </c>
      <c r="J1729" t="s">
        <v>9656</v>
      </c>
      <c r="K1729" t="s">
        <v>9657</v>
      </c>
      <c r="L1729" t="s">
        <v>9658</v>
      </c>
    </row>
    <row r="1730" spans="1:12">
      <c r="A1730" t="s">
        <v>842</v>
      </c>
      <c r="B1730" t="s">
        <v>843</v>
      </c>
      <c r="C1730" t="str">
        <f t="shared" ref="C1730:C1793" si="27">IFERROR(LEFT(B1730,FIND(" ",B1730)-1),B1730)</f>
        <v>Name</v>
      </c>
      <c r="D1730" s="2" t="s">
        <v>844</v>
      </c>
      <c r="E1730" t="s">
        <v>845</v>
      </c>
      <c r="F1730" t="s">
        <v>846</v>
      </c>
      <c r="G1730" t="s">
        <v>847</v>
      </c>
      <c r="H1730" t="s">
        <v>848</v>
      </c>
      <c r="I1730" t="s">
        <v>849</v>
      </c>
      <c r="J1730" t="s">
        <v>850</v>
      </c>
      <c r="K1730" t="s">
        <v>851</v>
      </c>
      <c r="L1730" t="s">
        <v>852</v>
      </c>
    </row>
    <row r="1731" spans="1:12">
      <c r="A1731" t="s">
        <v>9699</v>
      </c>
      <c r="B1731" t="s">
        <v>9660</v>
      </c>
      <c r="C1731" t="str">
        <f t="shared" si="27"/>
        <v>Pune</v>
      </c>
      <c r="D1731" s="2" t="s">
        <v>24951</v>
      </c>
      <c r="E1731" t="s">
        <v>6864</v>
      </c>
      <c r="F1731" t="s">
        <v>27413</v>
      </c>
      <c r="G1731" t="s">
        <v>856</v>
      </c>
      <c r="H1731" t="s">
        <v>6187</v>
      </c>
      <c r="I1731" t="s">
        <v>731</v>
      </c>
      <c r="J1731" t="s">
        <v>428</v>
      </c>
      <c r="K1731" t="s">
        <v>9661</v>
      </c>
      <c r="L1731" t="s">
        <v>9658</v>
      </c>
    </row>
    <row r="1732" spans="1:12">
      <c r="A1732" t="s">
        <v>9702</v>
      </c>
      <c r="B1732" t="s">
        <v>9663</v>
      </c>
      <c r="C1732" t="str">
        <f t="shared" si="27"/>
        <v>TVS</v>
      </c>
      <c r="D1732" s="2" t="s">
        <v>27414</v>
      </c>
      <c r="E1732" t="s">
        <v>1241</v>
      </c>
      <c r="F1732" t="s">
        <v>27415</v>
      </c>
      <c r="G1732" t="s">
        <v>993</v>
      </c>
      <c r="H1732" t="s">
        <v>9664</v>
      </c>
      <c r="I1732" t="s">
        <v>9665</v>
      </c>
      <c r="J1732" t="s">
        <v>9666</v>
      </c>
      <c r="K1732" t="s">
        <v>3402</v>
      </c>
      <c r="L1732" t="s">
        <v>152</v>
      </c>
    </row>
    <row r="1733" spans="1:12">
      <c r="A1733" t="s">
        <v>9705</v>
      </c>
      <c r="B1733" t="s">
        <v>9672</v>
      </c>
      <c r="C1733" t="str">
        <f t="shared" si="27"/>
        <v>B2B</v>
      </c>
      <c r="D1733" s="2" t="s">
        <v>11996</v>
      </c>
      <c r="E1733" t="s">
        <v>8865</v>
      </c>
      <c r="F1733" t="s">
        <v>12038</v>
      </c>
      <c r="G1733" t="s">
        <v>856</v>
      </c>
      <c r="H1733" t="s">
        <v>4019</v>
      </c>
      <c r="I1733" t="s">
        <v>9673</v>
      </c>
      <c r="J1733" t="s">
        <v>9674</v>
      </c>
      <c r="K1733" t="s">
        <v>4033</v>
      </c>
      <c r="L1733" t="s">
        <v>4856</v>
      </c>
    </row>
    <row r="1734" spans="1:12">
      <c r="A1734" t="s">
        <v>9709</v>
      </c>
      <c r="B1734" t="s">
        <v>9676</v>
      </c>
      <c r="C1734" t="str">
        <f t="shared" si="27"/>
        <v>Heubach</v>
      </c>
      <c r="D1734" s="2" t="s">
        <v>23078</v>
      </c>
      <c r="E1734" t="s">
        <v>3406</v>
      </c>
      <c r="F1734" t="s">
        <v>27416</v>
      </c>
      <c r="G1734" t="s">
        <v>856</v>
      </c>
      <c r="H1734" t="s">
        <v>7729</v>
      </c>
      <c r="I1734" t="s">
        <v>9677</v>
      </c>
      <c r="J1734" t="s">
        <v>9678</v>
      </c>
      <c r="K1734" t="s">
        <v>2097</v>
      </c>
      <c r="L1734" t="s">
        <v>6534</v>
      </c>
    </row>
    <row r="1735" spans="1:12">
      <c r="A1735" t="s">
        <v>9715</v>
      </c>
      <c r="B1735" t="s">
        <v>9680</v>
      </c>
      <c r="C1735" t="str">
        <f t="shared" si="27"/>
        <v>Mazda</v>
      </c>
      <c r="D1735" s="2" t="s">
        <v>24459</v>
      </c>
      <c r="E1735" t="s">
        <v>2722</v>
      </c>
      <c r="F1735" t="s">
        <v>27417</v>
      </c>
      <c r="G1735" t="s">
        <v>492</v>
      </c>
      <c r="H1735" t="s">
        <v>312</v>
      </c>
      <c r="I1735" t="s">
        <v>9681</v>
      </c>
      <c r="J1735" t="s">
        <v>9682</v>
      </c>
      <c r="K1735" t="s">
        <v>3106</v>
      </c>
      <c r="L1735" t="s">
        <v>4346</v>
      </c>
    </row>
    <row r="1736" spans="1:12">
      <c r="A1736" t="s">
        <v>9719</v>
      </c>
      <c r="B1736" t="s">
        <v>9684</v>
      </c>
      <c r="C1736" t="str">
        <f t="shared" si="27"/>
        <v>Jindal</v>
      </c>
      <c r="D1736" s="2" t="s">
        <v>27418</v>
      </c>
      <c r="E1736" t="s">
        <v>2467</v>
      </c>
      <c r="F1736" t="s">
        <v>14774</v>
      </c>
      <c r="G1736" t="s">
        <v>856</v>
      </c>
      <c r="H1736" t="s">
        <v>198</v>
      </c>
      <c r="I1736" t="s">
        <v>9686</v>
      </c>
      <c r="J1736" t="s">
        <v>4349</v>
      </c>
      <c r="K1736" t="s">
        <v>9687</v>
      </c>
      <c r="L1736" t="s">
        <v>4346</v>
      </c>
    </row>
    <row r="1737" spans="1:12">
      <c r="A1737" t="s">
        <v>9724</v>
      </c>
      <c r="B1737" t="s">
        <v>9689</v>
      </c>
      <c r="C1737" t="str">
        <f t="shared" si="27"/>
        <v>Zeal</v>
      </c>
      <c r="D1737" s="2" t="s">
        <v>3894</v>
      </c>
      <c r="E1737" t="s">
        <v>4417</v>
      </c>
      <c r="F1737" t="s">
        <v>27419</v>
      </c>
      <c r="G1737" t="s">
        <v>856</v>
      </c>
      <c r="H1737" t="s">
        <v>4945</v>
      </c>
      <c r="I1737" t="s">
        <v>9691</v>
      </c>
      <c r="J1737" t="s">
        <v>9692</v>
      </c>
      <c r="K1737" t="s">
        <v>9693</v>
      </c>
      <c r="L1737" t="s">
        <v>4346</v>
      </c>
    </row>
    <row r="1738" spans="1:12">
      <c r="A1738" t="s">
        <v>9729</v>
      </c>
      <c r="B1738" t="s">
        <v>9695</v>
      </c>
      <c r="C1738" t="str">
        <f t="shared" si="27"/>
        <v>Guj.St.Petronet</v>
      </c>
      <c r="D1738" s="2" t="s">
        <v>27420</v>
      </c>
      <c r="E1738" t="s">
        <v>4475</v>
      </c>
      <c r="F1738" t="s">
        <v>27421</v>
      </c>
      <c r="G1738" t="s">
        <v>432</v>
      </c>
      <c r="H1738" t="s">
        <v>9696</v>
      </c>
      <c r="I1738" t="s">
        <v>5747</v>
      </c>
      <c r="J1738" t="s">
        <v>9697</v>
      </c>
      <c r="K1738" t="s">
        <v>9698</v>
      </c>
      <c r="L1738" t="s">
        <v>5653</v>
      </c>
    </row>
    <row r="1739" spans="1:12">
      <c r="A1739" t="s">
        <v>9734</v>
      </c>
      <c r="B1739" t="s">
        <v>9700</v>
      </c>
      <c r="C1739" t="str">
        <f t="shared" si="27"/>
        <v>Shri</v>
      </c>
      <c r="D1739" s="2" t="s">
        <v>4744</v>
      </c>
      <c r="E1739" t="s">
        <v>5153</v>
      </c>
      <c r="F1739" t="s">
        <v>24516</v>
      </c>
      <c r="G1739" t="s">
        <v>856</v>
      </c>
      <c r="H1739" t="s">
        <v>234</v>
      </c>
      <c r="I1739" t="s">
        <v>287</v>
      </c>
      <c r="J1739" t="s">
        <v>1961</v>
      </c>
      <c r="K1739" t="s">
        <v>9701</v>
      </c>
      <c r="L1739" t="s">
        <v>5653</v>
      </c>
    </row>
    <row r="1740" spans="1:12">
      <c r="A1740" t="s">
        <v>9739</v>
      </c>
      <c r="B1740" t="s">
        <v>9703</v>
      </c>
      <c r="C1740" t="str">
        <f t="shared" si="27"/>
        <v>Bata</v>
      </c>
      <c r="D1740" s="2" t="s">
        <v>27422</v>
      </c>
      <c r="E1740" t="s">
        <v>24542</v>
      </c>
      <c r="F1740" t="s">
        <v>27423</v>
      </c>
      <c r="G1740" t="s">
        <v>3019</v>
      </c>
      <c r="H1740" t="s">
        <v>1193</v>
      </c>
      <c r="I1740" t="s">
        <v>1107</v>
      </c>
      <c r="J1740" t="s">
        <v>9704</v>
      </c>
      <c r="K1740" t="s">
        <v>1291</v>
      </c>
      <c r="L1740" t="s">
        <v>2499</v>
      </c>
    </row>
    <row r="1741" spans="1:12">
      <c r="A1741" t="s">
        <v>9742</v>
      </c>
      <c r="B1741" t="s">
        <v>9706</v>
      </c>
      <c r="C1741" t="str">
        <f t="shared" si="27"/>
        <v>Granules</v>
      </c>
      <c r="D1741" s="2" t="s">
        <v>27424</v>
      </c>
      <c r="E1741" t="s">
        <v>1609</v>
      </c>
      <c r="F1741" t="s">
        <v>27425</v>
      </c>
      <c r="G1741" t="s">
        <v>1369</v>
      </c>
      <c r="H1741" t="s">
        <v>9707</v>
      </c>
      <c r="I1741" t="s">
        <v>6393</v>
      </c>
      <c r="J1741" t="s">
        <v>9708</v>
      </c>
      <c r="K1741" t="s">
        <v>136</v>
      </c>
      <c r="L1741" t="s">
        <v>2499</v>
      </c>
    </row>
    <row r="1742" spans="1:12">
      <c r="A1742" t="s">
        <v>9746</v>
      </c>
      <c r="B1742" t="s">
        <v>9710</v>
      </c>
      <c r="C1742" t="str">
        <f t="shared" si="27"/>
        <v>Hisar</v>
      </c>
      <c r="D1742" s="2" t="s">
        <v>1647</v>
      </c>
      <c r="E1742" t="s">
        <v>170</v>
      </c>
      <c r="F1742" t="s">
        <v>3322</v>
      </c>
      <c r="G1742" t="s">
        <v>856</v>
      </c>
      <c r="H1742" t="s">
        <v>4642</v>
      </c>
      <c r="I1742" t="s">
        <v>9713</v>
      </c>
      <c r="J1742" t="s">
        <v>3332</v>
      </c>
      <c r="K1742" t="s">
        <v>9714</v>
      </c>
      <c r="L1742" t="s">
        <v>7587</v>
      </c>
    </row>
    <row r="1743" spans="1:12">
      <c r="A1743" t="s">
        <v>9751</v>
      </c>
      <c r="B1743" t="s">
        <v>9716</v>
      </c>
      <c r="C1743" t="str">
        <f t="shared" si="27"/>
        <v>Bharat</v>
      </c>
      <c r="D1743" s="2" t="s">
        <v>27426</v>
      </c>
      <c r="E1743" t="s">
        <v>146</v>
      </c>
      <c r="F1743" t="s">
        <v>25071</v>
      </c>
      <c r="G1743" t="s">
        <v>856</v>
      </c>
      <c r="H1743" t="s">
        <v>5405</v>
      </c>
      <c r="I1743" t="s">
        <v>9717</v>
      </c>
      <c r="J1743" t="s">
        <v>1854</v>
      </c>
      <c r="K1743" t="s">
        <v>9718</v>
      </c>
      <c r="L1743" t="s">
        <v>238</v>
      </c>
    </row>
    <row r="1744" spans="1:12">
      <c r="A1744" t="s">
        <v>9754</v>
      </c>
      <c r="B1744" t="s">
        <v>9720</v>
      </c>
      <c r="C1744" t="str">
        <f t="shared" si="27"/>
        <v>United</v>
      </c>
      <c r="D1744" s="2" t="s">
        <v>22998</v>
      </c>
      <c r="E1744" t="s">
        <v>22726</v>
      </c>
      <c r="F1744" t="s">
        <v>24518</v>
      </c>
      <c r="G1744" t="s">
        <v>856</v>
      </c>
      <c r="H1744" t="s">
        <v>2766</v>
      </c>
      <c r="I1744" t="s">
        <v>9721</v>
      </c>
      <c r="J1744" t="s">
        <v>9722</v>
      </c>
      <c r="K1744" t="s">
        <v>3481</v>
      </c>
      <c r="L1744" t="s">
        <v>9723</v>
      </c>
    </row>
    <row r="1745" spans="1:12">
      <c r="A1745" t="s">
        <v>9759</v>
      </c>
      <c r="B1745" t="s">
        <v>9725</v>
      </c>
      <c r="C1745" t="str">
        <f t="shared" si="27"/>
        <v>Kritika</v>
      </c>
      <c r="D1745" s="2" t="s">
        <v>4275</v>
      </c>
      <c r="E1745" t="s">
        <v>2462</v>
      </c>
      <c r="F1745" t="s">
        <v>27427</v>
      </c>
      <c r="G1745" t="s">
        <v>856</v>
      </c>
      <c r="H1745" t="s">
        <v>244</v>
      </c>
      <c r="I1745" t="s">
        <v>9727</v>
      </c>
      <c r="J1745" t="s">
        <v>9728</v>
      </c>
      <c r="K1745" t="s">
        <v>5817</v>
      </c>
      <c r="L1745" t="s">
        <v>9723</v>
      </c>
    </row>
    <row r="1746" spans="1:12">
      <c r="A1746" t="s">
        <v>842</v>
      </c>
      <c r="B1746" t="s">
        <v>843</v>
      </c>
      <c r="C1746" t="str">
        <f t="shared" si="27"/>
        <v>Name</v>
      </c>
      <c r="D1746" s="2" t="s">
        <v>844</v>
      </c>
      <c r="E1746" t="s">
        <v>845</v>
      </c>
      <c r="F1746" t="s">
        <v>846</v>
      </c>
      <c r="G1746" t="s">
        <v>847</v>
      </c>
      <c r="H1746" t="s">
        <v>848</v>
      </c>
      <c r="I1746" t="s">
        <v>849</v>
      </c>
      <c r="J1746" t="s">
        <v>850</v>
      </c>
      <c r="K1746" t="s">
        <v>851</v>
      </c>
      <c r="L1746" t="s">
        <v>852</v>
      </c>
    </row>
    <row r="1747" spans="1:12">
      <c r="A1747" t="s">
        <v>9766</v>
      </c>
      <c r="B1747" t="s">
        <v>9730</v>
      </c>
      <c r="C1747" t="str">
        <f t="shared" si="27"/>
        <v>Goodluck</v>
      </c>
      <c r="D1747" s="2" t="s">
        <v>27428</v>
      </c>
      <c r="E1747" t="s">
        <v>22736</v>
      </c>
      <c r="F1747" t="s">
        <v>27429</v>
      </c>
      <c r="G1747" t="s">
        <v>3591</v>
      </c>
      <c r="H1747" t="s">
        <v>9731</v>
      </c>
      <c r="I1747" t="s">
        <v>2624</v>
      </c>
      <c r="J1747" t="s">
        <v>9732</v>
      </c>
      <c r="K1747" t="s">
        <v>9733</v>
      </c>
      <c r="L1747" t="s">
        <v>1194</v>
      </c>
    </row>
    <row r="1748" spans="1:12">
      <c r="A1748" t="s">
        <v>9771</v>
      </c>
      <c r="B1748" t="s">
        <v>9735</v>
      </c>
      <c r="C1748" t="str">
        <f t="shared" si="27"/>
        <v>Sprayking</v>
      </c>
      <c r="D1748" s="2" t="s">
        <v>7202</v>
      </c>
      <c r="E1748" t="s">
        <v>4021</v>
      </c>
      <c r="F1748" t="s">
        <v>2259</v>
      </c>
      <c r="G1748" t="s">
        <v>856</v>
      </c>
      <c r="H1748" t="s">
        <v>333</v>
      </c>
      <c r="I1748" t="s">
        <v>9737</v>
      </c>
      <c r="J1748" t="s">
        <v>2420</v>
      </c>
      <c r="K1748" t="s">
        <v>9738</v>
      </c>
      <c r="L1748" t="s">
        <v>1194</v>
      </c>
    </row>
    <row r="1749" spans="1:12">
      <c r="A1749" t="s">
        <v>9776</v>
      </c>
      <c r="B1749" t="s">
        <v>9740</v>
      </c>
      <c r="C1749" t="str">
        <f t="shared" si="27"/>
        <v>Go</v>
      </c>
      <c r="D1749" s="2" t="s">
        <v>27430</v>
      </c>
      <c r="E1749" t="s">
        <v>10415</v>
      </c>
      <c r="F1749" t="s">
        <v>27431</v>
      </c>
      <c r="G1749" t="s">
        <v>856</v>
      </c>
      <c r="H1749" t="s">
        <v>4871</v>
      </c>
      <c r="I1749" t="s">
        <v>8436</v>
      </c>
      <c r="J1749" t="s">
        <v>7256</v>
      </c>
      <c r="K1749" t="s">
        <v>3062</v>
      </c>
      <c r="L1749" t="s">
        <v>5098</v>
      </c>
    </row>
    <row r="1750" spans="1:12">
      <c r="A1750" t="s">
        <v>9780</v>
      </c>
      <c r="B1750" t="s">
        <v>10663</v>
      </c>
      <c r="C1750" t="str">
        <f t="shared" si="27"/>
        <v>Integrated</v>
      </c>
      <c r="D1750" s="2" t="s">
        <v>22723</v>
      </c>
      <c r="E1750" t="s">
        <v>1770</v>
      </c>
      <c r="F1750" t="s">
        <v>27432</v>
      </c>
      <c r="G1750" t="s">
        <v>1787</v>
      </c>
      <c r="H1750" t="s">
        <v>2300</v>
      </c>
      <c r="I1750" t="s">
        <v>5792</v>
      </c>
      <c r="J1750" t="s">
        <v>10664</v>
      </c>
      <c r="K1750" t="s">
        <v>9787</v>
      </c>
      <c r="L1750" t="s">
        <v>5098</v>
      </c>
    </row>
    <row r="1751" spans="1:12">
      <c r="A1751" t="s">
        <v>9784</v>
      </c>
      <c r="B1751" t="s">
        <v>9743</v>
      </c>
      <c r="C1751" t="str">
        <f t="shared" si="27"/>
        <v>Haria</v>
      </c>
      <c r="D1751" s="2" t="s">
        <v>155</v>
      </c>
      <c r="E1751" t="s">
        <v>15256</v>
      </c>
      <c r="F1751" t="s">
        <v>1406</v>
      </c>
      <c r="G1751" t="s">
        <v>856</v>
      </c>
      <c r="H1751" t="s">
        <v>3591</v>
      </c>
      <c r="I1751" t="s">
        <v>9745</v>
      </c>
      <c r="J1751" t="s">
        <v>2905</v>
      </c>
      <c r="K1751" t="s">
        <v>859</v>
      </c>
      <c r="L1751" t="s">
        <v>4883</v>
      </c>
    </row>
    <row r="1752" spans="1:12">
      <c r="A1752" t="s">
        <v>9788</v>
      </c>
      <c r="B1752" t="s">
        <v>9747</v>
      </c>
      <c r="C1752" t="str">
        <f t="shared" si="27"/>
        <v>Morepen</v>
      </c>
      <c r="D1752" s="2" t="s">
        <v>15973</v>
      </c>
      <c r="E1752" t="s">
        <v>15815</v>
      </c>
      <c r="F1752" t="s">
        <v>27433</v>
      </c>
      <c r="G1752" t="s">
        <v>1902</v>
      </c>
      <c r="H1752" t="s">
        <v>9748</v>
      </c>
      <c r="I1752" t="s">
        <v>9749</v>
      </c>
      <c r="J1752" t="s">
        <v>9750</v>
      </c>
      <c r="K1752" t="s">
        <v>360</v>
      </c>
      <c r="L1752" t="s">
        <v>4883</v>
      </c>
    </row>
    <row r="1753" spans="1:12">
      <c r="A1753" t="s">
        <v>9793</v>
      </c>
      <c r="B1753" t="s">
        <v>9752</v>
      </c>
      <c r="C1753" t="str">
        <f t="shared" si="27"/>
        <v>Committed</v>
      </c>
      <c r="D1753" s="2" t="s">
        <v>23181</v>
      </c>
      <c r="E1753" t="s">
        <v>14426</v>
      </c>
      <c r="F1753" t="s">
        <v>24520</v>
      </c>
      <c r="G1753" t="s">
        <v>3024</v>
      </c>
      <c r="H1753" t="s">
        <v>859</v>
      </c>
      <c r="I1753" t="s">
        <v>859</v>
      </c>
      <c r="J1753" t="s">
        <v>859</v>
      </c>
      <c r="K1753" t="s">
        <v>859</v>
      </c>
      <c r="L1753" t="s">
        <v>4883</v>
      </c>
    </row>
    <row r="1754" spans="1:12">
      <c r="A1754" t="s">
        <v>9795</v>
      </c>
      <c r="B1754" t="s">
        <v>9496</v>
      </c>
      <c r="C1754" t="str">
        <f t="shared" si="27"/>
        <v>Sotac</v>
      </c>
      <c r="D1754" s="2" t="s">
        <v>24441</v>
      </c>
      <c r="E1754" t="s">
        <v>8159</v>
      </c>
      <c r="F1754" t="s">
        <v>24521</v>
      </c>
      <c r="G1754" t="s">
        <v>2522</v>
      </c>
      <c r="H1754" t="s">
        <v>3923</v>
      </c>
      <c r="I1754" t="s">
        <v>9497</v>
      </c>
      <c r="J1754" t="s">
        <v>5842</v>
      </c>
      <c r="K1754" t="s">
        <v>5703</v>
      </c>
      <c r="L1754" t="s">
        <v>3907</v>
      </c>
    </row>
    <row r="1755" spans="1:12">
      <c r="A1755" t="s">
        <v>9801</v>
      </c>
      <c r="B1755" t="s">
        <v>9755</v>
      </c>
      <c r="C1755" t="str">
        <f t="shared" si="27"/>
        <v>Raunaq</v>
      </c>
      <c r="D1755" s="2" t="s">
        <v>23705</v>
      </c>
      <c r="E1755" t="s">
        <v>2505</v>
      </c>
      <c r="F1755" t="s">
        <v>4587</v>
      </c>
      <c r="G1755" t="s">
        <v>856</v>
      </c>
      <c r="H1755" t="s">
        <v>6085</v>
      </c>
      <c r="I1755" t="s">
        <v>9756</v>
      </c>
      <c r="J1755" t="s">
        <v>1620</v>
      </c>
      <c r="K1755" t="s">
        <v>9757</v>
      </c>
      <c r="L1755" t="s">
        <v>9758</v>
      </c>
    </row>
    <row r="1756" spans="1:12">
      <c r="A1756" t="s">
        <v>9804</v>
      </c>
      <c r="B1756" t="s">
        <v>9760</v>
      </c>
      <c r="C1756" t="str">
        <f t="shared" si="27"/>
        <v>Aptus</v>
      </c>
      <c r="D1756" s="2" t="s">
        <v>27434</v>
      </c>
      <c r="E1756" t="s">
        <v>7450</v>
      </c>
      <c r="F1756" t="s">
        <v>27435</v>
      </c>
      <c r="G1756" t="s">
        <v>3928</v>
      </c>
      <c r="H1756" t="s">
        <v>9762</v>
      </c>
      <c r="I1756" t="s">
        <v>9763</v>
      </c>
      <c r="J1756" t="s">
        <v>9764</v>
      </c>
      <c r="K1756" t="s">
        <v>9765</v>
      </c>
      <c r="L1756" t="s">
        <v>9758</v>
      </c>
    </row>
    <row r="1757" spans="1:12">
      <c r="A1757" t="s">
        <v>842</v>
      </c>
      <c r="B1757" t="s">
        <v>843</v>
      </c>
      <c r="C1757" t="str">
        <f t="shared" si="27"/>
        <v>Name</v>
      </c>
      <c r="D1757" s="2" t="s">
        <v>844</v>
      </c>
      <c r="E1757" t="s">
        <v>845</v>
      </c>
      <c r="F1757" t="s">
        <v>846</v>
      </c>
      <c r="G1757" t="s">
        <v>847</v>
      </c>
      <c r="H1757" t="s">
        <v>848</v>
      </c>
      <c r="I1757" t="s">
        <v>849</v>
      </c>
      <c r="J1757" t="s">
        <v>850</v>
      </c>
      <c r="K1757" t="s">
        <v>851</v>
      </c>
      <c r="L1757" t="s">
        <v>852</v>
      </c>
    </row>
    <row r="1758" spans="1:12">
      <c r="A1758" t="s">
        <v>9809</v>
      </c>
      <c r="B1758" t="s">
        <v>9767</v>
      </c>
      <c r="C1758" t="str">
        <f t="shared" si="27"/>
        <v>Butterfly</v>
      </c>
      <c r="D1758" s="2" t="s">
        <v>27436</v>
      </c>
      <c r="E1758" t="s">
        <v>25206</v>
      </c>
      <c r="F1758" t="s">
        <v>27437</v>
      </c>
      <c r="G1758" t="s">
        <v>856</v>
      </c>
      <c r="H1758" t="s">
        <v>890</v>
      </c>
      <c r="I1758" t="s">
        <v>9768</v>
      </c>
      <c r="J1758" t="s">
        <v>9769</v>
      </c>
      <c r="K1758" t="s">
        <v>336</v>
      </c>
      <c r="L1758" t="s">
        <v>9770</v>
      </c>
    </row>
    <row r="1759" spans="1:12">
      <c r="A1759" t="s">
        <v>9813</v>
      </c>
      <c r="B1759" t="s">
        <v>9772</v>
      </c>
      <c r="C1759" t="str">
        <f t="shared" si="27"/>
        <v>Concord</v>
      </c>
      <c r="D1759" s="2" t="s">
        <v>23760</v>
      </c>
      <c r="E1759" t="s">
        <v>11828</v>
      </c>
      <c r="F1759" t="s">
        <v>27438</v>
      </c>
      <c r="G1759" t="s">
        <v>856</v>
      </c>
      <c r="H1759" t="s">
        <v>9773</v>
      </c>
      <c r="I1759" t="s">
        <v>9774</v>
      </c>
      <c r="J1759" t="s">
        <v>9775</v>
      </c>
      <c r="K1759" t="s">
        <v>522</v>
      </c>
      <c r="L1759" t="s">
        <v>9770</v>
      </c>
    </row>
    <row r="1760" spans="1:12">
      <c r="A1760" t="s">
        <v>9815</v>
      </c>
      <c r="B1760" t="s">
        <v>9777</v>
      </c>
      <c r="C1760" t="str">
        <f t="shared" si="27"/>
        <v>Shalibhadra</v>
      </c>
      <c r="D1760" s="2" t="s">
        <v>25097</v>
      </c>
      <c r="E1760" t="s">
        <v>3702</v>
      </c>
      <c r="F1760" t="s">
        <v>27439</v>
      </c>
      <c r="G1760" t="s">
        <v>163</v>
      </c>
      <c r="H1760" t="s">
        <v>1178</v>
      </c>
      <c r="I1760" t="s">
        <v>9778</v>
      </c>
      <c r="J1760" t="s">
        <v>4021</v>
      </c>
      <c r="K1760" t="s">
        <v>548</v>
      </c>
      <c r="L1760" t="s">
        <v>9779</v>
      </c>
    </row>
    <row r="1761" spans="1:12">
      <c r="A1761" t="s">
        <v>9820</v>
      </c>
      <c r="B1761" t="s">
        <v>9781</v>
      </c>
      <c r="C1761" t="str">
        <f t="shared" si="27"/>
        <v>Genesys</v>
      </c>
      <c r="D1761" s="2" t="s">
        <v>27440</v>
      </c>
      <c r="E1761" t="s">
        <v>2965</v>
      </c>
      <c r="F1761" t="s">
        <v>27441</v>
      </c>
      <c r="G1761" t="s">
        <v>856</v>
      </c>
      <c r="H1761" t="s">
        <v>227</v>
      </c>
      <c r="I1761" t="s">
        <v>4917</v>
      </c>
      <c r="J1761" t="s">
        <v>9782</v>
      </c>
      <c r="K1761" t="s">
        <v>9783</v>
      </c>
      <c r="L1761" t="s">
        <v>9779</v>
      </c>
    </row>
    <row r="1762" spans="1:12">
      <c r="A1762" t="s">
        <v>9824</v>
      </c>
      <c r="B1762" t="s">
        <v>9785</v>
      </c>
      <c r="C1762" t="str">
        <f t="shared" si="27"/>
        <v>Jupiter</v>
      </c>
      <c r="D1762" s="2" t="s">
        <v>12769</v>
      </c>
      <c r="E1762" t="s">
        <v>1554</v>
      </c>
      <c r="F1762" t="s">
        <v>12318</v>
      </c>
      <c r="G1762" t="s">
        <v>856</v>
      </c>
      <c r="H1762" t="s">
        <v>3216</v>
      </c>
      <c r="I1762" t="s">
        <v>9786</v>
      </c>
      <c r="J1762" t="s">
        <v>1672</v>
      </c>
      <c r="K1762" t="s">
        <v>9787</v>
      </c>
      <c r="L1762" t="s">
        <v>9779</v>
      </c>
    </row>
    <row r="1763" spans="1:12">
      <c r="A1763" t="s">
        <v>9830</v>
      </c>
      <c r="B1763" t="s">
        <v>9789</v>
      </c>
      <c r="C1763" t="str">
        <f t="shared" si="27"/>
        <v>Raaj</v>
      </c>
      <c r="D1763" s="2" t="s">
        <v>3709</v>
      </c>
      <c r="E1763" t="s">
        <v>3811</v>
      </c>
      <c r="F1763" t="s">
        <v>24524</v>
      </c>
      <c r="G1763" t="s">
        <v>856</v>
      </c>
      <c r="H1763" t="s">
        <v>6750</v>
      </c>
      <c r="I1763" t="s">
        <v>9791</v>
      </c>
      <c r="J1763" t="s">
        <v>129</v>
      </c>
      <c r="K1763" t="s">
        <v>9792</v>
      </c>
      <c r="L1763" t="s">
        <v>3256</v>
      </c>
    </row>
    <row r="1764" spans="1:12">
      <c r="A1764" t="s">
        <v>9834</v>
      </c>
      <c r="B1764" t="s">
        <v>9794</v>
      </c>
      <c r="C1764" t="str">
        <f t="shared" si="27"/>
        <v>India</v>
      </c>
      <c r="D1764" s="2" t="s">
        <v>24525</v>
      </c>
      <c r="E1764" t="s">
        <v>892</v>
      </c>
      <c r="F1764" t="s">
        <v>24526</v>
      </c>
      <c r="G1764" t="s">
        <v>856</v>
      </c>
      <c r="H1764" t="s">
        <v>2113</v>
      </c>
      <c r="I1764" t="s">
        <v>2046</v>
      </c>
      <c r="J1764" t="s">
        <v>1125</v>
      </c>
      <c r="K1764" t="s">
        <v>6523</v>
      </c>
      <c r="L1764" t="s">
        <v>3256</v>
      </c>
    </row>
    <row r="1765" spans="1:12">
      <c r="A1765" t="s">
        <v>9836</v>
      </c>
      <c r="B1765" t="s">
        <v>9796</v>
      </c>
      <c r="C1765" t="str">
        <f t="shared" si="27"/>
        <v>Kalyan</v>
      </c>
      <c r="D1765" s="2" t="s">
        <v>27442</v>
      </c>
      <c r="E1765" t="s">
        <v>27443</v>
      </c>
      <c r="F1765" t="s">
        <v>27444</v>
      </c>
      <c r="G1765" t="s">
        <v>1986</v>
      </c>
      <c r="H1765" t="s">
        <v>9797</v>
      </c>
      <c r="I1765" t="s">
        <v>9798</v>
      </c>
      <c r="J1765" t="s">
        <v>9799</v>
      </c>
      <c r="K1765" t="s">
        <v>9800</v>
      </c>
      <c r="L1765" t="s">
        <v>3256</v>
      </c>
    </row>
    <row r="1766" spans="1:12">
      <c r="A1766" t="s">
        <v>9840</v>
      </c>
      <c r="B1766" t="s">
        <v>9802</v>
      </c>
      <c r="C1766" t="str">
        <f t="shared" si="27"/>
        <v>Datamatics</v>
      </c>
      <c r="D1766" s="2" t="s">
        <v>27445</v>
      </c>
      <c r="E1766" t="s">
        <v>4101</v>
      </c>
      <c r="F1766" t="s">
        <v>27446</v>
      </c>
      <c r="G1766" t="s">
        <v>331</v>
      </c>
      <c r="H1766" t="s">
        <v>7732</v>
      </c>
      <c r="I1766" t="s">
        <v>2777</v>
      </c>
      <c r="J1766" t="s">
        <v>9803</v>
      </c>
      <c r="K1766" t="s">
        <v>5709</v>
      </c>
      <c r="L1766" t="s">
        <v>4800</v>
      </c>
    </row>
    <row r="1767" spans="1:12">
      <c r="A1767" t="s">
        <v>9844</v>
      </c>
      <c r="B1767" t="s">
        <v>9805</v>
      </c>
      <c r="C1767" t="str">
        <f t="shared" si="27"/>
        <v>Innovators</v>
      </c>
      <c r="D1767" s="2" t="s">
        <v>27447</v>
      </c>
      <c r="E1767" t="s">
        <v>4905</v>
      </c>
      <c r="F1767" t="s">
        <v>27448</v>
      </c>
      <c r="G1767" t="s">
        <v>856</v>
      </c>
      <c r="H1767" t="s">
        <v>7465</v>
      </c>
      <c r="I1767" t="s">
        <v>9806</v>
      </c>
      <c r="J1767" t="s">
        <v>9807</v>
      </c>
      <c r="K1767" t="s">
        <v>9808</v>
      </c>
      <c r="L1767" t="s">
        <v>1472</v>
      </c>
    </row>
    <row r="1768" spans="1:12">
      <c r="A1768" t="s">
        <v>9846</v>
      </c>
      <c r="B1768" t="s">
        <v>9810</v>
      </c>
      <c r="C1768" t="str">
        <f t="shared" si="27"/>
        <v>Krishna</v>
      </c>
      <c r="D1768" s="2" t="s">
        <v>27449</v>
      </c>
      <c r="E1768" t="s">
        <v>27450</v>
      </c>
      <c r="F1768" t="s">
        <v>27451</v>
      </c>
      <c r="G1768" t="s">
        <v>856</v>
      </c>
      <c r="H1768" t="s">
        <v>3862</v>
      </c>
      <c r="I1768" t="s">
        <v>9811</v>
      </c>
      <c r="J1768" t="s">
        <v>9812</v>
      </c>
      <c r="K1768" t="s">
        <v>9377</v>
      </c>
      <c r="L1768" t="s">
        <v>1472</v>
      </c>
    </row>
    <row r="1769" spans="1:12">
      <c r="A1769" t="s">
        <v>9850</v>
      </c>
      <c r="B1769" t="s">
        <v>9814</v>
      </c>
      <c r="C1769" t="str">
        <f t="shared" si="27"/>
        <v>Gujarat</v>
      </c>
      <c r="D1769" s="2" t="s">
        <v>27452</v>
      </c>
      <c r="E1769" t="s">
        <v>8028</v>
      </c>
      <c r="F1769" t="s">
        <v>27453</v>
      </c>
      <c r="G1769" t="s">
        <v>1154</v>
      </c>
      <c r="H1769" t="s">
        <v>3608</v>
      </c>
      <c r="I1769" t="s">
        <v>4626</v>
      </c>
      <c r="J1769" t="s">
        <v>82</v>
      </c>
      <c r="K1769" t="s">
        <v>6077</v>
      </c>
      <c r="L1769" t="s">
        <v>1338</v>
      </c>
    </row>
    <row r="1770" spans="1:12">
      <c r="A1770" t="s">
        <v>9856</v>
      </c>
      <c r="B1770" t="s">
        <v>9816</v>
      </c>
      <c r="C1770" t="str">
        <f t="shared" si="27"/>
        <v>NDA</v>
      </c>
      <c r="D1770" s="2" t="s">
        <v>19332</v>
      </c>
      <c r="E1770" t="s">
        <v>5417</v>
      </c>
      <c r="F1770" t="s">
        <v>5831</v>
      </c>
      <c r="G1770" t="s">
        <v>856</v>
      </c>
      <c r="H1770" t="s">
        <v>1555</v>
      </c>
      <c r="I1770" t="s">
        <v>9817</v>
      </c>
      <c r="J1770" t="s">
        <v>6750</v>
      </c>
      <c r="K1770" t="s">
        <v>9818</v>
      </c>
      <c r="L1770" t="s">
        <v>9819</v>
      </c>
    </row>
    <row r="1771" spans="1:12">
      <c r="A1771" t="s">
        <v>9862</v>
      </c>
      <c r="B1771" t="s">
        <v>9821</v>
      </c>
      <c r="C1771" t="str">
        <f t="shared" si="27"/>
        <v>New</v>
      </c>
      <c r="D1771" s="2" t="s">
        <v>18814</v>
      </c>
      <c r="E1771" t="s">
        <v>2747</v>
      </c>
      <c r="F1771" t="s">
        <v>23339</v>
      </c>
      <c r="G1771" t="s">
        <v>2098</v>
      </c>
      <c r="H1771" t="s">
        <v>263</v>
      </c>
      <c r="I1771" t="s">
        <v>2493</v>
      </c>
      <c r="J1771" t="s">
        <v>9822</v>
      </c>
      <c r="K1771" t="s">
        <v>9823</v>
      </c>
      <c r="L1771" t="s">
        <v>9819</v>
      </c>
    </row>
    <row r="1772" spans="1:12">
      <c r="A1772" t="s">
        <v>9868</v>
      </c>
      <c r="B1772" t="s">
        <v>9825</v>
      </c>
      <c r="C1772" t="str">
        <f t="shared" si="27"/>
        <v>Sunshield</v>
      </c>
      <c r="D1772" s="2" t="s">
        <v>27454</v>
      </c>
      <c r="E1772" t="s">
        <v>25011</v>
      </c>
      <c r="F1772" t="s">
        <v>27455</v>
      </c>
      <c r="G1772" t="s">
        <v>449</v>
      </c>
      <c r="H1772" t="s">
        <v>9827</v>
      </c>
      <c r="I1772" t="s">
        <v>9828</v>
      </c>
      <c r="J1772" t="s">
        <v>9829</v>
      </c>
      <c r="K1772" t="s">
        <v>7386</v>
      </c>
      <c r="L1772" t="s">
        <v>4350</v>
      </c>
    </row>
    <row r="1773" spans="1:12">
      <c r="A1773" t="s">
        <v>842</v>
      </c>
      <c r="B1773" t="s">
        <v>843</v>
      </c>
      <c r="C1773" t="str">
        <f t="shared" si="27"/>
        <v>Name</v>
      </c>
      <c r="D1773" s="2" t="s">
        <v>844</v>
      </c>
      <c r="E1773" t="s">
        <v>845</v>
      </c>
      <c r="F1773" t="s">
        <v>846</v>
      </c>
      <c r="G1773" t="s">
        <v>847</v>
      </c>
      <c r="H1773" t="s">
        <v>848</v>
      </c>
      <c r="I1773" t="s">
        <v>849</v>
      </c>
      <c r="J1773" t="s">
        <v>850</v>
      </c>
      <c r="K1773" t="s">
        <v>851</v>
      </c>
      <c r="L1773" t="s">
        <v>852</v>
      </c>
    </row>
    <row r="1774" spans="1:12">
      <c r="A1774" t="s">
        <v>9871</v>
      </c>
      <c r="B1774" t="s">
        <v>9831</v>
      </c>
      <c r="C1774" t="str">
        <f t="shared" si="27"/>
        <v>JNK</v>
      </c>
      <c r="D1774" s="2" t="s">
        <v>27456</v>
      </c>
      <c r="E1774" t="s">
        <v>24588</v>
      </c>
      <c r="F1774" t="s">
        <v>27457</v>
      </c>
      <c r="G1774" t="s">
        <v>1804</v>
      </c>
      <c r="H1774" t="s">
        <v>3692</v>
      </c>
      <c r="I1774" t="s">
        <v>9832</v>
      </c>
      <c r="J1774" t="s">
        <v>9833</v>
      </c>
      <c r="K1774" t="s">
        <v>6977</v>
      </c>
      <c r="L1774" t="s">
        <v>4350</v>
      </c>
    </row>
    <row r="1775" spans="1:12">
      <c r="A1775" t="s">
        <v>9876</v>
      </c>
      <c r="B1775" t="s">
        <v>9835</v>
      </c>
      <c r="C1775" t="str">
        <f t="shared" si="27"/>
        <v>Sarla</v>
      </c>
      <c r="D1775" s="2" t="s">
        <v>24816</v>
      </c>
      <c r="E1775" t="s">
        <v>3291</v>
      </c>
      <c r="F1775" t="s">
        <v>27458</v>
      </c>
      <c r="G1775" t="s">
        <v>2045</v>
      </c>
      <c r="H1775" t="s">
        <v>6033</v>
      </c>
      <c r="I1775" t="s">
        <v>2965</v>
      </c>
      <c r="J1775" t="s">
        <v>9775</v>
      </c>
      <c r="K1775" t="s">
        <v>5307</v>
      </c>
      <c r="L1775" t="s">
        <v>2442</v>
      </c>
    </row>
    <row r="1776" spans="1:12">
      <c r="A1776" t="s">
        <v>9881</v>
      </c>
      <c r="B1776" t="s">
        <v>9837</v>
      </c>
      <c r="C1776" t="str">
        <f t="shared" si="27"/>
        <v>F</v>
      </c>
      <c r="D1776" s="2" t="s">
        <v>13565</v>
      </c>
      <c r="E1776" t="s">
        <v>4287</v>
      </c>
      <c r="F1776" t="s">
        <v>27459</v>
      </c>
      <c r="G1776" t="s">
        <v>856</v>
      </c>
      <c r="H1776" t="s">
        <v>1534</v>
      </c>
      <c r="I1776" t="s">
        <v>9838</v>
      </c>
      <c r="J1776" t="s">
        <v>5605</v>
      </c>
      <c r="K1776" t="s">
        <v>9839</v>
      </c>
      <c r="L1776" t="s">
        <v>2442</v>
      </c>
    </row>
    <row r="1777" spans="1:12">
      <c r="A1777" t="s">
        <v>9886</v>
      </c>
      <c r="B1777" t="s">
        <v>9841</v>
      </c>
      <c r="C1777" t="str">
        <f t="shared" si="27"/>
        <v>Rudrabhish.</v>
      </c>
      <c r="D1777" s="2" t="s">
        <v>27460</v>
      </c>
      <c r="E1777" t="s">
        <v>1781</v>
      </c>
      <c r="F1777" t="s">
        <v>27461</v>
      </c>
      <c r="G1777" t="s">
        <v>856</v>
      </c>
      <c r="H1777" t="s">
        <v>5475</v>
      </c>
      <c r="I1777" t="s">
        <v>9843</v>
      </c>
      <c r="J1777" t="s">
        <v>7225</v>
      </c>
      <c r="K1777" t="s">
        <v>7148</v>
      </c>
      <c r="L1777" t="s">
        <v>2442</v>
      </c>
    </row>
    <row r="1778" spans="1:12">
      <c r="A1778" t="s">
        <v>9889</v>
      </c>
      <c r="B1778" t="s">
        <v>9845</v>
      </c>
      <c r="C1778" t="str">
        <f t="shared" si="27"/>
        <v>Popular</v>
      </c>
      <c r="D1778" s="2" t="s">
        <v>4060</v>
      </c>
      <c r="E1778" t="s">
        <v>1605</v>
      </c>
      <c r="F1778" t="s">
        <v>3521</v>
      </c>
      <c r="G1778" t="s">
        <v>856</v>
      </c>
      <c r="H1778" t="s">
        <v>4779</v>
      </c>
      <c r="I1778" t="s">
        <v>859</v>
      </c>
      <c r="J1778" t="s">
        <v>2950</v>
      </c>
      <c r="K1778" t="s">
        <v>859</v>
      </c>
      <c r="L1778" t="s">
        <v>2442</v>
      </c>
    </row>
    <row r="1779" spans="1:12">
      <c r="A1779" t="s">
        <v>9892</v>
      </c>
      <c r="B1779" t="s">
        <v>9847</v>
      </c>
      <c r="C1779" t="str">
        <f t="shared" si="27"/>
        <v>Indogulf</v>
      </c>
      <c r="D1779" s="2" t="s">
        <v>24381</v>
      </c>
      <c r="E1779" t="s">
        <v>25339</v>
      </c>
      <c r="F1779" t="s">
        <v>27462</v>
      </c>
      <c r="G1779" t="s">
        <v>856</v>
      </c>
      <c r="H1779" t="s">
        <v>695</v>
      </c>
      <c r="I1779" t="s">
        <v>9848</v>
      </c>
      <c r="J1779" t="s">
        <v>9849</v>
      </c>
      <c r="K1779" t="s">
        <v>2014</v>
      </c>
      <c r="L1779" t="s">
        <v>2442</v>
      </c>
    </row>
    <row r="1780" spans="1:12">
      <c r="A1780" t="s">
        <v>9898</v>
      </c>
      <c r="B1780" t="s">
        <v>9851</v>
      </c>
      <c r="C1780" t="str">
        <f t="shared" si="27"/>
        <v>360</v>
      </c>
      <c r="D1780" s="2" t="s">
        <v>27463</v>
      </c>
      <c r="E1780" t="s">
        <v>1059</v>
      </c>
      <c r="F1780" t="s">
        <v>27464</v>
      </c>
      <c r="G1780" t="s">
        <v>2132</v>
      </c>
      <c r="H1780" t="s">
        <v>9852</v>
      </c>
      <c r="I1780" t="s">
        <v>9853</v>
      </c>
      <c r="J1780" t="s">
        <v>9854</v>
      </c>
      <c r="K1780" t="s">
        <v>406</v>
      </c>
      <c r="L1780" t="s">
        <v>9855</v>
      </c>
    </row>
    <row r="1781" spans="1:12">
      <c r="A1781" t="s">
        <v>9903</v>
      </c>
      <c r="B1781" t="s">
        <v>9857</v>
      </c>
      <c r="C1781" t="str">
        <f t="shared" si="27"/>
        <v>OCCL</v>
      </c>
      <c r="D1781" s="2" t="s">
        <v>24528</v>
      </c>
      <c r="E1781" t="s">
        <v>3796</v>
      </c>
      <c r="F1781" t="s">
        <v>24529</v>
      </c>
      <c r="G1781" t="s">
        <v>3925</v>
      </c>
      <c r="H1781" t="s">
        <v>9858</v>
      </c>
      <c r="I1781" t="s">
        <v>9859</v>
      </c>
      <c r="J1781" t="s">
        <v>9860</v>
      </c>
      <c r="K1781" t="s">
        <v>859</v>
      </c>
      <c r="L1781" t="s">
        <v>9861</v>
      </c>
    </row>
    <row r="1782" spans="1:12">
      <c r="A1782" t="s">
        <v>9906</v>
      </c>
      <c r="B1782" t="s">
        <v>9863</v>
      </c>
      <c r="C1782" t="str">
        <f t="shared" si="27"/>
        <v>Cohance</v>
      </c>
      <c r="D1782" s="2" t="s">
        <v>24530</v>
      </c>
      <c r="E1782" t="s">
        <v>24531</v>
      </c>
      <c r="F1782" t="s">
        <v>27465</v>
      </c>
      <c r="G1782" t="s">
        <v>856</v>
      </c>
      <c r="H1782" t="s">
        <v>1839</v>
      </c>
      <c r="I1782" t="s">
        <v>9865</v>
      </c>
      <c r="J1782" t="s">
        <v>9866</v>
      </c>
      <c r="K1782" t="s">
        <v>9867</v>
      </c>
      <c r="L1782" t="s">
        <v>3472</v>
      </c>
    </row>
    <row r="1783" spans="1:12">
      <c r="A1783" t="s">
        <v>9910</v>
      </c>
      <c r="B1783" t="s">
        <v>9869</v>
      </c>
      <c r="C1783" t="str">
        <f t="shared" si="27"/>
        <v>Artemis</v>
      </c>
      <c r="D1783" s="2" t="s">
        <v>23298</v>
      </c>
      <c r="E1783" t="s">
        <v>12020</v>
      </c>
      <c r="F1783" t="s">
        <v>27466</v>
      </c>
      <c r="G1783" t="s">
        <v>2350</v>
      </c>
      <c r="H1783" t="s">
        <v>1032</v>
      </c>
      <c r="I1783" t="s">
        <v>4602</v>
      </c>
      <c r="J1783" t="s">
        <v>9870</v>
      </c>
      <c r="K1783" t="s">
        <v>4346</v>
      </c>
      <c r="L1783" t="s">
        <v>7758</v>
      </c>
    </row>
    <row r="1784" spans="1:12">
      <c r="A1784" t="s">
        <v>842</v>
      </c>
      <c r="B1784" t="s">
        <v>843</v>
      </c>
      <c r="C1784" t="str">
        <f t="shared" si="27"/>
        <v>Name</v>
      </c>
      <c r="D1784" s="2" t="s">
        <v>844</v>
      </c>
      <c r="E1784" t="s">
        <v>845</v>
      </c>
      <c r="F1784" t="s">
        <v>846</v>
      </c>
      <c r="G1784" t="s">
        <v>847</v>
      </c>
      <c r="H1784" t="s">
        <v>848</v>
      </c>
      <c r="I1784" t="s">
        <v>849</v>
      </c>
      <c r="J1784" t="s">
        <v>850</v>
      </c>
      <c r="K1784" t="s">
        <v>851</v>
      </c>
      <c r="L1784" t="s">
        <v>852</v>
      </c>
    </row>
    <row r="1785" spans="1:12">
      <c r="A1785" t="s">
        <v>9915</v>
      </c>
      <c r="B1785" t="s">
        <v>9872</v>
      </c>
      <c r="C1785" t="str">
        <f t="shared" si="27"/>
        <v>Max</v>
      </c>
      <c r="D1785" s="2" t="s">
        <v>27467</v>
      </c>
      <c r="E1785" t="s">
        <v>27468</v>
      </c>
      <c r="F1785" t="s">
        <v>27469</v>
      </c>
      <c r="G1785" t="s">
        <v>2637</v>
      </c>
      <c r="H1785" t="s">
        <v>9873</v>
      </c>
      <c r="I1785" t="s">
        <v>3667</v>
      </c>
      <c r="J1785" t="s">
        <v>9874</v>
      </c>
      <c r="K1785" t="s">
        <v>9875</v>
      </c>
      <c r="L1785" t="s">
        <v>7758</v>
      </c>
    </row>
    <row r="1786" spans="1:12">
      <c r="A1786" t="s">
        <v>9920</v>
      </c>
      <c r="B1786" t="s">
        <v>9877</v>
      </c>
      <c r="C1786" t="str">
        <f t="shared" si="27"/>
        <v>First</v>
      </c>
      <c r="D1786" s="2" t="s">
        <v>27470</v>
      </c>
      <c r="E1786" t="s">
        <v>9253</v>
      </c>
      <c r="F1786" t="s">
        <v>11117</v>
      </c>
      <c r="G1786" t="s">
        <v>1017</v>
      </c>
      <c r="H1786" t="s">
        <v>6477</v>
      </c>
      <c r="I1786" t="s">
        <v>9879</v>
      </c>
      <c r="J1786" t="s">
        <v>175</v>
      </c>
      <c r="K1786" t="s">
        <v>9880</v>
      </c>
      <c r="L1786" t="s">
        <v>6760</v>
      </c>
    </row>
    <row r="1787" spans="1:12">
      <c r="A1787" t="s">
        <v>9924</v>
      </c>
      <c r="B1787" t="s">
        <v>9882</v>
      </c>
      <c r="C1787" t="str">
        <f t="shared" si="27"/>
        <v>Sr.Rayala.Hypo</v>
      </c>
      <c r="D1787" s="2" t="s">
        <v>26951</v>
      </c>
      <c r="E1787" t="s">
        <v>5999</v>
      </c>
      <c r="F1787" t="s">
        <v>27471</v>
      </c>
      <c r="G1787" t="s">
        <v>397</v>
      </c>
      <c r="H1787" t="s">
        <v>3964</v>
      </c>
      <c r="I1787" t="s">
        <v>9884</v>
      </c>
      <c r="J1787" t="s">
        <v>9885</v>
      </c>
      <c r="K1787" t="s">
        <v>6878</v>
      </c>
      <c r="L1787" t="s">
        <v>9878</v>
      </c>
    </row>
    <row r="1788" spans="1:12">
      <c r="A1788" t="s">
        <v>9930</v>
      </c>
      <c r="B1788" t="s">
        <v>9887</v>
      </c>
      <c r="C1788" t="str">
        <f t="shared" si="27"/>
        <v>Surbhi</v>
      </c>
      <c r="D1788" s="2" t="s">
        <v>6728</v>
      </c>
      <c r="E1788" t="s">
        <v>1258</v>
      </c>
      <c r="F1788" t="s">
        <v>6887</v>
      </c>
      <c r="G1788" t="s">
        <v>856</v>
      </c>
      <c r="H1788" t="s">
        <v>309</v>
      </c>
      <c r="I1788" t="s">
        <v>9888</v>
      </c>
      <c r="J1788" t="s">
        <v>4290</v>
      </c>
      <c r="K1788" t="s">
        <v>4385</v>
      </c>
      <c r="L1788" t="s">
        <v>9878</v>
      </c>
    </row>
    <row r="1789" spans="1:12">
      <c r="A1789" t="s">
        <v>9933</v>
      </c>
      <c r="B1789" t="s">
        <v>9890</v>
      </c>
      <c r="C1789" t="str">
        <f t="shared" si="27"/>
        <v>Wim</v>
      </c>
      <c r="D1789" s="2" t="s">
        <v>22878</v>
      </c>
      <c r="E1789" t="s">
        <v>7336</v>
      </c>
      <c r="F1789" t="s">
        <v>27472</v>
      </c>
      <c r="G1789" t="s">
        <v>1441</v>
      </c>
      <c r="H1789" t="s">
        <v>4834</v>
      </c>
      <c r="I1789" t="s">
        <v>8211</v>
      </c>
      <c r="J1789" t="s">
        <v>9891</v>
      </c>
      <c r="K1789" t="s">
        <v>593</v>
      </c>
      <c r="L1789" t="s">
        <v>4773</v>
      </c>
    </row>
    <row r="1790" spans="1:12">
      <c r="A1790" t="s">
        <v>9939</v>
      </c>
      <c r="B1790" t="s">
        <v>9893</v>
      </c>
      <c r="C1790" t="str">
        <f t="shared" si="27"/>
        <v>ISGEC</v>
      </c>
      <c r="D1790" s="2" t="s">
        <v>19337</v>
      </c>
      <c r="E1790" t="s">
        <v>4345</v>
      </c>
      <c r="F1790" t="s">
        <v>27473</v>
      </c>
      <c r="G1790" t="s">
        <v>1408</v>
      </c>
      <c r="H1790" t="s">
        <v>9894</v>
      </c>
      <c r="I1790" t="s">
        <v>147</v>
      </c>
      <c r="J1790" t="s">
        <v>9895</v>
      </c>
      <c r="K1790" t="s">
        <v>9896</v>
      </c>
      <c r="L1790" t="s">
        <v>9897</v>
      </c>
    </row>
    <row r="1791" spans="1:12">
      <c r="A1791" t="s">
        <v>9944</v>
      </c>
      <c r="B1791" t="s">
        <v>9899</v>
      </c>
      <c r="C1791" t="str">
        <f t="shared" si="27"/>
        <v>Balmer</v>
      </c>
      <c r="D1791" s="2" t="s">
        <v>27474</v>
      </c>
      <c r="E1791" t="s">
        <v>8788</v>
      </c>
      <c r="F1791" t="s">
        <v>27475</v>
      </c>
      <c r="G1791" t="s">
        <v>9773</v>
      </c>
      <c r="H1791" t="s">
        <v>5713</v>
      </c>
      <c r="I1791" t="s">
        <v>3687</v>
      </c>
      <c r="J1791" t="s">
        <v>9901</v>
      </c>
      <c r="K1791" t="s">
        <v>5095</v>
      </c>
      <c r="L1791" t="s">
        <v>9902</v>
      </c>
    </row>
    <row r="1792" spans="1:12">
      <c r="A1792" t="s">
        <v>9949</v>
      </c>
      <c r="B1792" t="s">
        <v>9904</v>
      </c>
      <c r="C1792" t="str">
        <f t="shared" si="27"/>
        <v>Balgopal</v>
      </c>
      <c r="D1792" s="2" t="s">
        <v>24532</v>
      </c>
      <c r="E1792" t="s">
        <v>24533</v>
      </c>
      <c r="F1792" t="s">
        <v>24534</v>
      </c>
      <c r="G1792" t="s">
        <v>856</v>
      </c>
      <c r="H1792" t="s">
        <v>6466</v>
      </c>
      <c r="I1792" t="s">
        <v>9905</v>
      </c>
      <c r="J1792" t="s">
        <v>856</v>
      </c>
      <c r="K1792" t="s">
        <v>870</v>
      </c>
      <c r="L1792" t="s">
        <v>380</v>
      </c>
    </row>
    <row r="1793" spans="1:12">
      <c r="A1793" t="s">
        <v>9955</v>
      </c>
      <c r="B1793" t="s">
        <v>9907</v>
      </c>
      <c r="C1793" t="str">
        <f t="shared" si="27"/>
        <v>Krishival</v>
      </c>
      <c r="D1793" s="2" t="s">
        <v>24818</v>
      </c>
      <c r="E1793" t="s">
        <v>27476</v>
      </c>
      <c r="F1793" t="s">
        <v>27477</v>
      </c>
      <c r="G1793" t="s">
        <v>237</v>
      </c>
      <c r="H1793" t="s">
        <v>3855</v>
      </c>
      <c r="I1793" t="s">
        <v>4393</v>
      </c>
      <c r="J1793" t="s">
        <v>9908</v>
      </c>
      <c r="K1793" t="s">
        <v>9909</v>
      </c>
      <c r="L1793" t="s">
        <v>380</v>
      </c>
    </row>
    <row r="1794" spans="1:12">
      <c r="A1794" t="s">
        <v>9960</v>
      </c>
      <c r="B1794" t="s">
        <v>9911</v>
      </c>
      <c r="C1794" t="str">
        <f t="shared" ref="C1794:C1857" si="28">IFERROR(LEFT(B1794,FIND(" ",B1794)-1),B1794)</f>
        <v>Hindalco</v>
      </c>
      <c r="D1794" s="2" t="s">
        <v>27478</v>
      </c>
      <c r="E1794" t="s">
        <v>4226</v>
      </c>
      <c r="F1794" t="s">
        <v>27479</v>
      </c>
      <c r="G1794" t="s">
        <v>4019</v>
      </c>
      <c r="H1794" t="s">
        <v>9913</v>
      </c>
      <c r="I1794" t="s">
        <v>5286</v>
      </c>
      <c r="J1794" t="s">
        <v>9914</v>
      </c>
      <c r="K1794" t="s">
        <v>5317</v>
      </c>
      <c r="L1794" t="s">
        <v>2958</v>
      </c>
    </row>
    <row r="1795" spans="1:12">
      <c r="A1795" t="s">
        <v>9965</v>
      </c>
      <c r="B1795" t="s">
        <v>9916</v>
      </c>
      <c r="C1795" t="str">
        <f t="shared" si="28"/>
        <v>Jullundur</v>
      </c>
      <c r="D1795" s="2" t="s">
        <v>27480</v>
      </c>
      <c r="E1795" t="s">
        <v>11076</v>
      </c>
      <c r="F1795" t="s">
        <v>12606</v>
      </c>
      <c r="G1795" t="s">
        <v>15793</v>
      </c>
      <c r="H1795" t="s">
        <v>638</v>
      </c>
      <c r="I1795" t="s">
        <v>9918</v>
      </c>
      <c r="J1795" t="s">
        <v>9919</v>
      </c>
      <c r="K1795" t="s">
        <v>9086</v>
      </c>
      <c r="L1795" t="s">
        <v>2958</v>
      </c>
    </row>
    <row r="1796" spans="1:12">
      <c r="A1796" t="s">
        <v>9970</v>
      </c>
      <c r="B1796" t="s">
        <v>9921</v>
      </c>
      <c r="C1796" t="str">
        <f t="shared" si="28"/>
        <v>Amanta</v>
      </c>
      <c r="D1796" s="2" t="s">
        <v>23319</v>
      </c>
      <c r="E1796" t="s">
        <v>6000</v>
      </c>
      <c r="F1796" t="s">
        <v>27481</v>
      </c>
      <c r="G1796" t="s">
        <v>856</v>
      </c>
      <c r="H1796" t="s">
        <v>119</v>
      </c>
      <c r="I1796" t="s">
        <v>9922</v>
      </c>
      <c r="J1796" t="s">
        <v>9923</v>
      </c>
      <c r="K1796" t="s">
        <v>5696</v>
      </c>
      <c r="L1796" t="s">
        <v>2958</v>
      </c>
    </row>
    <row r="1797" spans="1:12">
      <c r="A1797" t="s">
        <v>9973</v>
      </c>
      <c r="B1797" t="s">
        <v>9925</v>
      </c>
      <c r="C1797" t="str">
        <f t="shared" si="28"/>
        <v>Tata</v>
      </c>
      <c r="D1797" s="2" t="s">
        <v>27482</v>
      </c>
      <c r="E1797" t="s">
        <v>27483</v>
      </c>
      <c r="F1797" t="s">
        <v>27484</v>
      </c>
      <c r="G1797" t="s">
        <v>3928</v>
      </c>
      <c r="H1797" t="s">
        <v>9926</v>
      </c>
      <c r="I1797" t="s">
        <v>9927</v>
      </c>
      <c r="J1797" t="s">
        <v>9928</v>
      </c>
      <c r="K1797" t="s">
        <v>311</v>
      </c>
      <c r="L1797" t="s">
        <v>9929</v>
      </c>
    </row>
    <row r="1798" spans="1:12">
      <c r="A1798" t="s">
        <v>9976</v>
      </c>
      <c r="B1798" t="s">
        <v>792</v>
      </c>
      <c r="C1798" t="str">
        <f t="shared" si="28"/>
        <v>Dilip</v>
      </c>
      <c r="D1798" s="2" t="s">
        <v>27485</v>
      </c>
      <c r="E1798" t="s">
        <v>8168</v>
      </c>
      <c r="F1798" t="s">
        <v>27486</v>
      </c>
      <c r="G1798" t="s">
        <v>2350</v>
      </c>
      <c r="H1798" t="s">
        <v>9931</v>
      </c>
      <c r="I1798" t="s">
        <v>2049</v>
      </c>
      <c r="J1798" t="s">
        <v>9932</v>
      </c>
      <c r="K1798" t="s">
        <v>409</v>
      </c>
      <c r="L1798" t="s">
        <v>3811</v>
      </c>
    </row>
    <row r="1799" spans="1:12">
      <c r="A1799" t="s">
        <v>9981</v>
      </c>
      <c r="B1799" t="s">
        <v>10063</v>
      </c>
      <c r="C1799" t="str">
        <f t="shared" si="28"/>
        <v>Enfuse</v>
      </c>
      <c r="D1799" s="2" t="s">
        <v>25151</v>
      </c>
      <c r="E1799" t="s">
        <v>27487</v>
      </c>
      <c r="F1799" t="s">
        <v>27488</v>
      </c>
      <c r="G1799" t="s">
        <v>856</v>
      </c>
      <c r="H1799" t="s">
        <v>4642</v>
      </c>
      <c r="I1799" t="s">
        <v>10064</v>
      </c>
      <c r="J1799" t="s">
        <v>10065</v>
      </c>
      <c r="K1799" t="s">
        <v>10066</v>
      </c>
      <c r="L1799" t="s">
        <v>700</v>
      </c>
    </row>
    <row r="1800" spans="1:12">
      <c r="A1800" t="s">
        <v>842</v>
      </c>
      <c r="B1800" t="s">
        <v>843</v>
      </c>
      <c r="C1800" t="str">
        <f t="shared" si="28"/>
        <v>Name</v>
      </c>
      <c r="D1800" s="2" t="s">
        <v>844</v>
      </c>
      <c r="E1800" t="s">
        <v>845</v>
      </c>
      <c r="F1800" t="s">
        <v>846</v>
      </c>
      <c r="G1800" t="s">
        <v>847</v>
      </c>
      <c r="H1800" t="s">
        <v>848</v>
      </c>
      <c r="I1800" t="s">
        <v>849</v>
      </c>
      <c r="J1800" t="s">
        <v>850</v>
      </c>
      <c r="K1800" t="s">
        <v>851</v>
      </c>
      <c r="L1800" t="s">
        <v>852</v>
      </c>
    </row>
    <row r="1801" spans="1:12">
      <c r="A1801" t="s">
        <v>9986</v>
      </c>
      <c r="B1801" t="s">
        <v>9934</v>
      </c>
      <c r="C1801" t="str">
        <f t="shared" si="28"/>
        <v>Durlax</v>
      </c>
      <c r="D1801" s="2" t="s">
        <v>13756</v>
      </c>
      <c r="E1801" t="s">
        <v>579</v>
      </c>
      <c r="F1801" t="s">
        <v>16087</v>
      </c>
      <c r="G1801" t="s">
        <v>856</v>
      </c>
      <c r="H1801" t="s">
        <v>1465</v>
      </c>
      <c r="I1801" t="s">
        <v>9936</v>
      </c>
      <c r="J1801" t="s">
        <v>9937</v>
      </c>
      <c r="K1801" t="s">
        <v>9938</v>
      </c>
      <c r="L1801" t="s">
        <v>700</v>
      </c>
    </row>
    <row r="1802" spans="1:12">
      <c r="A1802" t="s">
        <v>9989</v>
      </c>
      <c r="B1802" t="s">
        <v>9940</v>
      </c>
      <c r="C1802" t="str">
        <f t="shared" si="28"/>
        <v>Navneet</v>
      </c>
      <c r="D1802" s="2" t="s">
        <v>27489</v>
      </c>
      <c r="E1802" t="s">
        <v>921</v>
      </c>
      <c r="F1802" t="s">
        <v>27490</v>
      </c>
      <c r="G1802" t="s">
        <v>7202</v>
      </c>
      <c r="H1802" t="s">
        <v>9941</v>
      </c>
      <c r="I1802" t="s">
        <v>9942</v>
      </c>
      <c r="J1802" t="s">
        <v>9943</v>
      </c>
      <c r="K1802" t="s">
        <v>419</v>
      </c>
      <c r="L1802" t="s">
        <v>2267</v>
      </c>
    </row>
    <row r="1803" spans="1:12">
      <c r="A1803" t="s">
        <v>9991</v>
      </c>
      <c r="B1803" t="s">
        <v>9945</v>
      </c>
      <c r="C1803" t="str">
        <f t="shared" si="28"/>
        <v>KN</v>
      </c>
      <c r="D1803" s="2" t="s">
        <v>23845</v>
      </c>
      <c r="E1803" t="s">
        <v>6259</v>
      </c>
      <c r="F1803" t="s">
        <v>27491</v>
      </c>
      <c r="G1803" t="s">
        <v>856</v>
      </c>
      <c r="H1803" t="s">
        <v>5894</v>
      </c>
      <c r="I1803" t="s">
        <v>2986</v>
      </c>
      <c r="J1803" t="s">
        <v>9947</v>
      </c>
      <c r="K1803" t="s">
        <v>9948</v>
      </c>
      <c r="L1803" t="s">
        <v>2267</v>
      </c>
    </row>
    <row r="1804" spans="1:12">
      <c r="A1804" t="s">
        <v>9994</v>
      </c>
      <c r="B1804" t="s">
        <v>9950</v>
      </c>
      <c r="C1804" t="str">
        <f t="shared" si="28"/>
        <v>Nirmitee</v>
      </c>
      <c r="D1804" s="2" t="s">
        <v>9951</v>
      </c>
      <c r="E1804" t="s">
        <v>9952</v>
      </c>
      <c r="F1804" t="s">
        <v>3652</v>
      </c>
      <c r="G1804" t="s">
        <v>856</v>
      </c>
      <c r="H1804" t="s">
        <v>492</v>
      </c>
      <c r="I1804" t="s">
        <v>9953</v>
      </c>
      <c r="J1804" t="s">
        <v>7632</v>
      </c>
      <c r="K1804" t="s">
        <v>9954</v>
      </c>
      <c r="L1804" t="s">
        <v>2137</v>
      </c>
    </row>
    <row r="1805" spans="1:12">
      <c r="A1805" t="s">
        <v>9999</v>
      </c>
      <c r="B1805" t="s">
        <v>9956</v>
      </c>
      <c r="C1805" t="str">
        <f t="shared" si="28"/>
        <v>Global</v>
      </c>
      <c r="D1805" s="2" t="s">
        <v>7010</v>
      </c>
      <c r="E1805" t="s">
        <v>5239</v>
      </c>
      <c r="F1805" t="s">
        <v>24538</v>
      </c>
      <c r="G1805" t="s">
        <v>856</v>
      </c>
      <c r="H1805" t="s">
        <v>4958</v>
      </c>
      <c r="I1805" t="s">
        <v>9959</v>
      </c>
      <c r="J1805" t="s">
        <v>3819</v>
      </c>
      <c r="K1805" t="s">
        <v>8976</v>
      </c>
      <c r="L1805" t="s">
        <v>1481</v>
      </c>
    </row>
    <row r="1806" spans="1:12">
      <c r="A1806" t="s">
        <v>10002</v>
      </c>
      <c r="B1806" t="s">
        <v>9961</v>
      </c>
      <c r="C1806" t="str">
        <f t="shared" si="28"/>
        <v>Diffusion</v>
      </c>
      <c r="D1806" s="2" t="s">
        <v>27492</v>
      </c>
      <c r="E1806" t="s">
        <v>3072</v>
      </c>
      <c r="F1806" t="s">
        <v>27493</v>
      </c>
      <c r="G1806" t="s">
        <v>552</v>
      </c>
      <c r="H1806" t="s">
        <v>9962</v>
      </c>
      <c r="I1806" t="s">
        <v>9963</v>
      </c>
      <c r="J1806" t="s">
        <v>9964</v>
      </c>
      <c r="K1806" t="s">
        <v>2714</v>
      </c>
      <c r="L1806" t="s">
        <v>1481</v>
      </c>
    </row>
    <row r="1807" spans="1:12">
      <c r="A1807" t="s">
        <v>10007</v>
      </c>
      <c r="B1807" t="s">
        <v>9966</v>
      </c>
      <c r="C1807" t="str">
        <f t="shared" si="28"/>
        <v>AD</v>
      </c>
      <c r="D1807" s="2" t="s">
        <v>15542</v>
      </c>
      <c r="E1807" t="s">
        <v>5562</v>
      </c>
      <c r="F1807" t="s">
        <v>27494</v>
      </c>
      <c r="G1807" t="s">
        <v>856</v>
      </c>
      <c r="H1807" t="s">
        <v>2252</v>
      </c>
      <c r="I1807" t="s">
        <v>9968</v>
      </c>
      <c r="J1807" t="s">
        <v>1886</v>
      </c>
      <c r="K1807" t="s">
        <v>4018</v>
      </c>
      <c r="L1807" t="s">
        <v>9969</v>
      </c>
    </row>
    <row r="1808" spans="1:12">
      <c r="A1808" t="s">
        <v>10010</v>
      </c>
      <c r="B1808" t="s">
        <v>9971</v>
      </c>
      <c r="C1808" t="str">
        <f t="shared" si="28"/>
        <v>Ipca</v>
      </c>
      <c r="D1808" s="2" t="s">
        <v>27495</v>
      </c>
      <c r="E1808" t="s">
        <v>22772</v>
      </c>
      <c r="F1808" t="s">
        <v>27496</v>
      </c>
      <c r="G1808" t="s">
        <v>352</v>
      </c>
      <c r="H1808" t="s">
        <v>7589</v>
      </c>
      <c r="I1808" t="s">
        <v>6322</v>
      </c>
      <c r="J1808" t="s">
        <v>9972</v>
      </c>
      <c r="K1808" t="s">
        <v>2973</v>
      </c>
      <c r="L1808" t="s">
        <v>9969</v>
      </c>
    </row>
    <row r="1809" spans="1:12">
      <c r="A1809" t="s">
        <v>10012</v>
      </c>
      <c r="B1809" t="s">
        <v>9974</v>
      </c>
      <c r="C1809" t="str">
        <f t="shared" si="28"/>
        <v>Osia</v>
      </c>
      <c r="D1809" s="2" t="s">
        <v>6270</v>
      </c>
      <c r="E1809" t="s">
        <v>2455</v>
      </c>
      <c r="F1809" t="s">
        <v>27497</v>
      </c>
      <c r="G1809" t="s">
        <v>856</v>
      </c>
      <c r="H1809" t="s">
        <v>4590</v>
      </c>
      <c r="I1809" t="s">
        <v>2322</v>
      </c>
      <c r="J1809" t="s">
        <v>9975</v>
      </c>
      <c r="K1809" t="s">
        <v>1408</v>
      </c>
      <c r="L1809" t="s">
        <v>9969</v>
      </c>
    </row>
    <row r="1810" spans="1:12">
      <c r="A1810" t="s">
        <v>10018</v>
      </c>
      <c r="B1810" t="s">
        <v>821</v>
      </c>
      <c r="C1810" t="str">
        <f t="shared" si="28"/>
        <v>Rail</v>
      </c>
      <c r="D1810" s="2" t="s">
        <v>24842</v>
      </c>
      <c r="E1810" t="s">
        <v>24769</v>
      </c>
      <c r="F1810" t="s">
        <v>27498</v>
      </c>
      <c r="G1810" t="s">
        <v>228</v>
      </c>
      <c r="H1810" t="s">
        <v>9978</v>
      </c>
      <c r="I1810" t="s">
        <v>9979</v>
      </c>
      <c r="J1810" t="s">
        <v>9980</v>
      </c>
      <c r="K1810" t="s">
        <v>9448</v>
      </c>
      <c r="L1810" t="s">
        <v>9969</v>
      </c>
    </row>
    <row r="1811" spans="1:12">
      <c r="A1811" t="s">
        <v>842</v>
      </c>
      <c r="B1811" t="s">
        <v>843</v>
      </c>
      <c r="C1811" t="str">
        <f t="shared" si="28"/>
        <v>Name</v>
      </c>
      <c r="D1811" s="2" t="s">
        <v>844</v>
      </c>
      <c r="E1811" t="s">
        <v>845</v>
      </c>
      <c r="F1811" t="s">
        <v>846</v>
      </c>
      <c r="G1811" t="s">
        <v>847</v>
      </c>
      <c r="H1811" t="s">
        <v>848</v>
      </c>
      <c r="I1811" t="s">
        <v>849</v>
      </c>
      <c r="J1811" t="s">
        <v>850</v>
      </c>
      <c r="K1811" t="s">
        <v>851</v>
      </c>
      <c r="L1811" t="s">
        <v>852</v>
      </c>
    </row>
    <row r="1812" spans="1:12">
      <c r="A1812" t="s">
        <v>10021</v>
      </c>
      <c r="B1812" t="s">
        <v>9982</v>
      </c>
      <c r="C1812" t="str">
        <f t="shared" si="28"/>
        <v>Rishi</v>
      </c>
      <c r="D1812" s="2" t="s">
        <v>24539</v>
      </c>
      <c r="E1812" t="s">
        <v>8366</v>
      </c>
      <c r="F1812" t="s">
        <v>24540</v>
      </c>
      <c r="G1812" t="s">
        <v>856</v>
      </c>
      <c r="H1812" t="s">
        <v>9983</v>
      </c>
      <c r="I1812" t="s">
        <v>9984</v>
      </c>
      <c r="J1812" t="s">
        <v>9985</v>
      </c>
      <c r="K1812" t="s">
        <v>2025</v>
      </c>
      <c r="L1812" t="s">
        <v>1859</v>
      </c>
    </row>
    <row r="1813" spans="1:12">
      <c r="A1813" t="s">
        <v>10026</v>
      </c>
      <c r="B1813" t="s">
        <v>9987</v>
      </c>
      <c r="C1813" t="str">
        <f t="shared" si="28"/>
        <v>Apollo</v>
      </c>
      <c r="D1813" s="2" t="s">
        <v>1535</v>
      </c>
      <c r="E1813" t="s">
        <v>4121</v>
      </c>
      <c r="F1813" t="s">
        <v>24541</v>
      </c>
      <c r="G1813" t="s">
        <v>856</v>
      </c>
      <c r="H1813" t="s">
        <v>2618</v>
      </c>
      <c r="I1813" t="s">
        <v>367</v>
      </c>
      <c r="J1813" t="s">
        <v>9988</v>
      </c>
      <c r="K1813" t="s">
        <v>572</v>
      </c>
      <c r="L1813" t="s">
        <v>1859</v>
      </c>
    </row>
    <row r="1814" spans="1:12">
      <c r="A1814" t="s">
        <v>10030</v>
      </c>
      <c r="B1814" t="s">
        <v>9990</v>
      </c>
      <c r="C1814" t="str">
        <f t="shared" si="28"/>
        <v>Dolphin</v>
      </c>
      <c r="D1814" s="2" t="s">
        <v>27499</v>
      </c>
      <c r="E1814" t="s">
        <v>8654</v>
      </c>
      <c r="F1814" t="s">
        <v>27500</v>
      </c>
      <c r="G1814" t="s">
        <v>856</v>
      </c>
      <c r="H1814" t="s">
        <v>3900</v>
      </c>
      <c r="I1814" t="s">
        <v>3663</v>
      </c>
      <c r="J1814" t="s">
        <v>120</v>
      </c>
      <c r="K1814" t="s">
        <v>1296</v>
      </c>
      <c r="L1814" t="s">
        <v>1859</v>
      </c>
    </row>
    <row r="1815" spans="1:12">
      <c r="A1815" t="s">
        <v>10032</v>
      </c>
      <c r="B1815" t="s">
        <v>9992</v>
      </c>
      <c r="C1815" t="str">
        <f t="shared" si="28"/>
        <v>Essex</v>
      </c>
      <c r="D1815" s="2" t="s">
        <v>4787</v>
      </c>
      <c r="E1815" t="s">
        <v>6270</v>
      </c>
      <c r="F1815" t="s">
        <v>22738</v>
      </c>
      <c r="G1815" t="s">
        <v>856</v>
      </c>
      <c r="H1815" t="s">
        <v>859</v>
      </c>
      <c r="I1815" t="s">
        <v>859</v>
      </c>
      <c r="J1815" t="s">
        <v>859</v>
      </c>
      <c r="K1815" t="s">
        <v>859</v>
      </c>
      <c r="L1815" t="s">
        <v>1859</v>
      </c>
    </row>
    <row r="1816" spans="1:12">
      <c r="A1816" t="s">
        <v>10037</v>
      </c>
      <c r="B1816" t="s">
        <v>9995</v>
      </c>
      <c r="C1816" t="str">
        <f t="shared" si="28"/>
        <v>Jasch</v>
      </c>
      <c r="D1816" s="2" t="s">
        <v>24380</v>
      </c>
      <c r="E1816" t="s">
        <v>9630</v>
      </c>
      <c r="F1816" t="s">
        <v>23561</v>
      </c>
      <c r="G1816" t="s">
        <v>856</v>
      </c>
      <c r="H1816" t="s">
        <v>3264</v>
      </c>
      <c r="I1816" t="s">
        <v>9028</v>
      </c>
      <c r="J1816" t="s">
        <v>9997</v>
      </c>
      <c r="K1816" t="s">
        <v>448</v>
      </c>
      <c r="L1816" t="s">
        <v>9998</v>
      </c>
    </row>
    <row r="1817" spans="1:12">
      <c r="A1817" t="s">
        <v>10041</v>
      </c>
      <c r="B1817" t="s">
        <v>10000</v>
      </c>
      <c r="C1817" t="str">
        <f t="shared" si="28"/>
        <v>Voith</v>
      </c>
      <c r="D1817" s="2" t="s">
        <v>27501</v>
      </c>
      <c r="E1817" t="s">
        <v>7243</v>
      </c>
      <c r="F1817" t="s">
        <v>27502</v>
      </c>
      <c r="G1817" t="s">
        <v>3847</v>
      </c>
      <c r="H1817" t="s">
        <v>8087</v>
      </c>
      <c r="I1817" t="s">
        <v>10001</v>
      </c>
      <c r="J1817" t="s">
        <v>6913</v>
      </c>
      <c r="K1817" t="s">
        <v>6825</v>
      </c>
      <c r="L1817" t="s">
        <v>9998</v>
      </c>
    </row>
    <row r="1818" spans="1:12">
      <c r="A1818" t="s">
        <v>10045</v>
      </c>
      <c r="B1818" t="s">
        <v>10003</v>
      </c>
      <c r="C1818" t="str">
        <f t="shared" si="28"/>
        <v>Strides</v>
      </c>
      <c r="D1818" s="2" t="s">
        <v>27503</v>
      </c>
      <c r="E1818" t="s">
        <v>11994</v>
      </c>
      <c r="F1818" t="s">
        <v>27504</v>
      </c>
      <c r="G1818" t="s">
        <v>574</v>
      </c>
      <c r="H1818" t="s">
        <v>10004</v>
      </c>
      <c r="I1818" t="s">
        <v>10005</v>
      </c>
      <c r="J1818" t="s">
        <v>10006</v>
      </c>
      <c r="K1818" t="s">
        <v>1702</v>
      </c>
      <c r="L1818" t="s">
        <v>9998</v>
      </c>
    </row>
    <row r="1819" spans="1:12">
      <c r="A1819" t="s">
        <v>10049</v>
      </c>
      <c r="B1819" t="s">
        <v>10008</v>
      </c>
      <c r="C1819" t="str">
        <f t="shared" si="28"/>
        <v>Vertoz</v>
      </c>
      <c r="D1819" s="2" t="s">
        <v>27505</v>
      </c>
      <c r="E1819" t="s">
        <v>6440</v>
      </c>
      <c r="F1819" t="s">
        <v>27506</v>
      </c>
      <c r="G1819" t="s">
        <v>856</v>
      </c>
      <c r="H1819" t="s">
        <v>9674</v>
      </c>
      <c r="I1819" t="s">
        <v>6213</v>
      </c>
      <c r="J1819" t="s">
        <v>10009</v>
      </c>
      <c r="K1819" t="s">
        <v>1951</v>
      </c>
      <c r="L1819" t="s">
        <v>9998</v>
      </c>
    </row>
    <row r="1820" spans="1:12">
      <c r="A1820" t="s">
        <v>10054</v>
      </c>
      <c r="B1820" t="s">
        <v>10011</v>
      </c>
      <c r="C1820" t="str">
        <f t="shared" si="28"/>
        <v>AJC</v>
      </c>
      <c r="D1820" s="2" t="s">
        <v>1624</v>
      </c>
      <c r="E1820" t="s">
        <v>6940</v>
      </c>
      <c r="F1820" t="s">
        <v>24543</v>
      </c>
      <c r="G1820" t="s">
        <v>856</v>
      </c>
      <c r="H1820" t="s">
        <v>859</v>
      </c>
      <c r="I1820" t="s">
        <v>859</v>
      </c>
      <c r="J1820" t="s">
        <v>859</v>
      </c>
      <c r="K1820" t="s">
        <v>859</v>
      </c>
      <c r="L1820" t="s">
        <v>9998</v>
      </c>
    </row>
    <row r="1821" spans="1:12">
      <c r="A1821" t="s">
        <v>10058</v>
      </c>
      <c r="B1821" t="s">
        <v>10013</v>
      </c>
      <c r="C1821" t="str">
        <f t="shared" si="28"/>
        <v>Oceanic</v>
      </c>
      <c r="D1821" s="2" t="s">
        <v>3499</v>
      </c>
      <c r="E1821" t="s">
        <v>9031</v>
      </c>
      <c r="F1821" t="s">
        <v>21090</v>
      </c>
      <c r="G1821" t="s">
        <v>856</v>
      </c>
      <c r="H1821" t="s">
        <v>2969</v>
      </c>
      <c r="I1821" t="s">
        <v>10015</v>
      </c>
      <c r="J1821" t="s">
        <v>10016</v>
      </c>
      <c r="K1821" t="s">
        <v>10017</v>
      </c>
      <c r="L1821" t="s">
        <v>2073</v>
      </c>
    </row>
    <row r="1822" spans="1:12">
      <c r="A1822" t="s">
        <v>10062</v>
      </c>
      <c r="B1822" t="s">
        <v>10019</v>
      </c>
      <c r="C1822" t="str">
        <f t="shared" si="28"/>
        <v>Prospect</v>
      </c>
      <c r="D1822" s="2" t="s">
        <v>24544</v>
      </c>
      <c r="E1822" t="s">
        <v>5977</v>
      </c>
      <c r="F1822" t="s">
        <v>23981</v>
      </c>
      <c r="G1822" t="s">
        <v>856</v>
      </c>
      <c r="H1822" t="s">
        <v>282</v>
      </c>
      <c r="I1822" t="s">
        <v>2905</v>
      </c>
      <c r="J1822" t="s">
        <v>3538</v>
      </c>
      <c r="K1822" t="s">
        <v>7012</v>
      </c>
      <c r="L1822" t="s">
        <v>2073</v>
      </c>
    </row>
    <row r="1823" spans="1:12">
      <c r="A1823" t="s">
        <v>10067</v>
      </c>
      <c r="B1823" t="s">
        <v>10022</v>
      </c>
      <c r="C1823" t="str">
        <f t="shared" si="28"/>
        <v>Metropolis</v>
      </c>
      <c r="D1823" s="2" t="s">
        <v>27507</v>
      </c>
      <c r="E1823" t="s">
        <v>22925</v>
      </c>
      <c r="F1823" t="s">
        <v>27508</v>
      </c>
      <c r="G1823" t="s">
        <v>856</v>
      </c>
      <c r="H1823" t="s">
        <v>10023</v>
      </c>
      <c r="I1823" t="s">
        <v>10024</v>
      </c>
      <c r="J1823" t="s">
        <v>10025</v>
      </c>
      <c r="K1823" t="s">
        <v>5737</v>
      </c>
      <c r="L1823" t="s">
        <v>8366</v>
      </c>
    </row>
    <row r="1824" spans="1:12">
      <c r="A1824" t="s">
        <v>10069</v>
      </c>
      <c r="B1824" t="s">
        <v>10027</v>
      </c>
      <c r="C1824" t="str">
        <f t="shared" si="28"/>
        <v>Innova</v>
      </c>
      <c r="D1824" s="2" t="s">
        <v>24470</v>
      </c>
      <c r="E1824" t="s">
        <v>11969</v>
      </c>
      <c r="F1824" t="s">
        <v>27509</v>
      </c>
      <c r="G1824" t="s">
        <v>856</v>
      </c>
      <c r="H1824" t="s">
        <v>4038</v>
      </c>
      <c r="I1824" t="s">
        <v>10028</v>
      </c>
      <c r="J1824" t="s">
        <v>10029</v>
      </c>
      <c r="K1824" t="s">
        <v>9761</v>
      </c>
      <c r="L1824" t="s">
        <v>1121</v>
      </c>
    </row>
    <row r="1825" spans="1:12">
      <c r="A1825" t="s">
        <v>10074</v>
      </c>
      <c r="B1825" t="s">
        <v>10031</v>
      </c>
      <c r="C1825" t="str">
        <f t="shared" si="28"/>
        <v>CSL</v>
      </c>
      <c r="D1825" s="2" t="s">
        <v>27510</v>
      </c>
      <c r="E1825" t="s">
        <v>1185</v>
      </c>
      <c r="F1825" t="s">
        <v>27511</v>
      </c>
      <c r="G1825" t="s">
        <v>8772</v>
      </c>
      <c r="H1825" t="s">
        <v>3557</v>
      </c>
      <c r="I1825" t="s">
        <v>9560</v>
      </c>
      <c r="J1825" t="s">
        <v>1537</v>
      </c>
      <c r="K1825" t="s">
        <v>1035</v>
      </c>
      <c r="L1825" t="s">
        <v>2576</v>
      </c>
    </row>
    <row r="1826" spans="1:12">
      <c r="A1826" t="s">
        <v>10077</v>
      </c>
      <c r="B1826" t="s">
        <v>10033</v>
      </c>
      <c r="C1826" t="str">
        <f t="shared" si="28"/>
        <v>Winsome</v>
      </c>
      <c r="D1826" s="2" t="s">
        <v>25645</v>
      </c>
      <c r="E1826" t="s">
        <v>733</v>
      </c>
      <c r="F1826" t="s">
        <v>27512</v>
      </c>
      <c r="G1826" t="s">
        <v>856</v>
      </c>
      <c r="H1826" t="s">
        <v>328</v>
      </c>
      <c r="I1826" t="s">
        <v>1291</v>
      </c>
      <c r="J1826" t="s">
        <v>10035</v>
      </c>
      <c r="K1826" t="s">
        <v>2132</v>
      </c>
      <c r="L1826" t="s">
        <v>10036</v>
      </c>
    </row>
    <row r="1827" spans="1:12">
      <c r="A1827" t="s">
        <v>842</v>
      </c>
      <c r="B1827" t="s">
        <v>843</v>
      </c>
      <c r="C1827" t="str">
        <f t="shared" si="28"/>
        <v>Name</v>
      </c>
      <c r="D1827" s="2" t="s">
        <v>844</v>
      </c>
      <c r="E1827" t="s">
        <v>845</v>
      </c>
      <c r="F1827" t="s">
        <v>846</v>
      </c>
      <c r="G1827" t="s">
        <v>847</v>
      </c>
      <c r="H1827" t="s">
        <v>848</v>
      </c>
      <c r="I1827" t="s">
        <v>849</v>
      </c>
      <c r="J1827" t="s">
        <v>850</v>
      </c>
      <c r="K1827" t="s">
        <v>851</v>
      </c>
      <c r="L1827" t="s">
        <v>852</v>
      </c>
    </row>
    <row r="1828" spans="1:12">
      <c r="A1828" t="s">
        <v>10081</v>
      </c>
      <c r="B1828" t="s">
        <v>10038</v>
      </c>
      <c r="C1828" t="str">
        <f t="shared" si="28"/>
        <v>SMC</v>
      </c>
      <c r="D1828" s="2" t="s">
        <v>22856</v>
      </c>
      <c r="E1828" t="s">
        <v>1323</v>
      </c>
      <c r="F1828" t="s">
        <v>27513</v>
      </c>
      <c r="G1828" t="s">
        <v>1258</v>
      </c>
      <c r="H1828" t="s">
        <v>3788</v>
      </c>
      <c r="I1828" t="s">
        <v>10039</v>
      </c>
      <c r="J1828" t="s">
        <v>10040</v>
      </c>
      <c r="K1828" t="s">
        <v>694</v>
      </c>
      <c r="L1828" t="s">
        <v>10036</v>
      </c>
    </row>
    <row r="1829" spans="1:12">
      <c r="A1829" t="s">
        <v>10085</v>
      </c>
      <c r="B1829" t="s">
        <v>10042</v>
      </c>
      <c r="C1829" t="str">
        <f t="shared" si="28"/>
        <v>Permanent</v>
      </c>
      <c r="D1829" s="2" t="s">
        <v>27514</v>
      </c>
      <c r="E1829" t="s">
        <v>27515</v>
      </c>
      <c r="F1829" t="s">
        <v>27516</v>
      </c>
      <c r="G1829" t="s">
        <v>198</v>
      </c>
      <c r="H1829" t="s">
        <v>9486</v>
      </c>
      <c r="I1829" t="s">
        <v>9377</v>
      </c>
      <c r="J1829" t="s">
        <v>10043</v>
      </c>
      <c r="K1829" t="s">
        <v>629</v>
      </c>
      <c r="L1829" t="s">
        <v>10044</v>
      </c>
    </row>
    <row r="1830" spans="1:12">
      <c r="A1830" t="s">
        <v>10088</v>
      </c>
      <c r="B1830" t="s">
        <v>10046</v>
      </c>
      <c r="C1830" t="str">
        <f t="shared" si="28"/>
        <v>Omfurn</v>
      </c>
      <c r="D1830" s="2" t="s">
        <v>24545</v>
      </c>
      <c r="E1830" t="s">
        <v>2478</v>
      </c>
      <c r="F1830" t="s">
        <v>24546</v>
      </c>
      <c r="G1830" t="s">
        <v>856</v>
      </c>
      <c r="H1830" t="s">
        <v>3653</v>
      </c>
      <c r="I1830" t="s">
        <v>10047</v>
      </c>
      <c r="J1830" t="s">
        <v>10048</v>
      </c>
      <c r="K1830" t="s">
        <v>235</v>
      </c>
      <c r="L1830" t="s">
        <v>10044</v>
      </c>
    </row>
    <row r="1831" spans="1:12">
      <c r="A1831" t="s">
        <v>10092</v>
      </c>
      <c r="B1831" t="s">
        <v>9490</v>
      </c>
      <c r="C1831" t="str">
        <f t="shared" si="28"/>
        <v>Infinium</v>
      </c>
      <c r="D1831" s="2" t="s">
        <v>24547</v>
      </c>
      <c r="E1831" t="s">
        <v>24548</v>
      </c>
      <c r="F1831" t="s">
        <v>24549</v>
      </c>
      <c r="G1831" t="s">
        <v>856</v>
      </c>
      <c r="H1831" t="s">
        <v>2375</v>
      </c>
      <c r="I1831" t="s">
        <v>9492</v>
      </c>
      <c r="J1831" t="s">
        <v>9493</v>
      </c>
      <c r="K1831" t="s">
        <v>9494</v>
      </c>
      <c r="L1831" t="s">
        <v>2560</v>
      </c>
    </row>
    <row r="1832" spans="1:12">
      <c r="A1832" t="s">
        <v>10098</v>
      </c>
      <c r="B1832" t="s">
        <v>10050</v>
      </c>
      <c r="C1832" t="str">
        <f t="shared" si="28"/>
        <v>Shri</v>
      </c>
      <c r="D1832" s="2" t="s">
        <v>27517</v>
      </c>
      <c r="E1832" t="s">
        <v>4926</v>
      </c>
      <c r="F1832" t="s">
        <v>27518</v>
      </c>
      <c r="G1832" t="s">
        <v>1601</v>
      </c>
      <c r="H1832" t="s">
        <v>10051</v>
      </c>
      <c r="I1832" t="s">
        <v>9005</v>
      </c>
      <c r="J1832" t="s">
        <v>10052</v>
      </c>
      <c r="K1832" t="s">
        <v>10053</v>
      </c>
      <c r="L1832" t="s">
        <v>6130</v>
      </c>
    </row>
    <row r="1833" spans="1:12">
      <c r="A1833" t="s">
        <v>10104</v>
      </c>
      <c r="B1833" t="s">
        <v>10055</v>
      </c>
      <c r="C1833" t="str">
        <f t="shared" si="28"/>
        <v>Divine</v>
      </c>
      <c r="D1833" s="2" t="s">
        <v>24550</v>
      </c>
      <c r="E1833" t="s">
        <v>24551</v>
      </c>
      <c r="F1833" t="s">
        <v>24552</v>
      </c>
      <c r="G1833" t="s">
        <v>856</v>
      </c>
      <c r="H1833" t="s">
        <v>497</v>
      </c>
      <c r="I1833" t="s">
        <v>5886</v>
      </c>
      <c r="J1833" t="s">
        <v>10056</v>
      </c>
      <c r="K1833" t="s">
        <v>10057</v>
      </c>
      <c r="L1833" t="s">
        <v>6130</v>
      </c>
    </row>
    <row r="1834" spans="1:12">
      <c r="A1834" t="s">
        <v>10109</v>
      </c>
      <c r="B1834" t="s">
        <v>10059</v>
      </c>
      <c r="C1834" t="str">
        <f t="shared" si="28"/>
        <v>Hawa</v>
      </c>
      <c r="D1834" s="2" t="s">
        <v>27519</v>
      </c>
      <c r="E1834" t="s">
        <v>3548</v>
      </c>
      <c r="F1834" t="s">
        <v>20935</v>
      </c>
      <c r="G1834" t="s">
        <v>856</v>
      </c>
      <c r="H1834" t="s">
        <v>309</v>
      </c>
      <c r="I1834" t="s">
        <v>7105</v>
      </c>
      <c r="J1834" t="s">
        <v>10061</v>
      </c>
      <c r="K1834" t="s">
        <v>5542</v>
      </c>
      <c r="L1834" t="s">
        <v>6380</v>
      </c>
    </row>
    <row r="1835" spans="1:12">
      <c r="A1835" t="s">
        <v>10113</v>
      </c>
      <c r="B1835" t="s">
        <v>10068</v>
      </c>
      <c r="C1835" t="str">
        <f t="shared" si="28"/>
        <v>Vishwas</v>
      </c>
      <c r="D1835" s="2" t="s">
        <v>24553</v>
      </c>
      <c r="E1835" t="s">
        <v>950</v>
      </c>
      <c r="F1835" t="s">
        <v>24553</v>
      </c>
      <c r="G1835" t="s">
        <v>856</v>
      </c>
      <c r="H1835" t="s">
        <v>5351</v>
      </c>
      <c r="I1835" t="s">
        <v>859</v>
      </c>
      <c r="J1835" t="s">
        <v>9202</v>
      </c>
      <c r="K1835" t="s">
        <v>859</v>
      </c>
      <c r="L1835" t="s">
        <v>6380</v>
      </c>
    </row>
    <row r="1836" spans="1:12">
      <c r="A1836" t="s">
        <v>10117</v>
      </c>
      <c r="B1836" t="s">
        <v>10070</v>
      </c>
      <c r="C1836" t="str">
        <f t="shared" si="28"/>
        <v>Apollo</v>
      </c>
      <c r="D1836" s="2" t="s">
        <v>27520</v>
      </c>
      <c r="E1836" t="s">
        <v>27521</v>
      </c>
      <c r="F1836" t="s">
        <v>27522</v>
      </c>
      <c r="G1836" t="s">
        <v>2522</v>
      </c>
      <c r="H1836" t="s">
        <v>3881</v>
      </c>
      <c r="I1836" t="s">
        <v>10071</v>
      </c>
      <c r="J1836" t="s">
        <v>10072</v>
      </c>
      <c r="K1836" t="s">
        <v>7701</v>
      </c>
      <c r="L1836" t="s">
        <v>10073</v>
      </c>
    </row>
    <row r="1837" spans="1:12">
      <c r="A1837" t="s">
        <v>10123</v>
      </c>
      <c r="B1837" t="s">
        <v>10075</v>
      </c>
      <c r="C1837" t="str">
        <f t="shared" si="28"/>
        <v>Talbros</v>
      </c>
      <c r="D1837" s="2" t="s">
        <v>27523</v>
      </c>
      <c r="E1837" t="s">
        <v>8795</v>
      </c>
      <c r="F1837" t="s">
        <v>27524</v>
      </c>
      <c r="G1837" t="s">
        <v>1449</v>
      </c>
      <c r="H1837" t="s">
        <v>657</v>
      </c>
      <c r="I1837" t="s">
        <v>5970</v>
      </c>
      <c r="J1837" t="s">
        <v>10076</v>
      </c>
      <c r="K1837" t="s">
        <v>628</v>
      </c>
      <c r="L1837" t="s">
        <v>5448</v>
      </c>
    </row>
    <row r="1838" spans="1:12">
      <c r="A1838" t="s">
        <v>842</v>
      </c>
      <c r="B1838" t="s">
        <v>843</v>
      </c>
      <c r="C1838" t="str">
        <f t="shared" si="28"/>
        <v>Name</v>
      </c>
      <c r="D1838" s="2" t="s">
        <v>844</v>
      </c>
      <c r="E1838" t="s">
        <v>845</v>
      </c>
      <c r="F1838" t="s">
        <v>846</v>
      </c>
      <c r="G1838" t="s">
        <v>847</v>
      </c>
      <c r="H1838" t="s">
        <v>848</v>
      </c>
      <c r="I1838" t="s">
        <v>849</v>
      </c>
      <c r="J1838" t="s">
        <v>850</v>
      </c>
      <c r="K1838" t="s">
        <v>851</v>
      </c>
      <c r="L1838" t="s">
        <v>852</v>
      </c>
    </row>
    <row r="1839" spans="1:12">
      <c r="A1839" t="s">
        <v>10126</v>
      </c>
      <c r="B1839" t="s">
        <v>10078</v>
      </c>
      <c r="C1839" t="str">
        <f t="shared" si="28"/>
        <v>Helpage</v>
      </c>
      <c r="D1839" s="2" t="s">
        <v>1654</v>
      </c>
      <c r="E1839" t="s">
        <v>5339</v>
      </c>
      <c r="F1839" t="s">
        <v>7018</v>
      </c>
      <c r="G1839" t="s">
        <v>856</v>
      </c>
      <c r="H1839" t="s">
        <v>2204</v>
      </c>
      <c r="I1839" t="s">
        <v>10079</v>
      </c>
      <c r="J1839" t="s">
        <v>1251</v>
      </c>
      <c r="K1839" t="s">
        <v>10080</v>
      </c>
      <c r="L1839" t="s">
        <v>5448</v>
      </c>
    </row>
    <row r="1840" spans="1:12">
      <c r="A1840" t="s">
        <v>10131</v>
      </c>
      <c r="B1840" t="s">
        <v>10082</v>
      </c>
      <c r="C1840" t="str">
        <f t="shared" si="28"/>
        <v>Motisons</v>
      </c>
      <c r="D1840" s="2" t="s">
        <v>8243</v>
      </c>
      <c r="E1840" t="s">
        <v>3359</v>
      </c>
      <c r="F1840" t="s">
        <v>27525</v>
      </c>
      <c r="G1840" t="s">
        <v>856</v>
      </c>
      <c r="H1840" t="s">
        <v>373</v>
      </c>
      <c r="I1840" t="s">
        <v>10083</v>
      </c>
      <c r="J1840" t="s">
        <v>10084</v>
      </c>
      <c r="K1840" t="s">
        <v>404</v>
      </c>
      <c r="L1840" t="s">
        <v>5448</v>
      </c>
    </row>
    <row r="1841" spans="1:12">
      <c r="A1841" t="s">
        <v>10133</v>
      </c>
      <c r="B1841" t="s">
        <v>10086</v>
      </c>
      <c r="C1841" t="str">
        <f t="shared" si="28"/>
        <v>Jungle</v>
      </c>
      <c r="D1841" s="2" t="s">
        <v>4287</v>
      </c>
      <c r="E1841" t="s">
        <v>6452</v>
      </c>
      <c r="F1841" t="s">
        <v>24554</v>
      </c>
      <c r="G1841" t="s">
        <v>856</v>
      </c>
      <c r="H1841" t="s">
        <v>1858</v>
      </c>
      <c r="I1841" t="s">
        <v>6043</v>
      </c>
      <c r="J1841" t="s">
        <v>10087</v>
      </c>
      <c r="K1841" t="s">
        <v>2738</v>
      </c>
      <c r="L1841" t="s">
        <v>5448</v>
      </c>
    </row>
    <row r="1842" spans="1:12">
      <c r="A1842" t="s">
        <v>10138</v>
      </c>
      <c r="B1842" t="s">
        <v>10089</v>
      </c>
      <c r="C1842" t="str">
        <f t="shared" si="28"/>
        <v>Larsen</v>
      </c>
      <c r="D1842" s="2" t="s">
        <v>27526</v>
      </c>
      <c r="E1842" t="s">
        <v>3154</v>
      </c>
      <c r="F1842" t="s">
        <v>27527</v>
      </c>
      <c r="G1842" t="s">
        <v>2912</v>
      </c>
      <c r="H1842" t="s">
        <v>10090</v>
      </c>
      <c r="I1842" t="s">
        <v>5676</v>
      </c>
      <c r="J1842" t="s">
        <v>10091</v>
      </c>
      <c r="K1842" t="s">
        <v>3782</v>
      </c>
      <c r="L1842" t="s">
        <v>3572</v>
      </c>
    </row>
    <row r="1843" spans="1:12">
      <c r="A1843" t="s">
        <v>10142</v>
      </c>
      <c r="B1843" t="s">
        <v>10093</v>
      </c>
      <c r="C1843" t="str">
        <f t="shared" si="28"/>
        <v>Amber</v>
      </c>
      <c r="D1843" s="2" t="s">
        <v>27528</v>
      </c>
      <c r="E1843" t="s">
        <v>27529</v>
      </c>
      <c r="F1843" t="s">
        <v>27530</v>
      </c>
      <c r="G1843" t="s">
        <v>856</v>
      </c>
      <c r="H1843" t="s">
        <v>10094</v>
      </c>
      <c r="I1843" t="s">
        <v>10095</v>
      </c>
      <c r="J1843" t="s">
        <v>10096</v>
      </c>
      <c r="K1843" t="s">
        <v>10097</v>
      </c>
      <c r="L1843" t="s">
        <v>3572</v>
      </c>
    </row>
    <row r="1844" spans="1:12">
      <c r="A1844" t="s">
        <v>10146</v>
      </c>
      <c r="B1844" t="s">
        <v>10110</v>
      </c>
      <c r="C1844" t="str">
        <f t="shared" si="28"/>
        <v>HPL</v>
      </c>
      <c r="D1844" s="2" t="s">
        <v>27531</v>
      </c>
      <c r="E1844" t="s">
        <v>9257</v>
      </c>
      <c r="F1844" t="s">
        <v>27532</v>
      </c>
      <c r="G1844" t="s">
        <v>3024</v>
      </c>
      <c r="H1844" t="s">
        <v>3331</v>
      </c>
      <c r="I1844" t="s">
        <v>10111</v>
      </c>
      <c r="J1844" t="s">
        <v>10112</v>
      </c>
      <c r="K1844" t="s">
        <v>217</v>
      </c>
      <c r="L1844" t="s">
        <v>9253</v>
      </c>
    </row>
    <row r="1845" spans="1:12">
      <c r="A1845" t="s">
        <v>10150</v>
      </c>
      <c r="B1845" t="s">
        <v>9597</v>
      </c>
      <c r="C1845" t="str">
        <f t="shared" si="28"/>
        <v>Sheel</v>
      </c>
      <c r="D1845" s="2" t="s">
        <v>24555</v>
      </c>
      <c r="E1845" t="s">
        <v>1953</v>
      </c>
      <c r="F1845" t="s">
        <v>23969</v>
      </c>
      <c r="G1845" t="s">
        <v>856</v>
      </c>
      <c r="H1845" t="s">
        <v>859</v>
      </c>
      <c r="I1845" t="s">
        <v>859</v>
      </c>
      <c r="J1845" t="s">
        <v>859</v>
      </c>
      <c r="K1845" t="s">
        <v>859</v>
      </c>
      <c r="L1845" t="s">
        <v>9253</v>
      </c>
    </row>
    <row r="1846" spans="1:12">
      <c r="A1846" t="s">
        <v>10153</v>
      </c>
      <c r="B1846" t="s">
        <v>10099</v>
      </c>
      <c r="C1846" t="str">
        <f t="shared" si="28"/>
        <v>Shiv</v>
      </c>
      <c r="D1846" s="2" t="s">
        <v>27533</v>
      </c>
      <c r="E1846" t="s">
        <v>5648</v>
      </c>
      <c r="F1846" t="s">
        <v>27534</v>
      </c>
      <c r="G1846" t="s">
        <v>856</v>
      </c>
      <c r="H1846" t="s">
        <v>3888</v>
      </c>
      <c r="I1846" t="s">
        <v>10101</v>
      </c>
      <c r="J1846" t="s">
        <v>10102</v>
      </c>
      <c r="K1846" t="s">
        <v>10103</v>
      </c>
      <c r="L1846" t="s">
        <v>5283</v>
      </c>
    </row>
    <row r="1847" spans="1:12">
      <c r="A1847" t="s">
        <v>10156</v>
      </c>
      <c r="B1847" t="s">
        <v>10105</v>
      </c>
      <c r="C1847" t="str">
        <f t="shared" si="28"/>
        <v>Mangalam</v>
      </c>
      <c r="D1847" s="2" t="s">
        <v>27535</v>
      </c>
      <c r="E1847" t="s">
        <v>4587</v>
      </c>
      <c r="F1847" t="s">
        <v>27536</v>
      </c>
      <c r="G1847" t="s">
        <v>2522</v>
      </c>
      <c r="H1847" t="s">
        <v>10106</v>
      </c>
      <c r="I1847" t="s">
        <v>10107</v>
      </c>
      <c r="J1847" t="s">
        <v>10108</v>
      </c>
      <c r="K1847" t="s">
        <v>3677</v>
      </c>
      <c r="L1847" t="s">
        <v>1378</v>
      </c>
    </row>
    <row r="1848" spans="1:12">
      <c r="A1848" t="s">
        <v>10160</v>
      </c>
      <c r="B1848" t="s">
        <v>10114</v>
      </c>
      <c r="C1848" t="str">
        <f t="shared" si="28"/>
        <v>Apis</v>
      </c>
      <c r="D1848" s="2" t="s">
        <v>24556</v>
      </c>
      <c r="E1848" t="s">
        <v>7609</v>
      </c>
      <c r="F1848" t="s">
        <v>24557</v>
      </c>
      <c r="G1848" t="s">
        <v>856</v>
      </c>
      <c r="H1848" t="s">
        <v>6962</v>
      </c>
      <c r="I1848" t="s">
        <v>10115</v>
      </c>
      <c r="J1848" t="s">
        <v>10116</v>
      </c>
      <c r="K1848" t="s">
        <v>218</v>
      </c>
      <c r="L1848" t="s">
        <v>9240</v>
      </c>
    </row>
    <row r="1849" spans="1:12">
      <c r="A1849" t="s">
        <v>10163</v>
      </c>
      <c r="B1849" t="s">
        <v>10118</v>
      </c>
      <c r="C1849" t="str">
        <f t="shared" si="28"/>
        <v>Welspun</v>
      </c>
      <c r="D1849" s="2" t="s">
        <v>18494</v>
      </c>
      <c r="E1849" t="s">
        <v>666</v>
      </c>
      <c r="F1849" t="s">
        <v>27537</v>
      </c>
      <c r="G1849" t="s">
        <v>3608</v>
      </c>
      <c r="H1849" t="s">
        <v>10120</v>
      </c>
      <c r="I1849" t="s">
        <v>10121</v>
      </c>
      <c r="J1849" t="s">
        <v>10122</v>
      </c>
      <c r="K1849" t="s">
        <v>682</v>
      </c>
      <c r="L1849" t="s">
        <v>4852</v>
      </c>
    </row>
    <row r="1850" spans="1:12">
      <c r="A1850" t="s">
        <v>10166</v>
      </c>
      <c r="B1850" t="s">
        <v>10124</v>
      </c>
      <c r="C1850" t="str">
        <f t="shared" si="28"/>
        <v>Mallcom</v>
      </c>
      <c r="D1850" s="2" t="s">
        <v>27538</v>
      </c>
      <c r="E1850" t="s">
        <v>10001</v>
      </c>
      <c r="F1850" t="s">
        <v>27539</v>
      </c>
      <c r="G1850" t="s">
        <v>1141</v>
      </c>
      <c r="H1850" t="s">
        <v>5250</v>
      </c>
      <c r="I1850" t="s">
        <v>2857</v>
      </c>
      <c r="J1850" t="s">
        <v>10125</v>
      </c>
      <c r="K1850" t="s">
        <v>5852</v>
      </c>
      <c r="L1850" t="s">
        <v>4852</v>
      </c>
    </row>
    <row r="1851" spans="1:12">
      <c r="A1851" t="s">
        <v>10170</v>
      </c>
      <c r="B1851" t="s">
        <v>10127</v>
      </c>
      <c r="C1851" t="str">
        <f t="shared" si="28"/>
        <v>Optiemus</v>
      </c>
      <c r="D1851" s="2" t="s">
        <v>27540</v>
      </c>
      <c r="E1851" t="s">
        <v>22815</v>
      </c>
      <c r="F1851" t="s">
        <v>27541</v>
      </c>
      <c r="G1851" t="s">
        <v>856</v>
      </c>
      <c r="H1851" t="s">
        <v>10128</v>
      </c>
      <c r="I1851" t="s">
        <v>5917</v>
      </c>
      <c r="J1851" t="s">
        <v>10129</v>
      </c>
      <c r="K1851" t="s">
        <v>10130</v>
      </c>
      <c r="L1851" t="s">
        <v>991</v>
      </c>
    </row>
    <row r="1852" spans="1:12">
      <c r="A1852" t="s">
        <v>10173</v>
      </c>
      <c r="B1852" t="s">
        <v>10132</v>
      </c>
      <c r="C1852" t="str">
        <f t="shared" si="28"/>
        <v>Akme</v>
      </c>
      <c r="D1852" s="2" t="s">
        <v>4275</v>
      </c>
      <c r="E1852" t="s">
        <v>12711</v>
      </c>
      <c r="F1852" t="s">
        <v>27542</v>
      </c>
      <c r="G1852" t="s">
        <v>856</v>
      </c>
      <c r="H1852" t="s">
        <v>902</v>
      </c>
      <c r="I1852" t="s">
        <v>3182</v>
      </c>
      <c r="J1852" t="s">
        <v>118</v>
      </c>
      <c r="K1852" t="s">
        <v>3186</v>
      </c>
      <c r="L1852" t="s">
        <v>991</v>
      </c>
    </row>
    <row r="1853" spans="1:12">
      <c r="A1853" t="s">
        <v>10178</v>
      </c>
      <c r="B1853" t="s">
        <v>10134</v>
      </c>
      <c r="C1853" t="str">
        <f t="shared" si="28"/>
        <v>Cospower</v>
      </c>
      <c r="D1853" s="2" t="s">
        <v>2340</v>
      </c>
      <c r="E1853" t="s">
        <v>24379</v>
      </c>
      <c r="F1853" t="s">
        <v>1528</v>
      </c>
      <c r="G1853" t="s">
        <v>856</v>
      </c>
      <c r="H1853" t="s">
        <v>2418</v>
      </c>
      <c r="I1853" t="s">
        <v>10136</v>
      </c>
      <c r="J1853" t="s">
        <v>6757</v>
      </c>
      <c r="K1853" t="s">
        <v>10137</v>
      </c>
      <c r="L1853" t="s">
        <v>2654</v>
      </c>
    </row>
    <row r="1854" spans="1:12">
      <c r="A1854" t="s">
        <v>842</v>
      </c>
      <c r="B1854" t="s">
        <v>843</v>
      </c>
      <c r="C1854" t="str">
        <f t="shared" si="28"/>
        <v>Name</v>
      </c>
      <c r="D1854" s="2" t="s">
        <v>844</v>
      </c>
      <c r="E1854" t="s">
        <v>845</v>
      </c>
      <c r="F1854" t="s">
        <v>846</v>
      </c>
      <c r="G1854" t="s">
        <v>847</v>
      </c>
      <c r="H1854" t="s">
        <v>848</v>
      </c>
      <c r="I1854" t="s">
        <v>849</v>
      </c>
      <c r="J1854" t="s">
        <v>850</v>
      </c>
      <c r="K1854" t="s">
        <v>851</v>
      </c>
      <c r="L1854" t="s">
        <v>852</v>
      </c>
    </row>
    <row r="1855" spans="1:12">
      <c r="A1855" t="s">
        <v>10183</v>
      </c>
      <c r="B1855" t="s">
        <v>10139</v>
      </c>
      <c r="C1855" t="str">
        <f t="shared" si="28"/>
        <v>NELCO</v>
      </c>
      <c r="D1855" s="2" t="s">
        <v>27543</v>
      </c>
      <c r="E1855" t="s">
        <v>27544</v>
      </c>
      <c r="F1855" t="s">
        <v>27545</v>
      </c>
      <c r="G1855" t="s">
        <v>1642</v>
      </c>
      <c r="H1855" t="s">
        <v>6610</v>
      </c>
      <c r="I1855" t="s">
        <v>10140</v>
      </c>
      <c r="J1855" t="s">
        <v>10141</v>
      </c>
      <c r="K1855" t="s">
        <v>2066</v>
      </c>
      <c r="L1855" t="s">
        <v>2822</v>
      </c>
    </row>
    <row r="1856" spans="1:12">
      <c r="A1856" t="s">
        <v>10188</v>
      </c>
      <c r="B1856" t="s">
        <v>10143</v>
      </c>
      <c r="C1856" t="str">
        <f t="shared" si="28"/>
        <v>Remsons</v>
      </c>
      <c r="D1856" s="2" t="s">
        <v>27546</v>
      </c>
      <c r="E1856" t="s">
        <v>17483</v>
      </c>
      <c r="F1856" t="s">
        <v>27547</v>
      </c>
      <c r="G1856" t="s">
        <v>1141</v>
      </c>
      <c r="H1856" t="s">
        <v>10144</v>
      </c>
      <c r="I1856" t="s">
        <v>7845</v>
      </c>
      <c r="J1856" t="s">
        <v>10145</v>
      </c>
      <c r="K1856" t="s">
        <v>5129</v>
      </c>
      <c r="L1856" t="s">
        <v>2822</v>
      </c>
    </row>
    <row r="1857" spans="1:12">
      <c r="A1857" t="s">
        <v>10192</v>
      </c>
      <c r="B1857" t="s">
        <v>10147</v>
      </c>
      <c r="C1857" t="str">
        <f t="shared" si="28"/>
        <v>Agro</v>
      </c>
      <c r="D1857" s="2" t="s">
        <v>2688</v>
      </c>
      <c r="E1857" t="s">
        <v>240</v>
      </c>
      <c r="F1857" t="s">
        <v>23438</v>
      </c>
      <c r="G1857" t="s">
        <v>8048</v>
      </c>
      <c r="H1857" t="s">
        <v>307</v>
      </c>
      <c r="I1857" t="s">
        <v>10148</v>
      </c>
      <c r="J1857" t="s">
        <v>9215</v>
      </c>
      <c r="K1857" t="s">
        <v>9321</v>
      </c>
      <c r="L1857" t="s">
        <v>10149</v>
      </c>
    </row>
    <row r="1858" spans="1:12">
      <c r="A1858" t="s">
        <v>10196</v>
      </c>
      <c r="B1858" t="s">
        <v>10151</v>
      </c>
      <c r="C1858" t="str">
        <f t="shared" ref="C1858:C1921" si="29">IFERROR(LEFT(B1858,FIND(" ",B1858)-1),B1858)</f>
        <v>Ascom</v>
      </c>
      <c r="D1858" s="2" t="s">
        <v>22836</v>
      </c>
      <c r="E1858" t="s">
        <v>5347</v>
      </c>
      <c r="F1858" t="s">
        <v>24558</v>
      </c>
      <c r="G1858" t="s">
        <v>856</v>
      </c>
      <c r="H1858" t="s">
        <v>10152</v>
      </c>
      <c r="I1858" t="s">
        <v>8112</v>
      </c>
      <c r="J1858" t="s">
        <v>1008</v>
      </c>
      <c r="K1858" t="s">
        <v>3008</v>
      </c>
      <c r="L1858" t="s">
        <v>10149</v>
      </c>
    </row>
    <row r="1859" spans="1:12">
      <c r="A1859" t="s">
        <v>10199</v>
      </c>
      <c r="B1859" t="s">
        <v>10154</v>
      </c>
      <c r="C1859" t="str">
        <f t="shared" si="29"/>
        <v>Empire</v>
      </c>
      <c r="D1859" s="2" t="s">
        <v>24559</v>
      </c>
      <c r="E1859" t="s">
        <v>16449</v>
      </c>
      <c r="F1859" t="s">
        <v>24560</v>
      </c>
      <c r="G1859" t="s">
        <v>434</v>
      </c>
      <c r="H1859" t="s">
        <v>8707</v>
      </c>
      <c r="I1859" t="s">
        <v>9646</v>
      </c>
      <c r="J1859" t="s">
        <v>10155</v>
      </c>
      <c r="K1859" t="s">
        <v>8318</v>
      </c>
      <c r="L1859" t="s">
        <v>7616</v>
      </c>
    </row>
    <row r="1860" spans="1:12">
      <c r="A1860" t="s">
        <v>10203</v>
      </c>
      <c r="B1860" t="s">
        <v>10157</v>
      </c>
      <c r="C1860" t="str">
        <f t="shared" si="29"/>
        <v>Canarys</v>
      </c>
      <c r="D1860" s="2" t="s">
        <v>3870</v>
      </c>
      <c r="E1860" t="s">
        <v>6626</v>
      </c>
      <c r="F1860" t="s">
        <v>24561</v>
      </c>
      <c r="G1860" t="s">
        <v>856</v>
      </c>
      <c r="H1860" t="s">
        <v>4716</v>
      </c>
      <c r="I1860" t="s">
        <v>10158</v>
      </c>
      <c r="J1860" t="s">
        <v>10159</v>
      </c>
      <c r="K1860" t="s">
        <v>1467</v>
      </c>
      <c r="L1860" t="s">
        <v>7616</v>
      </c>
    </row>
    <row r="1861" spans="1:12">
      <c r="A1861" t="s">
        <v>10207</v>
      </c>
      <c r="B1861" t="s">
        <v>10161</v>
      </c>
      <c r="C1861" t="str">
        <f t="shared" si="29"/>
        <v>Prolife</v>
      </c>
      <c r="D1861" s="2" t="s">
        <v>4605</v>
      </c>
      <c r="E1861" t="s">
        <v>2506</v>
      </c>
      <c r="F1861" t="s">
        <v>20494</v>
      </c>
      <c r="G1861" t="s">
        <v>568</v>
      </c>
      <c r="H1861" t="s">
        <v>4642</v>
      </c>
      <c r="I1861" t="s">
        <v>10162</v>
      </c>
      <c r="J1861" t="s">
        <v>3390</v>
      </c>
      <c r="K1861" t="s">
        <v>179</v>
      </c>
      <c r="L1861" t="s">
        <v>9593</v>
      </c>
    </row>
    <row r="1862" spans="1:12">
      <c r="A1862" t="s">
        <v>10210</v>
      </c>
      <c r="B1862" t="s">
        <v>10164</v>
      </c>
      <c r="C1862" t="str">
        <f t="shared" si="29"/>
        <v>Emerald</v>
      </c>
      <c r="D1862" s="2" t="s">
        <v>24563</v>
      </c>
      <c r="E1862" t="s">
        <v>5466</v>
      </c>
      <c r="F1862" t="s">
        <v>24564</v>
      </c>
      <c r="G1862" t="s">
        <v>858</v>
      </c>
      <c r="H1862" t="s">
        <v>2246</v>
      </c>
      <c r="I1862" t="s">
        <v>859</v>
      </c>
      <c r="J1862" t="s">
        <v>10165</v>
      </c>
      <c r="K1862" t="s">
        <v>859</v>
      </c>
      <c r="L1862" t="s">
        <v>9593</v>
      </c>
    </row>
    <row r="1863" spans="1:12">
      <c r="A1863" t="s">
        <v>10214</v>
      </c>
      <c r="B1863" t="s">
        <v>10167</v>
      </c>
      <c r="C1863" t="str">
        <f t="shared" si="29"/>
        <v>Veljan</v>
      </c>
      <c r="D1863" s="2" t="s">
        <v>24565</v>
      </c>
      <c r="E1863" t="s">
        <v>3402</v>
      </c>
      <c r="F1863" t="s">
        <v>27548</v>
      </c>
      <c r="G1863" t="s">
        <v>333</v>
      </c>
      <c r="H1863" t="s">
        <v>10169</v>
      </c>
      <c r="I1863" t="s">
        <v>9605</v>
      </c>
      <c r="J1863" t="s">
        <v>948</v>
      </c>
      <c r="K1863" t="s">
        <v>9240</v>
      </c>
      <c r="L1863" t="s">
        <v>555</v>
      </c>
    </row>
    <row r="1864" spans="1:12">
      <c r="A1864" t="s">
        <v>10218</v>
      </c>
      <c r="B1864" t="s">
        <v>10171</v>
      </c>
      <c r="C1864" t="str">
        <f t="shared" si="29"/>
        <v>Hindustan</v>
      </c>
      <c r="D1864" s="2" t="s">
        <v>24566</v>
      </c>
      <c r="E1864" t="s">
        <v>22828</v>
      </c>
      <c r="F1864" t="s">
        <v>24567</v>
      </c>
      <c r="G1864" t="s">
        <v>856</v>
      </c>
      <c r="H1864" t="s">
        <v>9765</v>
      </c>
      <c r="I1864" t="s">
        <v>120</v>
      </c>
      <c r="J1864" t="s">
        <v>10172</v>
      </c>
      <c r="K1864" t="s">
        <v>10044</v>
      </c>
      <c r="L1864" t="s">
        <v>555</v>
      </c>
    </row>
    <row r="1865" spans="1:12">
      <c r="A1865" t="s">
        <v>842</v>
      </c>
      <c r="B1865" t="s">
        <v>843</v>
      </c>
      <c r="C1865" t="str">
        <f t="shared" si="29"/>
        <v>Name</v>
      </c>
      <c r="D1865" s="2" t="s">
        <v>844</v>
      </c>
      <c r="E1865" t="s">
        <v>845</v>
      </c>
      <c r="F1865" t="s">
        <v>846</v>
      </c>
      <c r="G1865" t="s">
        <v>847</v>
      </c>
      <c r="H1865" t="s">
        <v>848</v>
      </c>
      <c r="I1865" t="s">
        <v>849</v>
      </c>
      <c r="J1865" t="s">
        <v>850</v>
      </c>
      <c r="K1865" t="s">
        <v>851</v>
      </c>
      <c r="L1865" t="s">
        <v>852</v>
      </c>
    </row>
    <row r="1866" spans="1:12">
      <c r="A1866" t="s">
        <v>10221</v>
      </c>
      <c r="B1866" t="s">
        <v>10174</v>
      </c>
      <c r="C1866" t="str">
        <f t="shared" si="29"/>
        <v>Bharat</v>
      </c>
      <c r="D1866" s="2" t="s">
        <v>27549</v>
      </c>
      <c r="E1866" t="s">
        <v>4753</v>
      </c>
      <c r="F1866" t="s">
        <v>27550</v>
      </c>
      <c r="G1866" t="s">
        <v>933</v>
      </c>
      <c r="H1866" t="s">
        <v>1030</v>
      </c>
      <c r="I1866" t="s">
        <v>10175</v>
      </c>
      <c r="J1866" t="s">
        <v>10176</v>
      </c>
      <c r="K1866" t="s">
        <v>10177</v>
      </c>
      <c r="L1866" t="s">
        <v>1147</v>
      </c>
    </row>
    <row r="1867" spans="1:12">
      <c r="A1867" t="s">
        <v>10225</v>
      </c>
      <c r="B1867" t="s">
        <v>10179</v>
      </c>
      <c r="C1867" t="str">
        <f t="shared" si="29"/>
        <v>Gensol</v>
      </c>
      <c r="D1867" s="2" t="s">
        <v>725</v>
      </c>
      <c r="E1867" t="s">
        <v>2260</v>
      </c>
      <c r="F1867" t="s">
        <v>24568</v>
      </c>
      <c r="G1867" t="s">
        <v>856</v>
      </c>
      <c r="H1867" t="s">
        <v>10180</v>
      </c>
      <c r="I1867" t="s">
        <v>259</v>
      </c>
      <c r="J1867" t="s">
        <v>10181</v>
      </c>
      <c r="K1867" t="s">
        <v>10182</v>
      </c>
      <c r="L1867" t="s">
        <v>1147</v>
      </c>
    </row>
    <row r="1868" spans="1:12">
      <c r="A1868" t="s">
        <v>10230</v>
      </c>
      <c r="B1868" t="s">
        <v>10251</v>
      </c>
      <c r="C1868" t="str">
        <f t="shared" si="29"/>
        <v>MMP</v>
      </c>
      <c r="D1868" s="2" t="s">
        <v>23364</v>
      </c>
      <c r="E1868" t="s">
        <v>22916</v>
      </c>
      <c r="F1868" t="s">
        <v>27551</v>
      </c>
      <c r="G1868" t="s">
        <v>1056</v>
      </c>
      <c r="H1868" t="s">
        <v>10252</v>
      </c>
      <c r="I1868" t="s">
        <v>1827</v>
      </c>
      <c r="J1868" t="s">
        <v>10253</v>
      </c>
      <c r="K1868" t="s">
        <v>628</v>
      </c>
      <c r="L1868" t="s">
        <v>1749</v>
      </c>
    </row>
    <row r="1869" spans="1:12">
      <c r="A1869" t="s">
        <v>10234</v>
      </c>
      <c r="B1869" t="s">
        <v>796</v>
      </c>
      <c r="C1869" t="str">
        <f t="shared" si="29"/>
        <v>GNA</v>
      </c>
      <c r="D1869" s="2" t="s">
        <v>27552</v>
      </c>
      <c r="E1869" t="s">
        <v>10962</v>
      </c>
      <c r="F1869" t="s">
        <v>27553</v>
      </c>
      <c r="G1869" t="s">
        <v>2320</v>
      </c>
      <c r="H1869" t="s">
        <v>5769</v>
      </c>
      <c r="I1869" t="s">
        <v>10184</v>
      </c>
      <c r="J1869" t="s">
        <v>10185</v>
      </c>
      <c r="K1869" t="s">
        <v>10186</v>
      </c>
      <c r="L1869" t="s">
        <v>10187</v>
      </c>
    </row>
    <row r="1870" spans="1:12">
      <c r="A1870" t="s">
        <v>10237</v>
      </c>
      <c r="B1870" t="s">
        <v>10189</v>
      </c>
      <c r="C1870" t="str">
        <f t="shared" si="29"/>
        <v>Felix</v>
      </c>
      <c r="D1870" s="2" t="s">
        <v>27554</v>
      </c>
      <c r="E1870" t="s">
        <v>12473</v>
      </c>
      <c r="F1870" t="s">
        <v>27555</v>
      </c>
      <c r="G1870" t="s">
        <v>856</v>
      </c>
      <c r="H1870" t="s">
        <v>4109</v>
      </c>
      <c r="I1870" t="s">
        <v>10190</v>
      </c>
      <c r="J1870" t="s">
        <v>1232</v>
      </c>
      <c r="K1870" t="s">
        <v>10191</v>
      </c>
      <c r="L1870" t="s">
        <v>10187</v>
      </c>
    </row>
    <row r="1871" spans="1:12">
      <c r="A1871" t="s">
        <v>10242</v>
      </c>
      <c r="B1871" t="s">
        <v>10193</v>
      </c>
      <c r="C1871" t="str">
        <f t="shared" si="29"/>
        <v>Logica</v>
      </c>
      <c r="D1871" s="2" t="s">
        <v>23801</v>
      </c>
      <c r="E1871" t="s">
        <v>23626</v>
      </c>
      <c r="F1871" t="s">
        <v>24571</v>
      </c>
      <c r="G1871" t="s">
        <v>856</v>
      </c>
      <c r="H1871" t="s">
        <v>1247</v>
      </c>
      <c r="I1871" t="s">
        <v>10194</v>
      </c>
      <c r="J1871" t="s">
        <v>10195</v>
      </c>
      <c r="K1871" t="s">
        <v>6887</v>
      </c>
      <c r="L1871" t="s">
        <v>2830</v>
      </c>
    </row>
    <row r="1872" spans="1:12">
      <c r="A1872" t="s">
        <v>10245</v>
      </c>
      <c r="B1872" t="s">
        <v>10197</v>
      </c>
      <c r="C1872" t="str">
        <f t="shared" si="29"/>
        <v>Ratnaveer</v>
      </c>
      <c r="D1872" s="2" t="s">
        <v>24572</v>
      </c>
      <c r="E1872" t="s">
        <v>4554</v>
      </c>
      <c r="F1872" t="s">
        <v>24573</v>
      </c>
      <c r="G1872" t="s">
        <v>856</v>
      </c>
      <c r="H1872" t="s">
        <v>6207</v>
      </c>
      <c r="I1872" t="s">
        <v>7369</v>
      </c>
      <c r="J1872" t="s">
        <v>10198</v>
      </c>
      <c r="K1872" t="s">
        <v>6647</v>
      </c>
      <c r="L1872" t="s">
        <v>2830</v>
      </c>
    </row>
    <row r="1873" spans="1:12">
      <c r="A1873" t="s">
        <v>10250</v>
      </c>
      <c r="B1873" t="s">
        <v>10200</v>
      </c>
      <c r="C1873" t="str">
        <f t="shared" si="29"/>
        <v>Belrise</v>
      </c>
      <c r="D1873" s="2" t="s">
        <v>24350</v>
      </c>
      <c r="E1873" t="s">
        <v>25082</v>
      </c>
      <c r="F1873" t="s">
        <v>27556</v>
      </c>
      <c r="G1873" t="s">
        <v>407</v>
      </c>
      <c r="H1873" t="s">
        <v>9074</v>
      </c>
      <c r="I1873" t="s">
        <v>1621</v>
      </c>
      <c r="J1873" t="s">
        <v>10202</v>
      </c>
      <c r="K1873" t="s">
        <v>8013</v>
      </c>
      <c r="L1873" t="s">
        <v>2830</v>
      </c>
    </row>
    <row r="1874" spans="1:12">
      <c r="A1874" t="s">
        <v>10254</v>
      </c>
      <c r="B1874" t="s">
        <v>10208</v>
      </c>
      <c r="C1874" t="str">
        <f t="shared" si="29"/>
        <v>Meera</v>
      </c>
      <c r="D1874" s="2" t="s">
        <v>8980</v>
      </c>
      <c r="E1874" t="s">
        <v>2790</v>
      </c>
      <c r="F1874" t="s">
        <v>27505</v>
      </c>
      <c r="G1874" t="s">
        <v>1392</v>
      </c>
      <c r="H1874" t="s">
        <v>82</v>
      </c>
      <c r="I1874" t="s">
        <v>10209</v>
      </c>
      <c r="J1874" t="s">
        <v>7147</v>
      </c>
      <c r="K1874" t="s">
        <v>5252</v>
      </c>
      <c r="L1874" t="s">
        <v>2538</v>
      </c>
    </row>
    <row r="1875" spans="1:12">
      <c r="A1875" t="s">
        <v>10259</v>
      </c>
      <c r="B1875" t="s">
        <v>10211</v>
      </c>
      <c r="C1875" t="str">
        <f t="shared" si="29"/>
        <v>EP</v>
      </c>
      <c r="D1875" s="2" t="s">
        <v>24319</v>
      </c>
      <c r="E1875" t="s">
        <v>2796</v>
      </c>
      <c r="F1875" t="s">
        <v>666</v>
      </c>
      <c r="G1875" t="s">
        <v>856</v>
      </c>
      <c r="H1875" t="s">
        <v>2098</v>
      </c>
      <c r="I1875" t="s">
        <v>4858</v>
      </c>
      <c r="J1875" t="s">
        <v>10212</v>
      </c>
      <c r="K1875" t="s">
        <v>10213</v>
      </c>
      <c r="L1875" t="s">
        <v>2538</v>
      </c>
    </row>
    <row r="1876" spans="1:12">
      <c r="A1876" t="s">
        <v>10263</v>
      </c>
      <c r="B1876" t="s">
        <v>10215</v>
      </c>
      <c r="C1876" t="str">
        <f t="shared" si="29"/>
        <v>Kaynes</v>
      </c>
      <c r="D1876" s="2" t="s">
        <v>27557</v>
      </c>
      <c r="E1876" t="s">
        <v>27558</v>
      </c>
      <c r="F1876" t="s">
        <v>27559</v>
      </c>
      <c r="G1876" t="s">
        <v>856</v>
      </c>
      <c r="H1876" t="s">
        <v>10216</v>
      </c>
      <c r="I1876" t="s">
        <v>8451</v>
      </c>
      <c r="J1876" t="s">
        <v>10217</v>
      </c>
      <c r="K1876" t="s">
        <v>4301</v>
      </c>
      <c r="L1876" t="s">
        <v>2538</v>
      </c>
    </row>
    <row r="1877" spans="1:12">
      <c r="A1877" t="s">
        <v>10267</v>
      </c>
      <c r="B1877" t="s">
        <v>10219</v>
      </c>
      <c r="C1877" t="str">
        <f t="shared" si="29"/>
        <v>Kahan</v>
      </c>
      <c r="D1877" s="2" t="s">
        <v>6175</v>
      </c>
      <c r="E1877" t="s">
        <v>1435</v>
      </c>
      <c r="F1877" t="s">
        <v>1937</v>
      </c>
      <c r="G1877" t="s">
        <v>856</v>
      </c>
      <c r="H1877" t="s">
        <v>331</v>
      </c>
      <c r="I1877" t="s">
        <v>8407</v>
      </c>
      <c r="J1877" t="s">
        <v>9551</v>
      </c>
      <c r="K1877" t="s">
        <v>2245</v>
      </c>
      <c r="L1877" t="s">
        <v>2538</v>
      </c>
    </row>
    <row r="1878" spans="1:12">
      <c r="A1878" t="s">
        <v>10270</v>
      </c>
      <c r="B1878" t="s">
        <v>10222</v>
      </c>
      <c r="C1878" t="str">
        <f t="shared" si="29"/>
        <v>Ashok</v>
      </c>
      <c r="D1878" s="2" t="s">
        <v>27560</v>
      </c>
      <c r="E1878" t="s">
        <v>6463</v>
      </c>
      <c r="F1878" t="s">
        <v>27561</v>
      </c>
      <c r="G1878" t="s">
        <v>429</v>
      </c>
      <c r="H1878" t="s">
        <v>10223</v>
      </c>
      <c r="I1878" t="s">
        <v>6746</v>
      </c>
      <c r="J1878" t="s">
        <v>10224</v>
      </c>
      <c r="K1878" t="s">
        <v>8167</v>
      </c>
      <c r="L1878" t="s">
        <v>2748</v>
      </c>
    </row>
    <row r="1879" spans="1:12">
      <c r="A1879" t="s">
        <v>10275</v>
      </c>
      <c r="B1879" t="s">
        <v>793</v>
      </c>
      <c r="C1879" t="str">
        <f t="shared" si="29"/>
        <v>S</v>
      </c>
      <c r="D1879" s="2" t="s">
        <v>27562</v>
      </c>
      <c r="E1879" t="s">
        <v>8010</v>
      </c>
      <c r="F1879" t="s">
        <v>27563</v>
      </c>
      <c r="G1879" t="s">
        <v>1369</v>
      </c>
      <c r="H1879" t="s">
        <v>666</v>
      </c>
      <c r="I1879" t="s">
        <v>10226</v>
      </c>
      <c r="J1879" t="s">
        <v>10227</v>
      </c>
      <c r="K1879" t="s">
        <v>10228</v>
      </c>
      <c r="L1879" t="s">
        <v>10229</v>
      </c>
    </row>
    <row r="1880" spans="1:12">
      <c r="A1880" t="s">
        <v>10280</v>
      </c>
      <c r="B1880" t="s">
        <v>10231</v>
      </c>
      <c r="C1880" t="str">
        <f t="shared" si="29"/>
        <v>Mauria</v>
      </c>
      <c r="D1880" s="2" t="s">
        <v>10751</v>
      </c>
      <c r="E1880" t="s">
        <v>543</v>
      </c>
      <c r="F1880" t="s">
        <v>23400</v>
      </c>
      <c r="G1880" t="s">
        <v>856</v>
      </c>
      <c r="H1880" t="s">
        <v>518</v>
      </c>
      <c r="I1880" t="s">
        <v>875</v>
      </c>
      <c r="J1880" t="s">
        <v>10232</v>
      </c>
      <c r="K1880" t="s">
        <v>10233</v>
      </c>
      <c r="L1880" t="s">
        <v>10229</v>
      </c>
    </row>
    <row r="1881" spans="1:12">
      <c r="A1881" t="s">
        <v>842</v>
      </c>
      <c r="B1881" t="s">
        <v>843</v>
      </c>
      <c r="C1881" t="str">
        <f t="shared" si="29"/>
        <v>Name</v>
      </c>
      <c r="D1881" s="2" t="s">
        <v>844</v>
      </c>
      <c r="E1881" t="s">
        <v>845</v>
      </c>
      <c r="F1881" t="s">
        <v>846</v>
      </c>
      <c r="G1881" t="s">
        <v>847</v>
      </c>
      <c r="H1881" t="s">
        <v>848</v>
      </c>
      <c r="I1881" t="s">
        <v>849</v>
      </c>
      <c r="J1881" t="s">
        <v>850</v>
      </c>
      <c r="K1881" t="s">
        <v>851</v>
      </c>
      <c r="L1881" t="s">
        <v>852</v>
      </c>
    </row>
    <row r="1882" spans="1:12">
      <c r="A1882" t="s">
        <v>10285</v>
      </c>
      <c r="B1882" t="s">
        <v>10235</v>
      </c>
      <c r="C1882" t="str">
        <f t="shared" si="29"/>
        <v>Optimus</v>
      </c>
      <c r="D1882" s="2" t="s">
        <v>3796</v>
      </c>
      <c r="E1882" t="s">
        <v>18754</v>
      </c>
      <c r="F1882" t="s">
        <v>23113</v>
      </c>
      <c r="G1882" t="s">
        <v>856</v>
      </c>
      <c r="H1882" t="s">
        <v>3848</v>
      </c>
      <c r="I1882" t="s">
        <v>10236</v>
      </c>
      <c r="J1882" t="s">
        <v>4859</v>
      </c>
      <c r="K1882" t="s">
        <v>352</v>
      </c>
      <c r="L1882" t="s">
        <v>5343</v>
      </c>
    </row>
    <row r="1883" spans="1:12">
      <c r="A1883" t="s">
        <v>10288</v>
      </c>
      <c r="B1883" t="s">
        <v>10238</v>
      </c>
      <c r="C1883" t="str">
        <f t="shared" si="29"/>
        <v>Shree</v>
      </c>
      <c r="D1883" s="2" t="s">
        <v>24575</v>
      </c>
      <c r="E1883" t="s">
        <v>19602</v>
      </c>
      <c r="F1883" t="s">
        <v>24576</v>
      </c>
      <c r="G1883" t="s">
        <v>856</v>
      </c>
      <c r="H1883" t="s">
        <v>10239</v>
      </c>
      <c r="I1883" t="s">
        <v>10240</v>
      </c>
      <c r="J1883" t="s">
        <v>10241</v>
      </c>
      <c r="K1883" t="s">
        <v>6220</v>
      </c>
      <c r="L1883" t="s">
        <v>9551</v>
      </c>
    </row>
    <row r="1884" spans="1:12">
      <c r="A1884" t="s">
        <v>10292</v>
      </c>
      <c r="B1884" t="s">
        <v>10243</v>
      </c>
      <c r="C1884" t="str">
        <f t="shared" si="29"/>
        <v>Consecutive</v>
      </c>
      <c r="D1884" s="2" t="s">
        <v>3062</v>
      </c>
      <c r="E1884" t="s">
        <v>1992</v>
      </c>
      <c r="F1884" t="s">
        <v>4184</v>
      </c>
      <c r="G1884" t="s">
        <v>856</v>
      </c>
      <c r="H1884" t="s">
        <v>2153</v>
      </c>
      <c r="I1884" t="s">
        <v>7010</v>
      </c>
      <c r="J1884" t="s">
        <v>117</v>
      </c>
      <c r="K1884" t="s">
        <v>10244</v>
      </c>
      <c r="L1884" t="s">
        <v>330</v>
      </c>
    </row>
    <row r="1885" spans="1:12">
      <c r="A1885" t="s">
        <v>10295</v>
      </c>
      <c r="B1885" t="s">
        <v>10246</v>
      </c>
      <c r="C1885" t="str">
        <f t="shared" si="29"/>
        <v>Rajratan</v>
      </c>
      <c r="D1885" s="2" t="s">
        <v>27564</v>
      </c>
      <c r="E1885" t="s">
        <v>1727</v>
      </c>
      <c r="F1885" t="s">
        <v>27565</v>
      </c>
      <c r="G1885" t="s">
        <v>2858</v>
      </c>
      <c r="H1885" t="s">
        <v>3457</v>
      </c>
      <c r="I1885" t="s">
        <v>10247</v>
      </c>
      <c r="J1885" t="s">
        <v>10248</v>
      </c>
      <c r="K1885" t="s">
        <v>10249</v>
      </c>
      <c r="L1885" t="s">
        <v>330</v>
      </c>
    </row>
    <row r="1886" spans="1:12">
      <c r="A1886" t="s">
        <v>10299</v>
      </c>
      <c r="B1886" t="s">
        <v>10255</v>
      </c>
      <c r="C1886" t="str">
        <f t="shared" si="29"/>
        <v>Anya</v>
      </c>
      <c r="D1886" s="2" t="s">
        <v>5904</v>
      </c>
      <c r="E1886" t="s">
        <v>2807</v>
      </c>
      <c r="F1886" t="s">
        <v>24577</v>
      </c>
      <c r="G1886" t="s">
        <v>856</v>
      </c>
      <c r="H1886" t="s">
        <v>2522</v>
      </c>
      <c r="I1886" t="s">
        <v>859</v>
      </c>
      <c r="J1886" t="s">
        <v>10258</v>
      </c>
      <c r="K1886" t="s">
        <v>859</v>
      </c>
      <c r="L1886" t="s">
        <v>330</v>
      </c>
    </row>
    <row r="1887" spans="1:12">
      <c r="A1887" t="s">
        <v>10304</v>
      </c>
      <c r="B1887" t="s">
        <v>10260</v>
      </c>
      <c r="C1887" t="str">
        <f t="shared" si="29"/>
        <v>Autoline</v>
      </c>
      <c r="D1887" s="2" t="s">
        <v>24338</v>
      </c>
      <c r="E1887" t="s">
        <v>370</v>
      </c>
      <c r="F1887" t="s">
        <v>24578</v>
      </c>
      <c r="G1887" t="s">
        <v>856</v>
      </c>
      <c r="H1887" t="s">
        <v>2037</v>
      </c>
      <c r="I1887" t="s">
        <v>10261</v>
      </c>
      <c r="J1887" t="s">
        <v>10262</v>
      </c>
      <c r="K1887" t="s">
        <v>1408</v>
      </c>
      <c r="L1887" t="s">
        <v>8764</v>
      </c>
    </row>
    <row r="1888" spans="1:12">
      <c r="A1888" t="s">
        <v>10308</v>
      </c>
      <c r="B1888" t="s">
        <v>10264</v>
      </c>
      <c r="C1888" t="str">
        <f t="shared" si="29"/>
        <v>JBM</v>
      </c>
      <c r="D1888" s="2" t="s">
        <v>27566</v>
      </c>
      <c r="E1888" t="s">
        <v>5672</v>
      </c>
      <c r="F1888" t="s">
        <v>27567</v>
      </c>
      <c r="G1888" t="s">
        <v>2637</v>
      </c>
      <c r="H1888" t="s">
        <v>10265</v>
      </c>
      <c r="I1888" t="s">
        <v>6108</v>
      </c>
      <c r="J1888" t="s">
        <v>10266</v>
      </c>
      <c r="K1888" t="s">
        <v>2762</v>
      </c>
      <c r="L1888" t="s">
        <v>7223</v>
      </c>
    </row>
    <row r="1889" spans="1:12">
      <c r="A1889" t="s">
        <v>10313</v>
      </c>
      <c r="B1889" t="s">
        <v>10268</v>
      </c>
      <c r="C1889" t="str">
        <f t="shared" si="29"/>
        <v>ABS</v>
      </c>
      <c r="D1889" s="2" t="s">
        <v>27568</v>
      </c>
      <c r="E1889" t="s">
        <v>1666</v>
      </c>
      <c r="F1889" t="s">
        <v>27569</v>
      </c>
      <c r="G1889" t="s">
        <v>856</v>
      </c>
      <c r="H1889" t="s">
        <v>7573</v>
      </c>
      <c r="I1889" t="s">
        <v>859</v>
      </c>
      <c r="J1889" t="s">
        <v>10269</v>
      </c>
      <c r="K1889" t="s">
        <v>859</v>
      </c>
      <c r="L1889" t="s">
        <v>7223</v>
      </c>
    </row>
    <row r="1890" spans="1:12">
      <c r="A1890" t="s">
        <v>10318</v>
      </c>
      <c r="B1890" t="s">
        <v>10271</v>
      </c>
      <c r="C1890" t="str">
        <f t="shared" si="29"/>
        <v>Chemtech</v>
      </c>
      <c r="D1890" s="2" t="s">
        <v>23339</v>
      </c>
      <c r="E1890" t="s">
        <v>12492</v>
      </c>
      <c r="F1890" t="s">
        <v>27570</v>
      </c>
      <c r="G1890" t="s">
        <v>856</v>
      </c>
      <c r="H1890" t="s">
        <v>2375</v>
      </c>
      <c r="I1890" t="s">
        <v>6321</v>
      </c>
      <c r="J1890" t="s">
        <v>6907</v>
      </c>
      <c r="K1890" t="s">
        <v>10273</v>
      </c>
      <c r="L1890" t="s">
        <v>10274</v>
      </c>
    </row>
    <row r="1891" spans="1:12">
      <c r="A1891" t="s">
        <v>10322</v>
      </c>
      <c r="B1891" t="s">
        <v>10276</v>
      </c>
      <c r="C1891" t="str">
        <f t="shared" si="29"/>
        <v>Rashi</v>
      </c>
      <c r="D1891" s="2" t="s">
        <v>27571</v>
      </c>
      <c r="E1891" t="s">
        <v>2973</v>
      </c>
      <c r="F1891" t="s">
        <v>27572</v>
      </c>
      <c r="G1891" t="s">
        <v>2858</v>
      </c>
      <c r="H1891" t="s">
        <v>10277</v>
      </c>
      <c r="I1891" t="s">
        <v>3075</v>
      </c>
      <c r="J1891" t="s">
        <v>10278</v>
      </c>
      <c r="K1891" t="s">
        <v>10279</v>
      </c>
      <c r="L1891" t="s">
        <v>10274</v>
      </c>
    </row>
    <row r="1892" spans="1:12">
      <c r="A1892" t="s">
        <v>842</v>
      </c>
      <c r="B1892" t="s">
        <v>843</v>
      </c>
      <c r="C1892" t="str">
        <f t="shared" si="29"/>
        <v>Name</v>
      </c>
      <c r="D1892" s="2" t="s">
        <v>844</v>
      </c>
      <c r="E1892" t="s">
        <v>845</v>
      </c>
      <c r="F1892" t="s">
        <v>846</v>
      </c>
      <c r="G1892" t="s">
        <v>847</v>
      </c>
      <c r="H1892" t="s">
        <v>848</v>
      </c>
      <c r="I1892" t="s">
        <v>849</v>
      </c>
      <c r="J1892" t="s">
        <v>850</v>
      </c>
      <c r="K1892" t="s">
        <v>851</v>
      </c>
      <c r="L1892" t="s">
        <v>852</v>
      </c>
    </row>
    <row r="1893" spans="1:12">
      <c r="A1893" t="s">
        <v>10327</v>
      </c>
      <c r="B1893" t="s">
        <v>10281</v>
      </c>
      <c r="C1893" t="str">
        <f t="shared" si="29"/>
        <v>Aurobindo</v>
      </c>
      <c r="D1893" s="2" t="s">
        <v>27573</v>
      </c>
      <c r="E1893" t="s">
        <v>893</v>
      </c>
      <c r="F1893" t="s">
        <v>27574</v>
      </c>
      <c r="G1893" t="s">
        <v>163</v>
      </c>
      <c r="H1893" t="s">
        <v>10282</v>
      </c>
      <c r="I1893" t="s">
        <v>641</v>
      </c>
      <c r="J1893" t="s">
        <v>10283</v>
      </c>
      <c r="K1893" t="s">
        <v>10284</v>
      </c>
      <c r="L1893" t="s">
        <v>5164</v>
      </c>
    </row>
    <row r="1894" spans="1:12">
      <c r="A1894" t="s">
        <v>10331</v>
      </c>
      <c r="B1894" t="s">
        <v>10286</v>
      </c>
      <c r="C1894" t="str">
        <f t="shared" si="29"/>
        <v>TruAlt</v>
      </c>
      <c r="D1894" s="2" t="s">
        <v>27575</v>
      </c>
      <c r="E1894" t="s">
        <v>23829</v>
      </c>
      <c r="F1894" t="s">
        <v>27576</v>
      </c>
      <c r="G1894" t="s">
        <v>856</v>
      </c>
      <c r="H1894" t="s">
        <v>859</v>
      </c>
      <c r="I1894" t="s">
        <v>859</v>
      </c>
      <c r="J1894" t="s">
        <v>859</v>
      </c>
      <c r="K1894" t="s">
        <v>859</v>
      </c>
      <c r="L1894" t="s">
        <v>5164</v>
      </c>
    </row>
    <row r="1895" spans="1:12">
      <c r="A1895" t="s">
        <v>10335</v>
      </c>
      <c r="B1895" t="s">
        <v>10289</v>
      </c>
      <c r="C1895" t="str">
        <f t="shared" si="29"/>
        <v>Naman</v>
      </c>
      <c r="D1895" s="2" t="s">
        <v>3862</v>
      </c>
      <c r="E1895" t="s">
        <v>8216</v>
      </c>
      <c r="F1895" t="s">
        <v>24580</v>
      </c>
      <c r="G1895" t="s">
        <v>856</v>
      </c>
      <c r="H1895" t="s">
        <v>3928</v>
      </c>
      <c r="I1895" t="s">
        <v>10290</v>
      </c>
      <c r="J1895" t="s">
        <v>10291</v>
      </c>
      <c r="K1895" t="s">
        <v>2906</v>
      </c>
      <c r="L1895" t="s">
        <v>2220</v>
      </c>
    </row>
    <row r="1896" spans="1:12">
      <c r="A1896" t="s">
        <v>10339</v>
      </c>
      <c r="B1896" t="s">
        <v>10293</v>
      </c>
      <c r="C1896" t="str">
        <f t="shared" si="29"/>
        <v>Qgo</v>
      </c>
      <c r="D1896" s="2" t="s">
        <v>23044</v>
      </c>
      <c r="E1896" t="s">
        <v>902</v>
      </c>
      <c r="F1896" t="s">
        <v>1466</v>
      </c>
      <c r="G1896" t="s">
        <v>718</v>
      </c>
      <c r="H1896" t="s">
        <v>2204</v>
      </c>
      <c r="I1896" t="s">
        <v>10294</v>
      </c>
      <c r="J1896" t="s">
        <v>4357</v>
      </c>
      <c r="K1896" t="s">
        <v>702</v>
      </c>
      <c r="L1896" t="s">
        <v>297</v>
      </c>
    </row>
    <row r="1897" spans="1:12">
      <c r="A1897" t="s">
        <v>10343</v>
      </c>
      <c r="B1897" t="s">
        <v>10382</v>
      </c>
      <c r="C1897" t="str">
        <f t="shared" si="29"/>
        <v>Trishakti</v>
      </c>
      <c r="D1897" s="2" t="s">
        <v>24581</v>
      </c>
      <c r="E1897" t="s">
        <v>27577</v>
      </c>
      <c r="F1897" t="s">
        <v>27578</v>
      </c>
      <c r="G1897" t="s">
        <v>856</v>
      </c>
      <c r="H1897" t="s">
        <v>2912</v>
      </c>
      <c r="I1897" t="s">
        <v>5933</v>
      </c>
      <c r="J1897" t="s">
        <v>4716</v>
      </c>
      <c r="K1897" t="s">
        <v>10383</v>
      </c>
      <c r="L1897" t="s">
        <v>2083</v>
      </c>
    </row>
    <row r="1898" spans="1:12">
      <c r="A1898" t="s">
        <v>10348</v>
      </c>
      <c r="B1898" t="s">
        <v>10296</v>
      </c>
      <c r="C1898" t="str">
        <f t="shared" si="29"/>
        <v>Uday</v>
      </c>
      <c r="D1898" s="2" t="s">
        <v>27579</v>
      </c>
      <c r="E1898" t="s">
        <v>22894</v>
      </c>
      <c r="F1898" t="s">
        <v>27580</v>
      </c>
      <c r="G1898" t="s">
        <v>856</v>
      </c>
      <c r="H1898" t="s">
        <v>139</v>
      </c>
      <c r="I1898" t="s">
        <v>10297</v>
      </c>
      <c r="J1898" t="s">
        <v>9397</v>
      </c>
      <c r="K1898" t="s">
        <v>10298</v>
      </c>
      <c r="L1898" t="s">
        <v>2083</v>
      </c>
    </row>
    <row r="1899" spans="1:12">
      <c r="A1899" t="s">
        <v>10351</v>
      </c>
      <c r="B1899" t="s">
        <v>10300</v>
      </c>
      <c r="C1899" t="str">
        <f t="shared" si="29"/>
        <v>Parag</v>
      </c>
      <c r="D1899" s="2" t="s">
        <v>23235</v>
      </c>
      <c r="E1899" t="s">
        <v>2120</v>
      </c>
      <c r="F1899" t="s">
        <v>27581</v>
      </c>
      <c r="G1899" t="s">
        <v>1518</v>
      </c>
      <c r="H1899" t="s">
        <v>4342</v>
      </c>
      <c r="I1899" t="s">
        <v>1191</v>
      </c>
      <c r="J1899" t="s">
        <v>10302</v>
      </c>
      <c r="K1899" t="s">
        <v>4967</v>
      </c>
      <c r="L1899" t="s">
        <v>10303</v>
      </c>
    </row>
    <row r="1900" spans="1:12">
      <c r="A1900" t="s">
        <v>10356</v>
      </c>
      <c r="B1900" t="s">
        <v>10305</v>
      </c>
      <c r="C1900" t="str">
        <f t="shared" si="29"/>
        <v>Sterling</v>
      </c>
      <c r="D1900" s="2" t="s">
        <v>25374</v>
      </c>
      <c r="E1900" t="s">
        <v>4410</v>
      </c>
      <c r="F1900" t="s">
        <v>27582</v>
      </c>
      <c r="G1900" t="s">
        <v>858</v>
      </c>
      <c r="H1900" t="s">
        <v>4624</v>
      </c>
      <c r="I1900" t="s">
        <v>10306</v>
      </c>
      <c r="J1900" t="s">
        <v>10307</v>
      </c>
      <c r="K1900" t="s">
        <v>6088</v>
      </c>
      <c r="L1900" t="s">
        <v>10303</v>
      </c>
    </row>
    <row r="1901" spans="1:12">
      <c r="A1901" t="s">
        <v>10362</v>
      </c>
      <c r="B1901" t="s">
        <v>10309</v>
      </c>
      <c r="C1901" t="str">
        <f t="shared" si="29"/>
        <v>Brigade</v>
      </c>
      <c r="D1901" s="2" t="s">
        <v>23274</v>
      </c>
      <c r="E1901" t="s">
        <v>24582</v>
      </c>
      <c r="F1901" t="s">
        <v>24583</v>
      </c>
      <c r="G1901" t="s">
        <v>856</v>
      </c>
      <c r="H1901" t="s">
        <v>10310</v>
      </c>
      <c r="I1901" t="s">
        <v>10311</v>
      </c>
      <c r="J1901" t="s">
        <v>7475</v>
      </c>
      <c r="K1901" t="s">
        <v>10312</v>
      </c>
      <c r="L1901" t="s">
        <v>10303</v>
      </c>
    </row>
    <row r="1902" spans="1:12">
      <c r="A1902" t="s">
        <v>10366</v>
      </c>
      <c r="B1902" t="s">
        <v>10314</v>
      </c>
      <c r="C1902" t="str">
        <f t="shared" si="29"/>
        <v>Mohini</v>
      </c>
      <c r="D1902" s="2" t="s">
        <v>23105</v>
      </c>
      <c r="E1902" t="s">
        <v>3693</v>
      </c>
      <c r="F1902" t="s">
        <v>24022</v>
      </c>
      <c r="G1902" t="s">
        <v>856</v>
      </c>
      <c r="H1902" t="s">
        <v>938</v>
      </c>
      <c r="I1902" t="s">
        <v>2223</v>
      </c>
      <c r="J1902" t="s">
        <v>10315</v>
      </c>
      <c r="K1902" t="s">
        <v>10316</v>
      </c>
      <c r="L1902" t="s">
        <v>10317</v>
      </c>
    </row>
    <row r="1903" spans="1:12">
      <c r="A1903" t="s">
        <v>10371</v>
      </c>
      <c r="B1903" t="s">
        <v>10319</v>
      </c>
      <c r="C1903" t="str">
        <f t="shared" si="29"/>
        <v>KDDL</v>
      </c>
      <c r="D1903" s="2" t="s">
        <v>27583</v>
      </c>
      <c r="E1903" t="s">
        <v>2947</v>
      </c>
      <c r="F1903" t="s">
        <v>27584</v>
      </c>
      <c r="G1903" t="s">
        <v>732</v>
      </c>
      <c r="H1903" t="s">
        <v>10321</v>
      </c>
      <c r="I1903" t="s">
        <v>4783</v>
      </c>
      <c r="J1903" t="s">
        <v>8228</v>
      </c>
      <c r="K1903" t="s">
        <v>3954</v>
      </c>
      <c r="L1903" t="s">
        <v>10317</v>
      </c>
    </row>
    <row r="1904" spans="1:12">
      <c r="A1904" t="s">
        <v>10375</v>
      </c>
      <c r="B1904" t="s">
        <v>10323</v>
      </c>
      <c r="C1904" t="str">
        <f t="shared" si="29"/>
        <v>Haz.Multi</v>
      </c>
      <c r="D1904" s="2" t="s">
        <v>22895</v>
      </c>
      <c r="E1904" t="s">
        <v>1495</v>
      </c>
      <c r="F1904" t="s">
        <v>27585</v>
      </c>
      <c r="G1904" t="s">
        <v>4863</v>
      </c>
      <c r="H1904" t="s">
        <v>6848</v>
      </c>
      <c r="I1904" t="s">
        <v>3243</v>
      </c>
      <c r="J1904" t="s">
        <v>10324</v>
      </c>
      <c r="K1904" t="s">
        <v>10325</v>
      </c>
      <c r="L1904" t="s">
        <v>10326</v>
      </c>
    </row>
    <row r="1905" spans="1:12">
      <c r="A1905" t="s">
        <v>10381</v>
      </c>
      <c r="B1905" t="s">
        <v>10352</v>
      </c>
      <c r="C1905" t="str">
        <f t="shared" si="29"/>
        <v>RKEC</v>
      </c>
      <c r="D1905" s="2" t="s">
        <v>27586</v>
      </c>
      <c r="E1905" t="s">
        <v>9883</v>
      </c>
      <c r="F1905" t="s">
        <v>27587</v>
      </c>
      <c r="G1905" t="s">
        <v>856</v>
      </c>
      <c r="H1905" t="s">
        <v>90</v>
      </c>
      <c r="I1905" t="s">
        <v>10354</v>
      </c>
      <c r="J1905" t="s">
        <v>10355</v>
      </c>
      <c r="K1905" t="s">
        <v>5131</v>
      </c>
      <c r="L1905" t="s">
        <v>10326</v>
      </c>
    </row>
    <row r="1906" spans="1:12">
      <c r="A1906" t="s">
        <v>10385</v>
      </c>
      <c r="B1906" t="s">
        <v>10328</v>
      </c>
      <c r="C1906" t="str">
        <f t="shared" si="29"/>
        <v>Hariom</v>
      </c>
      <c r="D1906" s="2" t="s">
        <v>27588</v>
      </c>
      <c r="E1906" t="s">
        <v>10513</v>
      </c>
      <c r="F1906" t="s">
        <v>27589</v>
      </c>
      <c r="G1906" t="s">
        <v>2637</v>
      </c>
      <c r="H1906" t="s">
        <v>5629</v>
      </c>
      <c r="I1906" t="s">
        <v>4242</v>
      </c>
      <c r="J1906" t="s">
        <v>10329</v>
      </c>
      <c r="K1906" t="s">
        <v>10330</v>
      </c>
      <c r="L1906" t="s">
        <v>10326</v>
      </c>
    </row>
    <row r="1907" spans="1:12">
      <c r="A1907" t="s">
        <v>10391</v>
      </c>
      <c r="B1907" t="s">
        <v>10332</v>
      </c>
      <c r="C1907" t="str">
        <f t="shared" si="29"/>
        <v>Shanti</v>
      </c>
      <c r="D1907" s="2" t="s">
        <v>27590</v>
      </c>
      <c r="E1907" t="s">
        <v>27591</v>
      </c>
      <c r="F1907" t="s">
        <v>27592</v>
      </c>
      <c r="G1907" t="s">
        <v>856</v>
      </c>
      <c r="H1907" t="s">
        <v>8737</v>
      </c>
      <c r="I1907" t="s">
        <v>10333</v>
      </c>
      <c r="J1907" t="s">
        <v>5653</v>
      </c>
      <c r="K1907" t="s">
        <v>10334</v>
      </c>
      <c r="L1907" t="s">
        <v>10326</v>
      </c>
    </row>
    <row r="1908" spans="1:12">
      <c r="A1908" t="s">
        <v>842</v>
      </c>
      <c r="B1908" t="s">
        <v>843</v>
      </c>
      <c r="C1908" t="str">
        <f t="shared" si="29"/>
        <v>Name</v>
      </c>
      <c r="D1908" s="2" t="s">
        <v>844</v>
      </c>
      <c r="E1908" t="s">
        <v>845</v>
      </c>
      <c r="F1908" t="s">
        <v>846</v>
      </c>
      <c r="G1908" t="s">
        <v>847</v>
      </c>
      <c r="H1908" t="s">
        <v>848</v>
      </c>
      <c r="I1908" t="s">
        <v>849</v>
      </c>
      <c r="J1908" t="s">
        <v>850</v>
      </c>
      <c r="K1908" t="s">
        <v>851</v>
      </c>
      <c r="L1908" t="s">
        <v>852</v>
      </c>
    </row>
    <row r="1909" spans="1:12">
      <c r="A1909" t="s">
        <v>10396</v>
      </c>
      <c r="B1909" t="s">
        <v>10336</v>
      </c>
      <c r="C1909" t="str">
        <f t="shared" si="29"/>
        <v>Simm.</v>
      </c>
      <c r="D1909" s="2" t="s">
        <v>23629</v>
      </c>
      <c r="E1909" t="s">
        <v>9507</v>
      </c>
      <c r="F1909" t="s">
        <v>23556</v>
      </c>
      <c r="G1909" t="s">
        <v>856</v>
      </c>
      <c r="H1909" t="s">
        <v>8900</v>
      </c>
      <c r="I1909" t="s">
        <v>10338</v>
      </c>
      <c r="J1909" t="s">
        <v>3833</v>
      </c>
      <c r="K1909" t="s">
        <v>679</v>
      </c>
      <c r="L1909" t="s">
        <v>1435</v>
      </c>
    </row>
    <row r="1910" spans="1:12">
      <c r="A1910" t="s">
        <v>10400</v>
      </c>
      <c r="B1910" t="s">
        <v>10340</v>
      </c>
      <c r="C1910" t="str">
        <f t="shared" si="29"/>
        <v>DMCC</v>
      </c>
      <c r="D1910" s="2" t="s">
        <v>27593</v>
      </c>
      <c r="E1910" t="s">
        <v>4729</v>
      </c>
      <c r="F1910" t="s">
        <v>27594</v>
      </c>
      <c r="G1910" t="s">
        <v>729</v>
      </c>
      <c r="H1910" t="s">
        <v>4936</v>
      </c>
      <c r="I1910" t="s">
        <v>10341</v>
      </c>
      <c r="J1910" t="s">
        <v>10342</v>
      </c>
      <c r="K1910" t="s">
        <v>1167</v>
      </c>
      <c r="L1910" t="s">
        <v>1803</v>
      </c>
    </row>
    <row r="1911" spans="1:12">
      <c r="A1911" t="s">
        <v>10404</v>
      </c>
      <c r="B1911" t="s">
        <v>10344</v>
      </c>
      <c r="C1911" t="str">
        <f t="shared" si="29"/>
        <v>Filatex</v>
      </c>
      <c r="D1911" s="2" t="s">
        <v>10159</v>
      </c>
      <c r="E1911" t="s">
        <v>9224</v>
      </c>
      <c r="F1911" t="s">
        <v>27595</v>
      </c>
      <c r="G1911" t="s">
        <v>5509</v>
      </c>
      <c r="H1911" t="s">
        <v>10345</v>
      </c>
      <c r="I1911" t="s">
        <v>4753</v>
      </c>
      <c r="J1911" t="s">
        <v>10346</v>
      </c>
      <c r="K1911" t="s">
        <v>10347</v>
      </c>
      <c r="L1911" t="s">
        <v>1803</v>
      </c>
    </row>
    <row r="1912" spans="1:12">
      <c r="A1912" t="s">
        <v>10408</v>
      </c>
      <c r="B1912" t="s">
        <v>10349</v>
      </c>
      <c r="C1912" t="str">
        <f t="shared" si="29"/>
        <v>Shankar</v>
      </c>
      <c r="D1912" s="2" t="s">
        <v>24585</v>
      </c>
      <c r="E1912" t="s">
        <v>1225</v>
      </c>
      <c r="F1912" t="s">
        <v>24586</v>
      </c>
      <c r="G1912" t="s">
        <v>1687</v>
      </c>
      <c r="H1912" t="s">
        <v>8920</v>
      </c>
      <c r="I1912" t="s">
        <v>6233</v>
      </c>
      <c r="J1912" t="s">
        <v>10350</v>
      </c>
      <c r="K1912" t="s">
        <v>5471</v>
      </c>
      <c r="L1912" t="s">
        <v>1803</v>
      </c>
    </row>
    <row r="1913" spans="1:12">
      <c r="A1913" t="s">
        <v>10413</v>
      </c>
      <c r="B1913" t="s">
        <v>10357</v>
      </c>
      <c r="C1913" t="str">
        <f t="shared" si="29"/>
        <v>G</v>
      </c>
      <c r="D1913" s="2" t="s">
        <v>27596</v>
      </c>
      <c r="E1913" t="s">
        <v>3793</v>
      </c>
      <c r="F1913" t="s">
        <v>27597</v>
      </c>
      <c r="G1913" t="s">
        <v>161</v>
      </c>
      <c r="H1913" t="s">
        <v>10358</v>
      </c>
      <c r="I1913" t="s">
        <v>10359</v>
      </c>
      <c r="J1913" t="s">
        <v>10360</v>
      </c>
      <c r="K1913" t="s">
        <v>10361</v>
      </c>
      <c r="L1913" t="s">
        <v>306</v>
      </c>
    </row>
    <row r="1914" spans="1:12">
      <c r="A1914" t="s">
        <v>10418</v>
      </c>
      <c r="B1914" t="s">
        <v>10363</v>
      </c>
      <c r="C1914" t="str">
        <f t="shared" si="29"/>
        <v>Labelkraft</v>
      </c>
      <c r="D1914" s="2" t="s">
        <v>10364</v>
      </c>
      <c r="E1914" t="s">
        <v>2977</v>
      </c>
      <c r="F1914" t="s">
        <v>8446</v>
      </c>
      <c r="G1914" t="s">
        <v>856</v>
      </c>
      <c r="H1914" t="s">
        <v>4539</v>
      </c>
      <c r="I1914" t="s">
        <v>10365</v>
      </c>
      <c r="J1914" t="s">
        <v>4311</v>
      </c>
      <c r="K1914" t="s">
        <v>3220</v>
      </c>
      <c r="L1914" t="s">
        <v>306</v>
      </c>
    </row>
    <row r="1915" spans="1:12">
      <c r="A1915" t="s">
        <v>10422</v>
      </c>
      <c r="B1915" t="s">
        <v>10367</v>
      </c>
      <c r="C1915" t="str">
        <f t="shared" si="29"/>
        <v>GAIL</v>
      </c>
      <c r="D1915" s="2" t="s">
        <v>27598</v>
      </c>
      <c r="E1915" t="s">
        <v>4649</v>
      </c>
      <c r="F1915" t="s">
        <v>27599</v>
      </c>
      <c r="G1915" t="s">
        <v>8920</v>
      </c>
      <c r="H1915" t="s">
        <v>10368</v>
      </c>
      <c r="I1915" t="s">
        <v>10369</v>
      </c>
      <c r="J1915" t="s">
        <v>10370</v>
      </c>
      <c r="K1915" t="s">
        <v>2039</v>
      </c>
      <c r="L1915" t="s">
        <v>2417</v>
      </c>
    </row>
    <row r="1916" spans="1:12">
      <c r="A1916" t="s">
        <v>10424</v>
      </c>
      <c r="B1916" t="s">
        <v>10397</v>
      </c>
      <c r="C1916" t="str">
        <f t="shared" si="29"/>
        <v>Focus</v>
      </c>
      <c r="D1916" s="2" t="s">
        <v>25135</v>
      </c>
      <c r="E1916" t="s">
        <v>12035</v>
      </c>
      <c r="F1916" t="s">
        <v>27600</v>
      </c>
      <c r="G1916" t="s">
        <v>856</v>
      </c>
      <c r="H1916" t="s">
        <v>5891</v>
      </c>
      <c r="I1916" t="s">
        <v>10398</v>
      </c>
      <c r="J1916" t="s">
        <v>10399</v>
      </c>
      <c r="K1916" t="s">
        <v>447</v>
      </c>
      <c r="L1916" t="s">
        <v>2417</v>
      </c>
    </row>
    <row r="1917" spans="1:12">
      <c r="A1917" t="s">
        <v>10429</v>
      </c>
      <c r="B1917" t="s">
        <v>10372</v>
      </c>
      <c r="C1917" t="str">
        <f t="shared" si="29"/>
        <v>Veekayem</v>
      </c>
      <c r="D1917" s="2" t="s">
        <v>23364</v>
      </c>
      <c r="E1917" t="s">
        <v>2029</v>
      </c>
      <c r="F1917" t="s">
        <v>23365</v>
      </c>
      <c r="G1917" t="s">
        <v>856</v>
      </c>
      <c r="H1917" t="s">
        <v>7682</v>
      </c>
      <c r="I1917" t="s">
        <v>10373</v>
      </c>
      <c r="J1917" t="s">
        <v>10374</v>
      </c>
      <c r="K1917" t="s">
        <v>3197</v>
      </c>
      <c r="L1917" t="s">
        <v>2417</v>
      </c>
    </row>
    <row r="1918" spans="1:12">
      <c r="A1918" t="s">
        <v>10434</v>
      </c>
      <c r="B1918" t="s">
        <v>10376</v>
      </c>
      <c r="C1918" t="str">
        <f t="shared" si="29"/>
        <v>Sai</v>
      </c>
      <c r="D1918" s="2" t="s">
        <v>27601</v>
      </c>
      <c r="E1918" t="s">
        <v>23794</v>
      </c>
      <c r="F1918" t="s">
        <v>27602</v>
      </c>
      <c r="G1918" t="s">
        <v>856</v>
      </c>
      <c r="H1918" t="s">
        <v>5743</v>
      </c>
      <c r="I1918" t="s">
        <v>10378</v>
      </c>
      <c r="J1918" t="s">
        <v>10379</v>
      </c>
      <c r="K1918" t="s">
        <v>10380</v>
      </c>
      <c r="L1918" t="s">
        <v>2417</v>
      </c>
    </row>
    <row r="1919" spans="1:12">
      <c r="A1919" t="s">
        <v>842</v>
      </c>
      <c r="B1919" t="s">
        <v>843</v>
      </c>
      <c r="C1919" t="str">
        <f t="shared" si="29"/>
        <v>Name</v>
      </c>
      <c r="D1919" s="2" t="s">
        <v>844</v>
      </c>
      <c r="E1919" t="s">
        <v>845</v>
      </c>
      <c r="F1919" t="s">
        <v>846</v>
      </c>
      <c r="G1919" t="s">
        <v>847</v>
      </c>
      <c r="H1919" t="s">
        <v>848</v>
      </c>
      <c r="I1919" t="s">
        <v>849</v>
      </c>
      <c r="J1919" t="s">
        <v>850</v>
      </c>
      <c r="K1919" t="s">
        <v>851</v>
      </c>
      <c r="L1919" t="s">
        <v>852</v>
      </c>
    </row>
    <row r="1920" spans="1:12">
      <c r="A1920" t="s">
        <v>10440</v>
      </c>
      <c r="B1920" t="s">
        <v>10386</v>
      </c>
      <c r="C1920" t="str">
        <f t="shared" si="29"/>
        <v>Sharda</v>
      </c>
      <c r="D1920" s="2" t="s">
        <v>24589</v>
      </c>
      <c r="E1920" t="s">
        <v>2876</v>
      </c>
      <c r="F1920" t="s">
        <v>24590</v>
      </c>
      <c r="G1920" t="s">
        <v>856</v>
      </c>
      <c r="H1920" t="s">
        <v>1369</v>
      </c>
      <c r="I1920" t="s">
        <v>10388</v>
      </c>
      <c r="J1920" t="s">
        <v>10389</v>
      </c>
      <c r="K1920" t="s">
        <v>10390</v>
      </c>
      <c r="L1920" t="s">
        <v>10384</v>
      </c>
    </row>
    <row r="1921" spans="1:12">
      <c r="A1921" t="s">
        <v>10447</v>
      </c>
      <c r="B1921" t="s">
        <v>10392</v>
      </c>
      <c r="C1921" t="str">
        <f t="shared" si="29"/>
        <v>Vaibhav</v>
      </c>
      <c r="D1921" s="2" t="s">
        <v>27603</v>
      </c>
      <c r="E1921" t="s">
        <v>12564</v>
      </c>
      <c r="F1921" t="s">
        <v>27604</v>
      </c>
      <c r="G1921" t="s">
        <v>9352</v>
      </c>
      <c r="H1921" t="s">
        <v>10393</v>
      </c>
      <c r="I1921" t="s">
        <v>10394</v>
      </c>
      <c r="J1921" t="s">
        <v>10395</v>
      </c>
      <c r="K1921" t="s">
        <v>5665</v>
      </c>
      <c r="L1921" t="s">
        <v>84</v>
      </c>
    </row>
    <row r="1922" spans="1:12">
      <c r="A1922" t="s">
        <v>10450</v>
      </c>
      <c r="B1922" t="s">
        <v>10401</v>
      </c>
      <c r="C1922" t="str">
        <f t="shared" ref="C1922:C1985" si="30">IFERROR(LEFT(B1922,FIND(" ",B1922)-1),B1922)</f>
        <v>Pyramid</v>
      </c>
      <c r="D1922" s="2" t="s">
        <v>23710</v>
      </c>
      <c r="E1922" t="s">
        <v>6009</v>
      </c>
      <c r="F1922" t="s">
        <v>24591</v>
      </c>
      <c r="G1922" t="s">
        <v>1819</v>
      </c>
      <c r="H1922" t="s">
        <v>10402</v>
      </c>
      <c r="I1922" t="s">
        <v>7788</v>
      </c>
      <c r="J1922" t="s">
        <v>10403</v>
      </c>
      <c r="K1922" t="s">
        <v>5934</v>
      </c>
      <c r="L1922" t="s">
        <v>84</v>
      </c>
    </row>
    <row r="1923" spans="1:12">
      <c r="A1923" t="s">
        <v>10455</v>
      </c>
      <c r="B1923" t="s">
        <v>10405</v>
      </c>
      <c r="C1923" t="str">
        <f t="shared" si="30"/>
        <v>Sadbhav</v>
      </c>
      <c r="D1923" s="2" t="s">
        <v>3550</v>
      </c>
      <c r="E1923" t="s">
        <v>1183</v>
      </c>
      <c r="F1923" t="s">
        <v>1705</v>
      </c>
      <c r="G1923" t="s">
        <v>856</v>
      </c>
      <c r="H1923" t="s">
        <v>8038</v>
      </c>
      <c r="I1923" t="s">
        <v>10406</v>
      </c>
      <c r="J1923" t="s">
        <v>2255</v>
      </c>
      <c r="K1923" t="s">
        <v>10407</v>
      </c>
      <c r="L1923" t="s">
        <v>578</v>
      </c>
    </row>
    <row r="1924" spans="1:12">
      <c r="A1924" t="s">
        <v>10459</v>
      </c>
      <c r="B1924" t="s">
        <v>10409</v>
      </c>
      <c r="C1924" t="str">
        <f t="shared" si="30"/>
        <v>J</v>
      </c>
      <c r="D1924" s="2" t="s">
        <v>27605</v>
      </c>
      <c r="E1924" t="s">
        <v>25110</v>
      </c>
      <c r="F1924" t="s">
        <v>27606</v>
      </c>
      <c r="G1924" t="s">
        <v>293</v>
      </c>
      <c r="H1924" t="s">
        <v>10410</v>
      </c>
      <c r="I1924" t="s">
        <v>10411</v>
      </c>
      <c r="J1924" t="s">
        <v>10412</v>
      </c>
      <c r="K1924" t="s">
        <v>7439</v>
      </c>
      <c r="L1924" t="s">
        <v>1025</v>
      </c>
    </row>
    <row r="1925" spans="1:12">
      <c r="A1925" t="s">
        <v>10464</v>
      </c>
      <c r="B1925" t="s">
        <v>10414</v>
      </c>
      <c r="C1925" t="str">
        <f t="shared" si="30"/>
        <v>Yatharth</v>
      </c>
      <c r="D1925" s="2" t="s">
        <v>27607</v>
      </c>
      <c r="E1925" t="s">
        <v>24670</v>
      </c>
      <c r="F1925" t="s">
        <v>27608</v>
      </c>
      <c r="G1925" t="s">
        <v>856</v>
      </c>
      <c r="H1925" t="s">
        <v>10415</v>
      </c>
      <c r="I1925" t="s">
        <v>10416</v>
      </c>
      <c r="J1925" t="s">
        <v>10417</v>
      </c>
      <c r="K1925" t="s">
        <v>4548</v>
      </c>
      <c r="L1925" t="s">
        <v>1025</v>
      </c>
    </row>
    <row r="1926" spans="1:12">
      <c r="A1926" t="s">
        <v>10468</v>
      </c>
      <c r="B1926" t="s">
        <v>10419</v>
      </c>
      <c r="C1926" t="str">
        <f t="shared" si="30"/>
        <v>Jaysynth</v>
      </c>
      <c r="D1926" s="2" t="s">
        <v>2943</v>
      </c>
      <c r="E1926" t="s">
        <v>2748</v>
      </c>
      <c r="F1926" t="s">
        <v>27609</v>
      </c>
      <c r="G1926" t="s">
        <v>3591</v>
      </c>
      <c r="H1926" t="s">
        <v>362</v>
      </c>
      <c r="I1926" t="s">
        <v>10420</v>
      </c>
      <c r="J1926" t="s">
        <v>10421</v>
      </c>
      <c r="K1926" t="s">
        <v>6298</v>
      </c>
      <c r="L1926" t="s">
        <v>2144</v>
      </c>
    </row>
    <row r="1927" spans="1:12">
      <c r="A1927" t="s">
        <v>10470</v>
      </c>
      <c r="B1927" t="s">
        <v>10423</v>
      </c>
      <c r="C1927" t="str">
        <f t="shared" si="30"/>
        <v>VMS</v>
      </c>
      <c r="D1927" s="2" t="s">
        <v>22884</v>
      </c>
      <c r="E1927" t="s">
        <v>13614</v>
      </c>
      <c r="F1927" t="s">
        <v>27610</v>
      </c>
      <c r="G1927" t="s">
        <v>856</v>
      </c>
      <c r="H1927" t="s">
        <v>859</v>
      </c>
      <c r="I1927" t="s">
        <v>859</v>
      </c>
      <c r="J1927" t="s">
        <v>859</v>
      </c>
      <c r="K1927" t="s">
        <v>859</v>
      </c>
      <c r="L1927" t="s">
        <v>2144</v>
      </c>
    </row>
    <row r="1928" spans="1:12">
      <c r="A1928" t="s">
        <v>10474</v>
      </c>
      <c r="B1928" t="s">
        <v>10425</v>
      </c>
      <c r="C1928" t="str">
        <f t="shared" si="30"/>
        <v>Parnax</v>
      </c>
      <c r="D1928" s="2" t="s">
        <v>27611</v>
      </c>
      <c r="E1928" t="s">
        <v>403</v>
      </c>
      <c r="F1928" t="s">
        <v>16185</v>
      </c>
      <c r="G1928" t="s">
        <v>856</v>
      </c>
      <c r="H1928" t="s">
        <v>10426</v>
      </c>
      <c r="I1928" t="s">
        <v>10427</v>
      </c>
      <c r="J1928" t="s">
        <v>10428</v>
      </c>
      <c r="K1928" t="s">
        <v>9714</v>
      </c>
      <c r="L1928" t="s">
        <v>540</v>
      </c>
    </row>
    <row r="1929" spans="1:12">
      <c r="A1929" t="s">
        <v>10477</v>
      </c>
      <c r="B1929" t="s">
        <v>10430</v>
      </c>
      <c r="C1929" t="str">
        <f t="shared" si="30"/>
        <v>Arfin</v>
      </c>
      <c r="D1929" s="2" t="s">
        <v>1957</v>
      </c>
      <c r="E1929" t="s">
        <v>24592</v>
      </c>
      <c r="F1929" t="s">
        <v>24593</v>
      </c>
      <c r="G1929" t="s">
        <v>856</v>
      </c>
      <c r="H1929" t="s">
        <v>3378</v>
      </c>
      <c r="I1929" t="s">
        <v>10431</v>
      </c>
      <c r="J1929" t="s">
        <v>10432</v>
      </c>
      <c r="K1929" t="s">
        <v>10433</v>
      </c>
      <c r="L1929" t="s">
        <v>540</v>
      </c>
    </row>
    <row r="1930" spans="1:12">
      <c r="A1930" t="s">
        <v>10482</v>
      </c>
      <c r="B1930" t="s">
        <v>10435</v>
      </c>
      <c r="C1930" t="str">
        <f t="shared" si="30"/>
        <v>G</v>
      </c>
      <c r="D1930" s="2" t="s">
        <v>27612</v>
      </c>
      <c r="E1930" t="s">
        <v>2736</v>
      </c>
      <c r="F1930" t="s">
        <v>27613</v>
      </c>
      <c r="G1930" t="s">
        <v>6488</v>
      </c>
      <c r="H1930" t="s">
        <v>10437</v>
      </c>
      <c r="I1930" t="s">
        <v>10438</v>
      </c>
      <c r="J1930" t="s">
        <v>10439</v>
      </c>
      <c r="K1930" t="s">
        <v>365</v>
      </c>
      <c r="L1930" t="s">
        <v>1050</v>
      </c>
    </row>
    <row r="1931" spans="1:12">
      <c r="A1931" t="s">
        <v>10487</v>
      </c>
      <c r="B1931" t="s">
        <v>10441</v>
      </c>
      <c r="C1931" t="str">
        <f t="shared" si="30"/>
        <v>Esprit</v>
      </c>
      <c r="D1931" s="2" t="s">
        <v>2757</v>
      </c>
      <c r="E1931" t="s">
        <v>658</v>
      </c>
      <c r="F1931" t="s">
        <v>23347</v>
      </c>
      <c r="G1931" t="s">
        <v>856</v>
      </c>
      <c r="H1931" t="s">
        <v>10442</v>
      </c>
      <c r="I1931" t="s">
        <v>10443</v>
      </c>
      <c r="J1931" t="s">
        <v>10444</v>
      </c>
      <c r="K1931" t="s">
        <v>10445</v>
      </c>
      <c r="L1931" t="s">
        <v>10446</v>
      </c>
    </row>
    <row r="1932" spans="1:12">
      <c r="A1932" t="s">
        <v>10492</v>
      </c>
      <c r="B1932" t="s">
        <v>10448</v>
      </c>
      <c r="C1932" t="str">
        <f t="shared" si="30"/>
        <v>Ashapura</v>
      </c>
      <c r="D1932" s="2" t="s">
        <v>27614</v>
      </c>
      <c r="E1932" t="s">
        <v>166</v>
      </c>
      <c r="F1932" t="s">
        <v>15662</v>
      </c>
      <c r="G1932" t="s">
        <v>856</v>
      </c>
      <c r="H1932" t="s">
        <v>5373</v>
      </c>
      <c r="I1932" t="s">
        <v>9539</v>
      </c>
      <c r="J1932" t="s">
        <v>10449</v>
      </c>
      <c r="K1932" t="s">
        <v>4298</v>
      </c>
      <c r="L1932" t="s">
        <v>10446</v>
      </c>
    </row>
    <row r="1933" spans="1:12">
      <c r="A1933" t="s">
        <v>10496</v>
      </c>
      <c r="B1933" t="s">
        <v>10451</v>
      </c>
      <c r="C1933" t="str">
        <f t="shared" si="30"/>
        <v>M</v>
      </c>
      <c r="D1933" s="2" t="s">
        <v>27615</v>
      </c>
      <c r="E1933" t="s">
        <v>1488</v>
      </c>
      <c r="F1933" t="s">
        <v>27616</v>
      </c>
      <c r="G1933" t="s">
        <v>4160</v>
      </c>
      <c r="H1933" t="s">
        <v>10452</v>
      </c>
      <c r="I1933" t="s">
        <v>10453</v>
      </c>
      <c r="J1933" t="s">
        <v>10454</v>
      </c>
      <c r="K1933" t="s">
        <v>1248</v>
      </c>
      <c r="L1933" t="s">
        <v>4018</v>
      </c>
    </row>
    <row r="1934" spans="1:12">
      <c r="A1934" t="s">
        <v>10503</v>
      </c>
      <c r="B1934" t="s">
        <v>10456</v>
      </c>
      <c r="C1934" t="str">
        <f t="shared" si="30"/>
        <v>Aptech</v>
      </c>
      <c r="D1934" s="2" t="s">
        <v>23440</v>
      </c>
      <c r="E1934" t="s">
        <v>7385</v>
      </c>
      <c r="F1934" t="s">
        <v>27617</v>
      </c>
      <c r="G1934" t="s">
        <v>519</v>
      </c>
      <c r="H1934" t="s">
        <v>10457</v>
      </c>
      <c r="I1934" t="s">
        <v>7204</v>
      </c>
      <c r="J1934" t="s">
        <v>10458</v>
      </c>
      <c r="K1934" t="s">
        <v>4800</v>
      </c>
      <c r="L1934" t="s">
        <v>4752</v>
      </c>
    </row>
    <row r="1935" spans="1:12">
      <c r="A1935" t="s">
        <v>842</v>
      </c>
      <c r="B1935" t="s">
        <v>843</v>
      </c>
      <c r="C1935" t="str">
        <f t="shared" si="30"/>
        <v>Name</v>
      </c>
      <c r="D1935" s="2" t="s">
        <v>844</v>
      </c>
      <c r="E1935" t="s">
        <v>845</v>
      </c>
      <c r="F1935" t="s">
        <v>846</v>
      </c>
      <c r="G1935" t="s">
        <v>847</v>
      </c>
      <c r="H1935" t="s">
        <v>848</v>
      </c>
      <c r="I1935" t="s">
        <v>849</v>
      </c>
      <c r="J1935" t="s">
        <v>850</v>
      </c>
      <c r="K1935" t="s">
        <v>851</v>
      </c>
      <c r="L1935" t="s">
        <v>852</v>
      </c>
    </row>
    <row r="1936" spans="1:12">
      <c r="A1936" t="s">
        <v>10508</v>
      </c>
      <c r="B1936" t="s">
        <v>10460</v>
      </c>
      <c r="C1936" t="str">
        <f t="shared" si="30"/>
        <v>JSW</v>
      </c>
      <c r="D1936" s="2" t="s">
        <v>23380</v>
      </c>
      <c r="E1936" t="s">
        <v>5684</v>
      </c>
      <c r="F1936" t="s">
        <v>27618</v>
      </c>
      <c r="G1936" t="s">
        <v>568</v>
      </c>
      <c r="H1936" t="s">
        <v>10461</v>
      </c>
      <c r="I1936" t="s">
        <v>10462</v>
      </c>
      <c r="J1936" t="s">
        <v>10463</v>
      </c>
      <c r="K1936" t="s">
        <v>9938</v>
      </c>
      <c r="L1936" t="s">
        <v>4752</v>
      </c>
    </row>
    <row r="1937" spans="1:12">
      <c r="A1937" t="s">
        <v>10510</v>
      </c>
      <c r="B1937" t="s">
        <v>10465</v>
      </c>
      <c r="C1937" t="str">
        <f t="shared" si="30"/>
        <v>Sambhv</v>
      </c>
      <c r="D1937" s="2" t="s">
        <v>23565</v>
      </c>
      <c r="E1937" t="s">
        <v>23422</v>
      </c>
      <c r="F1937" t="s">
        <v>27619</v>
      </c>
      <c r="G1937" t="s">
        <v>856</v>
      </c>
      <c r="H1937" t="s">
        <v>3148</v>
      </c>
      <c r="I1937" t="s">
        <v>1533</v>
      </c>
      <c r="J1937" t="s">
        <v>10466</v>
      </c>
      <c r="K1937" t="s">
        <v>10467</v>
      </c>
      <c r="L1937" t="s">
        <v>4752</v>
      </c>
    </row>
    <row r="1938" spans="1:12">
      <c r="A1938" t="s">
        <v>10514</v>
      </c>
      <c r="B1938" t="s">
        <v>10469</v>
      </c>
      <c r="C1938" t="str">
        <f t="shared" si="30"/>
        <v>Denis</v>
      </c>
      <c r="D1938" s="2" t="s">
        <v>27620</v>
      </c>
      <c r="E1938" t="s">
        <v>6534</v>
      </c>
      <c r="F1938" t="s">
        <v>22969</v>
      </c>
      <c r="G1938" t="s">
        <v>1672</v>
      </c>
      <c r="H1938" t="s">
        <v>5180</v>
      </c>
      <c r="I1938" t="s">
        <v>3896</v>
      </c>
      <c r="J1938" t="s">
        <v>4733</v>
      </c>
      <c r="K1938" t="s">
        <v>3818</v>
      </c>
      <c r="L1938" t="s">
        <v>403</v>
      </c>
    </row>
    <row r="1939" spans="1:12">
      <c r="A1939" t="s">
        <v>10518</v>
      </c>
      <c r="B1939" t="s">
        <v>786</v>
      </c>
      <c r="C1939" t="str">
        <f t="shared" si="30"/>
        <v>PNC</v>
      </c>
      <c r="D1939" s="2" t="s">
        <v>27621</v>
      </c>
      <c r="E1939" t="s">
        <v>8168</v>
      </c>
      <c r="F1939" t="s">
        <v>27622</v>
      </c>
      <c r="G1939" t="s">
        <v>3024</v>
      </c>
      <c r="H1939" t="s">
        <v>10471</v>
      </c>
      <c r="I1939" t="s">
        <v>10472</v>
      </c>
      <c r="J1939" t="s">
        <v>5632</v>
      </c>
      <c r="K1939" t="s">
        <v>10473</v>
      </c>
      <c r="L1939" t="s">
        <v>403</v>
      </c>
    </row>
    <row r="1940" spans="1:12">
      <c r="A1940" t="s">
        <v>10525</v>
      </c>
      <c r="B1940" t="s">
        <v>10475</v>
      </c>
      <c r="C1940" t="str">
        <f t="shared" si="30"/>
        <v>Paramatrix</v>
      </c>
      <c r="D1940" s="2" t="s">
        <v>1250</v>
      </c>
      <c r="E1940" t="s">
        <v>7142</v>
      </c>
      <c r="F1940" t="s">
        <v>27623</v>
      </c>
      <c r="G1940" t="s">
        <v>856</v>
      </c>
      <c r="H1940" t="s">
        <v>9372</v>
      </c>
      <c r="I1940" t="s">
        <v>10476</v>
      </c>
      <c r="J1940" t="s">
        <v>2267</v>
      </c>
      <c r="K1940" t="s">
        <v>5445</v>
      </c>
      <c r="L1940" t="s">
        <v>403</v>
      </c>
    </row>
    <row r="1941" spans="1:12">
      <c r="A1941" t="s">
        <v>10529</v>
      </c>
      <c r="B1941" t="s">
        <v>10478</v>
      </c>
      <c r="C1941" t="str">
        <f t="shared" si="30"/>
        <v>United</v>
      </c>
      <c r="D1941" s="2" t="s">
        <v>27624</v>
      </c>
      <c r="E1941" t="s">
        <v>23711</v>
      </c>
      <c r="F1941" t="s">
        <v>27625</v>
      </c>
      <c r="G1941" t="s">
        <v>987</v>
      </c>
      <c r="H1941" t="s">
        <v>10480</v>
      </c>
      <c r="I1941" t="s">
        <v>368</v>
      </c>
      <c r="J1941" t="s">
        <v>10481</v>
      </c>
      <c r="K1941" t="s">
        <v>320</v>
      </c>
      <c r="L1941" t="s">
        <v>2819</v>
      </c>
    </row>
    <row r="1942" spans="1:12">
      <c r="A1942" t="s">
        <v>10531</v>
      </c>
      <c r="B1942" t="s">
        <v>10483</v>
      </c>
      <c r="C1942" t="str">
        <f t="shared" si="30"/>
        <v>Shanti</v>
      </c>
      <c r="D1942" s="2" t="s">
        <v>17683</v>
      </c>
      <c r="E1942" t="s">
        <v>6583</v>
      </c>
      <c r="F1942" t="s">
        <v>27626</v>
      </c>
      <c r="G1942" t="s">
        <v>856</v>
      </c>
      <c r="H1942" t="s">
        <v>3642</v>
      </c>
      <c r="I1942" t="s">
        <v>10485</v>
      </c>
      <c r="J1942" t="s">
        <v>10486</v>
      </c>
      <c r="K1942" t="s">
        <v>4332</v>
      </c>
      <c r="L1942" t="s">
        <v>2819</v>
      </c>
    </row>
    <row r="1943" spans="1:12">
      <c r="A1943" t="s">
        <v>10536</v>
      </c>
      <c r="B1943" t="s">
        <v>10488</v>
      </c>
      <c r="C1943" t="str">
        <f t="shared" si="30"/>
        <v>Supreme</v>
      </c>
      <c r="D1943" s="2" t="s">
        <v>4466</v>
      </c>
      <c r="E1943" t="s">
        <v>7600</v>
      </c>
      <c r="F1943" t="s">
        <v>27627</v>
      </c>
      <c r="G1943" t="s">
        <v>856</v>
      </c>
      <c r="H1943" t="s">
        <v>6620</v>
      </c>
      <c r="I1943" t="s">
        <v>10489</v>
      </c>
      <c r="J1943" t="s">
        <v>10490</v>
      </c>
      <c r="K1943" t="s">
        <v>10491</v>
      </c>
      <c r="L1943" t="s">
        <v>2819</v>
      </c>
    </row>
    <row r="1944" spans="1:12">
      <c r="A1944" t="s">
        <v>10538</v>
      </c>
      <c r="B1944" t="s">
        <v>10493</v>
      </c>
      <c r="C1944" t="str">
        <f t="shared" si="30"/>
        <v>Container</v>
      </c>
      <c r="D1944" s="2" t="s">
        <v>24738</v>
      </c>
      <c r="E1944" t="s">
        <v>22769</v>
      </c>
      <c r="F1944" t="s">
        <v>27628</v>
      </c>
      <c r="G1944" t="s">
        <v>4288</v>
      </c>
      <c r="H1944" t="s">
        <v>10494</v>
      </c>
      <c r="I1944" t="s">
        <v>1297</v>
      </c>
      <c r="J1944" t="s">
        <v>10495</v>
      </c>
      <c r="K1944" t="s">
        <v>3294</v>
      </c>
      <c r="L1944" t="s">
        <v>7480</v>
      </c>
    </row>
    <row r="1945" spans="1:12">
      <c r="A1945" t="s">
        <v>10544</v>
      </c>
      <c r="B1945" t="s">
        <v>10497</v>
      </c>
      <c r="C1945" t="str">
        <f t="shared" si="30"/>
        <v>GE</v>
      </c>
      <c r="D1945" s="2" t="s">
        <v>27629</v>
      </c>
      <c r="E1945" t="s">
        <v>5968</v>
      </c>
      <c r="F1945" t="s">
        <v>27630</v>
      </c>
      <c r="G1945" t="s">
        <v>3850</v>
      </c>
      <c r="H1945" t="s">
        <v>10498</v>
      </c>
      <c r="I1945" t="s">
        <v>10499</v>
      </c>
      <c r="J1945" t="s">
        <v>10500</v>
      </c>
      <c r="K1945" t="s">
        <v>10501</v>
      </c>
      <c r="L1945" t="s">
        <v>10502</v>
      </c>
    </row>
    <row r="1946" spans="1:12">
      <c r="A1946" t="s">
        <v>842</v>
      </c>
      <c r="B1946" t="s">
        <v>843</v>
      </c>
      <c r="C1946" t="str">
        <f t="shared" si="30"/>
        <v>Name</v>
      </c>
      <c r="D1946" s="2" t="s">
        <v>844</v>
      </c>
      <c r="E1946" t="s">
        <v>845</v>
      </c>
      <c r="F1946" t="s">
        <v>846</v>
      </c>
      <c r="G1946" t="s">
        <v>847</v>
      </c>
      <c r="H1946" t="s">
        <v>848</v>
      </c>
      <c r="I1946" t="s">
        <v>849</v>
      </c>
      <c r="J1946" t="s">
        <v>850</v>
      </c>
      <c r="K1946" t="s">
        <v>851</v>
      </c>
      <c r="L1946" t="s">
        <v>852</v>
      </c>
    </row>
    <row r="1947" spans="1:12">
      <c r="A1947" t="s">
        <v>10548</v>
      </c>
      <c r="B1947" t="s">
        <v>10504</v>
      </c>
      <c r="C1947" t="str">
        <f t="shared" si="30"/>
        <v>Johnson</v>
      </c>
      <c r="D1947" s="2" t="s">
        <v>27631</v>
      </c>
      <c r="E1947" t="s">
        <v>20957</v>
      </c>
      <c r="F1947" t="s">
        <v>27632</v>
      </c>
      <c r="G1947" t="s">
        <v>1441</v>
      </c>
      <c r="H1947" t="s">
        <v>6065</v>
      </c>
      <c r="I1947" t="s">
        <v>10505</v>
      </c>
      <c r="J1947" t="s">
        <v>10506</v>
      </c>
      <c r="K1947" t="s">
        <v>10507</v>
      </c>
      <c r="L1947" t="s">
        <v>2524</v>
      </c>
    </row>
    <row r="1948" spans="1:12">
      <c r="A1948" t="s">
        <v>10553</v>
      </c>
      <c r="B1948" t="s">
        <v>10509</v>
      </c>
      <c r="C1948" t="str">
        <f t="shared" si="30"/>
        <v>Sattva</v>
      </c>
      <c r="D1948" s="2" t="s">
        <v>2098</v>
      </c>
      <c r="E1948" t="s">
        <v>2020</v>
      </c>
      <c r="F1948" t="s">
        <v>9685</v>
      </c>
      <c r="G1948" t="s">
        <v>856</v>
      </c>
      <c r="H1948" t="s">
        <v>4019</v>
      </c>
      <c r="I1948" t="s">
        <v>6781</v>
      </c>
      <c r="J1948" t="s">
        <v>610</v>
      </c>
      <c r="K1948" t="s">
        <v>1335</v>
      </c>
      <c r="L1948" t="s">
        <v>9013</v>
      </c>
    </row>
    <row r="1949" spans="1:12">
      <c r="A1949" t="s">
        <v>10556</v>
      </c>
      <c r="B1949" t="s">
        <v>10511</v>
      </c>
      <c r="C1949" t="str">
        <f t="shared" si="30"/>
        <v>Medico</v>
      </c>
      <c r="D1949" s="2" t="s">
        <v>2827</v>
      </c>
      <c r="E1949" t="s">
        <v>2025</v>
      </c>
      <c r="F1949" t="s">
        <v>2827</v>
      </c>
      <c r="G1949" t="s">
        <v>856</v>
      </c>
      <c r="H1949" t="s">
        <v>5169</v>
      </c>
      <c r="I1949" t="s">
        <v>10512</v>
      </c>
      <c r="J1949" t="s">
        <v>10513</v>
      </c>
      <c r="K1949" t="s">
        <v>4538</v>
      </c>
      <c r="L1949" t="s">
        <v>9013</v>
      </c>
    </row>
    <row r="1950" spans="1:12">
      <c r="A1950" t="s">
        <v>10560</v>
      </c>
      <c r="B1950" t="s">
        <v>10515</v>
      </c>
      <c r="C1950" t="str">
        <f t="shared" si="30"/>
        <v>Technichem</v>
      </c>
      <c r="D1950" s="2" t="s">
        <v>18629</v>
      </c>
      <c r="E1950" t="s">
        <v>5471</v>
      </c>
      <c r="F1950" t="s">
        <v>27633</v>
      </c>
      <c r="G1950" t="s">
        <v>856</v>
      </c>
      <c r="H1950" t="s">
        <v>5197</v>
      </c>
      <c r="I1950" t="s">
        <v>10517</v>
      </c>
      <c r="J1950" t="s">
        <v>6020</v>
      </c>
      <c r="K1950" t="s">
        <v>9988</v>
      </c>
      <c r="L1950" t="s">
        <v>9013</v>
      </c>
    </row>
    <row r="1951" spans="1:12">
      <c r="A1951" t="s">
        <v>10564</v>
      </c>
      <c r="B1951" t="s">
        <v>10519</v>
      </c>
      <c r="C1951" t="str">
        <f t="shared" si="30"/>
        <v>Sri</v>
      </c>
      <c r="D1951" s="2" t="s">
        <v>22867</v>
      </c>
      <c r="E1951" t="s">
        <v>859</v>
      </c>
      <c r="F1951" t="s">
        <v>19739</v>
      </c>
      <c r="G1951" t="s">
        <v>856</v>
      </c>
      <c r="H1951" t="s">
        <v>9646</v>
      </c>
      <c r="I1951" t="s">
        <v>10521</v>
      </c>
      <c r="J1951" t="s">
        <v>10522</v>
      </c>
      <c r="K1951" t="s">
        <v>10523</v>
      </c>
      <c r="L1951" t="s">
        <v>10524</v>
      </c>
    </row>
    <row r="1952" spans="1:12">
      <c r="A1952" t="s">
        <v>10570</v>
      </c>
      <c r="B1952" t="s">
        <v>10526</v>
      </c>
      <c r="C1952" t="str">
        <f t="shared" si="30"/>
        <v>Adani</v>
      </c>
      <c r="D1952" s="2" t="s">
        <v>27634</v>
      </c>
      <c r="E1952" t="s">
        <v>4646</v>
      </c>
      <c r="F1952" t="s">
        <v>27635</v>
      </c>
      <c r="G1952" t="s">
        <v>228</v>
      </c>
      <c r="H1952" t="s">
        <v>10527</v>
      </c>
      <c r="I1952" t="s">
        <v>3294</v>
      </c>
      <c r="J1952" t="s">
        <v>10528</v>
      </c>
      <c r="K1952" t="s">
        <v>6728</v>
      </c>
      <c r="L1952" t="s">
        <v>2977</v>
      </c>
    </row>
    <row r="1953" spans="1:12">
      <c r="A1953" t="s">
        <v>10575</v>
      </c>
      <c r="B1953" t="s">
        <v>10530</v>
      </c>
      <c r="C1953" t="str">
        <f t="shared" si="30"/>
        <v>Jindal</v>
      </c>
      <c r="D1953" s="2" t="s">
        <v>24596</v>
      </c>
      <c r="E1953" t="s">
        <v>5252</v>
      </c>
      <c r="F1953" t="s">
        <v>24597</v>
      </c>
      <c r="G1953" t="s">
        <v>856</v>
      </c>
      <c r="H1953" t="s">
        <v>4106</v>
      </c>
      <c r="I1953" t="s">
        <v>5088</v>
      </c>
      <c r="J1953" t="s">
        <v>3847</v>
      </c>
      <c r="K1953" t="s">
        <v>9063</v>
      </c>
      <c r="L1953" t="s">
        <v>2977</v>
      </c>
    </row>
    <row r="1954" spans="1:12">
      <c r="A1954" t="s">
        <v>10578</v>
      </c>
      <c r="B1954" t="s">
        <v>10204</v>
      </c>
      <c r="C1954" t="str">
        <f t="shared" si="30"/>
        <v>Suratwwala</v>
      </c>
      <c r="D1954" s="2" t="s">
        <v>7501</v>
      </c>
      <c r="E1954" t="s">
        <v>24598</v>
      </c>
      <c r="F1954" t="s">
        <v>24599</v>
      </c>
      <c r="G1954" t="s">
        <v>1369</v>
      </c>
      <c r="H1954" t="s">
        <v>416</v>
      </c>
      <c r="I1954" t="s">
        <v>10205</v>
      </c>
      <c r="J1954" t="s">
        <v>6274</v>
      </c>
      <c r="K1954" t="s">
        <v>10206</v>
      </c>
      <c r="L1954" t="s">
        <v>6848</v>
      </c>
    </row>
    <row r="1955" spans="1:12">
      <c r="A1955" t="s">
        <v>10584</v>
      </c>
      <c r="B1955" t="s">
        <v>10532</v>
      </c>
      <c r="C1955" t="str">
        <f t="shared" si="30"/>
        <v>A2Z</v>
      </c>
      <c r="D1955" s="2" t="s">
        <v>14205</v>
      </c>
      <c r="E1955" t="s">
        <v>4890</v>
      </c>
      <c r="F1955" t="s">
        <v>24600</v>
      </c>
      <c r="G1955" t="s">
        <v>856</v>
      </c>
      <c r="H1955" t="s">
        <v>987</v>
      </c>
      <c r="I1955" t="s">
        <v>10533</v>
      </c>
      <c r="J1955" t="s">
        <v>10534</v>
      </c>
      <c r="K1955" t="s">
        <v>10535</v>
      </c>
      <c r="L1955" t="s">
        <v>3314</v>
      </c>
    </row>
    <row r="1956" spans="1:12">
      <c r="A1956" t="s">
        <v>10589</v>
      </c>
      <c r="B1956" t="s">
        <v>10537</v>
      </c>
      <c r="C1956" t="str">
        <f t="shared" si="30"/>
        <v>Ashapuri</v>
      </c>
      <c r="D1956" s="2" t="s">
        <v>15935</v>
      </c>
      <c r="E1956" t="s">
        <v>8990</v>
      </c>
      <c r="F1956" t="s">
        <v>27636</v>
      </c>
      <c r="G1956" t="s">
        <v>856</v>
      </c>
      <c r="H1956" t="s">
        <v>2045</v>
      </c>
      <c r="I1956" t="s">
        <v>4968</v>
      </c>
      <c r="J1956" t="s">
        <v>4418</v>
      </c>
      <c r="K1956" t="s">
        <v>5051</v>
      </c>
      <c r="L1956" t="s">
        <v>3314</v>
      </c>
    </row>
    <row r="1957" spans="1:12">
      <c r="A1957" t="s">
        <v>10593</v>
      </c>
      <c r="B1957" t="s">
        <v>10539</v>
      </c>
      <c r="C1957" t="str">
        <f t="shared" si="30"/>
        <v>Patels</v>
      </c>
      <c r="D1957" s="2" t="s">
        <v>24301</v>
      </c>
      <c r="E1957" t="s">
        <v>11289</v>
      </c>
      <c r="F1957" t="s">
        <v>24601</v>
      </c>
      <c r="G1957" t="s">
        <v>495</v>
      </c>
      <c r="H1957" t="s">
        <v>10540</v>
      </c>
      <c r="I1957" t="s">
        <v>10541</v>
      </c>
      <c r="J1957" t="s">
        <v>10542</v>
      </c>
      <c r="K1957" t="s">
        <v>10543</v>
      </c>
      <c r="L1957" t="s">
        <v>7889</v>
      </c>
    </row>
    <row r="1958" spans="1:12">
      <c r="A1958" t="s">
        <v>10599</v>
      </c>
      <c r="B1958" t="s">
        <v>10545</v>
      </c>
      <c r="C1958" t="str">
        <f t="shared" si="30"/>
        <v>AXISCADES</v>
      </c>
      <c r="D1958" s="2" t="s">
        <v>27637</v>
      </c>
      <c r="E1958" t="s">
        <v>27638</v>
      </c>
      <c r="F1958" t="s">
        <v>27639</v>
      </c>
      <c r="G1958" t="s">
        <v>856</v>
      </c>
      <c r="H1958" t="s">
        <v>10546</v>
      </c>
      <c r="I1958" t="s">
        <v>6371</v>
      </c>
      <c r="J1958" t="s">
        <v>10547</v>
      </c>
      <c r="K1958" t="s">
        <v>6370</v>
      </c>
      <c r="L1958" t="s">
        <v>7889</v>
      </c>
    </row>
    <row r="1959" spans="1:12">
      <c r="A1959" t="s">
        <v>10605</v>
      </c>
      <c r="B1959" t="s">
        <v>10549</v>
      </c>
      <c r="C1959" t="str">
        <f t="shared" si="30"/>
        <v>Aeroflex</v>
      </c>
      <c r="D1959" s="2" t="s">
        <v>23030</v>
      </c>
      <c r="E1959" t="s">
        <v>7117</v>
      </c>
      <c r="F1959" t="s">
        <v>27640</v>
      </c>
      <c r="G1959" t="s">
        <v>407</v>
      </c>
      <c r="H1959" t="s">
        <v>9240</v>
      </c>
      <c r="I1959" t="s">
        <v>10551</v>
      </c>
      <c r="J1959" t="s">
        <v>10552</v>
      </c>
      <c r="K1959" t="s">
        <v>1646</v>
      </c>
      <c r="L1959" t="s">
        <v>7889</v>
      </c>
    </row>
    <row r="1960" spans="1:12">
      <c r="A1960" t="s">
        <v>10608</v>
      </c>
      <c r="B1960" t="s">
        <v>68</v>
      </c>
      <c r="C1960" t="str">
        <f t="shared" si="30"/>
        <v>Ethos</v>
      </c>
      <c r="D1960" s="2" t="s">
        <v>27641</v>
      </c>
      <c r="E1960" t="s">
        <v>27642</v>
      </c>
      <c r="F1960" t="s">
        <v>27643</v>
      </c>
      <c r="G1960" t="s">
        <v>856</v>
      </c>
      <c r="H1960" t="s">
        <v>3458</v>
      </c>
      <c r="I1960" t="s">
        <v>10554</v>
      </c>
      <c r="J1960" t="s">
        <v>10555</v>
      </c>
      <c r="K1960" t="s">
        <v>6846</v>
      </c>
      <c r="L1960" t="s">
        <v>3410</v>
      </c>
    </row>
    <row r="1961" spans="1:12">
      <c r="A1961" t="s">
        <v>10614</v>
      </c>
      <c r="B1961" t="s">
        <v>10557</v>
      </c>
      <c r="C1961" t="str">
        <f t="shared" si="30"/>
        <v>Thangamayil</v>
      </c>
      <c r="D1961" s="2" t="s">
        <v>27644</v>
      </c>
      <c r="E1961" t="s">
        <v>23107</v>
      </c>
      <c r="F1961" t="s">
        <v>27645</v>
      </c>
      <c r="G1961" t="s">
        <v>570</v>
      </c>
      <c r="H1961" t="s">
        <v>1869</v>
      </c>
      <c r="I1961" t="s">
        <v>10558</v>
      </c>
      <c r="J1961" t="s">
        <v>10559</v>
      </c>
      <c r="K1961" t="s">
        <v>5678</v>
      </c>
      <c r="L1961" t="s">
        <v>2803</v>
      </c>
    </row>
    <row r="1962" spans="1:12">
      <c r="A1962" t="s">
        <v>842</v>
      </c>
      <c r="B1962" t="s">
        <v>843</v>
      </c>
      <c r="C1962" t="str">
        <f t="shared" si="30"/>
        <v>Name</v>
      </c>
      <c r="D1962" s="2" t="s">
        <v>844</v>
      </c>
      <c r="E1962" t="s">
        <v>845</v>
      </c>
      <c r="F1962" t="s">
        <v>846</v>
      </c>
      <c r="G1962" t="s">
        <v>847</v>
      </c>
      <c r="H1962" t="s">
        <v>848</v>
      </c>
      <c r="I1962" t="s">
        <v>849</v>
      </c>
      <c r="J1962" t="s">
        <v>850</v>
      </c>
      <c r="K1962" t="s">
        <v>851</v>
      </c>
      <c r="L1962" t="s">
        <v>852</v>
      </c>
    </row>
    <row r="1963" spans="1:12">
      <c r="A1963" t="s">
        <v>10618</v>
      </c>
      <c r="B1963" t="s">
        <v>10565</v>
      </c>
      <c r="C1963" t="str">
        <f t="shared" si="30"/>
        <v>DCM</v>
      </c>
      <c r="D1963" s="2" t="s">
        <v>27646</v>
      </c>
      <c r="E1963" t="s">
        <v>2395</v>
      </c>
      <c r="F1963" t="s">
        <v>27647</v>
      </c>
      <c r="G1963" t="s">
        <v>1017</v>
      </c>
      <c r="H1963" t="s">
        <v>7570</v>
      </c>
      <c r="I1963" t="s">
        <v>10566</v>
      </c>
      <c r="J1963" t="s">
        <v>10567</v>
      </c>
      <c r="K1963" t="s">
        <v>10568</v>
      </c>
      <c r="L1963" t="s">
        <v>10569</v>
      </c>
    </row>
    <row r="1964" spans="1:12">
      <c r="A1964" t="s">
        <v>10622</v>
      </c>
      <c r="B1964" t="s">
        <v>10571</v>
      </c>
      <c r="C1964" t="str">
        <f t="shared" si="30"/>
        <v>Signet</v>
      </c>
      <c r="D1964" s="2" t="s">
        <v>22814</v>
      </c>
      <c r="E1964" t="s">
        <v>2859</v>
      </c>
      <c r="F1964" t="s">
        <v>27648</v>
      </c>
      <c r="G1964" t="s">
        <v>2912</v>
      </c>
      <c r="H1964" t="s">
        <v>10572</v>
      </c>
      <c r="I1964" t="s">
        <v>10573</v>
      </c>
      <c r="J1964" t="s">
        <v>10574</v>
      </c>
      <c r="K1964" t="s">
        <v>269</v>
      </c>
      <c r="L1964" t="s">
        <v>1237</v>
      </c>
    </row>
    <row r="1965" spans="1:12">
      <c r="A1965" t="s">
        <v>10627</v>
      </c>
      <c r="B1965" t="s">
        <v>10576</v>
      </c>
      <c r="C1965" t="str">
        <f t="shared" si="30"/>
        <v>Platinumone</v>
      </c>
      <c r="D1965" s="2" t="s">
        <v>24603</v>
      </c>
      <c r="E1965" t="s">
        <v>9056</v>
      </c>
      <c r="F1965" t="s">
        <v>2645</v>
      </c>
      <c r="G1965" t="s">
        <v>4822</v>
      </c>
      <c r="H1965" t="s">
        <v>1257</v>
      </c>
      <c r="I1965" t="s">
        <v>859</v>
      </c>
      <c r="J1965" t="s">
        <v>6760</v>
      </c>
      <c r="K1965" t="s">
        <v>859</v>
      </c>
      <c r="L1965" t="s">
        <v>1237</v>
      </c>
    </row>
    <row r="1966" spans="1:12">
      <c r="A1966" t="s">
        <v>10632</v>
      </c>
      <c r="B1966" t="s">
        <v>10579</v>
      </c>
      <c r="C1966" t="str">
        <f t="shared" si="30"/>
        <v>Paradeep</v>
      </c>
      <c r="D1966" s="2" t="s">
        <v>27649</v>
      </c>
      <c r="E1966" t="s">
        <v>8168</v>
      </c>
      <c r="F1966" t="s">
        <v>27650</v>
      </c>
      <c r="G1966" t="s">
        <v>867</v>
      </c>
      <c r="H1966" t="s">
        <v>10580</v>
      </c>
      <c r="I1966" t="s">
        <v>10581</v>
      </c>
      <c r="J1966" t="s">
        <v>10582</v>
      </c>
      <c r="K1966" t="s">
        <v>10583</v>
      </c>
      <c r="L1966" t="s">
        <v>1237</v>
      </c>
    </row>
    <row r="1967" spans="1:12">
      <c r="A1967" t="s">
        <v>10634</v>
      </c>
      <c r="B1967" t="s">
        <v>10585</v>
      </c>
      <c r="C1967" t="str">
        <f t="shared" si="30"/>
        <v>Raj</v>
      </c>
      <c r="D1967" s="2" t="s">
        <v>24604</v>
      </c>
      <c r="E1967" t="s">
        <v>23187</v>
      </c>
      <c r="F1967" t="s">
        <v>24605</v>
      </c>
      <c r="G1967" t="s">
        <v>856</v>
      </c>
      <c r="H1967" t="s">
        <v>376</v>
      </c>
      <c r="I1967" t="s">
        <v>10587</v>
      </c>
      <c r="J1967" t="s">
        <v>6737</v>
      </c>
      <c r="K1967" t="s">
        <v>10588</v>
      </c>
      <c r="L1967" t="s">
        <v>3242</v>
      </c>
    </row>
    <row r="1968" spans="1:12">
      <c r="A1968" t="s">
        <v>10638</v>
      </c>
      <c r="B1968" t="s">
        <v>10590</v>
      </c>
      <c r="C1968" t="str">
        <f t="shared" si="30"/>
        <v>Laxmi</v>
      </c>
      <c r="D1968" s="2" t="s">
        <v>24365</v>
      </c>
      <c r="E1968" t="s">
        <v>13602</v>
      </c>
      <c r="F1968" t="s">
        <v>27651</v>
      </c>
      <c r="G1968" t="s">
        <v>856</v>
      </c>
      <c r="H1968" t="s">
        <v>10591</v>
      </c>
      <c r="I1968" t="s">
        <v>1795</v>
      </c>
      <c r="J1968" t="s">
        <v>10592</v>
      </c>
      <c r="K1968" t="s">
        <v>2663</v>
      </c>
      <c r="L1968" t="s">
        <v>3242</v>
      </c>
    </row>
    <row r="1969" spans="1:12">
      <c r="A1969" t="s">
        <v>10641</v>
      </c>
      <c r="B1969" t="s">
        <v>10594</v>
      </c>
      <c r="C1969" t="str">
        <f t="shared" si="30"/>
        <v>Vippy</v>
      </c>
      <c r="D1969" s="2" t="s">
        <v>3879</v>
      </c>
      <c r="E1969" t="s">
        <v>6923</v>
      </c>
      <c r="F1969" t="s">
        <v>2091</v>
      </c>
      <c r="G1969" t="s">
        <v>856</v>
      </c>
      <c r="H1969" t="s">
        <v>10595</v>
      </c>
      <c r="I1969" t="s">
        <v>10596</v>
      </c>
      <c r="J1969" t="s">
        <v>10597</v>
      </c>
      <c r="K1969" t="s">
        <v>3928</v>
      </c>
      <c r="L1969" t="s">
        <v>10598</v>
      </c>
    </row>
    <row r="1970" spans="1:12">
      <c r="A1970" t="s">
        <v>10645</v>
      </c>
      <c r="B1970" t="s">
        <v>10600</v>
      </c>
      <c r="C1970" t="str">
        <f t="shared" si="30"/>
        <v>Kirloskar</v>
      </c>
      <c r="D1970" s="2" t="s">
        <v>25057</v>
      </c>
      <c r="E1970" t="s">
        <v>13547</v>
      </c>
      <c r="F1970" t="s">
        <v>27652</v>
      </c>
      <c r="G1970" t="s">
        <v>4160</v>
      </c>
      <c r="H1970" t="s">
        <v>10602</v>
      </c>
      <c r="I1970" t="s">
        <v>10603</v>
      </c>
      <c r="J1970" t="s">
        <v>10604</v>
      </c>
      <c r="K1970" t="s">
        <v>4636</v>
      </c>
      <c r="L1970" t="s">
        <v>10598</v>
      </c>
    </row>
    <row r="1971" spans="1:12">
      <c r="A1971" t="s">
        <v>10652</v>
      </c>
      <c r="B1971" t="s">
        <v>10606</v>
      </c>
      <c r="C1971" t="str">
        <f t="shared" si="30"/>
        <v>Suyog</v>
      </c>
      <c r="D1971" s="2" t="s">
        <v>27653</v>
      </c>
      <c r="E1971" t="s">
        <v>992</v>
      </c>
      <c r="F1971" t="s">
        <v>27654</v>
      </c>
      <c r="G1971" t="s">
        <v>293</v>
      </c>
      <c r="H1971" t="s">
        <v>8625</v>
      </c>
      <c r="I1971" t="s">
        <v>3634</v>
      </c>
      <c r="J1971" t="s">
        <v>1108</v>
      </c>
      <c r="K1971" t="s">
        <v>270</v>
      </c>
      <c r="L1971" t="s">
        <v>10607</v>
      </c>
    </row>
    <row r="1972" spans="1:12">
      <c r="A1972" t="s">
        <v>10656</v>
      </c>
      <c r="B1972" t="s">
        <v>10609</v>
      </c>
      <c r="C1972" t="str">
        <f t="shared" si="30"/>
        <v>Samvardh.</v>
      </c>
      <c r="D1972" s="2" t="s">
        <v>6906</v>
      </c>
      <c r="E1972" t="s">
        <v>6731</v>
      </c>
      <c r="F1972" t="s">
        <v>27655</v>
      </c>
      <c r="G1972" t="s">
        <v>1408</v>
      </c>
      <c r="H1972" t="s">
        <v>10610</v>
      </c>
      <c r="I1972" t="s">
        <v>10611</v>
      </c>
      <c r="J1972" t="s">
        <v>10612</v>
      </c>
      <c r="K1972" t="s">
        <v>10613</v>
      </c>
      <c r="L1972" t="s">
        <v>4770</v>
      </c>
    </row>
    <row r="1973" spans="1:12">
      <c r="A1973" t="s">
        <v>842</v>
      </c>
      <c r="B1973" t="s">
        <v>843</v>
      </c>
      <c r="C1973" t="str">
        <f t="shared" si="30"/>
        <v>Name</v>
      </c>
      <c r="D1973" s="2" t="s">
        <v>844</v>
      </c>
      <c r="E1973" t="s">
        <v>845</v>
      </c>
      <c r="F1973" t="s">
        <v>846</v>
      </c>
      <c r="G1973" t="s">
        <v>847</v>
      </c>
      <c r="H1973" t="s">
        <v>848</v>
      </c>
      <c r="I1973" t="s">
        <v>849</v>
      </c>
      <c r="J1973" t="s">
        <v>850</v>
      </c>
      <c r="K1973" t="s">
        <v>851</v>
      </c>
      <c r="L1973" t="s">
        <v>852</v>
      </c>
    </row>
    <row r="1974" spans="1:12">
      <c r="A1974" t="s">
        <v>10662</v>
      </c>
      <c r="B1974" t="s">
        <v>10615</v>
      </c>
      <c r="C1974" t="str">
        <f t="shared" si="30"/>
        <v>Riddhi</v>
      </c>
      <c r="D1974" s="2" t="s">
        <v>24817</v>
      </c>
      <c r="E1974" t="s">
        <v>14095</v>
      </c>
      <c r="F1974" t="s">
        <v>27656</v>
      </c>
      <c r="G1974" t="s">
        <v>4160</v>
      </c>
      <c r="H1974" t="s">
        <v>1444</v>
      </c>
      <c r="I1974" t="s">
        <v>10616</v>
      </c>
      <c r="J1974" t="s">
        <v>4438</v>
      </c>
      <c r="K1974" t="s">
        <v>10617</v>
      </c>
      <c r="L1974" t="s">
        <v>9031</v>
      </c>
    </row>
    <row r="1975" spans="1:12">
      <c r="A1975" t="s">
        <v>10665</v>
      </c>
      <c r="B1975" t="s">
        <v>10619</v>
      </c>
      <c r="C1975" t="str">
        <f t="shared" si="30"/>
        <v>Radiowalla</v>
      </c>
      <c r="D1975" s="2" t="s">
        <v>3791</v>
      </c>
      <c r="E1975" t="s">
        <v>24606</v>
      </c>
      <c r="F1975" t="s">
        <v>24607</v>
      </c>
      <c r="G1975" t="s">
        <v>856</v>
      </c>
      <c r="H1975" t="s">
        <v>407</v>
      </c>
      <c r="I1975" t="s">
        <v>10620</v>
      </c>
      <c r="J1975" t="s">
        <v>10621</v>
      </c>
      <c r="K1975" t="s">
        <v>2823</v>
      </c>
      <c r="L1975" t="s">
        <v>9031</v>
      </c>
    </row>
    <row r="1976" spans="1:12">
      <c r="A1976" t="s">
        <v>10669</v>
      </c>
      <c r="B1976" t="s">
        <v>10623</v>
      </c>
      <c r="C1976" t="str">
        <f t="shared" si="30"/>
        <v>Panch.Organics</v>
      </c>
      <c r="D1976" s="2" t="s">
        <v>25796</v>
      </c>
      <c r="E1976" t="s">
        <v>4573</v>
      </c>
      <c r="F1976" t="s">
        <v>27657</v>
      </c>
      <c r="G1976" t="s">
        <v>7035</v>
      </c>
      <c r="H1976" t="s">
        <v>4364</v>
      </c>
      <c r="I1976" t="s">
        <v>10624</v>
      </c>
      <c r="J1976" t="s">
        <v>10625</v>
      </c>
      <c r="K1976" t="s">
        <v>10626</v>
      </c>
      <c r="L1976" t="s">
        <v>1143</v>
      </c>
    </row>
    <row r="1977" spans="1:12">
      <c r="A1977" t="s">
        <v>10674</v>
      </c>
      <c r="B1977" t="s">
        <v>10628</v>
      </c>
      <c r="C1977" t="str">
        <f t="shared" si="30"/>
        <v>Epic</v>
      </c>
      <c r="D1977" s="2" t="s">
        <v>4638</v>
      </c>
      <c r="E1977" t="s">
        <v>13304</v>
      </c>
      <c r="F1977" t="s">
        <v>4385</v>
      </c>
      <c r="G1977" t="s">
        <v>856</v>
      </c>
      <c r="H1977" t="s">
        <v>632</v>
      </c>
      <c r="I1977" t="s">
        <v>10630</v>
      </c>
      <c r="J1977" t="s">
        <v>4863</v>
      </c>
      <c r="K1977" t="s">
        <v>10631</v>
      </c>
      <c r="L1977" t="s">
        <v>1143</v>
      </c>
    </row>
    <row r="1978" spans="1:12">
      <c r="A1978" t="s">
        <v>10677</v>
      </c>
      <c r="B1978" t="s">
        <v>10633</v>
      </c>
      <c r="C1978" t="str">
        <f t="shared" si="30"/>
        <v>BMW</v>
      </c>
      <c r="D1978" s="2" t="s">
        <v>17570</v>
      </c>
      <c r="E1978" t="s">
        <v>1524</v>
      </c>
      <c r="F1978" t="s">
        <v>24608</v>
      </c>
      <c r="G1978" t="s">
        <v>856</v>
      </c>
      <c r="H1978" t="s">
        <v>859</v>
      </c>
      <c r="I1978" t="s">
        <v>859</v>
      </c>
      <c r="J1978" t="s">
        <v>859</v>
      </c>
      <c r="K1978" t="s">
        <v>859</v>
      </c>
      <c r="L1978" t="s">
        <v>1143</v>
      </c>
    </row>
    <row r="1979" spans="1:12">
      <c r="A1979" t="s">
        <v>10683</v>
      </c>
      <c r="B1979" t="s">
        <v>10635</v>
      </c>
      <c r="C1979" t="str">
        <f t="shared" si="30"/>
        <v>Raasi</v>
      </c>
      <c r="D1979" s="2" t="s">
        <v>7680</v>
      </c>
      <c r="E1979" t="s">
        <v>4346</v>
      </c>
      <c r="F1979" t="s">
        <v>3234</v>
      </c>
      <c r="G1979" t="s">
        <v>856</v>
      </c>
      <c r="H1979" t="s">
        <v>1369</v>
      </c>
      <c r="I1979" t="s">
        <v>10636</v>
      </c>
      <c r="J1979" t="s">
        <v>7048</v>
      </c>
      <c r="K1979" t="s">
        <v>10637</v>
      </c>
      <c r="L1979" t="s">
        <v>7938</v>
      </c>
    </row>
    <row r="1980" spans="1:12">
      <c r="A1980" t="s">
        <v>10687</v>
      </c>
      <c r="B1980" t="s">
        <v>10639</v>
      </c>
      <c r="C1980" t="str">
        <f t="shared" si="30"/>
        <v>Shigan</v>
      </c>
      <c r="D1980" s="2" t="s">
        <v>24609</v>
      </c>
      <c r="E1980" t="s">
        <v>120</v>
      </c>
      <c r="F1980" t="s">
        <v>24610</v>
      </c>
      <c r="G1980" t="s">
        <v>1819</v>
      </c>
      <c r="H1980" t="s">
        <v>619</v>
      </c>
      <c r="I1980" t="s">
        <v>211</v>
      </c>
      <c r="J1980" t="s">
        <v>10640</v>
      </c>
      <c r="K1980" t="s">
        <v>2174</v>
      </c>
      <c r="L1980" t="s">
        <v>7938</v>
      </c>
    </row>
    <row r="1981" spans="1:12">
      <c r="A1981" t="s">
        <v>10691</v>
      </c>
      <c r="B1981" t="s">
        <v>10642</v>
      </c>
      <c r="C1981" t="str">
        <f t="shared" si="30"/>
        <v>Unilex</v>
      </c>
      <c r="D1981" s="2" t="s">
        <v>2106</v>
      </c>
      <c r="E1981" t="s">
        <v>474</v>
      </c>
      <c r="F1981" t="s">
        <v>24025</v>
      </c>
      <c r="G1981" t="s">
        <v>856</v>
      </c>
      <c r="H1981" t="s">
        <v>8476</v>
      </c>
      <c r="I1981" t="s">
        <v>859</v>
      </c>
      <c r="J1981" t="s">
        <v>10644</v>
      </c>
      <c r="K1981" t="s">
        <v>859</v>
      </c>
      <c r="L1981" t="s">
        <v>7938</v>
      </c>
    </row>
    <row r="1982" spans="1:12">
      <c r="A1982" t="s">
        <v>10697</v>
      </c>
      <c r="B1982" t="s">
        <v>10646</v>
      </c>
      <c r="C1982" t="str">
        <f t="shared" si="30"/>
        <v>Swasth</v>
      </c>
      <c r="D1982" s="2" t="s">
        <v>3385</v>
      </c>
      <c r="E1982" t="s">
        <v>14448</v>
      </c>
      <c r="F1982" t="s">
        <v>4008</v>
      </c>
      <c r="G1982" t="s">
        <v>856</v>
      </c>
      <c r="H1982" t="s">
        <v>1964</v>
      </c>
      <c r="I1982" t="s">
        <v>10649</v>
      </c>
      <c r="J1982" t="s">
        <v>10650</v>
      </c>
      <c r="K1982" t="s">
        <v>10651</v>
      </c>
      <c r="L1982" t="s">
        <v>7938</v>
      </c>
    </row>
    <row r="1983" spans="1:12">
      <c r="A1983" t="s">
        <v>10700</v>
      </c>
      <c r="B1983" t="s">
        <v>618</v>
      </c>
      <c r="C1983" t="str">
        <f t="shared" si="30"/>
        <v>MRF</v>
      </c>
      <c r="D1983" s="2" t="s">
        <v>27658</v>
      </c>
      <c r="E1983" t="s">
        <v>2683</v>
      </c>
      <c r="F1983" t="s">
        <v>27659</v>
      </c>
      <c r="G1983" t="s">
        <v>1257</v>
      </c>
      <c r="H1983" t="s">
        <v>10653</v>
      </c>
      <c r="I1983" t="s">
        <v>10654</v>
      </c>
      <c r="J1983" t="s">
        <v>10655</v>
      </c>
      <c r="K1983" t="s">
        <v>5095</v>
      </c>
      <c r="L1983" t="s">
        <v>7754</v>
      </c>
    </row>
    <row r="1984" spans="1:12">
      <c r="A1984" t="s">
        <v>10707</v>
      </c>
      <c r="B1984" t="s">
        <v>10657</v>
      </c>
      <c r="C1984" t="str">
        <f t="shared" si="30"/>
        <v>Texmaco</v>
      </c>
      <c r="D1984" s="2" t="s">
        <v>25487</v>
      </c>
      <c r="E1984" t="s">
        <v>27660</v>
      </c>
      <c r="F1984" t="s">
        <v>27661</v>
      </c>
      <c r="G1984" t="s">
        <v>867</v>
      </c>
      <c r="H1984" t="s">
        <v>6217</v>
      </c>
      <c r="I1984" t="s">
        <v>10659</v>
      </c>
      <c r="J1984" t="s">
        <v>10660</v>
      </c>
      <c r="K1984" t="s">
        <v>10661</v>
      </c>
      <c r="L1984" t="s">
        <v>7754</v>
      </c>
    </row>
    <row r="1985" spans="1:12">
      <c r="A1985" t="s">
        <v>10711</v>
      </c>
      <c r="B1985" t="s">
        <v>10666</v>
      </c>
      <c r="C1985" t="str">
        <f t="shared" si="30"/>
        <v>Regent</v>
      </c>
      <c r="D1985" s="2" t="s">
        <v>4696</v>
      </c>
      <c r="E1985" t="s">
        <v>123</v>
      </c>
      <c r="F1985" t="s">
        <v>6095</v>
      </c>
      <c r="G1985" t="s">
        <v>856</v>
      </c>
      <c r="H1985" t="s">
        <v>6697</v>
      </c>
      <c r="I1985" t="s">
        <v>9454</v>
      </c>
      <c r="J1985" t="s">
        <v>10667</v>
      </c>
      <c r="K1985" t="s">
        <v>10668</v>
      </c>
      <c r="L1985" t="s">
        <v>1130</v>
      </c>
    </row>
    <row r="1986" spans="1:12">
      <c r="A1986" t="s">
        <v>10716</v>
      </c>
      <c r="B1986" t="s">
        <v>10670</v>
      </c>
      <c r="C1986" t="str">
        <f t="shared" ref="C1986:C2049" si="31">IFERROR(LEFT(B1986,FIND(" ",B1986)-1),B1986)</f>
        <v>Escorts</v>
      </c>
      <c r="D1986" s="2" t="s">
        <v>27662</v>
      </c>
      <c r="E1986" t="s">
        <v>27663</v>
      </c>
      <c r="F1986" t="s">
        <v>27664</v>
      </c>
      <c r="G1986" t="s">
        <v>7752</v>
      </c>
      <c r="H1986" t="s">
        <v>10671</v>
      </c>
      <c r="I1986" t="s">
        <v>1422</v>
      </c>
      <c r="J1986" t="s">
        <v>10672</v>
      </c>
      <c r="K1986" t="s">
        <v>10673</v>
      </c>
      <c r="L1986" t="s">
        <v>1130</v>
      </c>
    </row>
    <row r="1987" spans="1:12">
      <c r="A1987" t="s">
        <v>10718</v>
      </c>
      <c r="B1987" t="s">
        <v>10675</v>
      </c>
      <c r="C1987" t="str">
        <f t="shared" si="31"/>
        <v>Ashnoor</v>
      </c>
      <c r="D1987" s="2" t="s">
        <v>2106</v>
      </c>
      <c r="E1987" t="s">
        <v>3573</v>
      </c>
      <c r="F1987" t="s">
        <v>13439</v>
      </c>
      <c r="G1987" t="s">
        <v>856</v>
      </c>
      <c r="H1987" t="s">
        <v>5562</v>
      </c>
      <c r="I1987" t="s">
        <v>5761</v>
      </c>
      <c r="J1987" t="s">
        <v>10676</v>
      </c>
      <c r="K1987" t="s">
        <v>2208</v>
      </c>
      <c r="L1987" t="s">
        <v>2245</v>
      </c>
    </row>
    <row r="1988" spans="1:12">
      <c r="A1988" t="s">
        <v>10722</v>
      </c>
      <c r="B1988" t="s">
        <v>10678</v>
      </c>
      <c r="C1988" t="str">
        <f t="shared" si="31"/>
        <v>Radaan</v>
      </c>
      <c r="D1988" s="2" t="s">
        <v>559</v>
      </c>
      <c r="E1988" t="s">
        <v>859</v>
      </c>
      <c r="F1988" t="s">
        <v>1495</v>
      </c>
      <c r="G1988" t="s">
        <v>856</v>
      </c>
      <c r="H1988" t="s">
        <v>10680</v>
      </c>
      <c r="I1988" t="s">
        <v>10681</v>
      </c>
      <c r="J1988" t="s">
        <v>1819</v>
      </c>
      <c r="K1988" t="s">
        <v>10682</v>
      </c>
      <c r="L1988" t="s">
        <v>2245</v>
      </c>
    </row>
    <row r="1989" spans="1:12">
      <c r="A1989" t="s">
        <v>842</v>
      </c>
      <c r="B1989" t="s">
        <v>843</v>
      </c>
      <c r="C1989" t="str">
        <f t="shared" si="31"/>
        <v>Name</v>
      </c>
      <c r="D1989" s="2" t="s">
        <v>844</v>
      </c>
      <c r="E1989" t="s">
        <v>845</v>
      </c>
      <c r="F1989" t="s">
        <v>846</v>
      </c>
      <c r="G1989" t="s">
        <v>847</v>
      </c>
      <c r="H1989" t="s">
        <v>848</v>
      </c>
      <c r="I1989" t="s">
        <v>849</v>
      </c>
      <c r="J1989" t="s">
        <v>850</v>
      </c>
      <c r="K1989" t="s">
        <v>851</v>
      </c>
      <c r="L1989" t="s">
        <v>852</v>
      </c>
    </row>
    <row r="1990" spans="1:12">
      <c r="A1990" t="s">
        <v>10727</v>
      </c>
      <c r="B1990" t="s">
        <v>10684</v>
      </c>
      <c r="C1990" t="str">
        <f t="shared" si="31"/>
        <v>HP</v>
      </c>
      <c r="D1990" s="2" t="s">
        <v>24611</v>
      </c>
      <c r="E1990" t="s">
        <v>12030</v>
      </c>
      <c r="F1990" t="s">
        <v>24612</v>
      </c>
      <c r="G1990" t="s">
        <v>729</v>
      </c>
      <c r="H1990" t="s">
        <v>6803</v>
      </c>
      <c r="I1990" t="s">
        <v>9130</v>
      </c>
      <c r="J1990" t="s">
        <v>1034</v>
      </c>
      <c r="K1990" t="s">
        <v>10686</v>
      </c>
      <c r="L1990" t="s">
        <v>2245</v>
      </c>
    </row>
    <row r="1991" spans="1:12">
      <c r="A1991" t="s">
        <v>10732</v>
      </c>
      <c r="B1991" t="s">
        <v>10688</v>
      </c>
      <c r="C1991" t="str">
        <f t="shared" si="31"/>
        <v>Mehai</v>
      </c>
      <c r="D1991" s="2" t="s">
        <v>7971</v>
      </c>
      <c r="E1991" t="s">
        <v>27665</v>
      </c>
      <c r="F1991" t="s">
        <v>27666</v>
      </c>
      <c r="G1991" t="s">
        <v>856</v>
      </c>
      <c r="H1991" t="s">
        <v>938</v>
      </c>
      <c r="I1991" t="s">
        <v>10689</v>
      </c>
      <c r="J1991" t="s">
        <v>7962</v>
      </c>
      <c r="K1991" t="s">
        <v>10690</v>
      </c>
      <c r="L1991" t="s">
        <v>2245</v>
      </c>
    </row>
    <row r="1992" spans="1:12">
      <c r="A1992" t="s">
        <v>10736</v>
      </c>
      <c r="B1992" t="s">
        <v>10698</v>
      </c>
      <c r="C1992" t="str">
        <f t="shared" si="31"/>
        <v>Rane</v>
      </c>
      <c r="D1992" s="2" t="s">
        <v>27667</v>
      </c>
      <c r="E1992" t="s">
        <v>22823</v>
      </c>
      <c r="F1992" t="s">
        <v>27668</v>
      </c>
      <c r="G1992" t="s">
        <v>2066</v>
      </c>
      <c r="H1992" t="s">
        <v>4578</v>
      </c>
      <c r="I1992" t="s">
        <v>3192</v>
      </c>
      <c r="J1992" t="s">
        <v>10699</v>
      </c>
      <c r="K1992" t="s">
        <v>1992</v>
      </c>
      <c r="L1992" t="s">
        <v>6490</v>
      </c>
    </row>
    <row r="1993" spans="1:12">
      <c r="A1993" t="s">
        <v>10741</v>
      </c>
      <c r="B1993" t="s">
        <v>10701</v>
      </c>
      <c r="C1993" t="str">
        <f t="shared" si="31"/>
        <v>5paisa</v>
      </c>
      <c r="D1993" s="2" t="s">
        <v>27669</v>
      </c>
      <c r="E1993" t="s">
        <v>22749</v>
      </c>
      <c r="F1993" t="s">
        <v>27670</v>
      </c>
      <c r="G1993" t="s">
        <v>856</v>
      </c>
      <c r="H1993" t="s">
        <v>10703</v>
      </c>
      <c r="I1993" t="s">
        <v>10704</v>
      </c>
      <c r="J1993" t="s">
        <v>10705</v>
      </c>
      <c r="K1993" t="s">
        <v>10706</v>
      </c>
      <c r="L1993" t="s">
        <v>6490</v>
      </c>
    </row>
    <row r="1994" spans="1:12">
      <c r="A1994" t="s">
        <v>10746</v>
      </c>
      <c r="B1994" t="s">
        <v>10708</v>
      </c>
      <c r="C1994" t="str">
        <f t="shared" si="31"/>
        <v>Garg</v>
      </c>
      <c r="D1994" s="2" t="s">
        <v>24614</v>
      </c>
      <c r="E1994" t="s">
        <v>7926</v>
      </c>
      <c r="F1994" t="s">
        <v>24615</v>
      </c>
      <c r="G1994" t="s">
        <v>856</v>
      </c>
      <c r="H1994" t="s">
        <v>4822</v>
      </c>
      <c r="I1994" t="s">
        <v>10710</v>
      </c>
      <c r="J1994" t="s">
        <v>4641</v>
      </c>
      <c r="K1994" t="s">
        <v>553</v>
      </c>
      <c r="L1994" t="s">
        <v>5210</v>
      </c>
    </row>
    <row r="1995" spans="1:12">
      <c r="A1995" t="s">
        <v>10752</v>
      </c>
      <c r="B1995" t="s">
        <v>10712</v>
      </c>
      <c r="C1995" t="str">
        <f t="shared" si="31"/>
        <v>AMJ</v>
      </c>
      <c r="D1995" s="2" t="s">
        <v>3204</v>
      </c>
      <c r="E1995" t="s">
        <v>5700</v>
      </c>
      <c r="F1995" t="s">
        <v>27671</v>
      </c>
      <c r="G1995" t="s">
        <v>1601</v>
      </c>
      <c r="H1995" t="s">
        <v>7566</v>
      </c>
      <c r="I1995" t="s">
        <v>10714</v>
      </c>
      <c r="J1995" t="s">
        <v>261</v>
      </c>
      <c r="K1995" t="s">
        <v>10715</v>
      </c>
      <c r="L1995" t="s">
        <v>5210</v>
      </c>
    </row>
    <row r="1996" spans="1:12">
      <c r="A1996" t="s">
        <v>10756</v>
      </c>
      <c r="B1996" t="s">
        <v>10717</v>
      </c>
      <c r="C1996" t="str">
        <f t="shared" si="31"/>
        <v>Abhishek</v>
      </c>
      <c r="D1996" s="2" t="s">
        <v>24260</v>
      </c>
      <c r="E1996" t="s">
        <v>9648</v>
      </c>
      <c r="F1996" t="s">
        <v>1214</v>
      </c>
      <c r="G1996" t="s">
        <v>856</v>
      </c>
      <c r="H1996" t="s">
        <v>4160</v>
      </c>
      <c r="I1996" t="s">
        <v>2203</v>
      </c>
      <c r="J1996" t="s">
        <v>7758</v>
      </c>
      <c r="K1996" t="s">
        <v>1632</v>
      </c>
      <c r="L1996" t="s">
        <v>5210</v>
      </c>
    </row>
    <row r="1997" spans="1:12">
      <c r="A1997" t="s">
        <v>10759</v>
      </c>
      <c r="B1997" t="s">
        <v>10692</v>
      </c>
      <c r="C1997" t="str">
        <f t="shared" si="31"/>
        <v>Sejal</v>
      </c>
      <c r="D1997" s="2" t="s">
        <v>27672</v>
      </c>
      <c r="E1997" t="s">
        <v>1521</v>
      </c>
      <c r="F1997" t="s">
        <v>27673</v>
      </c>
      <c r="G1997" t="s">
        <v>856</v>
      </c>
      <c r="H1997" t="s">
        <v>10693</v>
      </c>
      <c r="I1997" t="s">
        <v>10694</v>
      </c>
      <c r="J1997" t="s">
        <v>10695</v>
      </c>
      <c r="K1997" t="s">
        <v>10696</v>
      </c>
      <c r="L1997" t="s">
        <v>8703</v>
      </c>
    </row>
    <row r="1998" spans="1:12">
      <c r="A1998" t="s">
        <v>10763</v>
      </c>
      <c r="B1998" t="s">
        <v>10719</v>
      </c>
      <c r="C1998" t="str">
        <f t="shared" si="31"/>
        <v>Indo</v>
      </c>
      <c r="D1998" s="2" t="s">
        <v>27452</v>
      </c>
      <c r="E1998" t="s">
        <v>14279</v>
      </c>
      <c r="F1998" t="s">
        <v>27674</v>
      </c>
      <c r="G1998" t="s">
        <v>4349</v>
      </c>
      <c r="H1998" t="s">
        <v>4908</v>
      </c>
      <c r="I1998" t="s">
        <v>10720</v>
      </c>
      <c r="J1998" t="s">
        <v>10721</v>
      </c>
      <c r="K1998" t="s">
        <v>643</v>
      </c>
      <c r="L1998" t="s">
        <v>3457</v>
      </c>
    </row>
    <row r="1999" spans="1:12">
      <c r="A1999" t="s">
        <v>10765</v>
      </c>
      <c r="B1999" t="s">
        <v>10723</v>
      </c>
      <c r="C1999" t="str">
        <f t="shared" si="31"/>
        <v>Syngene</v>
      </c>
      <c r="D1999" s="2" t="s">
        <v>27675</v>
      </c>
      <c r="E1999" t="s">
        <v>18252</v>
      </c>
      <c r="F1999" t="s">
        <v>27676</v>
      </c>
      <c r="G1999" t="s">
        <v>198</v>
      </c>
      <c r="H1999" t="s">
        <v>10724</v>
      </c>
      <c r="I1999" t="s">
        <v>10725</v>
      </c>
      <c r="J1999" t="s">
        <v>10726</v>
      </c>
      <c r="K1999" t="s">
        <v>4538</v>
      </c>
      <c r="L1999" t="s">
        <v>3457</v>
      </c>
    </row>
    <row r="2000" spans="1:12">
      <c r="A2000" t="s">
        <v>842</v>
      </c>
      <c r="B2000" t="s">
        <v>843</v>
      </c>
      <c r="C2000" t="str">
        <f t="shared" si="31"/>
        <v>Name</v>
      </c>
      <c r="D2000" s="2" t="s">
        <v>844</v>
      </c>
      <c r="E2000" t="s">
        <v>845</v>
      </c>
      <c r="F2000" t="s">
        <v>846</v>
      </c>
      <c r="G2000" t="s">
        <v>847</v>
      </c>
      <c r="H2000" t="s">
        <v>848</v>
      </c>
      <c r="I2000" t="s">
        <v>849</v>
      </c>
      <c r="J2000" t="s">
        <v>850</v>
      </c>
      <c r="K2000" t="s">
        <v>851</v>
      </c>
      <c r="L2000" t="s">
        <v>852</v>
      </c>
    </row>
    <row r="2001" spans="1:12">
      <c r="A2001" t="s">
        <v>10767</v>
      </c>
      <c r="B2001" t="s">
        <v>10728</v>
      </c>
      <c r="C2001" t="str">
        <f t="shared" si="31"/>
        <v>Donear</v>
      </c>
      <c r="D2001" s="2" t="s">
        <v>22763</v>
      </c>
      <c r="E2001" t="s">
        <v>7587</v>
      </c>
      <c r="F2001" t="s">
        <v>27677</v>
      </c>
      <c r="G2001" t="s">
        <v>293</v>
      </c>
      <c r="H2001" t="s">
        <v>1140</v>
      </c>
      <c r="I2001" t="s">
        <v>293</v>
      </c>
      <c r="J2001" t="s">
        <v>10729</v>
      </c>
      <c r="K2001" t="s">
        <v>10730</v>
      </c>
      <c r="L2001" t="s">
        <v>10731</v>
      </c>
    </row>
    <row r="2002" spans="1:12">
      <c r="A2002" t="s">
        <v>10773</v>
      </c>
      <c r="B2002" t="s">
        <v>10733</v>
      </c>
      <c r="C2002" t="str">
        <f t="shared" si="31"/>
        <v>GRM</v>
      </c>
      <c r="D2002" s="2" t="s">
        <v>27678</v>
      </c>
      <c r="E2002" t="s">
        <v>22765</v>
      </c>
      <c r="F2002" t="s">
        <v>27679</v>
      </c>
      <c r="G2002" t="s">
        <v>856</v>
      </c>
      <c r="H2002" t="s">
        <v>10734</v>
      </c>
      <c r="I2002" t="s">
        <v>7734</v>
      </c>
      <c r="J2002" t="s">
        <v>10735</v>
      </c>
      <c r="K2002" t="s">
        <v>1019</v>
      </c>
      <c r="L2002" t="s">
        <v>3234</v>
      </c>
    </row>
    <row r="2003" spans="1:12">
      <c r="A2003" t="s">
        <v>10779</v>
      </c>
      <c r="B2003" t="s">
        <v>10835</v>
      </c>
      <c r="C2003" t="str">
        <f t="shared" si="31"/>
        <v>Ovobel</v>
      </c>
      <c r="D2003" s="2" t="s">
        <v>27680</v>
      </c>
      <c r="E2003" t="s">
        <v>6298</v>
      </c>
      <c r="F2003" t="s">
        <v>3474</v>
      </c>
      <c r="G2003" t="s">
        <v>856</v>
      </c>
      <c r="H2003" t="s">
        <v>111</v>
      </c>
      <c r="I2003" t="s">
        <v>856</v>
      </c>
      <c r="J2003" t="s">
        <v>3975</v>
      </c>
      <c r="K2003" t="s">
        <v>9423</v>
      </c>
      <c r="L2003" t="s">
        <v>2714</v>
      </c>
    </row>
    <row r="2004" spans="1:12">
      <c r="A2004" t="s">
        <v>10784</v>
      </c>
      <c r="B2004" t="s">
        <v>10737</v>
      </c>
      <c r="C2004" t="str">
        <f t="shared" si="31"/>
        <v>Guj.</v>
      </c>
      <c r="D2004" s="2" t="s">
        <v>7096</v>
      </c>
      <c r="E2004" t="s">
        <v>3604</v>
      </c>
      <c r="F2004" t="s">
        <v>6217</v>
      </c>
      <c r="G2004" t="s">
        <v>856</v>
      </c>
      <c r="H2004" t="s">
        <v>1687</v>
      </c>
      <c r="I2004" t="s">
        <v>1519</v>
      </c>
      <c r="J2004" t="s">
        <v>5823</v>
      </c>
      <c r="K2004" t="s">
        <v>10739</v>
      </c>
      <c r="L2004" t="s">
        <v>10740</v>
      </c>
    </row>
    <row r="2005" spans="1:12">
      <c r="A2005" t="s">
        <v>10787</v>
      </c>
      <c r="B2005" t="s">
        <v>10742</v>
      </c>
      <c r="C2005" t="str">
        <f t="shared" si="31"/>
        <v>Bharti</v>
      </c>
      <c r="D2005" s="2" t="s">
        <v>27681</v>
      </c>
      <c r="E2005" t="s">
        <v>7261</v>
      </c>
      <c r="F2005" t="s">
        <v>27682</v>
      </c>
      <c r="G2005" t="s">
        <v>437</v>
      </c>
      <c r="H2005" t="s">
        <v>10743</v>
      </c>
      <c r="I2005" t="s">
        <v>10744</v>
      </c>
      <c r="J2005" t="s">
        <v>10745</v>
      </c>
      <c r="K2005" t="s">
        <v>2771</v>
      </c>
      <c r="L2005" t="s">
        <v>10740</v>
      </c>
    </row>
    <row r="2006" spans="1:12">
      <c r="A2006" t="s">
        <v>10791</v>
      </c>
      <c r="B2006" t="s">
        <v>10747</v>
      </c>
      <c r="C2006" t="str">
        <f t="shared" si="31"/>
        <v>D</v>
      </c>
      <c r="D2006" s="2" t="s">
        <v>22915</v>
      </c>
      <c r="E2006" t="s">
        <v>10775</v>
      </c>
      <c r="F2006" t="s">
        <v>27683</v>
      </c>
      <c r="G2006" t="s">
        <v>856</v>
      </c>
      <c r="H2006" t="s">
        <v>4580</v>
      </c>
      <c r="I2006" t="s">
        <v>10748</v>
      </c>
      <c r="J2006" t="s">
        <v>10749</v>
      </c>
      <c r="K2006" t="s">
        <v>10750</v>
      </c>
      <c r="L2006" t="s">
        <v>10751</v>
      </c>
    </row>
    <row r="2007" spans="1:12">
      <c r="A2007" t="s">
        <v>10795</v>
      </c>
      <c r="B2007" t="s">
        <v>10753</v>
      </c>
      <c r="C2007" t="str">
        <f t="shared" si="31"/>
        <v>Sharanam</v>
      </c>
      <c r="D2007" s="2" t="s">
        <v>714</v>
      </c>
      <c r="E2007" t="s">
        <v>1997</v>
      </c>
      <c r="F2007" t="s">
        <v>1214</v>
      </c>
      <c r="G2007" t="s">
        <v>856</v>
      </c>
      <c r="H2007" t="s">
        <v>5888</v>
      </c>
      <c r="I2007" t="s">
        <v>10754</v>
      </c>
      <c r="J2007" t="s">
        <v>5471</v>
      </c>
      <c r="K2007" t="s">
        <v>10755</v>
      </c>
      <c r="L2007" t="s">
        <v>9534</v>
      </c>
    </row>
    <row r="2008" spans="1:12">
      <c r="A2008" t="s">
        <v>10800</v>
      </c>
      <c r="B2008" t="s">
        <v>10757</v>
      </c>
      <c r="C2008" t="str">
        <f t="shared" si="31"/>
        <v>Artefact</v>
      </c>
      <c r="D2008" s="2" t="s">
        <v>23299</v>
      </c>
      <c r="E2008" t="s">
        <v>1388</v>
      </c>
      <c r="F2008" t="s">
        <v>7803</v>
      </c>
      <c r="G2008" t="s">
        <v>4539</v>
      </c>
      <c r="H2008" t="s">
        <v>2584</v>
      </c>
      <c r="I2008" t="s">
        <v>8576</v>
      </c>
      <c r="J2008" t="s">
        <v>3264</v>
      </c>
      <c r="K2008" t="s">
        <v>8576</v>
      </c>
      <c r="L2008" t="s">
        <v>739</v>
      </c>
    </row>
    <row r="2009" spans="1:12">
      <c r="A2009" t="s">
        <v>10802</v>
      </c>
      <c r="B2009" t="s">
        <v>10989</v>
      </c>
      <c r="C2009" t="str">
        <f t="shared" si="31"/>
        <v>Sadhav</v>
      </c>
      <c r="D2009" s="2" t="s">
        <v>24617</v>
      </c>
      <c r="E2009" t="s">
        <v>3158</v>
      </c>
      <c r="F2009" t="s">
        <v>24618</v>
      </c>
      <c r="G2009" t="s">
        <v>856</v>
      </c>
      <c r="H2009" t="s">
        <v>4204</v>
      </c>
      <c r="I2009" t="s">
        <v>4205</v>
      </c>
      <c r="J2009" t="s">
        <v>10990</v>
      </c>
      <c r="K2009" t="s">
        <v>4796</v>
      </c>
      <c r="L2009" t="s">
        <v>739</v>
      </c>
    </row>
    <row r="2010" spans="1:12">
      <c r="A2010" t="s">
        <v>10805</v>
      </c>
      <c r="B2010" t="s">
        <v>10760</v>
      </c>
      <c r="C2010" t="str">
        <f t="shared" si="31"/>
        <v>Indbank</v>
      </c>
      <c r="D2010" s="2" t="s">
        <v>22412</v>
      </c>
      <c r="E2010" t="s">
        <v>5538</v>
      </c>
      <c r="F2010" t="s">
        <v>27684</v>
      </c>
      <c r="G2010" t="s">
        <v>856</v>
      </c>
      <c r="H2010" t="s">
        <v>4997</v>
      </c>
      <c r="I2010" t="s">
        <v>10762</v>
      </c>
      <c r="J2010" t="s">
        <v>6517</v>
      </c>
      <c r="K2010" t="s">
        <v>9698</v>
      </c>
      <c r="L2010" t="s">
        <v>10100</v>
      </c>
    </row>
    <row r="2011" spans="1:12">
      <c r="A2011" t="s">
        <v>10809</v>
      </c>
      <c r="B2011" t="s">
        <v>10764</v>
      </c>
      <c r="C2011" t="str">
        <f t="shared" si="31"/>
        <v>Sonam</v>
      </c>
      <c r="D2011" s="2" t="s">
        <v>2179</v>
      </c>
      <c r="E2011" t="s">
        <v>4845</v>
      </c>
      <c r="F2011" t="s">
        <v>23631</v>
      </c>
      <c r="G2011" t="s">
        <v>856</v>
      </c>
      <c r="H2011" t="s">
        <v>1444</v>
      </c>
      <c r="I2011" t="s">
        <v>5642</v>
      </c>
      <c r="J2011" t="s">
        <v>2580</v>
      </c>
      <c r="K2011" t="s">
        <v>1547</v>
      </c>
      <c r="L2011" t="s">
        <v>9615</v>
      </c>
    </row>
    <row r="2012" spans="1:12">
      <c r="A2012" t="s">
        <v>10812</v>
      </c>
      <c r="B2012" t="s">
        <v>10766</v>
      </c>
      <c r="C2012" t="str">
        <f t="shared" si="31"/>
        <v>Resourceful</v>
      </c>
      <c r="D2012" s="2" t="s">
        <v>2898</v>
      </c>
      <c r="E2012" t="s">
        <v>10916</v>
      </c>
      <c r="F2012" t="s">
        <v>17550</v>
      </c>
      <c r="G2012" t="s">
        <v>856</v>
      </c>
      <c r="H2012" t="s">
        <v>971</v>
      </c>
      <c r="I2012" t="s">
        <v>3191</v>
      </c>
      <c r="J2012" t="s">
        <v>7569</v>
      </c>
      <c r="K2012" t="s">
        <v>5853</v>
      </c>
      <c r="L2012" t="s">
        <v>9615</v>
      </c>
    </row>
    <row r="2013" spans="1:12">
      <c r="A2013" t="s">
        <v>10814</v>
      </c>
      <c r="B2013" t="s">
        <v>10768</v>
      </c>
      <c r="C2013" t="str">
        <f t="shared" si="31"/>
        <v>Nalin</v>
      </c>
      <c r="D2013" s="2" t="s">
        <v>9390</v>
      </c>
      <c r="E2013" t="s">
        <v>6580</v>
      </c>
      <c r="F2013" t="s">
        <v>12057</v>
      </c>
      <c r="G2013" t="s">
        <v>856</v>
      </c>
      <c r="H2013" t="s">
        <v>4642</v>
      </c>
      <c r="I2013" t="s">
        <v>10770</v>
      </c>
      <c r="J2013" t="s">
        <v>4600</v>
      </c>
      <c r="K2013" t="s">
        <v>10771</v>
      </c>
      <c r="L2013" t="s">
        <v>10772</v>
      </c>
    </row>
    <row r="2014" spans="1:12">
      <c r="A2014" t="s">
        <v>10816</v>
      </c>
      <c r="B2014" t="s">
        <v>10774</v>
      </c>
      <c r="C2014" t="str">
        <f t="shared" si="31"/>
        <v>Kotyark</v>
      </c>
      <c r="D2014" s="2" t="s">
        <v>24584</v>
      </c>
      <c r="E2014" t="s">
        <v>3957</v>
      </c>
      <c r="F2014" t="s">
        <v>24619</v>
      </c>
      <c r="G2014" t="s">
        <v>8737</v>
      </c>
      <c r="H2014" t="s">
        <v>325</v>
      </c>
      <c r="I2014" t="s">
        <v>10776</v>
      </c>
      <c r="J2014" t="s">
        <v>10084</v>
      </c>
      <c r="K2014" t="s">
        <v>10777</v>
      </c>
      <c r="L2014" t="s">
        <v>10778</v>
      </c>
    </row>
    <row r="2015" spans="1:12">
      <c r="A2015" t="s">
        <v>10821</v>
      </c>
      <c r="B2015" t="s">
        <v>10780</v>
      </c>
      <c r="C2015" t="str">
        <f t="shared" si="31"/>
        <v>Bharat</v>
      </c>
      <c r="D2015" s="2" t="s">
        <v>9182</v>
      </c>
      <c r="E2015" t="s">
        <v>924</v>
      </c>
      <c r="F2015" t="s">
        <v>27685</v>
      </c>
      <c r="G2015" t="s">
        <v>856</v>
      </c>
      <c r="H2015" t="s">
        <v>9429</v>
      </c>
      <c r="I2015" t="s">
        <v>10781</v>
      </c>
      <c r="J2015" t="s">
        <v>10782</v>
      </c>
      <c r="K2015" t="s">
        <v>10783</v>
      </c>
      <c r="L2015" t="s">
        <v>3351</v>
      </c>
    </row>
    <row r="2016" spans="1:12">
      <c r="A2016" t="s">
        <v>842</v>
      </c>
      <c r="B2016" t="s">
        <v>843</v>
      </c>
      <c r="C2016" t="str">
        <f t="shared" si="31"/>
        <v>Name</v>
      </c>
      <c r="D2016" s="2" t="s">
        <v>844</v>
      </c>
      <c r="E2016" t="s">
        <v>845</v>
      </c>
      <c r="F2016" t="s">
        <v>846</v>
      </c>
      <c r="G2016" t="s">
        <v>847</v>
      </c>
      <c r="H2016" t="s">
        <v>848</v>
      </c>
      <c r="I2016" t="s">
        <v>849</v>
      </c>
      <c r="J2016" t="s">
        <v>850</v>
      </c>
      <c r="K2016" t="s">
        <v>851</v>
      </c>
      <c r="L2016" t="s">
        <v>852</v>
      </c>
    </row>
    <row r="2017" spans="1:12">
      <c r="A2017" t="s">
        <v>10823</v>
      </c>
      <c r="B2017" t="s">
        <v>10785</v>
      </c>
      <c r="C2017" t="str">
        <f t="shared" si="31"/>
        <v>Sansera</v>
      </c>
      <c r="D2017" s="2" t="s">
        <v>27686</v>
      </c>
      <c r="E2017" t="s">
        <v>2930</v>
      </c>
      <c r="F2017" t="s">
        <v>27687</v>
      </c>
      <c r="G2017" t="s">
        <v>293</v>
      </c>
      <c r="H2017" t="s">
        <v>6079</v>
      </c>
      <c r="I2017" t="s">
        <v>3724</v>
      </c>
      <c r="J2017" t="s">
        <v>10786</v>
      </c>
      <c r="K2017" t="s">
        <v>2375</v>
      </c>
      <c r="L2017" t="s">
        <v>3351</v>
      </c>
    </row>
    <row r="2018" spans="1:12">
      <c r="A2018" t="s">
        <v>10828</v>
      </c>
      <c r="B2018" t="s">
        <v>10788</v>
      </c>
      <c r="C2018" t="str">
        <f t="shared" si="31"/>
        <v>Aditya</v>
      </c>
      <c r="D2018" s="2" t="s">
        <v>6788</v>
      </c>
      <c r="E2018" t="s">
        <v>4460</v>
      </c>
      <c r="F2018" t="s">
        <v>24621</v>
      </c>
      <c r="G2018" t="s">
        <v>856</v>
      </c>
      <c r="H2018" t="s">
        <v>10789</v>
      </c>
      <c r="I2018" t="s">
        <v>859</v>
      </c>
      <c r="J2018" t="s">
        <v>10790</v>
      </c>
      <c r="K2018" t="s">
        <v>859</v>
      </c>
      <c r="L2018" t="s">
        <v>3351</v>
      </c>
    </row>
    <row r="2019" spans="1:12">
      <c r="A2019" t="s">
        <v>10832</v>
      </c>
      <c r="B2019" t="s">
        <v>10792</v>
      </c>
      <c r="C2019" t="str">
        <f t="shared" si="31"/>
        <v>Kataria</v>
      </c>
      <c r="D2019" s="2" t="s">
        <v>22844</v>
      </c>
      <c r="E2019" t="s">
        <v>4139</v>
      </c>
      <c r="F2019" t="s">
        <v>24622</v>
      </c>
      <c r="G2019" t="s">
        <v>856</v>
      </c>
      <c r="H2019" t="s">
        <v>6187</v>
      </c>
      <c r="I2019" t="s">
        <v>10793</v>
      </c>
      <c r="J2019" t="s">
        <v>10794</v>
      </c>
      <c r="K2019" t="s">
        <v>7645</v>
      </c>
      <c r="L2019" t="s">
        <v>972</v>
      </c>
    </row>
    <row r="2020" spans="1:12">
      <c r="A2020" t="s">
        <v>10834</v>
      </c>
      <c r="B2020" t="s">
        <v>10796</v>
      </c>
      <c r="C2020" t="str">
        <f t="shared" si="31"/>
        <v>Electrost.Cast.</v>
      </c>
      <c r="D2020" s="2" t="s">
        <v>22744</v>
      </c>
      <c r="E2020" t="s">
        <v>3624</v>
      </c>
      <c r="F2020" t="s">
        <v>27688</v>
      </c>
      <c r="G2020" t="s">
        <v>6750</v>
      </c>
      <c r="H2020" t="s">
        <v>2921</v>
      </c>
      <c r="I2020" t="s">
        <v>10797</v>
      </c>
      <c r="J2020" t="s">
        <v>10798</v>
      </c>
      <c r="K2020" t="s">
        <v>10799</v>
      </c>
      <c r="L2020" t="s">
        <v>5314</v>
      </c>
    </row>
    <row r="2021" spans="1:12">
      <c r="A2021" t="s">
        <v>10837</v>
      </c>
      <c r="B2021" t="s">
        <v>10801</v>
      </c>
      <c r="C2021" t="str">
        <f t="shared" si="31"/>
        <v>Scan</v>
      </c>
      <c r="D2021" s="2" t="s">
        <v>9129</v>
      </c>
      <c r="E2021" t="s">
        <v>26285</v>
      </c>
      <c r="F2021" t="s">
        <v>5552</v>
      </c>
      <c r="G2021" t="s">
        <v>856</v>
      </c>
      <c r="H2021" t="s">
        <v>1257</v>
      </c>
      <c r="I2021" t="s">
        <v>1028</v>
      </c>
      <c r="J2021" t="s">
        <v>408</v>
      </c>
      <c r="K2021" t="s">
        <v>9228</v>
      </c>
      <c r="L2021" t="s">
        <v>5405</v>
      </c>
    </row>
    <row r="2022" spans="1:12">
      <c r="A2022" t="s">
        <v>10841</v>
      </c>
      <c r="B2022" t="s">
        <v>10803</v>
      </c>
      <c r="C2022" t="str">
        <f t="shared" si="31"/>
        <v>Stovec</v>
      </c>
      <c r="D2022" s="2" t="s">
        <v>23523</v>
      </c>
      <c r="E2022" t="s">
        <v>3335</v>
      </c>
      <c r="F2022" t="s">
        <v>27689</v>
      </c>
      <c r="G2022" t="s">
        <v>2113</v>
      </c>
      <c r="H2022" t="s">
        <v>112</v>
      </c>
      <c r="I2022" t="s">
        <v>3412</v>
      </c>
      <c r="J2022" t="s">
        <v>10220</v>
      </c>
      <c r="K2022" t="s">
        <v>10804</v>
      </c>
      <c r="L2022" t="s">
        <v>6961</v>
      </c>
    </row>
    <row r="2023" spans="1:12">
      <c r="A2023" t="s">
        <v>10843</v>
      </c>
      <c r="B2023" t="s">
        <v>10806</v>
      </c>
      <c r="C2023" t="str">
        <f t="shared" si="31"/>
        <v>Brigade</v>
      </c>
      <c r="D2023" s="2" t="s">
        <v>27690</v>
      </c>
      <c r="E2023" t="s">
        <v>26629</v>
      </c>
      <c r="F2023" t="s">
        <v>27691</v>
      </c>
      <c r="G2023" t="s">
        <v>568</v>
      </c>
      <c r="H2023" t="s">
        <v>10807</v>
      </c>
      <c r="I2023" t="s">
        <v>4280</v>
      </c>
      <c r="J2023" t="s">
        <v>10808</v>
      </c>
      <c r="K2023" t="s">
        <v>4897</v>
      </c>
      <c r="L2023" t="s">
        <v>6961</v>
      </c>
    </row>
    <row r="2024" spans="1:12">
      <c r="A2024" t="s">
        <v>10849</v>
      </c>
      <c r="B2024" t="s">
        <v>10810</v>
      </c>
      <c r="C2024" t="str">
        <f t="shared" si="31"/>
        <v>Healthy</v>
      </c>
      <c r="D2024" s="2" t="s">
        <v>3160</v>
      </c>
      <c r="E2024" t="s">
        <v>5673</v>
      </c>
      <c r="F2024" t="s">
        <v>21302</v>
      </c>
      <c r="G2024" t="s">
        <v>856</v>
      </c>
      <c r="H2024" t="s">
        <v>2098</v>
      </c>
      <c r="I2024" t="s">
        <v>10811</v>
      </c>
      <c r="J2024" t="s">
        <v>5750</v>
      </c>
      <c r="K2024" t="s">
        <v>3343</v>
      </c>
      <c r="L2024" t="s">
        <v>6961</v>
      </c>
    </row>
    <row r="2025" spans="1:12">
      <c r="A2025" t="s">
        <v>10852</v>
      </c>
      <c r="B2025" t="s">
        <v>10813</v>
      </c>
      <c r="C2025" t="str">
        <f t="shared" si="31"/>
        <v>Barflex</v>
      </c>
      <c r="D2025" s="2" t="s">
        <v>3709</v>
      </c>
      <c r="E2025" t="s">
        <v>3409</v>
      </c>
      <c r="F2025" t="s">
        <v>24481</v>
      </c>
      <c r="G2025" t="s">
        <v>856</v>
      </c>
      <c r="H2025" t="s">
        <v>1262</v>
      </c>
      <c r="I2025" t="s">
        <v>859</v>
      </c>
      <c r="J2025" t="s">
        <v>3519</v>
      </c>
      <c r="K2025" t="s">
        <v>859</v>
      </c>
      <c r="L2025" t="s">
        <v>6961</v>
      </c>
    </row>
    <row r="2026" spans="1:12">
      <c r="A2026" t="s">
        <v>10857</v>
      </c>
      <c r="B2026" t="s">
        <v>10815</v>
      </c>
      <c r="C2026" t="str">
        <f t="shared" si="31"/>
        <v>Transglobe</v>
      </c>
      <c r="D2026" s="2" t="s">
        <v>27692</v>
      </c>
      <c r="E2026" t="s">
        <v>859</v>
      </c>
      <c r="F2026" t="s">
        <v>691</v>
      </c>
      <c r="G2026" t="s">
        <v>856</v>
      </c>
      <c r="H2026" t="s">
        <v>6992</v>
      </c>
      <c r="I2026" t="s">
        <v>6131</v>
      </c>
      <c r="J2026" t="s">
        <v>856</v>
      </c>
      <c r="K2026" t="s">
        <v>859</v>
      </c>
      <c r="L2026" t="s">
        <v>3333</v>
      </c>
    </row>
    <row r="2027" spans="1:12">
      <c r="A2027" t="s">
        <v>842</v>
      </c>
      <c r="B2027" t="s">
        <v>843</v>
      </c>
      <c r="C2027" t="str">
        <f t="shared" si="31"/>
        <v>Name</v>
      </c>
      <c r="D2027" s="2" t="s">
        <v>844</v>
      </c>
      <c r="E2027" t="s">
        <v>845</v>
      </c>
      <c r="F2027" t="s">
        <v>846</v>
      </c>
      <c r="G2027" t="s">
        <v>847</v>
      </c>
      <c r="H2027" t="s">
        <v>848</v>
      </c>
      <c r="I2027" t="s">
        <v>849</v>
      </c>
      <c r="J2027" t="s">
        <v>850</v>
      </c>
      <c r="K2027" t="s">
        <v>851</v>
      </c>
      <c r="L2027" t="s">
        <v>852</v>
      </c>
    </row>
    <row r="2028" spans="1:12">
      <c r="A2028" t="s">
        <v>10862</v>
      </c>
      <c r="B2028" t="s">
        <v>10817</v>
      </c>
      <c r="C2028" t="str">
        <f t="shared" si="31"/>
        <v>General</v>
      </c>
      <c r="D2028" s="2" t="s">
        <v>27693</v>
      </c>
      <c r="E2028" t="s">
        <v>4007</v>
      </c>
      <c r="F2028" t="s">
        <v>27694</v>
      </c>
      <c r="G2028" t="s">
        <v>642</v>
      </c>
      <c r="H2028" t="s">
        <v>10818</v>
      </c>
      <c r="I2028" t="s">
        <v>9964</v>
      </c>
      <c r="J2028" t="s">
        <v>10819</v>
      </c>
      <c r="K2028" t="s">
        <v>10740</v>
      </c>
      <c r="L2028" t="s">
        <v>10820</v>
      </c>
    </row>
    <row r="2029" spans="1:12">
      <c r="A2029" t="s">
        <v>10866</v>
      </c>
      <c r="B2029" t="s">
        <v>10822</v>
      </c>
      <c r="C2029" t="str">
        <f t="shared" si="31"/>
        <v>GACM</v>
      </c>
      <c r="D2029" s="2" t="s">
        <v>987</v>
      </c>
      <c r="E2029" t="s">
        <v>2762</v>
      </c>
      <c r="F2029" t="s">
        <v>10771</v>
      </c>
      <c r="G2029" t="s">
        <v>856</v>
      </c>
      <c r="H2029" t="s">
        <v>859</v>
      </c>
      <c r="I2029" t="s">
        <v>859</v>
      </c>
      <c r="J2029" t="s">
        <v>859</v>
      </c>
      <c r="K2029" t="s">
        <v>859</v>
      </c>
      <c r="L2029" t="s">
        <v>10820</v>
      </c>
    </row>
    <row r="2030" spans="1:12">
      <c r="A2030" t="s">
        <v>10870</v>
      </c>
      <c r="B2030" t="s">
        <v>10824</v>
      </c>
      <c r="C2030" t="str">
        <f t="shared" si="31"/>
        <v>Arman</v>
      </c>
      <c r="D2030" s="2" t="s">
        <v>27695</v>
      </c>
      <c r="E2030" t="s">
        <v>27696</v>
      </c>
      <c r="F2030" t="s">
        <v>27697</v>
      </c>
      <c r="G2030" t="s">
        <v>856</v>
      </c>
      <c r="H2030" t="s">
        <v>10825</v>
      </c>
      <c r="I2030" t="s">
        <v>10826</v>
      </c>
      <c r="J2030" t="s">
        <v>10827</v>
      </c>
      <c r="K2030" t="s">
        <v>291</v>
      </c>
      <c r="L2030" t="s">
        <v>9119</v>
      </c>
    </row>
    <row r="2031" spans="1:12">
      <c r="A2031" t="s">
        <v>10875</v>
      </c>
      <c r="B2031" t="s">
        <v>10829</v>
      </c>
      <c r="C2031" t="str">
        <f t="shared" si="31"/>
        <v>Creative</v>
      </c>
      <c r="D2031" s="2" t="s">
        <v>24623</v>
      </c>
      <c r="E2031" t="s">
        <v>10919</v>
      </c>
      <c r="F2031" t="s">
        <v>24624</v>
      </c>
      <c r="G2031" t="s">
        <v>389</v>
      </c>
      <c r="H2031" t="s">
        <v>4160</v>
      </c>
      <c r="I2031" t="s">
        <v>10830</v>
      </c>
      <c r="J2031" t="s">
        <v>1198</v>
      </c>
      <c r="K2031" t="s">
        <v>10831</v>
      </c>
      <c r="L2031" t="s">
        <v>9119</v>
      </c>
    </row>
    <row r="2032" spans="1:12">
      <c r="A2032" t="s">
        <v>10879</v>
      </c>
      <c r="B2032" t="s">
        <v>10833</v>
      </c>
      <c r="C2032" t="str">
        <f t="shared" si="31"/>
        <v>Khandelwal</v>
      </c>
      <c r="D2032" s="2" t="s">
        <v>1365</v>
      </c>
      <c r="E2032" t="s">
        <v>13403</v>
      </c>
      <c r="F2032" t="s">
        <v>372</v>
      </c>
      <c r="G2032" t="s">
        <v>856</v>
      </c>
      <c r="H2032" t="s">
        <v>237</v>
      </c>
      <c r="I2032" t="s">
        <v>2154</v>
      </c>
      <c r="J2032" t="s">
        <v>1257</v>
      </c>
      <c r="K2032" t="s">
        <v>6131</v>
      </c>
      <c r="L2032" t="s">
        <v>6672</v>
      </c>
    </row>
    <row r="2033" spans="1:12">
      <c r="A2033" t="s">
        <v>10883</v>
      </c>
      <c r="B2033" t="s">
        <v>10842</v>
      </c>
      <c r="C2033" t="str">
        <f t="shared" si="31"/>
        <v>Avishkar</v>
      </c>
      <c r="D2033" s="2" t="s">
        <v>24625</v>
      </c>
      <c r="E2033" t="s">
        <v>24626</v>
      </c>
      <c r="F2033" t="s">
        <v>24627</v>
      </c>
      <c r="G2033" t="s">
        <v>856</v>
      </c>
      <c r="H2033" t="s">
        <v>593</v>
      </c>
      <c r="I2033" t="s">
        <v>859</v>
      </c>
      <c r="J2033" t="s">
        <v>856</v>
      </c>
      <c r="K2033" t="s">
        <v>859</v>
      </c>
      <c r="L2033" t="s">
        <v>7945</v>
      </c>
    </row>
    <row r="2034" spans="1:12">
      <c r="A2034" t="s">
        <v>10887</v>
      </c>
      <c r="B2034" t="s">
        <v>10844</v>
      </c>
      <c r="C2034" t="str">
        <f t="shared" si="31"/>
        <v>Edelweiss.Fin.</v>
      </c>
      <c r="D2034" s="2" t="s">
        <v>25460</v>
      </c>
      <c r="E2034" t="s">
        <v>18332</v>
      </c>
      <c r="F2034" t="s">
        <v>27698</v>
      </c>
      <c r="G2034" t="s">
        <v>1444</v>
      </c>
      <c r="H2034" t="s">
        <v>10846</v>
      </c>
      <c r="I2034" t="s">
        <v>3351</v>
      </c>
      <c r="J2034" t="s">
        <v>10847</v>
      </c>
      <c r="K2034" t="s">
        <v>10848</v>
      </c>
      <c r="L2034" t="s">
        <v>418</v>
      </c>
    </row>
    <row r="2035" spans="1:12">
      <c r="A2035" t="s">
        <v>10890</v>
      </c>
      <c r="B2035" t="s">
        <v>10850</v>
      </c>
      <c r="C2035" t="str">
        <f t="shared" si="31"/>
        <v>Moksh</v>
      </c>
      <c r="D2035" s="2" t="s">
        <v>1338</v>
      </c>
      <c r="E2035" t="s">
        <v>2448</v>
      </c>
      <c r="F2035" t="s">
        <v>27699</v>
      </c>
      <c r="G2035" t="s">
        <v>856</v>
      </c>
      <c r="H2035" t="s">
        <v>5823</v>
      </c>
      <c r="I2035" t="s">
        <v>4590</v>
      </c>
      <c r="J2035" t="s">
        <v>6227</v>
      </c>
      <c r="K2035" t="s">
        <v>10851</v>
      </c>
      <c r="L2035" t="s">
        <v>418</v>
      </c>
    </row>
    <row r="2036" spans="1:12">
      <c r="A2036" t="s">
        <v>10896</v>
      </c>
      <c r="B2036" t="s">
        <v>10853</v>
      </c>
      <c r="C2036" t="str">
        <f t="shared" si="31"/>
        <v>Sula</v>
      </c>
      <c r="D2036" s="2" t="s">
        <v>27700</v>
      </c>
      <c r="E2036" t="s">
        <v>7939</v>
      </c>
      <c r="F2036" t="s">
        <v>27701</v>
      </c>
      <c r="G2036" t="s">
        <v>376</v>
      </c>
      <c r="H2036" t="s">
        <v>3099</v>
      </c>
      <c r="I2036" t="s">
        <v>10854</v>
      </c>
      <c r="J2036" t="s">
        <v>10855</v>
      </c>
      <c r="K2036" t="s">
        <v>10856</v>
      </c>
      <c r="L2036" t="s">
        <v>3020</v>
      </c>
    </row>
    <row r="2037" spans="1:12">
      <c r="A2037" t="s">
        <v>10900</v>
      </c>
      <c r="B2037" t="s">
        <v>10858</v>
      </c>
      <c r="C2037" t="str">
        <f t="shared" si="31"/>
        <v>BCL</v>
      </c>
      <c r="D2037" s="2" t="s">
        <v>27702</v>
      </c>
      <c r="E2037" t="s">
        <v>24828</v>
      </c>
      <c r="F2037" t="s">
        <v>27703</v>
      </c>
      <c r="G2037" t="s">
        <v>3178</v>
      </c>
      <c r="H2037" t="s">
        <v>2721</v>
      </c>
      <c r="I2037" t="s">
        <v>10860</v>
      </c>
      <c r="J2037" t="s">
        <v>10861</v>
      </c>
      <c r="K2037" t="s">
        <v>5240</v>
      </c>
      <c r="L2037" t="s">
        <v>143</v>
      </c>
    </row>
    <row r="2038" spans="1:12">
      <c r="A2038" t="s">
        <v>10904</v>
      </c>
      <c r="B2038" t="s">
        <v>10863</v>
      </c>
      <c r="C2038" t="str">
        <f t="shared" si="31"/>
        <v>HCP</v>
      </c>
      <c r="D2038" s="2" t="s">
        <v>3705</v>
      </c>
      <c r="E2038" t="s">
        <v>1378</v>
      </c>
      <c r="F2038" t="s">
        <v>24628</v>
      </c>
      <c r="G2038" t="s">
        <v>856</v>
      </c>
      <c r="H2038" t="s">
        <v>667</v>
      </c>
      <c r="I2038" t="s">
        <v>10864</v>
      </c>
      <c r="J2038" t="s">
        <v>10865</v>
      </c>
      <c r="K2038" t="s">
        <v>4377</v>
      </c>
      <c r="L2038" t="s">
        <v>143</v>
      </c>
    </row>
    <row r="2039" spans="1:12">
      <c r="A2039" t="s">
        <v>10908</v>
      </c>
      <c r="B2039" t="s">
        <v>10867</v>
      </c>
      <c r="C2039" t="str">
        <f t="shared" si="31"/>
        <v>Sizemasters</v>
      </c>
      <c r="D2039" s="2" t="s">
        <v>25796</v>
      </c>
      <c r="E2039" t="s">
        <v>5750</v>
      </c>
      <c r="F2039" t="s">
        <v>25796</v>
      </c>
      <c r="G2039" t="s">
        <v>856</v>
      </c>
      <c r="H2039" t="s">
        <v>2066</v>
      </c>
      <c r="I2039" t="s">
        <v>10868</v>
      </c>
      <c r="J2039" t="s">
        <v>1987</v>
      </c>
      <c r="K2039" t="s">
        <v>10869</v>
      </c>
      <c r="L2039" t="s">
        <v>143</v>
      </c>
    </row>
    <row r="2040" spans="1:12">
      <c r="A2040" t="s">
        <v>10913</v>
      </c>
      <c r="B2040" t="s">
        <v>10871</v>
      </c>
      <c r="C2040" t="str">
        <f t="shared" si="31"/>
        <v>Samrat</v>
      </c>
      <c r="D2040" s="2" t="s">
        <v>23768</v>
      </c>
      <c r="E2040" t="s">
        <v>1781</v>
      </c>
      <c r="F2040" t="s">
        <v>2341</v>
      </c>
      <c r="G2040" t="s">
        <v>1534</v>
      </c>
      <c r="H2040" t="s">
        <v>287</v>
      </c>
      <c r="I2040" t="s">
        <v>10872</v>
      </c>
      <c r="J2040" t="s">
        <v>10873</v>
      </c>
      <c r="K2040" t="s">
        <v>375</v>
      </c>
      <c r="L2040" t="s">
        <v>10874</v>
      </c>
    </row>
    <row r="2041" spans="1:12">
      <c r="A2041" t="s">
        <v>10917</v>
      </c>
      <c r="B2041" t="s">
        <v>10876</v>
      </c>
      <c r="C2041" t="str">
        <f t="shared" si="31"/>
        <v>Shree</v>
      </c>
      <c r="D2041" s="2" t="s">
        <v>22730</v>
      </c>
      <c r="E2041" t="s">
        <v>8179</v>
      </c>
      <c r="F2041" t="s">
        <v>27704</v>
      </c>
      <c r="G2041" t="s">
        <v>856</v>
      </c>
      <c r="H2041" t="s">
        <v>2302</v>
      </c>
      <c r="I2041" t="s">
        <v>10877</v>
      </c>
      <c r="J2041" t="s">
        <v>10878</v>
      </c>
      <c r="K2041" t="s">
        <v>7960</v>
      </c>
      <c r="L2041" t="s">
        <v>10874</v>
      </c>
    </row>
    <row r="2042" spans="1:12">
      <c r="A2042" t="s">
        <v>10922</v>
      </c>
      <c r="B2042" t="s">
        <v>10880</v>
      </c>
      <c r="C2042" t="str">
        <f t="shared" si="31"/>
        <v>Choksi</v>
      </c>
      <c r="D2042" s="2" t="s">
        <v>17209</v>
      </c>
      <c r="E2042" t="s">
        <v>7570</v>
      </c>
      <c r="F2042" t="s">
        <v>16685</v>
      </c>
      <c r="G2042" t="s">
        <v>856</v>
      </c>
      <c r="H2042" t="s">
        <v>8772</v>
      </c>
      <c r="I2042" t="s">
        <v>10881</v>
      </c>
      <c r="J2042" t="s">
        <v>4566</v>
      </c>
      <c r="K2042" t="s">
        <v>10882</v>
      </c>
      <c r="L2042" t="s">
        <v>6500</v>
      </c>
    </row>
    <row r="2043" spans="1:12">
      <c r="A2043" t="s">
        <v>842</v>
      </c>
      <c r="B2043" t="s">
        <v>843</v>
      </c>
      <c r="C2043" t="str">
        <f t="shared" si="31"/>
        <v>Name</v>
      </c>
      <c r="D2043" s="2" t="s">
        <v>844</v>
      </c>
      <c r="E2043" t="s">
        <v>845</v>
      </c>
      <c r="F2043" t="s">
        <v>846</v>
      </c>
      <c r="G2043" t="s">
        <v>847</v>
      </c>
      <c r="H2043" t="s">
        <v>848</v>
      </c>
      <c r="I2043" t="s">
        <v>849</v>
      </c>
      <c r="J2043" t="s">
        <v>850</v>
      </c>
      <c r="K2043" t="s">
        <v>851</v>
      </c>
      <c r="L2043" t="s">
        <v>852</v>
      </c>
    </row>
    <row r="2044" spans="1:12">
      <c r="A2044" t="s">
        <v>10926</v>
      </c>
      <c r="B2044" t="s">
        <v>10884</v>
      </c>
      <c r="C2044" t="str">
        <f t="shared" si="31"/>
        <v>Aegis</v>
      </c>
      <c r="D2044" s="2" t="s">
        <v>27705</v>
      </c>
      <c r="E2044" t="s">
        <v>27706</v>
      </c>
      <c r="F2044" t="s">
        <v>27707</v>
      </c>
      <c r="G2044" t="s">
        <v>495</v>
      </c>
      <c r="H2044" t="s">
        <v>10885</v>
      </c>
      <c r="I2044" t="s">
        <v>9032</v>
      </c>
      <c r="J2044" t="s">
        <v>10886</v>
      </c>
      <c r="K2044" t="s">
        <v>2044</v>
      </c>
      <c r="L2044" t="s">
        <v>6500</v>
      </c>
    </row>
    <row r="2045" spans="1:12">
      <c r="A2045" t="s">
        <v>10930</v>
      </c>
      <c r="B2045" t="s">
        <v>10888</v>
      </c>
      <c r="C2045" t="str">
        <f t="shared" si="31"/>
        <v>Worth</v>
      </c>
      <c r="D2045" s="2" t="s">
        <v>27708</v>
      </c>
      <c r="E2045" t="s">
        <v>12457</v>
      </c>
      <c r="F2045" t="s">
        <v>27709</v>
      </c>
      <c r="G2045" t="s">
        <v>455</v>
      </c>
      <c r="H2045" t="s">
        <v>1655</v>
      </c>
      <c r="I2045" t="s">
        <v>8920</v>
      </c>
      <c r="J2045" t="s">
        <v>10889</v>
      </c>
      <c r="K2045" t="s">
        <v>4350</v>
      </c>
      <c r="L2045" t="s">
        <v>6500</v>
      </c>
    </row>
    <row r="2046" spans="1:12">
      <c r="A2046" t="s">
        <v>10933</v>
      </c>
      <c r="B2046" t="s">
        <v>10891</v>
      </c>
      <c r="C2046" t="str">
        <f t="shared" si="31"/>
        <v>Nitin</v>
      </c>
      <c r="D2046" s="2" t="s">
        <v>27710</v>
      </c>
      <c r="E2046" t="s">
        <v>9556</v>
      </c>
      <c r="F2046" t="s">
        <v>27711</v>
      </c>
      <c r="G2046" t="s">
        <v>2905</v>
      </c>
      <c r="H2046" t="s">
        <v>10892</v>
      </c>
      <c r="I2046" t="s">
        <v>10893</v>
      </c>
      <c r="J2046" t="s">
        <v>10894</v>
      </c>
      <c r="K2046" t="s">
        <v>4136</v>
      </c>
      <c r="L2046" t="s">
        <v>10895</v>
      </c>
    </row>
    <row r="2047" spans="1:12">
      <c r="A2047" t="s">
        <v>10939</v>
      </c>
      <c r="B2047" t="s">
        <v>10897</v>
      </c>
      <c r="C2047" t="str">
        <f t="shared" si="31"/>
        <v>IST</v>
      </c>
      <c r="D2047" s="2" t="s">
        <v>24629</v>
      </c>
      <c r="E2047" t="s">
        <v>5226</v>
      </c>
      <c r="F2047" t="s">
        <v>24630</v>
      </c>
      <c r="G2047" t="s">
        <v>856</v>
      </c>
      <c r="H2047" t="s">
        <v>10898</v>
      </c>
      <c r="I2047" t="s">
        <v>10899</v>
      </c>
      <c r="J2047" t="s">
        <v>3904</v>
      </c>
      <c r="K2047" t="s">
        <v>3216</v>
      </c>
      <c r="L2047" t="s">
        <v>10895</v>
      </c>
    </row>
    <row r="2048" spans="1:12">
      <c r="A2048" t="s">
        <v>10945</v>
      </c>
      <c r="B2048" t="s">
        <v>770</v>
      </c>
      <c r="C2048" t="str">
        <f t="shared" si="31"/>
        <v>Muthoot</v>
      </c>
      <c r="D2048" s="2" t="s">
        <v>27712</v>
      </c>
      <c r="E2048" t="s">
        <v>25100</v>
      </c>
      <c r="F2048" t="s">
        <v>27713</v>
      </c>
      <c r="G2048" t="s">
        <v>858</v>
      </c>
      <c r="H2048" t="s">
        <v>10901</v>
      </c>
      <c r="I2048" t="s">
        <v>7030</v>
      </c>
      <c r="J2048" t="s">
        <v>10902</v>
      </c>
      <c r="K2048" t="s">
        <v>10903</v>
      </c>
      <c r="L2048" t="s">
        <v>10895</v>
      </c>
    </row>
    <row r="2049" spans="1:12">
      <c r="A2049" t="s">
        <v>10949</v>
      </c>
      <c r="B2049" t="s">
        <v>10905</v>
      </c>
      <c r="C2049" t="str">
        <f t="shared" si="31"/>
        <v>Duncan</v>
      </c>
      <c r="D2049" s="2" t="s">
        <v>24631</v>
      </c>
      <c r="E2049" t="s">
        <v>7596</v>
      </c>
      <c r="F2049" t="s">
        <v>24632</v>
      </c>
      <c r="G2049" t="s">
        <v>4129</v>
      </c>
      <c r="H2049" t="s">
        <v>3062</v>
      </c>
      <c r="I2049" t="s">
        <v>10906</v>
      </c>
      <c r="J2049" t="s">
        <v>947</v>
      </c>
      <c r="K2049" t="s">
        <v>306</v>
      </c>
      <c r="L2049" t="s">
        <v>10907</v>
      </c>
    </row>
    <row r="2050" spans="1:12">
      <c r="A2050" t="s">
        <v>10953</v>
      </c>
      <c r="B2050" t="s">
        <v>11003</v>
      </c>
      <c r="C2050" t="str">
        <f t="shared" ref="C2050:C2113" si="32">IFERROR(LEFT(B2050,FIND(" ",B2050)-1),B2050)</f>
        <v>Gufic</v>
      </c>
      <c r="D2050" s="2" t="s">
        <v>27714</v>
      </c>
      <c r="E2050" t="s">
        <v>24512</v>
      </c>
      <c r="F2050" t="s">
        <v>27715</v>
      </c>
      <c r="G2050" t="s">
        <v>1787</v>
      </c>
      <c r="H2050" t="s">
        <v>11004</v>
      </c>
      <c r="I2050" t="s">
        <v>11005</v>
      </c>
      <c r="J2050" t="s">
        <v>11006</v>
      </c>
      <c r="K2050" t="s">
        <v>101</v>
      </c>
      <c r="L2050" t="s">
        <v>10907</v>
      </c>
    </row>
    <row r="2051" spans="1:12">
      <c r="A2051" t="s">
        <v>10958</v>
      </c>
      <c r="B2051" t="s">
        <v>10909</v>
      </c>
      <c r="C2051" t="str">
        <f t="shared" si="32"/>
        <v>GMR</v>
      </c>
      <c r="D2051" s="2" t="s">
        <v>22449</v>
      </c>
      <c r="E2051" t="s">
        <v>859</v>
      </c>
      <c r="F2051" t="s">
        <v>27716</v>
      </c>
      <c r="G2051" t="s">
        <v>856</v>
      </c>
      <c r="H2051" t="s">
        <v>10910</v>
      </c>
      <c r="I2051" t="s">
        <v>10911</v>
      </c>
      <c r="J2051" t="s">
        <v>10912</v>
      </c>
      <c r="K2051" t="s">
        <v>1230</v>
      </c>
      <c r="L2051" t="s">
        <v>10907</v>
      </c>
    </row>
    <row r="2052" spans="1:12">
      <c r="A2052" t="s">
        <v>10963</v>
      </c>
      <c r="B2052" t="s">
        <v>10914</v>
      </c>
      <c r="C2052" t="str">
        <f t="shared" si="32"/>
        <v>Knowledge</v>
      </c>
      <c r="D2052" s="2" t="s">
        <v>9522</v>
      </c>
      <c r="E2052" t="s">
        <v>9134</v>
      </c>
      <c r="F2052" t="s">
        <v>27717</v>
      </c>
      <c r="G2052" t="s">
        <v>856</v>
      </c>
      <c r="H2052" t="s">
        <v>10915</v>
      </c>
      <c r="I2052" t="s">
        <v>859</v>
      </c>
      <c r="J2052" t="s">
        <v>856</v>
      </c>
      <c r="K2052" t="s">
        <v>859</v>
      </c>
      <c r="L2052" t="s">
        <v>10916</v>
      </c>
    </row>
    <row r="2053" spans="1:12">
      <c r="A2053" t="s">
        <v>10967</v>
      </c>
      <c r="B2053" t="s">
        <v>10918</v>
      </c>
      <c r="C2053" t="str">
        <f t="shared" si="32"/>
        <v>Western</v>
      </c>
      <c r="D2053" s="2" t="s">
        <v>27048</v>
      </c>
      <c r="E2053" t="s">
        <v>8391</v>
      </c>
      <c r="F2053" t="s">
        <v>27718</v>
      </c>
      <c r="G2053" t="s">
        <v>856</v>
      </c>
      <c r="H2053" t="s">
        <v>4957</v>
      </c>
      <c r="I2053" t="s">
        <v>10920</v>
      </c>
      <c r="J2053" t="s">
        <v>10921</v>
      </c>
      <c r="K2053" t="s">
        <v>661</v>
      </c>
      <c r="L2053" t="s">
        <v>5321</v>
      </c>
    </row>
    <row r="2054" spans="1:12">
      <c r="A2054" t="s">
        <v>842</v>
      </c>
      <c r="B2054" t="s">
        <v>843</v>
      </c>
      <c r="C2054" t="str">
        <f t="shared" si="32"/>
        <v>Name</v>
      </c>
      <c r="D2054" s="2" t="s">
        <v>844</v>
      </c>
      <c r="E2054" t="s">
        <v>845</v>
      </c>
      <c r="F2054" t="s">
        <v>846</v>
      </c>
      <c r="G2054" t="s">
        <v>847</v>
      </c>
      <c r="H2054" t="s">
        <v>848</v>
      </c>
      <c r="I2054" t="s">
        <v>849</v>
      </c>
      <c r="J2054" t="s">
        <v>850</v>
      </c>
      <c r="K2054" t="s">
        <v>851</v>
      </c>
      <c r="L2054" t="s">
        <v>852</v>
      </c>
    </row>
    <row r="2055" spans="1:12">
      <c r="A2055" t="s">
        <v>10971</v>
      </c>
      <c r="B2055" t="s">
        <v>10923</v>
      </c>
      <c r="C2055" t="str">
        <f t="shared" si="32"/>
        <v>CCL</v>
      </c>
      <c r="D2055" s="2" t="s">
        <v>27719</v>
      </c>
      <c r="E2055" t="s">
        <v>23546</v>
      </c>
      <c r="F2055" t="s">
        <v>27720</v>
      </c>
      <c r="G2055" t="s">
        <v>2153</v>
      </c>
      <c r="H2055" t="s">
        <v>10617</v>
      </c>
      <c r="I2055" t="s">
        <v>2598</v>
      </c>
      <c r="J2055" t="s">
        <v>10925</v>
      </c>
      <c r="K2055" t="s">
        <v>8513</v>
      </c>
      <c r="L2055" t="s">
        <v>9858</v>
      </c>
    </row>
    <row r="2056" spans="1:12">
      <c r="A2056" t="s">
        <v>10976</v>
      </c>
      <c r="B2056" t="s">
        <v>10927</v>
      </c>
      <c r="C2056" t="str">
        <f t="shared" si="32"/>
        <v>Paisalo</v>
      </c>
      <c r="D2056" s="2" t="s">
        <v>18188</v>
      </c>
      <c r="E2056" t="s">
        <v>8651</v>
      </c>
      <c r="F2056" t="s">
        <v>27721</v>
      </c>
      <c r="G2056" t="s">
        <v>568</v>
      </c>
      <c r="H2056" t="s">
        <v>10928</v>
      </c>
      <c r="I2056" t="s">
        <v>3423</v>
      </c>
      <c r="J2056" t="s">
        <v>10929</v>
      </c>
      <c r="K2056" t="s">
        <v>8479</v>
      </c>
      <c r="L2056" t="s">
        <v>3125</v>
      </c>
    </row>
    <row r="2057" spans="1:12">
      <c r="A2057" t="s">
        <v>10980</v>
      </c>
      <c r="B2057" t="s">
        <v>10931</v>
      </c>
      <c r="C2057" t="str">
        <f t="shared" si="32"/>
        <v>Hatsun</v>
      </c>
      <c r="D2057" s="2" t="s">
        <v>27722</v>
      </c>
      <c r="E2057" t="s">
        <v>5102</v>
      </c>
      <c r="F2057" t="s">
        <v>27723</v>
      </c>
      <c r="G2057" t="s">
        <v>378</v>
      </c>
      <c r="H2057" t="s">
        <v>7054</v>
      </c>
      <c r="I2057" t="s">
        <v>10100</v>
      </c>
      <c r="J2057" t="s">
        <v>10932</v>
      </c>
      <c r="K2057" t="s">
        <v>10457</v>
      </c>
      <c r="L2057" t="s">
        <v>4573</v>
      </c>
    </row>
    <row r="2058" spans="1:12">
      <c r="A2058" t="s">
        <v>10984</v>
      </c>
      <c r="B2058" t="s">
        <v>791</v>
      </c>
      <c r="C2058" t="str">
        <f t="shared" si="32"/>
        <v>Advanced</v>
      </c>
      <c r="D2058" s="2" t="s">
        <v>27724</v>
      </c>
      <c r="E2058" t="s">
        <v>4948</v>
      </c>
      <c r="F2058" t="s">
        <v>27725</v>
      </c>
      <c r="G2058" t="s">
        <v>6466</v>
      </c>
      <c r="H2058" t="s">
        <v>10935</v>
      </c>
      <c r="I2058" t="s">
        <v>8660</v>
      </c>
      <c r="J2058" t="s">
        <v>10936</v>
      </c>
      <c r="K2058" t="s">
        <v>10937</v>
      </c>
      <c r="L2058" t="s">
        <v>10938</v>
      </c>
    </row>
    <row r="2059" spans="1:12">
      <c r="A2059" t="s">
        <v>10988</v>
      </c>
      <c r="B2059" t="s">
        <v>10940</v>
      </c>
      <c r="C2059" t="str">
        <f t="shared" si="32"/>
        <v>Prima</v>
      </c>
      <c r="D2059" s="2" t="s">
        <v>24806</v>
      </c>
      <c r="E2059" t="s">
        <v>13800</v>
      </c>
      <c r="F2059" t="s">
        <v>23084</v>
      </c>
      <c r="G2059" t="s">
        <v>2687</v>
      </c>
      <c r="H2059" t="s">
        <v>10941</v>
      </c>
      <c r="I2059" t="s">
        <v>10942</v>
      </c>
      <c r="J2059" t="s">
        <v>10943</v>
      </c>
      <c r="K2059" t="s">
        <v>5098</v>
      </c>
      <c r="L2059" t="s">
        <v>10944</v>
      </c>
    </row>
    <row r="2060" spans="1:12">
      <c r="A2060" t="s">
        <v>10991</v>
      </c>
      <c r="B2060" t="s">
        <v>10946</v>
      </c>
      <c r="C2060" t="str">
        <f t="shared" si="32"/>
        <v>Lead</v>
      </c>
      <c r="D2060" s="2" t="s">
        <v>24633</v>
      </c>
      <c r="E2060" t="s">
        <v>7272</v>
      </c>
      <c r="F2060" t="s">
        <v>24634</v>
      </c>
      <c r="G2060" t="s">
        <v>856</v>
      </c>
      <c r="H2060" t="s">
        <v>2905</v>
      </c>
      <c r="I2060" t="s">
        <v>10947</v>
      </c>
      <c r="J2060" t="s">
        <v>4968</v>
      </c>
      <c r="K2060" t="s">
        <v>10948</v>
      </c>
      <c r="L2060" t="s">
        <v>10944</v>
      </c>
    </row>
    <row r="2061" spans="1:12">
      <c r="A2061" t="s">
        <v>10996</v>
      </c>
      <c r="B2061" t="s">
        <v>10954</v>
      </c>
      <c r="C2061" t="str">
        <f t="shared" si="32"/>
        <v>Vishal</v>
      </c>
      <c r="D2061" s="2" t="s">
        <v>23840</v>
      </c>
      <c r="E2061" t="s">
        <v>9149</v>
      </c>
      <c r="F2061" t="s">
        <v>27726</v>
      </c>
      <c r="G2061" t="s">
        <v>856</v>
      </c>
      <c r="H2061" t="s">
        <v>10955</v>
      </c>
      <c r="I2061" t="s">
        <v>10956</v>
      </c>
      <c r="J2061" t="s">
        <v>10957</v>
      </c>
      <c r="K2061" t="s">
        <v>6614</v>
      </c>
      <c r="L2061" t="s">
        <v>10944</v>
      </c>
    </row>
    <row r="2062" spans="1:12">
      <c r="A2062" t="s">
        <v>10998</v>
      </c>
      <c r="B2062" t="s">
        <v>10959</v>
      </c>
      <c r="C2062" t="str">
        <f t="shared" si="32"/>
        <v>Aarti</v>
      </c>
      <c r="D2062" s="2" t="s">
        <v>27727</v>
      </c>
      <c r="E2062" t="s">
        <v>10445</v>
      </c>
      <c r="F2062" t="s">
        <v>27728</v>
      </c>
      <c r="G2062" t="s">
        <v>198</v>
      </c>
      <c r="H2062" t="s">
        <v>2636</v>
      </c>
      <c r="I2062" t="s">
        <v>10960</v>
      </c>
      <c r="J2062" t="s">
        <v>10961</v>
      </c>
      <c r="K2062" t="s">
        <v>3632</v>
      </c>
      <c r="L2062" t="s">
        <v>10962</v>
      </c>
    </row>
    <row r="2063" spans="1:12">
      <c r="A2063" t="s">
        <v>11002</v>
      </c>
      <c r="B2063" t="s">
        <v>10964</v>
      </c>
      <c r="C2063" t="str">
        <f t="shared" si="32"/>
        <v>GMM</v>
      </c>
      <c r="D2063" s="2" t="s">
        <v>27729</v>
      </c>
      <c r="E2063" t="s">
        <v>6096</v>
      </c>
      <c r="F2063" t="s">
        <v>27730</v>
      </c>
      <c r="G2063" t="s">
        <v>732</v>
      </c>
      <c r="H2063" t="s">
        <v>2319</v>
      </c>
      <c r="I2063" t="s">
        <v>10965</v>
      </c>
      <c r="J2063" t="s">
        <v>10966</v>
      </c>
      <c r="K2063" t="s">
        <v>955</v>
      </c>
      <c r="L2063" t="s">
        <v>10962</v>
      </c>
    </row>
    <row r="2064" spans="1:12">
      <c r="A2064" t="s">
        <v>11007</v>
      </c>
      <c r="B2064" t="s">
        <v>10950</v>
      </c>
      <c r="C2064" t="str">
        <f t="shared" si="32"/>
        <v>Subam</v>
      </c>
      <c r="D2064" s="2" t="s">
        <v>23745</v>
      </c>
      <c r="E2064" t="s">
        <v>3479</v>
      </c>
      <c r="F2064" t="s">
        <v>27731</v>
      </c>
      <c r="G2064" t="s">
        <v>856</v>
      </c>
      <c r="H2064" t="s">
        <v>10951</v>
      </c>
      <c r="I2064" t="s">
        <v>859</v>
      </c>
      <c r="J2064" t="s">
        <v>10952</v>
      </c>
      <c r="K2064" t="s">
        <v>859</v>
      </c>
      <c r="L2064" t="s">
        <v>10962</v>
      </c>
    </row>
    <row r="2065" spans="1:12">
      <c r="A2065" t="s">
        <v>11012</v>
      </c>
      <c r="B2065" t="s">
        <v>10968</v>
      </c>
      <c r="C2065" t="str">
        <f t="shared" si="32"/>
        <v>Jubilant</v>
      </c>
      <c r="D2065" s="2" t="s">
        <v>27732</v>
      </c>
      <c r="E2065" t="s">
        <v>24853</v>
      </c>
      <c r="F2065" t="s">
        <v>27733</v>
      </c>
      <c r="G2065" t="s">
        <v>198</v>
      </c>
      <c r="H2065" t="s">
        <v>10969</v>
      </c>
      <c r="I2065" t="s">
        <v>5044</v>
      </c>
      <c r="J2065" t="s">
        <v>10970</v>
      </c>
      <c r="K2065" t="s">
        <v>7209</v>
      </c>
      <c r="L2065" t="s">
        <v>7859</v>
      </c>
    </row>
    <row r="2066" spans="1:12">
      <c r="A2066" t="s">
        <v>11016</v>
      </c>
      <c r="B2066" t="s">
        <v>10972</v>
      </c>
      <c r="C2066" t="str">
        <f t="shared" si="32"/>
        <v>SKM</v>
      </c>
      <c r="D2066" s="2" t="s">
        <v>24636</v>
      </c>
      <c r="E2066" t="s">
        <v>5757</v>
      </c>
      <c r="F2066" t="s">
        <v>24637</v>
      </c>
      <c r="G2066" t="s">
        <v>1027</v>
      </c>
      <c r="H2066" t="s">
        <v>5358</v>
      </c>
      <c r="I2066" t="s">
        <v>10973</v>
      </c>
      <c r="J2066" t="s">
        <v>10974</v>
      </c>
      <c r="K2066" t="s">
        <v>10975</v>
      </c>
      <c r="L2066" t="s">
        <v>2536</v>
      </c>
    </row>
    <row r="2067" spans="1:12">
      <c r="A2067" t="s">
        <v>11020</v>
      </c>
      <c r="B2067" t="s">
        <v>10977</v>
      </c>
      <c r="C2067" t="str">
        <f t="shared" si="32"/>
        <v>Manba</v>
      </c>
      <c r="D2067" s="2" t="s">
        <v>23173</v>
      </c>
      <c r="E2067" t="s">
        <v>24638</v>
      </c>
      <c r="F2067" t="s">
        <v>24639</v>
      </c>
      <c r="G2067" t="s">
        <v>1408</v>
      </c>
      <c r="H2067" t="s">
        <v>6124</v>
      </c>
      <c r="I2067" t="s">
        <v>10978</v>
      </c>
      <c r="J2067" t="s">
        <v>4989</v>
      </c>
      <c r="K2067" t="s">
        <v>10979</v>
      </c>
      <c r="L2067" t="s">
        <v>2536</v>
      </c>
    </row>
    <row r="2068" spans="1:12">
      <c r="A2068" t="s">
        <v>11023</v>
      </c>
      <c r="B2068" t="s">
        <v>10981</v>
      </c>
      <c r="C2068" t="str">
        <f t="shared" si="32"/>
        <v>Adit.Birla</v>
      </c>
      <c r="D2068" s="2" t="s">
        <v>24640</v>
      </c>
      <c r="E2068" t="s">
        <v>972</v>
      </c>
      <c r="F2068" t="s">
        <v>24641</v>
      </c>
      <c r="G2068" t="s">
        <v>856</v>
      </c>
      <c r="H2068" t="s">
        <v>2472</v>
      </c>
      <c r="I2068" t="s">
        <v>10982</v>
      </c>
      <c r="J2068" t="s">
        <v>10983</v>
      </c>
      <c r="K2068" t="s">
        <v>214</v>
      </c>
      <c r="L2068" t="s">
        <v>3558</v>
      </c>
    </row>
    <row r="2069" spans="1:12">
      <c r="A2069" t="s">
        <v>11029</v>
      </c>
      <c r="B2069" t="s">
        <v>10985</v>
      </c>
      <c r="C2069" t="str">
        <f t="shared" si="32"/>
        <v>Sharp</v>
      </c>
      <c r="D2069" s="2" t="s">
        <v>1129</v>
      </c>
      <c r="E2069" t="s">
        <v>7889</v>
      </c>
      <c r="F2069" t="s">
        <v>3965</v>
      </c>
      <c r="G2069" t="s">
        <v>856</v>
      </c>
      <c r="H2069" t="s">
        <v>5667</v>
      </c>
      <c r="I2069" t="s">
        <v>10986</v>
      </c>
      <c r="J2069" t="s">
        <v>10987</v>
      </c>
      <c r="K2069" t="s">
        <v>500</v>
      </c>
      <c r="L2069" t="s">
        <v>3558</v>
      </c>
    </row>
    <row r="2070" spans="1:12">
      <c r="A2070" t="s">
        <v>842</v>
      </c>
      <c r="B2070" t="s">
        <v>843</v>
      </c>
      <c r="C2070" t="str">
        <f t="shared" si="32"/>
        <v>Name</v>
      </c>
      <c r="D2070" s="2" t="s">
        <v>844</v>
      </c>
      <c r="E2070" t="s">
        <v>845</v>
      </c>
      <c r="F2070" t="s">
        <v>846</v>
      </c>
      <c r="G2070" t="s">
        <v>847</v>
      </c>
      <c r="H2070" t="s">
        <v>848</v>
      </c>
      <c r="I2070" t="s">
        <v>849</v>
      </c>
      <c r="J2070" t="s">
        <v>850</v>
      </c>
      <c r="K2070" t="s">
        <v>851</v>
      </c>
      <c r="L2070" t="s">
        <v>852</v>
      </c>
    </row>
    <row r="2071" spans="1:12">
      <c r="A2071" t="s">
        <v>11035</v>
      </c>
      <c r="B2071" t="s">
        <v>10992</v>
      </c>
      <c r="C2071" t="str">
        <f t="shared" si="32"/>
        <v>Alembic</v>
      </c>
      <c r="D2071" s="2" t="s">
        <v>27734</v>
      </c>
      <c r="E2071" t="s">
        <v>4385</v>
      </c>
      <c r="F2071" t="s">
        <v>27735</v>
      </c>
      <c r="G2071" t="s">
        <v>1616</v>
      </c>
      <c r="H2071" t="s">
        <v>9018</v>
      </c>
      <c r="I2071" t="s">
        <v>10036</v>
      </c>
      <c r="J2071" t="s">
        <v>10994</v>
      </c>
      <c r="K2071" t="s">
        <v>6583</v>
      </c>
      <c r="L2071" t="s">
        <v>10995</v>
      </c>
    </row>
    <row r="2072" spans="1:12">
      <c r="A2072" t="s">
        <v>11038</v>
      </c>
      <c r="B2072" t="s">
        <v>11078</v>
      </c>
      <c r="C2072" t="str">
        <f t="shared" si="32"/>
        <v>Panache</v>
      </c>
      <c r="D2072" s="2" t="s">
        <v>24680</v>
      </c>
      <c r="E2072" t="s">
        <v>27736</v>
      </c>
      <c r="F2072" t="s">
        <v>23434</v>
      </c>
      <c r="G2072" t="s">
        <v>856</v>
      </c>
      <c r="H2072" t="s">
        <v>2066</v>
      </c>
      <c r="I2072" t="s">
        <v>11079</v>
      </c>
      <c r="J2072" t="s">
        <v>6851</v>
      </c>
      <c r="K2072" t="s">
        <v>11080</v>
      </c>
      <c r="L2072" t="s">
        <v>10995</v>
      </c>
    </row>
    <row r="2073" spans="1:12">
      <c r="A2073" t="s">
        <v>11043</v>
      </c>
      <c r="B2073" t="s">
        <v>10997</v>
      </c>
      <c r="C2073" t="str">
        <f t="shared" si="32"/>
        <v>Narmada</v>
      </c>
      <c r="D2073" s="2" t="s">
        <v>14537</v>
      </c>
      <c r="E2073" t="s">
        <v>1554</v>
      </c>
      <c r="F2073" t="s">
        <v>27737</v>
      </c>
      <c r="G2073" t="s">
        <v>856</v>
      </c>
      <c r="H2073" t="s">
        <v>2584</v>
      </c>
      <c r="I2073" t="s">
        <v>856</v>
      </c>
      <c r="J2073" t="s">
        <v>3876</v>
      </c>
      <c r="K2073" t="s">
        <v>264</v>
      </c>
      <c r="L2073" t="s">
        <v>10995</v>
      </c>
    </row>
    <row r="2074" spans="1:12">
      <c r="A2074" t="s">
        <v>11048</v>
      </c>
      <c r="B2074" t="s">
        <v>10999</v>
      </c>
      <c r="C2074" t="str">
        <f t="shared" si="32"/>
        <v>Jainam</v>
      </c>
      <c r="D2074" s="2" t="s">
        <v>9491</v>
      </c>
      <c r="E2074" t="s">
        <v>9080</v>
      </c>
      <c r="F2074" t="s">
        <v>22737</v>
      </c>
      <c r="G2074" t="s">
        <v>856</v>
      </c>
      <c r="H2074" t="s">
        <v>1176</v>
      </c>
      <c r="I2074" t="s">
        <v>11000</v>
      </c>
      <c r="J2074" t="s">
        <v>11001</v>
      </c>
      <c r="K2074" t="s">
        <v>7190</v>
      </c>
      <c r="L2074" t="s">
        <v>10995</v>
      </c>
    </row>
    <row r="2075" spans="1:12">
      <c r="A2075" t="s">
        <v>11053</v>
      </c>
      <c r="B2075" t="s">
        <v>11008</v>
      </c>
      <c r="C2075" t="str">
        <f t="shared" si="32"/>
        <v>Arvind</v>
      </c>
      <c r="D2075" s="2" t="s">
        <v>27738</v>
      </c>
      <c r="E2075" t="s">
        <v>6864</v>
      </c>
      <c r="F2075" t="s">
        <v>27739</v>
      </c>
      <c r="G2075" t="s">
        <v>12867</v>
      </c>
      <c r="H2075" t="s">
        <v>8709</v>
      </c>
      <c r="I2075" t="s">
        <v>11009</v>
      </c>
      <c r="J2075" t="s">
        <v>11010</v>
      </c>
      <c r="K2075" t="s">
        <v>11011</v>
      </c>
      <c r="L2075" t="s">
        <v>2145</v>
      </c>
    </row>
    <row r="2076" spans="1:12">
      <c r="A2076" t="s">
        <v>11058</v>
      </c>
      <c r="B2076" t="s">
        <v>11013</v>
      </c>
      <c r="C2076" t="str">
        <f t="shared" si="32"/>
        <v>Kansai</v>
      </c>
      <c r="D2076" s="2" t="s">
        <v>23976</v>
      </c>
      <c r="E2076" t="s">
        <v>9884</v>
      </c>
      <c r="F2076" t="s">
        <v>27740</v>
      </c>
      <c r="G2076" t="s">
        <v>2463</v>
      </c>
      <c r="H2076" t="s">
        <v>11014</v>
      </c>
      <c r="I2076" t="s">
        <v>7773</v>
      </c>
      <c r="J2076" t="s">
        <v>11015</v>
      </c>
      <c r="K2076" t="s">
        <v>4127</v>
      </c>
      <c r="L2076" t="s">
        <v>4689</v>
      </c>
    </row>
    <row r="2077" spans="1:12">
      <c r="A2077" t="s">
        <v>11062</v>
      </c>
      <c r="B2077" t="s">
        <v>11082</v>
      </c>
      <c r="C2077" t="str">
        <f t="shared" si="32"/>
        <v>Unison</v>
      </c>
      <c r="D2077" s="2" t="s">
        <v>6709</v>
      </c>
      <c r="E2077" t="s">
        <v>23841</v>
      </c>
      <c r="F2077" t="s">
        <v>27741</v>
      </c>
      <c r="G2077" t="s">
        <v>856</v>
      </c>
      <c r="H2077" t="s">
        <v>2066</v>
      </c>
      <c r="I2077" t="s">
        <v>446</v>
      </c>
      <c r="J2077" t="s">
        <v>11083</v>
      </c>
      <c r="K2077" t="s">
        <v>11084</v>
      </c>
      <c r="L2077" t="s">
        <v>4689</v>
      </c>
    </row>
    <row r="2078" spans="1:12">
      <c r="A2078" t="s">
        <v>11065</v>
      </c>
      <c r="B2078" t="s">
        <v>11017</v>
      </c>
      <c r="C2078" t="str">
        <f t="shared" si="32"/>
        <v>AastamangalamFin</v>
      </c>
      <c r="D2078" s="2" t="s">
        <v>24644</v>
      </c>
      <c r="E2078" t="s">
        <v>1262</v>
      </c>
      <c r="F2078" t="s">
        <v>12342</v>
      </c>
      <c r="G2078" t="s">
        <v>856</v>
      </c>
      <c r="H2078" t="s">
        <v>4857</v>
      </c>
      <c r="I2078" t="s">
        <v>11018</v>
      </c>
      <c r="J2078" t="s">
        <v>2697</v>
      </c>
      <c r="K2078" t="s">
        <v>9163</v>
      </c>
      <c r="L2078" t="s">
        <v>11019</v>
      </c>
    </row>
    <row r="2079" spans="1:12">
      <c r="A2079" t="s">
        <v>11071</v>
      </c>
      <c r="B2079" t="s">
        <v>11021</v>
      </c>
      <c r="C2079" t="str">
        <f t="shared" si="32"/>
        <v>One</v>
      </c>
      <c r="D2079" s="2" t="s">
        <v>24044</v>
      </c>
      <c r="E2079" t="s">
        <v>4324</v>
      </c>
      <c r="F2079" t="s">
        <v>27742</v>
      </c>
      <c r="G2079" t="s">
        <v>856</v>
      </c>
      <c r="H2079" t="s">
        <v>7949</v>
      </c>
      <c r="I2079" t="s">
        <v>5362</v>
      </c>
      <c r="J2079" t="s">
        <v>11022</v>
      </c>
      <c r="K2079" t="s">
        <v>9900</v>
      </c>
      <c r="L2079" t="s">
        <v>11019</v>
      </c>
    </row>
    <row r="2080" spans="1:12">
      <c r="A2080" t="s">
        <v>11077</v>
      </c>
      <c r="B2080" t="s">
        <v>11024</v>
      </c>
      <c r="C2080" t="str">
        <f t="shared" si="32"/>
        <v>Goodyear</v>
      </c>
      <c r="D2080" s="2" t="s">
        <v>27743</v>
      </c>
      <c r="E2080" t="s">
        <v>26692</v>
      </c>
      <c r="F2080" t="s">
        <v>27744</v>
      </c>
      <c r="G2080" t="s">
        <v>8634</v>
      </c>
      <c r="H2080" t="s">
        <v>10326</v>
      </c>
      <c r="I2080" t="s">
        <v>11026</v>
      </c>
      <c r="J2080" t="s">
        <v>11027</v>
      </c>
      <c r="K2080" t="s">
        <v>11028</v>
      </c>
      <c r="L2080" t="s">
        <v>6590</v>
      </c>
    </row>
    <row r="2081" spans="1:12">
      <c r="A2081" t="s">
        <v>842</v>
      </c>
      <c r="B2081" t="s">
        <v>843</v>
      </c>
      <c r="C2081" t="str">
        <f t="shared" si="32"/>
        <v>Name</v>
      </c>
      <c r="D2081" s="2" t="s">
        <v>844</v>
      </c>
      <c r="E2081" t="s">
        <v>845</v>
      </c>
      <c r="F2081" t="s">
        <v>846</v>
      </c>
      <c r="G2081" t="s">
        <v>847</v>
      </c>
      <c r="H2081" t="s">
        <v>848</v>
      </c>
      <c r="I2081" t="s">
        <v>849</v>
      </c>
      <c r="J2081" t="s">
        <v>850</v>
      </c>
      <c r="K2081" t="s">
        <v>851</v>
      </c>
      <c r="L2081" t="s">
        <v>852</v>
      </c>
    </row>
    <row r="2082" spans="1:12">
      <c r="A2082" t="s">
        <v>11081</v>
      </c>
      <c r="B2082" t="s">
        <v>11030</v>
      </c>
      <c r="C2082" t="str">
        <f t="shared" si="32"/>
        <v>JTL</v>
      </c>
      <c r="D2082" s="2" t="s">
        <v>27745</v>
      </c>
      <c r="E2082" t="s">
        <v>3424</v>
      </c>
      <c r="F2082" t="s">
        <v>27746</v>
      </c>
      <c r="G2082" t="s">
        <v>732</v>
      </c>
      <c r="H2082" t="s">
        <v>11033</v>
      </c>
      <c r="I2082" t="s">
        <v>8794</v>
      </c>
      <c r="J2082" t="s">
        <v>11034</v>
      </c>
      <c r="K2082" t="s">
        <v>592</v>
      </c>
      <c r="L2082" t="s">
        <v>6590</v>
      </c>
    </row>
    <row r="2083" spans="1:12">
      <c r="A2083" t="s">
        <v>11085</v>
      </c>
      <c r="B2083" t="s">
        <v>11036</v>
      </c>
      <c r="C2083" t="str">
        <f t="shared" si="32"/>
        <v>Gennex</v>
      </c>
      <c r="D2083" s="2" t="s">
        <v>11622</v>
      </c>
      <c r="E2083" t="s">
        <v>6273</v>
      </c>
      <c r="F2083" t="s">
        <v>27747</v>
      </c>
      <c r="G2083" t="s">
        <v>856</v>
      </c>
      <c r="H2083" t="s">
        <v>3703</v>
      </c>
      <c r="I2083" t="s">
        <v>6127</v>
      </c>
      <c r="J2083" t="s">
        <v>11037</v>
      </c>
      <c r="K2083" t="s">
        <v>8000</v>
      </c>
      <c r="L2083" t="s">
        <v>6590</v>
      </c>
    </row>
    <row r="2084" spans="1:12">
      <c r="A2084" t="s">
        <v>11088</v>
      </c>
      <c r="B2084" t="s">
        <v>11039</v>
      </c>
      <c r="C2084" t="str">
        <f t="shared" si="32"/>
        <v>Balurghat</v>
      </c>
      <c r="D2084" s="2" t="s">
        <v>8552</v>
      </c>
      <c r="E2084" t="s">
        <v>5039</v>
      </c>
      <c r="F2084" t="s">
        <v>23188</v>
      </c>
      <c r="G2084" t="s">
        <v>856</v>
      </c>
      <c r="H2084" t="s">
        <v>222</v>
      </c>
      <c r="I2084" t="s">
        <v>11041</v>
      </c>
      <c r="J2084" t="s">
        <v>4123</v>
      </c>
      <c r="K2084" t="s">
        <v>11042</v>
      </c>
      <c r="L2084" t="s">
        <v>3716</v>
      </c>
    </row>
    <row r="2085" spans="1:12">
      <c r="A2085" t="s">
        <v>11091</v>
      </c>
      <c r="B2085" t="s">
        <v>11044</v>
      </c>
      <c r="C2085" t="str">
        <f t="shared" si="32"/>
        <v>K</v>
      </c>
      <c r="D2085" s="2" t="s">
        <v>24014</v>
      </c>
      <c r="E2085" t="s">
        <v>5405</v>
      </c>
      <c r="F2085" t="s">
        <v>27748</v>
      </c>
      <c r="G2085" t="s">
        <v>1642</v>
      </c>
      <c r="H2085" t="s">
        <v>11045</v>
      </c>
      <c r="I2085" t="s">
        <v>11046</v>
      </c>
      <c r="J2085" t="s">
        <v>11047</v>
      </c>
      <c r="K2085" t="s">
        <v>4321</v>
      </c>
      <c r="L2085" t="s">
        <v>3716</v>
      </c>
    </row>
    <row r="2086" spans="1:12">
      <c r="A2086" t="s">
        <v>11094</v>
      </c>
      <c r="B2086" t="s">
        <v>11049</v>
      </c>
      <c r="C2086" t="str">
        <f t="shared" si="32"/>
        <v>Zaggle</v>
      </c>
      <c r="D2086" s="2" t="s">
        <v>11833</v>
      </c>
      <c r="E2086" t="s">
        <v>7619</v>
      </c>
      <c r="F2086" t="s">
        <v>24646</v>
      </c>
      <c r="G2086" t="s">
        <v>856</v>
      </c>
      <c r="H2086" t="s">
        <v>11050</v>
      </c>
      <c r="I2086" t="s">
        <v>11051</v>
      </c>
      <c r="J2086" t="s">
        <v>11052</v>
      </c>
      <c r="K2086" t="s">
        <v>1368</v>
      </c>
      <c r="L2086" t="s">
        <v>3716</v>
      </c>
    </row>
    <row r="2087" spans="1:12">
      <c r="A2087" t="s">
        <v>11096</v>
      </c>
      <c r="B2087" t="s">
        <v>11054</v>
      </c>
      <c r="C2087" t="str">
        <f t="shared" si="32"/>
        <v>Lemon</v>
      </c>
      <c r="D2087" s="2" t="s">
        <v>25450</v>
      </c>
      <c r="E2087" t="s">
        <v>24194</v>
      </c>
      <c r="F2087" t="s">
        <v>27749</v>
      </c>
      <c r="G2087" t="s">
        <v>856</v>
      </c>
      <c r="H2087" t="s">
        <v>11055</v>
      </c>
      <c r="I2087" t="s">
        <v>11056</v>
      </c>
      <c r="J2087" t="s">
        <v>11057</v>
      </c>
      <c r="K2087" t="s">
        <v>8179</v>
      </c>
      <c r="L2087" t="s">
        <v>1922</v>
      </c>
    </row>
    <row r="2088" spans="1:12">
      <c r="A2088" t="s">
        <v>11099</v>
      </c>
      <c r="B2088" t="s">
        <v>11059</v>
      </c>
      <c r="C2088" t="str">
        <f t="shared" si="32"/>
        <v>Upsurge</v>
      </c>
      <c r="D2088" s="2" t="s">
        <v>23362</v>
      </c>
      <c r="E2088" t="s">
        <v>6402</v>
      </c>
      <c r="F2088" t="s">
        <v>24647</v>
      </c>
      <c r="G2088" t="s">
        <v>856</v>
      </c>
      <c r="H2088" t="s">
        <v>8172</v>
      </c>
      <c r="I2088" t="s">
        <v>7243</v>
      </c>
      <c r="J2088" t="s">
        <v>11060</v>
      </c>
      <c r="K2088" t="s">
        <v>11061</v>
      </c>
      <c r="L2088" t="s">
        <v>1922</v>
      </c>
    </row>
    <row r="2089" spans="1:12">
      <c r="A2089" t="s">
        <v>11103</v>
      </c>
      <c r="B2089" t="s">
        <v>11063</v>
      </c>
      <c r="C2089" t="str">
        <f t="shared" si="32"/>
        <v>Techera</v>
      </c>
      <c r="D2089" s="2" t="s">
        <v>23077</v>
      </c>
      <c r="E2089" t="s">
        <v>24648</v>
      </c>
      <c r="F2089" t="s">
        <v>24649</v>
      </c>
      <c r="G2089" t="s">
        <v>856</v>
      </c>
      <c r="H2089" t="s">
        <v>1844</v>
      </c>
      <c r="I2089" t="s">
        <v>11064</v>
      </c>
      <c r="J2089" t="s">
        <v>8275</v>
      </c>
      <c r="K2089" t="s">
        <v>7137</v>
      </c>
      <c r="L2089" t="s">
        <v>5026</v>
      </c>
    </row>
    <row r="2090" spans="1:12">
      <c r="A2090" t="s">
        <v>11105</v>
      </c>
      <c r="B2090" t="s">
        <v>11066</v>
      </c>
      <c r="C2090" t="str">
        <f t="shared" si="32"/>
        <v>Kandarp</v>
      </c>
      <c r="D2090" s="2" t="s">
        <v>1354</v>
      </c>
      <c r="E2090" t="s">
        <v>6991</v>
      </c>
      <c r="F2090" t="s">
        <v>24414</v>
      </c>
      <c r="G2090" t="s">
        <v>856</v>
      </c>
      <c r="H2090" t="s">
        <v>1444</v>
      </c>
      <c r="I2090" t="s">
        <v>11068</v>
      </c>
      <c r="J2090" t="s">
        <v>320</v>
      </c>
      <c r="K2090" t="s">
        <v>11069</v>
      </c>
      <c r="L2090" t="s">
        <v>11070</v>
      </c>
    </row>
    <row r="2091" spans="1:12">
      <c r="A2091" t="s">
        <v>11109</v>
      </c>
      <c r="B2091" t="s">
        <v>11072</v>
      </c>
      <c r="C2091" t="str">
        <f t="shared" si="32"/>
        <v>Balaxi</v>
      </c>
      <c r="D2091" s="2" t="s">
        <v>2056</v>
      </c>
      <c r="E2091" t="s">
        <v>7569</v>
      </c>
      <c r="F2091" t="s">
        <v>23177</v>
      </c>
      <c r="G2091" t="s">
        <v>856</v>
      </c>
      <c r="H2091" t="s">
        <v>1819</v>
      </c>
      <c r="I2091" t="s">
        <v>11074</v>
      </c>
      <c r="J2091" t="s">
        <v>11075</v>
      </c>
      <c r="K2091" t="s">
        <v>11076</v>
      </c>
      <c r="L2091" t="s">
        <v>684</v>
      </c>
    </row>
    <row r="2092" spans="1:12">
      <c r="A2092" t="s">
        <v>11113</v>
      </c>
      <c r="B2092" t="s">
        <v>11086</v>
      </c>
      <c r="C2092" t="str">
        <f t="shared" si="32"/>
        <v>Adtech</v>
      </c>
      <c r="D2092" s="2" t="s">
        <v>27750</v>
      </c>
      <c r="E2092" t="s">
        <v>8771</v>
      </c>
      <c r="F2092" t="s">
        <v>25261</v>
      </c>
      <c r="G2092" t="s">
        <v>1616</v>
      </c>
      <c r="H2092" t="s">
        <v>333</v>
      </c>
      <c r="I2092" t="s">
        <v>11087</v>
      </c>
      <c r="J2092" t="s">
        <v>9744</v>
      </c>
      <c r="K2092" t="s">
        <v>171</v>
      </c>
      <c r="L2092" t="s">
        <v>2872</v>
      </c>
    </row>
    <row r="2093" spans="1:12">
      <c r="A2093" t="s">
        <v>11118</v>
      </c>
      <c r="B2093" t="s">
        <v>11089</v>
      </c>
      <c r="C2093" t="str">
        <f t="shared" si="32"/>
        <v>PVV</v>
      </c>
      <c r="D2093" s="2" t="s">
        <v>1000</v>
      </c>
      <c r="E2093" t="s">
        <v>1516</v>
      </c>
      <c r="F2093" t="s">
        <v>24527</v>
      </c>
      <c r="G2093" t="s">
        <v>856</v>
      </c>
      <c r="H2093" t="s">
        <v>603</v>
      </c>
      <c r="I2093" t="s">
        <v>23387</v>
      </c>
      <c r="J2093" t="s">
        <v>6564</v>
      </c>
      <c r="K2093" t="s">
        <v>23388</v>
      </c>
      <c r="L2093" t="s">
        <v>11090</v>
      </c>
    </row>
    <row r="2094" spans="1:12">
      <c r="A2094" t="s">
        <v>11123</v>
      </c>
      <c r="B2094" t="s">
        <v>11092</v>
      </c>
      <c r="C2094" t="str">
        <f t="shared" si="32"/>
        <v>Latteys</v>
      </c>
      <c r="D2094" s="2" t="s">
        <v>11602</v>
      </c>
      <c r="E2094" t="s">
        <v>23487</v>
      </c>
      <c r="F2094" t="s">
        <v>27751</v>
      </c>
      <c r="G2094" t="s">
        <v>856</v>
      </c>
      <c r="H2094" t="s">
        <v>333</v>
      </c>
      <c r="I2094" t="s">
        <v>11093</v>
      </c>
      <c r="J2094" t="s">
        <v>10625</v>
      </c>
      <c r="K2094" t="s">
        <v>7317</v>
      </c>
      <c r="L2094" t="s">
        <v>11090</v>
      </c>
    </row>
    <row r="2095" spans="1:12">
      <c r="A2095" t="s">
        <v>11127</v>
      </c>
      <c r="B2095" t="s">
        <v>11095</v>
      </c>
      <c r="C2095" t="str">
        <f t="shared" si="32"/>
        <v>Rex</v>
      </c>
      <c r="D2095" s="2" t="s">
        <v>23389</v>
      </c>
      <c r="E2095" t="s">
        <v>4181</v>
      </c>
      <c r="F2095" t="s">
        <v>22000</v>
      </c>
      <c r="G2095" t="s">
        <v>856</v>
      </c>
      <c r="H2095" t="s">
        <v>164</v>
      </c>
      <c r="I2095" t="s">
        <v>6738</v>
      </c>
      <c r="J2095" t="s">
        <v>6120</v>
      </c>
      <c r="K2095" t="s">
        <v>445</v>
      </c>
      <c r="L2095" t="s">
        <v>11090</v>
      </c>
    </row>
    <row r="2096" spans="1:12">
      <c r="A2096" t="s">
        <v>11132</v>
      </c>
      <c r="B2096" t="s">
        <v>11097</v>
      </c>
      <c r="C2096" t="str">
        <f t="shared" si="32"/>
        <v>Zenith</v>
      </c>
      <c r="D2096" s="2" t="s">
        <v>24352</v>
      </c>
      <c r="E2096" t="s">
        <v>9861</v>
      </c>
      <c r="F2096" t="s">
        <v>24650</v>
      </c>
      <c r="G2096" t="s">
        <v>856</v>
      </c>
      <c r="H2096" t="s">
        <v>2687</v>
      </c>
      <c r="I2096" t="s">
        <v>4952</v>
      </c>
      <c r="J2096" t="s">
        <v>11098</v>
      </c>
      <c r="K2096" t="s">
        <v>473</v>
      </c>
      <c r="L2096" t="s">
        <v>6401</v>
      </c>
    </row>
    <row r="2097" spans="1:12">
      <c r="A2097" t="s">
        <v>842</v>
      </c>
      <c r="B2097" t="s">
        <v>843</v>
      </c>
      <c r="C2097" t="str">
        <f t="shared" si="32"/>
        <v>Name</v>
      </c>
      <c r="D2097" s="2" t="s">
        <v>844</v>
      </c>
      <c r="E2097" t="s">
        <v>845</v>
      </c>
      <c r="F2097" t="s">
        <v>846</v>
      </c>
      <c r="G2097" t="s">
        <v>847</v>
      </c>
      <c r="H2097" t="s">
        <v>848</v>
      </c>
      <c r="I2097" t="s">
        <v>849</v>
      </c>
      <c r="J2097" t="s">
        <v>850</v>
      </c>
      <c r="K2097" t="s">
        <v>851</v>
      </c>
      <c r="L2097" t="s">
        <v>852</v>
      </c>
    </row>
    <row r="2098" spans="1:12">
      <c r="A2098" t="s">
        <v>11138</v>
      </c>
      <c r="B2098" t="s">
        <v>11100</v>
      </c>
      <c r="C2098" t="str">
        <f t="shared" si="32"/>
        <v>AWFIS</v>
      </c>
      <c r="D2098" s="2" t="s">
        <v>23525</v>
      </c>
      <c r="E2098" t="s">
        <v>27752</v>
      </c>
      <c r="F2098" t="s">
        <v>27753</v>
      </c>
      <c r="G2098" t="s">
        <v>856</v>
      </c>
      <c r="H2098" t="s">
        <v>8318</v>
      </c>
      <c r="I2098" t="s">
        <v>11101</v>
      </c>
      <c r="J2098" t="s">
        <v>11102</v>
      </c>
      <c r="K2098" t="s">
        <v>1774</v>
      </c>
      <c r="L2098" t="s">
        <v>6401</v>
      </c>
    </row>
    <row r="2099" spans="1:12">
      <c r="A2099" t="s">
        <v>11142</v>
      </c>
      <c r="B2099" t="s">
        <v>11104</v>
      </c>
      <c r="C2099" t="str">
        <f t="shared" si="32"/>
        <v>Manglam</v>
      </c>
      <c r="D2099" s="2" t="s">
        <v>7042</v>
      </c>
      <c r="E2099" t="s">
        <v>3351</v>
      </c>
      <c r="F2099" t="s">
        <v>3599</v>
      </c>
      <c r="G2099" t="s">
        <v>856</v>
      </c>
      <c r="H2099" t="s">
        <v>3527</v>
      </c>
      <c r="I2099" t="s">
        <v>859</v>
      </c>
      <c r="J2099" t="s">
        <v>10389</v>
      </c>
      <c r="K2099" t="s">
        <v>859</v>
      </c>
      <c r="L2099" t="s">
        <v>6401</v>
      </c>
    </row>
    <row r="2100" spans="1:12">
      <c r="A2100" t="s">
        <v>11146</v>
      </c>
      <c r="B2100" t="s">
        <v>11106</v>
      </c>
      <c r="C2100" t="str">
        <f t="shared" si="32"/>
        <v>Rajputana</v>
      </c>
      <c r="D2100" s="2" t="s">
        <v>946</v>
      </c>
      <c r="E2100" t="s">
        <v>6991</v>
      </c>
      <c r="F2100" t="s">
        <v>101</v>
      </c>
      <c r="G2100" t="s">
        <v>856</v>
      </c>
      <c r="H2100" t="s">
        <v>175</v>
      </c>
      <c r="I2100" t="s">
        <v>11107</v>
      </c>
      <c r="J2100" t="s">
        <v>495</v>
      </c>
      <c r="K2100" t="s">
        <v>11108</v>
      </c>
      <c r="L2100" t="s">
        <v>6006</v>
      </c>
    </row>
    <row r="2101" spans="1:12">
      <c r="A2101" t="s">
        <v>11149</v>
      </c>
      <c r="B2101" t="s">
        <v>11110</v>
      </c>
      <c r="C2101" t="str">
        <f t="shared" si="32"/>
        <v>Oil</v>
      </c>
      <c r="D2101" s="2" t="s">
        <v>27754</v>
      </c>
      <c r="E2101" t="s">
        <v>2973</v>
      </c>
      <c r="F2101" t="s">
        <v>27755</v>
      </c>
      <c r="G2101" t="s">
        <v>190</v>
      </c>
      <c r="H2101" t="s">
        <v>11111</v>
      </c>
      <c r="I2101" t="s">
        <v>1408</v>
      </c>
      <c r="J2101" t="s">
        <v>11112</v>
      </c>
      <c r="K2101" t="s">
        <v>556</v>
      </c>
      <c r="L2101" t="s">
        <v>6006</v>
      </c>
    </row>
    <row r="2102" spans="1:12">
      <c r="A2102" t="s">
        <v>11152</v>
      </c>
      <c r="B2102" t="s">
        <v>11114</v>
      </c>
      <c r="C2102" t="str">
        <f t="shared" si="32"/>
        <v>Kretto</v>
      </c>
      <c r="D2102" s="2" t="s">
        <v>4779</v>
      </c>
      <c r="E2102" t="s">
        <v>120</v>
      </c>
      <c r="F2102" t="s">
        <v>27756</v>
      </c>
      <c r="G2102" t="s">
        <v>856</v>
      </c>
      <c r="H2102" t="s">
        <v>2944</v>
      </c>
      <c r="I2102" t="s">
        <v>11115</v>
      </c>
      <c r="J2102" t="s">
        <v>190</v>
      </c>
      <c r="K2102" t="s">
        <v>11116</v>
      </c>
      <c r="L2102" t="s">
        <v>11117</v>
      </c>
    </row>
    <row r="2103" spans="1:12">
      <c r="A2103" t="s">
        <v>11156</v>
      </c>
      <c r="B2103" t="s">
        <v>11119</v>
      </c>
      <c r="C2103" t="str">
        <f t="shared" si="32"/>
        <v>Modi's</v>
      </c>
      <c r="D2103" s="2" t="s">
        <v>3684</v>
      </c>
      <c r="E2103" t="s">
        <v>24652</v>
      </c>
      <c r="F2103" t="s">
        <v>24653</v>
      </c>
      <c r="G2103" t="s">
        <v>856</v>
      </c>
      <c r="H2103" t="s">
        <v>6979</v>
      </c>
      <c r="I2103" t="s">
        <v>11121</v>
      </c>
      <c r="J2103" t="s">
        <v>1924</v>
      </c>
      <c r="K2103" t="s">
        <v>11122</v>
      </c>
      <c r="L2103" t="s">
        <v>11117</v>
      </c>
    </row>
    <row r="2104" spans="1:12">
      <c r="A2104" t="s">
        <v>11160</v>
      </c>
      <c r="B2104" t="s">
        <v>11124</v>
      </c>
      <c r="C2104" t="str">
        <f t="shared" si="32"/>
        <v>Lactose</v>
      </c>
      <c r="D2104" s="2" t="s">
        <v>24654</v>
      </c>
      <c r="E2104" t="s">
        <v>24655</v>
      </c>
      <c r="F2104" t="s">
        <v>24656</v>
      </c>
      <c r="G2104" t="s">
        <v>856</v>
      </c>
      <c r="H2104" t="s">
        <v>1908</v>
      </c>
      <c r="I2104" t="s">
        <v>11126</v>
      </c>
      <c r="J2104" t="s">
        <v>8284</v>
      </c>
      <c r="K2104" t="s">
        <v>3814</v>
      </c>
      <c r="L2104" t="s">
        <v>3158</v>
      </c>
    </row>
    <row r="2105" spans="1:12">
      <c r="A2105" t="s">
        <v>11163</v>
      </c>
      <c r="B2105" t="s">
        <v>11128</v>
      </c>
      <c r="C2105" t="str">
        <f t="shared" si="32"/>
        <v>M</v>
      </c>
      <c r="D2105" s="2" t="s">
        <v>8858</v>
      </c>
      <c r="E2105" t="s">
        <v>1082</v>
      </c>
      <c r="F2105" t="s">
        <v>27757</v>
      </c>
      <c r="G2105" t="s">
        <v>856</v>
      </c>
      <c r="H2105" t="s">
        <v>119</v>
      </c>
      <c r="I2105" t="s">
        <v>11129</v>
      </c>
      <c r="J2105" t="s">
        <v>11130</v>
      </c>
      <c r="K2105" t="s">
        <v>11131</v>
      </c>
      <c r="L2105" t="s">
        <v>3158</v>
      </c>
    </row>
    <row r="2106" spans="1:12">
      <c r="A2106" t="s">
        <v>11166</v>
      </c>
      <c r="B2106" t="s">
        <v>8362</v>
      </c>
      <c r="C2106" t="str">
        <f t="shared" si="32"/>
        <v>W</v>
      </c>
      <c r="D2106" s="2" t="s">
        <v>24657</v>
      </c>
      <c r="E2106" t="s">
        <v>1554</v>
      </c>
      <c r="F2106" t="s">
        <v>27758</v>
      </c>
      <c r="G2106" t="s">
        <v>856</v>
      </c>
      <c r="H2106" t="s">
        <v>7760</v>
      </c>
      <c r="I2106" t="s">
        <v>8363</v>
      </c>
      <c r="J2106" t="s">
        <v>2155</v>
      </c>
      <c r="K2106" t="s">
        <v>542</v>
      </c>
      <c r="L2106" t="s">
        <v>11137</v>
      </c>
    </row>
    <row r="2107" spans="1:12">
      <c r="A2107" t="s">
        <v>11170</v>
      </c>
      <c r="B2107" t="s">
        <v>11133</v>
      </c>
      <c r="C2107" t="str">
        <f t="shared" si="32"/>
        <v>Best</v>
      </c>
      <c r="D2107" s="2" t="s">
        <v>27759</v>
      </c>
      <c r="E2107" t="s">
        <v>8241</v>
      </c>
      <c r="F2107" t="s">
        <v>27760</v>
      </c>
      <c r="G2107" t="s">
        <v>314</v>
      </c>
      <c r="H2107" t="s">
        <v>1888</v>
      </c>
      <c r="I2107" t="s">
        <v>9942</v>
      </c>
      <c r="J2107" t="s">
        <v>11135</v>
      </c>
      <c r="K2107" t="s">
        <v>11136</v>
      </c>
      <c r="L2107" t="s">
        <v>11137</v>
      </c>
    </row>
    <row r="2108" spans="1:12">
      <c r="A2108" t="s">
        <v>842</v>
      </c>
      <c r="B2108" t="s">
        <v>843</v>
      </c>
      <c r="C2108" t="str">
        <f t="shared" si="32"/>
        <v>Name</v>
      </c>
      <c r="D2108" s="2" t="s">
        <v>844</v>
      </c>
      <c r="E2108" t="s">
        <v>845</v>
      </c>
      <c r="F2108" t="s">
        <v>846</v>
      </c>
      <c r="G2108" t="s">
        <v>847</v>
      </c>
      <c r="H2108" t="s">
        <v>848</v>
      </c>
      <c r="I2108" t="s">
        <v>849</v>
      </c>
      <c r="J2108" t="s">
        <v>850</v>
      </c>
      <c r="K2108" t="s">
        <v>851</v>
      </c>
      <c r="L2108" t="s">
        <v>852</v>
      </c>
    </row>
    <row r="2109" spans="1:12">
      <c r="A2109" t="s">
        <v>11174</v>
      </c>
      <c r="B2109" t="s">
        <v>11139</v>
      </c>
      <c r="C2109" t="str">
        <f t="shared" si="32"/>
        <v>Bajel</v>
      </c>
      <c r="D2109" s="2" t="s">
        <v>27761</v>
      </c>
      <c r="E2109" t="s">
        <v>22810</v>
      </c>
      <c r="F2109" t="s">
        <v>27762</v>
      </c>
      <c r="G2109" t="s">
        <v>856</v>
      </c>
      <c r="H2109" t="s">
        <v>4332</v>
      </c>
      <c r="I2109" t="s">
        <v>11140</v>
      </c>
      <c r="J2109" t="s">
        <v>11141</v>
      </c>
      <c r="K2109" t="s">
        <v>5961</v>
      </c>
      <c r="L2109" t="s">
        <v>11137</v>
      </c>
    </row>
    <row r="2110" spans="1:12">
      <c r="A2110" t="s">
        <v>11179</v>
      </c>
      <c r="B2110" t="s">
        <v>11143</v>
      </c>
      <c r="C2110" t="str">
        <f t="shared" si="32"/>
        <v>Kapston</v>
      </c>
      <c r="D2110" s="2" t="s">
        <v>27763</v>
      </c>
      <c r="E2110" t="s">
        <v>10445</v>
      </c>
      <c r="F2110" t="s">
        <v>27764</v>
      </c>
      <c r="G2110" t="s">
        <v>856</v>
      </c>
      <c r="H2110" t="s">
        <v>3989</v>
      </c>
      <c r="I2110" t="s">
        <v>11144</v>
      </c>
      <c r="J2110" t="s">
        <v>11145</v>
      </c>
      <c r="K2110" t="s">
        <v>5576</v>
      </c>
      <c r="L2110" t="s">
        <v>9900</v>
      </c>
    </row>
    <row r="2111" spans="1:12">
      <c r="A2111" t="s">
        <v>11183</v>
      </c>
      <c r="B2111" t="s">
        <v>11147</v>
      </c>
      <c r="C2111" t="str">
        <f t="shared" si="32"/>
        <v>Salzer</v>
      </c>
      <c r="D2111" s="2" t="s">
        <v>27765</v>
      </c>
      <c r="E2111" t="s">
        <v>5421</v>
      </c>
      <c r="F2111" t="s">
        <v>27766</v>
      </c>
      <c r="G2111" t="s">
        <v>1819</v>
      </c>
      <c r="H2111" t="s">
        <v>7703</v>
      </c>
      <c r="I2111" t="s">
        <v>3237</v>
      </c>
      <c r="J2111" t="s">
        <v>11148</v>
      </c>
      <c r="K2111" t="s">
        <v>5247</v>
      </c>
      <c r="L2111" t="s">
        <v>1564</v>
      </c>
    </row>
    <row r="2112" spans="1:12">
      <c r="A2112" t="s">
        <v>11187</v>
      </c>
      <c r="B2112" t="s">
        <v>11150</v>
      </c>
      <c r="C2112" t="str">
        <f t="shared" si="32"/>
        <v>Expo</v>
      </c>
      <c r="D2112" s="2" t="s">
        <v>27767</v>
      </c>
      <c r="E2112" t="s">
        <v>2675</v>
      </c>
      <c r="F2112" t="s">
        <v>27768</v>
      </c>
      <c r="G2112" t="s">
        <v>856</v>
      </c>
      <c r="H2112" t="s">
        <v>282</v>
      </c>
      <c r="I2112" t="s">
        <v>11151</v>
      </c>
      <c r="J2112" t="s">
        <v>8159</v>
      </c>
      <c r="K2112" t="s">
        <v>4539</v>
      </c>
      <c r="L2112" t="s">
        <v>1564</v>
      </c>
    </row>
    <row r="2113" spans="1:12">
      <c r="A2113" t="s">
        <v>11192</v>
      </c>
      <c r="B2113" t="s">
        <v>11153</v>
      </c>
      <c r="C2113" t="str">
        <f t="shared" si="32"/>
        <v>AVT</v>
      </c>
      <c r="D2113" s="2" t="s">
        <v>25694</v>
      </c>
      <c r="E2113" t="s">
        <v>7462</v>
      </c>
      <c r="F2113" t="s">
        <v>27769</v>
      </c>
      <c r="G2113" t="s">
        <v>2463</v>
      </c>
      <c r="H2113" t="s">
        <v>340</v>
      </c>
      <c r="I2113" t="s">
        <v>11154</v>
      </c>
      <c r="J2113" t="s">
        <v>11155</v>
      </c>
      <c r="K2113" t="s">
        <v>4581</v>
      </c>
      <c r="L2113" t="s">
        <v>1564</v>
      </c>
    </row>
    <row r="2114" spans="1:12">
      <c r="A2114" t="s">
        <v>11198</v>
      </c>
      <c r="B2114" t="s">
        <v>11157</v>
      </c>
      <c r="C2114" t="str">
        <f t="shared" ref="C2114:C2177" si="33">IFERROR(LEFT(B2114,FIND(" ",B2114)-1),B2114)</f>
        <v>Annapurna</v>
      </c>
      <c r="D2114" s="2" t="s">
        <v>23776</v>
      </c>
      <c r="E2114" t="s">
        <v>6144</v>
      </c>
      <c r="F2114" t="s">
        <v>24660</v>
      </c>
      <c r="G2114" t="s">
        <v>856</v>
      </c>
      <c r="H2114" t="s">
        <v>7434</v>
      </c>
      <c r="I2114" t="s">
        <v>4810</v>
      </c>
      <c r="J2114" t="s">
        <v>11158</v>
      </c>
      <c r="K2114" t="s">
        <v>11159</v>
      </c>
      <c r="L2114" t="s">
        <v>1564</v>
      </c>
    </row>
    <row r="2115" spans="1:12">
      <c r="A2115" t="s">
        <v>11201</v>
      </c>
      <c r="B2115" t="s">
        <v>11161</v>
      </c>
      <c r="C2115" t="str">
        <f t="shared" si="33"/>
        <v>EMA</v>
      </c>
      <c r="D2115" s="2" t="s">
        <v>5937</v>
      </c>
      <c r="E2115" t="s">
        <v>5757</v>
      </c>
      <c r="F2115" t="s">
        <v>24661</v>
      </c>
      <c r="G2115" t="s">
        <v>856</v>
      </c>
      <c r="H2115" t="s">
        <v>1043</v>
      </c>
      <c r="I2115" t="s">
        <v>7815</v>
      </c>
      <c r="J2115" t="s">
        <v>11162</v>
      </c>
      <c r="K2115" t="s">
        <v>4400</v>
      </c>
      <c r="L2115" t="s">
        <v>1564</v>
      </c>
    </row>
    <row r="2116" spans="1:12">
      <c r="A2116" t="s">
        <v>11206</v>
      </c>
      <c r="B2116" t="s">
        <v>11164</v>
      </c>
      <c r="C2116" t="str">
        <f t="shared" si="33"/>
        <v>Jindal</v>
      </c>
      <c r="D2116" s="2" t="s">
        <v>27232</v>
      </c>
      <c r="E2116" t="s">
        <v>12050</v>
      </c>
      <c r="F2116" t="s">
        <v>27770</v>
      </c>
      <c r="G2116" t="s">
        <v>856</v>
      </c>
      <c r="H2116" t="s">
        <v>11165</v>
      </c>
      <c r="I2116" t="s">
        <v>2492</v>
      </c>
      <c r="J2116" t="s">
        <v>1262</v>
      </c>
      <c r="K2116" t="s">
        <v>1176</v>
      </c>
      <c r="L2116" t="s">
        <v>4281</v>
      </c>
    </row>
    <row r="2117" spans="1:12">
      <c r="A2117" t="s">
        <v>11212</v>
      </c>
      <c r="B2117" t="s">
        <v>11167</v>
      </c>
      <c r="C2117" t="str">
        <f t="shared" si="33"/>
        <v>LWS</v>
      </c>
      <c r="D2117" s="2" t="s">
        <v>145</v>
      </c>
      <c r="E2117" t="s">
        <v>13084</v>
      </c>
      <c r="F2117" t="s">
        <v>2751</v>
      </c>
      <c r="G2117" t="s">
        <v>856</v>
      </c>
      <c r="H2117" t="s">
        <v>568</v>
      </c>
      <c r="I2117" t="s">
        <v>11168</v>
      </c>
      <c r="J2117" t="s">
        <v>2536</v>
      </c>
      <c r="K2117" t="s">
        <v>11169</v>
      </c>
      <c r="L2117" t="s">
        <v>5642</v>
      </c>
    </row>
    <row r="2118" spans="1:12">
      <c r="A2118" t="s">
        <v>11216</v>
      </c>
      <c r="B2118" t="s">
        <v>11171</v>
      </c>
      <c r="C2118" t="str">
        <f t="shared" si="33"/>
        <v>India</v>
      </c>
      <c r="D2118" s="2" t="s">
        <v>27771</v>
      </c>
      <c r="E2118" t="s">
        <v>5904</v>
      </c>
      <c r="F2118" t="s">
        <v>27772</v>
      </c>
      <c r="G2118" t="s">
        <v>163</v>
      </c>
      <c r="H2118" t="s">
        <v>9572</v>
      </c>
      <c r="I2118" t="s">
        <v>11172</v>
      </c>
      <c r="J2118" t="s">
        <v>11173</v>
      </c>
      <c r="K2118" t="s">
        <v>5158</v>
      </c>
      <c r="L2118" t="s">
        <v>5642</v>
      </c>
    </row>
    <row r="2119" spans="1:12">
      <c r="A2119" t="s">
        <v>11221</v>
      </c>
      <c r="B2119" t="s">
        <v>11175</v>
      </c>
      <c r="C2119" t="str">
        <f t="shared" si="33"/>
        <v>Quest</v>
      </c>
      <c r="D2119" s="2" t="s">
        <v>23643</v>
      </c>
      <c r="E2119" t="s">
        <v>12004</v>
      </c>
      <c r="F2119" t="s">
        <v>27773</v>
      </c>
      <c r="G2119" t="s">
        <v>856</v>
      </c>
      <c r="H2119" t="s">
        <v>674</v>
      </c>
      <c r="I2119" t="s">
        <v>11176</v>
      </c>
      <c r="J2119" t="s">
        <v>11177</v>
      </c>
      <c r="K2119" t="s">
        <v>11178</v>
      </c>
      <c r="L2119" t="s">
        <v>5642</v>
      </c>
    </row>
    <row r="2120" spans="1:12">
      <c r="A2120" t="s">
        <v>11225</v>
      </c>
      <c r="B2120" t="s">
        <v>11180</v>
      </c>
      <c r="C2120" t="str">
        <f t="shared" si="33"/>
        <v>Honda</v>
      </c>
      <c r="D2120" s="2" t="s">
        <v>27774</v>
      </c>
      <c r="E2120" t="s">
        <v>23539</v>
      </c>
      <c r="F2120" t="s">
        <v>27775</v>
      </c>
      <c r="G2120" t="s">
        <v>5276</v>
      </c>
      <c r="H2120" t="s">
        <v>1198</v>
      </c>
      <c r="I2120" t="s">
        <v>720</v>
      </c>
      <c r="J2120" t="s">
        <v>11181</v>
      </c>
      <c r="K2120" t="s">
        <v>11182</v>
      </c>
      <c r="L2120" t="s">
        <v>6352</v>
      </c>
    </row>
    <row r="2121" spans="1:12">
      <c r="A2121" t="s">
        <v>11230</v>
      </c>
      <c r="B2121" t="s">
        <v>11184</v>
      </c>
      <c r="C2121" t="str">
        <f t="shared" si="33"/>
        <v>Apcotex</v>
      </c>
      <c r="D2121" s="2" t="s">
        <v>23439</v>
      </c>
      <c r="E2121" t="s">
        <v>25521</v>
      </c>
      <c r="F2121" t="s">
        <v>27776</v>
      </c>
      <c r="G2121" t="s">
        <v>541</v>
      </c>
      <c r="H2121" t="s">
        <v>7573</v>
      </c>
      <c r="I2121" t="s">
        <v>11185</v>
      </c>
      <c r="J2121" t="s">
        <v>11186</v>
      </c>
      <c r="K2121" t="s">
        <v>5015</v>
      </c>
      <c r="L2121" t="s">
        <v>6352</v>
      </c>
    </row>
    <row r="2122" spans="1:12">
      <c r="A2122" t="s">
        <v>11236</v>
      </c>
      <c r="B2122" t="s">
        <v>11188</v>
      </c>
      <c r="C2122" t="str">
        <f t="shared" si="33"/>
        <v>Atul</v>
      </c>
      <c r="D2122" s="2" t="s">
        <v>27777</v>
      </c>
      <c r="E2122" t="s">
        <v>7777</v>
      </c>
      <c r="F2122" t="s">
        <v>27778</v>
      </c>
      <c r="G2122" t="s">
        <v>1449</v>
      </c>
      <c r="H2122" t="s">
        <v>11189</v>
      </c>
      <c r="I2122" t="s">
        <v>7223</v>
      </c>
      <c r="J2122" t="s">
        <v>11190</v>
      </c>
      <c r="K2122" t="s">
        <v>11191</v>
      </c>
      <c r="L2122" t="s">
        <v>6352</v>
      </c>
    </row>
    <row r="2123" spans="1:12">
      <c r="A2123" t="s">
        <v>11242</v>
      </c>
      <c r="B2123" t="s">
        <v>11193</v>
      </c>
      <c r="C2123" t="str">
        <f t="shared" si="33"/>
        <v>Archean</v>
      </c>
      <c r="D2123" s="2" t="s">
        <v>27779</v>
      </c>
      <c r="E2123" t="s">
        <v>23158</v>
      </c>
      <c r="F2123" t="s">
        <v>27780</v>
      </c>
      <c r="G2123" t="s">
        <v>1027</v>
      </c>
      <c r="H2123" t="s">
        <v>11195</v>
      </c>
      <c r="I2123" t="s">
        <v>11196</v>
      </c>
      <c r="J2123" t="s">
        <v>11197</v>
      </c>
      <c r="K2123" t="s">
        <v>9600</v>
      </c>
      <c r="L2123" t="s">
        <v>6352</v>
      </c>
    </row>
    <row r="2124" spans="1:12">
      <c r="A2124" t="s">
        <v>842</v>
      </c>
      <c r="B2124" t="s">
        <v>843</v>
      </c>
      <c r="C2124" t="str">
        <f t="shared" si="33"/>
        <v>Name</v>
      </c>
      <c r="D2124" s="2" t="s">
        <v>844</v>
      </c>
      <c r="E2124" t="s">
        <v>845</v>
      </c>
      <c r="F2124" t="s">
        <v>846</v>
      </c>
      <c r="G2124" t="s">
        <v>847</v>
      </c>
      <c r="H2124" t="s">
        <v>848</v>
      </c>
      <c r="I2124" t="s">
        <v>849</v>
      </c>
      <c r="J2124" t="s">
        <v>850</v>
      </c>
      <c r="K2124" t="s">
        <v>851</v>
      </c>
      <c r="L2124" t="s">
        <v>852</v>
      </c>
    </row>
    <row r="2125" spans="1:12">
      <c r="A2125" t="s">
        <v>11246</v>
      </c>
      <c r="B2125" t="s">
        <v>11199</v>
      </c>
      <c r="C2125" t="str">
        <f t="shared" si="33"/>
        <v>BF</v>
      </c>
      <c r="D2125" s="2" t="s">
        <v>27781</v>
      </c>
      <c r="E2125" t="s">
        <v>27782</v>
      </c>
      <c r="F2125" t="s">
        <v>27783</v>
      </c>
      <c r="G2125" t="s">
        <v>856</v>
      </c>
      <c r="H2125" t="s">
        <v>710</v>
      </c>
      <c r="I2125" t="s">
        <v>11200</v>
      </c>
      <c r="J2125" t="s">
        <v>3654</v>
      </c>
      <c r="K2125" t="s">
        <v>1894</v>
      </c>
      <c r="L2125" t="s">
        <v>3815</v>
      </c>
    </row>
    <row r="2126" spans="1:12">
      <c r="A2126" t="s">
        <v>11251</v>
      </c>
      <c r="B2126" t="s">
        <v>11202</v>
      </c>
      <c r="C2126" t="str">
        <f t="shared" si="33"/>
        <v>Vinny</v>
      </c>
      <c r="D2126" s="2" t="s">
        <v>492</v>
      </c>
      <c r="E2126" t="s">
        <v>8205</v>
      </c>
      <c r="F2126" t="s">
        <v>15346</v>
      </c>
      <c r="G2126" t="s">
        <v>856</v>
      </c>
      <c r="H2126" t="s">
        <v>1819</v>
      </c>
      <c r="I2126" t="s">
        <v>11203</v>
      </c>
      <c r="J2126" t="s">
        <v>2175</v>
      </c>
      <c r="K2126" t="s">
        <v>11204</v>
      </c>
      <c r="L2126" t="s">
        <v>11205</v>
      </c>
    </row>
    <row r="2127" spans="1:12">
      <c r="A2127" t="s">
        <v>11255</v>
      </c>
      <c r="B2127" t="s">
        <v>11207</v>
      </c>
      <c r="C2127" t="str">
        <f t="shared" si="33"/>
        <v>JK</v>
      </c>
      <c r="D2127" s="2" t="s">
        <v>27784</v>
      </c>
      <c r="E2127" t="s">
        <v>15165</v>
      </c>
      <c r="F2127" t="s">
        <v>27785</v>
      </c>
      <c r="G2127" t="s">
        <v>4539</v>
      </c>
      <c r="H2127" t="s">
        <v>11208</v>
      </c>
      <c r="I2127" t="s">
        <v>11209</v>
      </c>
      <c r="J2127" t="s">
        <v>11210</v>
      </c>
      <c r="K2127" t="s">
        <v>733</v>
      </c>
      <c r="L2127" t="s">
        <v>11211</v>
      </c>
    </row>
    <row r="2128" spans="1:12">
      <c r="A2128" t="s">
        <v>11260</v>
      </c>
      <c r="B2128" t="s">
        <v>11213</v>
      </c>
      <c r="C2128" t="str">
        <f t="shared" si="33"/>
        <v>Power</v>
      </c>
      <c r="D2128" s="2" t="s">
        <v>27738</v>
      </c>
      <c r="E2128" t="s">
        <v>3240</v>
      </c>
      <c r="F2128" t="s">
        <v>27786</v>
      </c>
      <c r="G2128" t="s">
        <v>2045</v>
      </c>
      <c r="H2128" t="s">
        <v>11214</v>
      </c>
      <c r="I2128" t="s">
        <v>217</v>
      </c>
      <c r="J2128" t="s">
        <v>11215</v>
      </c>
      <c r="K2128" t="s">
        <v>1258</v>
      </c>
      <c r="L2128" t="s">
        <v>11211</v>
      </c>
    </row>
    <row r="2129" spans="1:12">
      <c r="A2129" t="s">
        <v>11263</v>
      </c>
      <c r="B2129" t="s">
        <v>11217</v>
      </c>
      <c r="C2129" t="str">
        <f t="shared" si="33"/>
        <v>Alkosign</v>
      </c>
      <c r="D2129" s="2" t="s">
        <v>24579</v>
      </c>
      <c r="E2129" t="s">
        <v>8103</v>
      </c>
      <c r="F2129" t="s">
        <v>23661</v>
      </c>
      <c r="G2129" t="s">
        <v>856</v>
      </c>
      <c r="H2129" t="s">
        <v>2409</v>
      </c>
      <c r="I2129" t="s">
        <v>11219</v>
      </c>
      <c r="J2129" t="s">
        <v>5619</v>
      </c>
      <c r="K2129" t="s">
        <v>11220</v>
      </c>
      <c r="L2129" t="s">
        <v>11211</v>
      </c>
    </row>
    <row r="2130" spans="1:12">
      <c r="A2130" t="s">
        <v>11268</v>
      </c>
      <c r="B2130" t="s">
        <v>11222</v>
      </c>
      <c r="C2130" t="str">
        <f t="shared" si="33"/>
        <v>Monte</v>
      </c>
      <c r="D2130" s="2" t="s">
        <v>27787</v>
      </c>
      <c r="E2130" t="s">
        <v>491</v>
      </c>
      <c r="F2130" t="s">
        <v>27788</v>
      </c>
      <c r="G2130" t="s">
        <v>659</v>
      </c>
      <c r="H2130" t="s">
        <v>10661</v>
      </c>
      <c r="I2130" t="s">
        <v>11223</v>
      </c>
      <c r="J2130" t="s">
        <v>11224</v>
      </c>
      <c r="K2130" t="s">
        <v>199</v>
      </c>
      <c r="L2130" t="s">
        <v>9391</v>
      </c>
    </row>
    <row r="2131" spans="1:12">
      <c r="A2131" t="s">
        <v>11272</v>
      </c>
      <c r="B2131" t="s">
        <v>10561</v>
      </c>
      <c r="C2131" t="str">
        <f t="shared" si="33"/>
        <v>Sharma</v>
      </c>
      <c r="D2131" s="2" t="s">
        <v>24665</v>
      </c>
      <c r="E2131" t="s">
        <v>672</v>
      </c>
      <c r="F2131" t="s">
        <v>956</v>
      </c>
      <c r="G2131" t="s">
        <v>856</v>
      </c>
      <c r="H2131" t="s">
        <v>3591</v>
      </c>
      <c r="I2131" t="s">
        <v>4247</v>
      </c>
      <c r="J2131" t="s">
        <v>4021</v>
      </c>
      <c r="K2131" t="s">
        <v>10563</v>
      </c>
      <c r="L2131" t="s">
        <v>9391</v>
      </c>
    </row>
    <row r="2132" spans="1:12">
      <c r="A2132" t="s">
        <v>11275</v>
      </c>
      <c r="B2132" t="s">
        <v>11226</v>
      </c>
      <c r="C2132" t="str">
        <f t="shared" si="33"/>
        <v>Jay</v>
      </c>
      <c r="D2132" s="2" t="s">
        <v>24132</v>
      </c>
      <c r="E2132" t="s">
        <v>18368</v>
      </c>
      <c r="F2132" t="s">
        <v>27789</v>
      </c>
      <c r="G2132" t="s">
        <v>1902</v>
      </c>
      <c r="H2132" t="s">
        <v>3573</v>
      </c>
      <c r="I2132" t="s">
        <v>11227</v>
      </c>
      <c r="J2132" t="s">
        <v>11228</v>
      </c>
      <c r="K2132" t="s">
        <v>11229</v>
      </c>
      <c r="L2132" t="s">
        <v>967</v>
      </c>
    </row>
    <row r="2133" spans="1:12">
      <c r="A2133" t="s">
        <v>11280</v>
      </c>
      <c r="B2133" t="s">
        <v>11231</v>
      </c>
      <c r="C2133" t="str">
        <f t="shared" si="33"/>
        <v>Metal</v>
      </c>
      <c r="D2133" s="2" t="s">
        <v>18320</v>
      </c>
      <c r="E2133" t="s">
        <v>18037</v>
      </c>
      <c r="F2133" t="s">
        <v>12133</v>
      </c>
      <c r="G2133" t="s">
        <v>5012</v>
      </c>
      <c r="H2133" t="s">
        <v>570</v>
      </c>
      <c r="I2133" t="s">
        <v>11234</v>
      </c>
      <c r="J2133" t="s">
        <v>4633</v>
      </c>
      <c r="K2133" t="s">
        <v>11235</v>
      </c>
      <c r="L2133" t="s">
        <v>967</v>
      </c>
    </row>
    <row r="2134" spans="1:12">
      <c r="A2134" t="s">
        <v>11282</v>
      </c>
      <c r="B2134" t="s">
        <v>11237</v>
      </c>
      <c r="C2134" t="str">
        <f t="shared" si="33"/>
        <v>Avalon</v>
      </c>
      <c r="D2134" s="2" t="s">
        <v>27790</v>
      </c>
      <c r="E2134" t="s">
        <v>27791</v>
      </c>
      <c r="F2134" t="s">
        <v>27792</v>
      </c>
      <c r="G2134" t="s">
        <v>856</v>
      </c>
      <c r="H2134" t="s">
        <v>8764</v>
      </c>
      <c r="I2134" t="s">
        <v>11239</v>
      </c>
      <c r="J2134" t="s">
        <v>11240</v>
      </c>
      <c r="K2134" t="s">
        <v>11241</v>
      </c>
      <c r="L2134" t="s">
        <v>967</v>
      </c>
    </row>
    <row r="2135" spans="1:12">
      <c r="A2135" t="s">
        <v>842</v>
      </c>
      <c r="B2135" t="s">
        <v>843</v>
      </c>
      <c r="C2135" t="str">
        <f t="shared" si="33"/>
        <v>Name</v>
      </c>
      <c r="D2135" s="2" t="s">
        <v>844</v>
      </c>
      <c r="E2135" t="s">
        <v>845</v>
      </c>
      <c r="F2135" t="s">
        <v>846</v>
      </c>
      <c r="G2135" t="s">
        <v>847</v>
      </c>
      <c r="H2135" t="s">
        <v>848</v>
      </c>
      <c r="I2135" t="s">
        <v>849</v>
      </c>
      <c r="J2135" t="s">
        <v>850</v>
      </c>
      <c r="K2135" t="s">
        <v>851</v>
      </c>
      <c r="L2135" t="s">
        <v>852</v>
      </c>
    </row>
    <row r="2136" spans="1:12">
      <c r="A2136" t="s">
        <v>11287</v>
      </c>
      <c r="B2136" t="s">
        <v>11243</v>
      </c>
      <c r="C2136" t="str">
        <f t="shared" si="33"/>
        <v>Manomay</v>
      </c>
      <c r="D2136" s="2" t="s">
        <v>857</v>
      </c>
      <c r="E2136" t="s">
        <v>3441</v>
      </c>
      <c r="F2136" t="s">
        <v>27793</v>
      </c>
      <c r="G2136" t="s">
        <v>856</v>
      </c>
      <c r="H2136" t="s">
        <v>177</v>
      </c>
      <c r="I2136" t="s">
        <v>11244</v>
      </c>
      <c r="J2136" t="s">
        <v>11245</v>
      </c>
      <c r="K2136" t="s">
        <v>473</v>
      </c>
      <c r="L2136" t="s">
        <v>1762</v>
      </c>
    </row>
    <row r="2137" spans="1:12">
      <c r="A2137" t="s">
        <v>11290</v>
      </c>
      <c r="B2137" t="s">
        <v>11247</v>
      </c>
      <c r="C2137" t="str">
        <f t="shared" si="33"/>
        <v>Suraj</v>
      </c>
      <c r="D2137" s="2" t="s">
        <v>27794</v>
      </c>
      <c r="E2137" t="s">
        <v>5998</v>
      </c>
      <c r="F2137" t="s">
        <v>27795</v>
      </c>
      <c r="G2137" t="s">
        <v>2409</v>
      </c>
      <c r="H2137" t="s">
        <v>4916</v>
      </c>
      <c r="I2137" t="s">
        <v>11248</v>
      </c>
      <c r="J2137" t="s">
        <v>11249</v>
      </c>
      <c r="K2137" t="s">
        <v>11250</v>
      </c>
      <c r="L2137" t="s">
        <v>3728</v>
      </c>
    </row>
    <row r="2138" spans="1:12">
      <c r="A2138" t="s">
        <v>11294</v>
      </c>
      <c r="B2138" t="s">
        <v>11252</v>
      </c>
      <c r="C2138" t="str">
        <f t="shared" si="33"/>
        <v>Comfort</v>
      </c>
      <c r="D2138" s="2" t="s">
        <v>5678</v>
      </c>
      <c r="E2138" t="s">
        <v>5275</v>
      </c>
      <c r="F2138" t="s">
        <v>4367</v>
      </c>
      <c r="G2138" t="s">
        <v>6610</v>
      </c>
      <c r="H2138" t="s">
        <v>311</v>
      </c>
      <c r="I2138" t="s">
        <v>4148</v>
      </c>
      <c r="J2138" t="s">
        <v>4528</v>
      </c>
      <c r="K2138" t="s">
        <v>11254</v>
      </c>
      <c r="L2138" t="s">
        <v>3728</v>
      </c>
    </row>
    <row r="2139" spans="1:12">
      <c r="A2139" t="s">
        <v>11297</v>
      </c>
      <c r="B2139" t="s">
        <v>11256</v>
      </c>
      <c r="C2139" t="str">
        <f t="shared" si="33"/>
        <v>Whirlpool</v>
      </c>
      <c r="D2139" s="2" t="s">
        <v>27796</v>
      </c>
      <c r="E2139" t="s">
        <v>8845</v>
      </c>
      <c r="F2139" t="s">
        <v>27797</v>
      </c>
      <c r="G2139" t="s">
        <v>2673</v>
      </c>
      <c r="H2139" t="s">
        <v>11258</v>
      </c>
      <c r="I2139" t="s">
        <v>2204</v>
      </c>
      <c r="J2139" t="s">
        <v>11259</v>
      </c>
      <c r="K2139" t="s">
        <v>9701</v>
      </c>
      <c r="L2139" t="s">
        <v>4042</v>
      </c>
    </row>
    <row r="2140" spans="1:12">
      <c r="A2140" t="s">
        <v>11300</v>
      </c>
      <c r="B2140" t="s">
        <v>11261</v>
      </c>
      <c r="C2140" t="str">
        <f t="shared" si="33"/>
        <v>Enbee</v>
      </c>
      <c r="D2140" s="2" t="s">
        <v>1902</v>
      </c>
      <c r="E2140" t="s">
        <v>5351</v>
      </c>
      <c r="F2140" t="s">
        <v>22924</v>
      </c>
      <c r="G2140" t="s">
        <v>434</v>
      </c>
      <c r="H2140" t="s">
        <v>334</v>
      </c>
      <c r="I2140" t="s">
        <v>9182</v>
      </c>
      <c r="J2140" t="s">
        <v>3280</v>
      </c>
      <c r="K2140" t="s">
        <v>11262</v>
      </c>
      <c r="L2140" t="s">
        <v>8162</v>
      </c>
    </row>
    <row r="2141" spans="1:12">
      <c r="A2141" t="s">
        <v>11303</v>
      </c>
      <c r="B2141" t="s">
        <v>11264</v>
      </c>
      <c r="C2141" t="str">
        <f t="shared" si="33"/>
        <v>Zuari</v>
      </c>
      <c r="D2141" s="2" t="s">
        <v>27798</v>
      </c>
      <c r="E2141" t="s">
        <v>500</v>
      </c>
      <c r="F2141" t="s">
        <v>27799</v>
      </c>
      <c r="G2141" t="s">
        <v>856</v>
      </c>
      <c r="H2141" t="s">
        <v>11265</v>
      </c>
      <c r="I2141" t="s">
        <v>11266</v>
      </c>
      <c r="J2141" t="s">
        <v>11267</v>
      </c>
      <c r="K2141" t="s">
        <v>7754</v>
      </c>
      <c r="L2141" t="s">
        <v>8162</v>
      </c>
    </row>
    <row r="2142" spans="1:12">
      <c r="A2142" t="s">
        <v>11307</v>
      </c>
      <c r="B2142" t="s">
        <v>11269</v>
      </c>
      <c r="C2142" t="str">
        <f t="shared" si="33"/>
        <v>Grob</v>
      </c>
      <c r="D2142" s="2" t="s">
        <v>27800</v>
      </c>
      <c r="E2142" t="s">
        <v>23353</v>
      </c>
      <c r="F2142" t="s">
        <v>9487</v>
      </c>
      <c r="G2142" t="s">
        <v>352</v>
      </c>
      <c r="H2142" t="s">
        <v>148</v>
      </c>
      <c r="I2142" t="s">
        <v>11270</v>
      </c>
      <c r="J2142" t="s">
        <v>8159</v>
      </c>
      <c r="K2142" t="s">
        <v>11271</v>
      </c>
      <c r="L2142" t="s">
        <v>8162</v>
      </c>
    </row>
    <row r="2143" spans="1:12">
      <c r="A2143" t="s">
        <v>11311</v>
      </c>
      <c r="B2143" t="s">
        <v>11273</v>
      </c>
      <c r="C2143" t="str">
        <f t="shared" si="33"/>
        <v>Tejnaksh</v>
      </c>
      <c r="D2143" s="2" t="s">
        <v>10226</v>
      </c>
      <c r="E2143" t="s">
        <v>1798</v>
      </c>
      <c r="F2143" t="s">
        <v>27801</v>
      </c>
      <c r="G2143" t="s">
        <v>856</v>
      </c>
      <c r="H2143" t="s">
        <v>3024</v>
      </c>
      <c r="I2143" t="s">
        <v>2154</v>
      </c>
      <c r="J2143" t="s">
        <v>141</v>
      </c>
      <c r="K2143" t="s">
        <v>11274</v>
      </c>
      <c r="L2143" t="s">
        <v>8162</v>
      </c>
    </row>
    <row r="2144" spans="1:12">
      <c r="A2144" t="s">
        <v>11316</v>
      </c>
      <c r="B2144" t="s">
        <v>11276</v>
      </c>
      <c r="C2144" t="str">
        <f t="shared" si="33"/>
        <v>Magadh</v>
      </c>
      <c r="D2144" s="2" t="s">
        <v>27802</v>
      </c>
      <c r="E2144" t="s">
        <v>2108</v>
      </c>
      <c r="F2144" t="s">
        <v>27803</v>
      </c>
      <c r="G2144" t="s">
        <v>879</v>
      </c>
      <c r="H2144" t="s">
        <v>1141</v>
      </c>
      <c r="I2144" t="s">
        <v>11277</v>
      </c>
      <c r="J2144" t="s">
        <v>11278</v>
      </c>
      <c r="K2144" t="s">
        <v>11279</v>
      </c>
      <c r="L2144" t="s">
        <v>6482</v>
      </c>
    </row>
    <row r="2145" spans="1:12">
      <c r="A2145" t="s">
        <v>11320</v>
      </c>
      <c r="B2145" t="s">
        <v>11281</v>
      </c>
      <c r="C2145" t="str">
        <f t="shared" si="33"/>
        <v>Gilada</v>
      </c>
      <c r="D2145" s="2" t="s">
        <v>1079</v>
      </c>
      <c r="E2145" t="s">
        <v>1092</v>
      </c>
      <c r="F2145" t="s">
        <v>8835</v>
      </c>
      <c r="G2145" t="s">
        <v>856</v>
      </c>
      <c r="H2145" t="s">
        <v>3847</v>
      </c>
      <c r="I2145" t="s">
        <v>494</v>
      </c>
      <c r="J2145" t="s">
        <v>186</v>
      </c>
      <c r="K2145" t="s">
        <v>856</v>
      </c>
      <c r="L2145" t="s">
        <v>2904</v>
      </c>
    </row>
    <row r="2146" spans="1:12">
      <c r="A2146" t="s">
        <v>11324</v>
      </c>
      <c r="B2146" t="s">
        <v>11283</v>
      </c>
      <c r="C2146" t="str">
        <f t="shared" si="33"/>
        <v>RattanIndia</v>
      </c>
      <c r="D2146" s="2" t="s">
        <v>17441</v>
      </c>
      <c r="E2146" t="s">
        <v>859</v>
      </c>
      <c r="F2146" t="s">
        <v>27804</v>
      </c>
      <c r="G2146" t="s">
        <v>856</v>
      </c>
      <c r="H2146" t="s">
        <v>11284</v>
      </c>
      <c r="I2146" t="s">
        <v>11285</v>
      </c>
      <c r="J2146" t="s">
        <v>11286</v>
      </c>
      <c r="K2146" t="s">
        <v>183</v>
      </c>
      <c r="L2146" t="s">
        <v>2904</v>
      </c>
    </row>
    <row r="2147" spans="1:12">
      <c r="A2147" t="s">
        <v>11328</v>
      </c>
      <c r="B2147" t="s">
        <v>11288</v>
      </c>
      <c r="C2147" t="str">
        <f t="shared" si="33"/>
        <v>Tyche</v>
      </c>
      <c r="D2147" s="2" t="s">
        <v>25029</v>
      </c>
      <c r="E2147" t="s">
        <v>4649</v>
      </c>
      <c r="F2147" t="s">
        <v>23481</v>
      </c>
      <c r="G2147" t="s">
        <v>603</v>
      </c>
      <c r="H2147" t="s">
        <v>3848</v>
      </c>
      <c r="I2147" t="s">
        <v>697</v>
      </c>
      <c r="J2147" t="s">
        <v>6482</v>
      </c>
      <c r="K2147" t="s">
        <v>394</v>
      </c>
      <c r="L2147" t="s">
        <v>11289</v>
      </c>
    </row>
    <row r="2148" spans="1:12">
      <c r="A2148" t="s">
        <v>11333</v>
      </c>
      <c r="B2148" t="s">
        <v>11291</v>
      </c>
      <c r="C2148" t="str">
        <f t="shared" si="33"/>
        <v>Team</v>
      </c>
      <c r="D2148" s="2" t="s">
        <v>27805</v>
      </c>
      <c r="E2148" t="s">
        <v>4710</v>
      </c>
      <c r="F2148" t="s">
        <v>27806</v>
      </c>
      <c r="G2148" t="s">
        <v>856</v>
      </c>
      <c r="H2148" t="s">
        <v>2632</v>
      </c>
      <c r="I2148" t="s">
        <v>9763</v>
      </c>
      <c r="J2148" t="s">
        <v>11293</v>
      </c>
      <c r="K2148" t="s">
        <v>8910</v>
      </c>
      <c r="L2148" t="s">
        <v>11289</v>
      </c>
    </row>
    <row r="2149" spans="1:12">
      <c r="A2149" t="s">
        <v>11336</v>
      </c>
      <c r="B2149" t="s">
        <v>11298</v>
      </c>
      <c r="C2149" t="str">
        <f t="shared" si="33"/>
        <v>Ajmera</v>
      </c>
      <c r="D2149" s="2" t="s">
        <v>27807</v>
      </c>
      <c r="E2149" t="s">
        <v>23628</v>
      </c>
      <c r="F2149" t="s">
        <v>27808</v>
      </c>
      <c r="G2149" t="s">
        <v>1902</v>
      </c>
      <c r="H2149" t="s">
        <v>725</v>
      </c>
      <c r="I2149" t="s">
        <v>3638</v>
      </c>
      <c r="J2149" t="s">
        <v>11299</v>
      </c>
      <c r="K2149" t="s">
        <v>95</v>
      </c>
      <c r="L2149" t="s">
        <v>5317</v>
      </c>
    </row>
    <row r="2150" spans="1:12">
      <c r="A2150" t="s">
        <v>11341</v>
      </c>
      <c r="B2150" t="s">
        <v>11301</v>
      </c>
      <c r="C2150" t="str">
        <f t="shared" si="33"/>
        <v>Minda</v>
      </c>
      <c r="D2150" s="2" t="s">
        <v>27809</v>
      </c>
      <c r="E2150" t="s">
        <v>22814</v>
      </c>
      <c r="F2150" t="s">
        <v>27810</v>
      </c>
      <c r="G2150" t="s">
        <v>1264</v>
      </c>
      <c r="H2150" t="s">
        <v>9923</v>
      </c>
      <c r="I2150" t="s">
        <v>1258</v>
      </c>
      <c r="J2150" t="s">
        <v>11302</v>
      </c>
      <c r="K2150" t="s">
        <v>1516</v>
      </c>
      <c r="L2150" t="s">
        <v>5317</v>
      </c>
    </row>
    <row r="2151" spans="1:12">
      <c r="A2151" t="s">
        <v>842</v>
      </c>
      <c r="B2151" t="s">
        <v>843</v>
      </c>
      <c r="C2151" t="str">
        <f t="shared" si="33"/>
        <v>Name</v>
      </c>
      <c r="D2151" s="2" t="s">
        <v>844</v>
      </c>
      <c r="E2151" t="s">
        <v>845</v>
      </c>
      <c r="F2151" t="s">
        <v>846</v>
      </c>
      <c r="G2151" t="s">
        <v>847</v>
      </c>
      <c r="H2151" t="s">
        <v>848</v>
      </c>
      <c r="I2151" t="s">
        <v>849</v>
      </c>
      <c r="J2151" t="s">
        <v>850</v>
      </c>
      <c r="K2151" t="s">
        <v>851</v>
      </c>
      <c r="L2151" t="s">
        <v>852</v>
      </c>
    </row>
    <row r="2152" spans="1:12">
      <c r="A2152" t="s">
        <v>11347</v>
      </c>
      <c r="B2152" t="s">
        <v>11304</v>
      </c>
      <c r="C2152" t="str">
        <f t="shared" si="33"/>
        <v>Kirl.</v>
      </c>
      <c r="D2152" s="2" t="s">
        <v>27811</v>
      </c>
      <c r="E2152" t="s">
        <v>11505</v>
      </c>
      <c r="F2152" t="s">
        <v>27812</v>
      </c>
      <c r="G2152" t="s">
        <v>3241</v>
      </c>
      <c r="H2152" t="s">
        <v>11305</v>
      </c>
      <c r="I2152" t="s">
        <v>4575</v>
      </c>
      <c r="J2152" t="s">
        <v>11306</v>
      </c>
      <c r="K2152" t="s">
        <v>7129</v>
      </c>
      <c r="L2152" t="s">
        <v>741</v>
      </c>
    </row>
    <row r="2153" spans="1:12">
      <c r="A2153" t="s">
        <v>11350</v>
      </c>
      <c r="B2153" t="s">
        <v>11308</v>
      </c>
      <c r="C2153" t="str">
        <f t="shared" si="33"/>
        <v>Virtuoso</v>
      </c>
      <c r="D2153" s="2" t="s">
        <v>27813</v>
      </c>
      <c r="E2153" t="s">
        <v>27814</v>
      </c>
      <c r="F2153" t="s">
        <v>27815</v>
      </c>
      <c r="G2153" t="s">
        <v>856</v>
      </c>
      <c r="H2153" t="s">
        <v>11309</v>
      </c>
      <c r="I2153" t="s">
        <v>859</v>
      </c>
      <c r="J2153" t="s">
        <v>11310</v>
      </c>
      <c r="K2153" t="s">
        <v>859</v>
      </c>
      <c r="L2153" t="s">
        <v>741</v>
      </c>
    </row>
    <row r="2154" spans="1:12">
      <c r="A2154" t="s">
        <v>11354</v>
      </c>
      <c r="B2154" t="s">
        <v>11312</v>
      </c>
      <c r="C2154" t="str">
        <f t="shared" si="33"/>
        <v>Rubfila</v>
      </c>
      <c r="D2154" s="2" t="s">
        <v>13185</v>
      </c>
      <c r="E2154" t="s">
        <v>4374</v>
      </c>
      <c r="F2154" t="s">
        <v>27816</v>
      </c>
      <c r="G2154" t="s">
        <v>9823</v>
      </c>
      <c r="H2154" t="s">
        <v>7453</v>
      </c>
      <c r="I2154" t="s">
        <v>190</v>
      </c>
      <c r="J2154" t="s">
        <v>11314</v>
      </c>
      <c r="K2154" t="s">
        <v>566</v>
      </c>
      <c r="L2154" t="s">
        <v>11315</v>
      </c>
    </row>
    <row r="2155" spans="1:12">
      <c r="A2155" t="s">
        <v>11358</v>
      </c>
      <c r="B2155" t="s">
        <v>11317</v>
      </c>
      <c r="C2155" t="str">
        <f t="shared" si="33"/>
        <v>Dollar</v>
      </c>
      <c r="D2155" s="2" t="s">
        <v>27817</v>
      </c>
      <c r="E2155" t="s">
        <v>6210</v>
      </c>
      <c r="F2155" t="s">
        <v>27818</v>
      </c>
      <c r="G2155" t="s">
        <v>2098</v>
      </c>
      <c r="H2155" t="s">
        <v>4008</v>
      </c>
      <c r="I2155" t="s">
        <v>11318</v>
      </c>
      <c r="J2155" t="s">
        <v>11319</v>
      </c>
      <c r="K2155" t="s">
        <v>7525</v>
      </c>
      <c r="L2155" t="s">
        <v>11315</v>
      </c>
    </row>
    <row r="2156" spans="1:12">
      <c r="A2156" t="s">
        <v>11362</v>
      </c>
      <c r="B2156" t="s">
        <v>11321</v>
      </c>
      <c r="C2156" t="str">
        <f t="shared" si="33"/>
        <v>Cont.</v>
      </c>
      <c r="D2156" s="2" t="s">
        <v>6207</v>
      </c>
      <c r="E2156" t="s">
        <v>1572</v>
      </c>
      <c r="F2156" t="s">
        <v>13715</v>
      </c>
      <c r="G2156" t="s">
        <v>1534</v>
      </c>
      <c r="H2156" t="s">
        <v>309</v>
      </c>
      <c r="I2156" t="s">
        <v>11323</v>
      </c>
      <c r="J2156" t="s">
        <v>2912</v>
      </c>
      <c r="K2156" t="s">
        <v>4466</v>
      </c>
      <c r="L2156" t="s">
        <v>11073</v>
      </c>
    </row>
    <row r="2157" spans="1:12">
      <c r="A2157" t="s">
        <v>11366</v>
      </c>
      <c r="B2157" t="s">
        <v>11325</v>
      </c>
      <c r="C2157" t="str">
        <f t="shared" si="33"/>
        <v>Maheshwari</v>
      </c>
      <c r="D2157" s="2" t="s">
        <v>24698</v>
      </c>
      <c r="E2157" t="s">
        <v>1750</v>
      </c>
      <c r="F2157" t="s">
        <v>24996</v>
      </c>
      <c r="G2157" t="s">
        <v>856</v>
      </c>
      <c r="H2157" t="s">
        <v>2820</v>
      </c>
      <c r="I2157" t="s">
        <v>1448</v>
      </c>
      <c r="J2157" t="s">
        <v>11327</v>
      </c>
      <c r="K2157" t="s">
        <v>7788</v>
      </c>
      <c r="L2157" t="s">
        <v>11073</v>
      </c>
    </row>
    <row r="2158" spans="1:12">
      <c r="A2158" t="s">
        <v>11370</v>
      </c>
      <c r="B2158" t="s">
        <v>11329</v>
      </c>
      <c r="C2158" t="str">
        <f t="shared" si="33"/>
        <v>Le</v>
      </c>
      <c r="D2158" s="2" t="s">
        <v>27819</v>
      </c>
      <c r="E2158" t="s">
        <v>27820</v>
      </c>
      <c r="F2158" t="s">
        <v>27821</v>
      </c>
      <c r="G2158" t="s">
        <v>856</v>
      </c>
      <c r="H2158" t="s">
        <v>7932</v>
      </c>
      <c r="I2158" t="s">
        <v>11330</v>
      </c>
      <c r="J2158" t="s">
        <v>11331</v>
      </c>
      <c r="K2158" t="s">
        <v>11332</v>
      </c>
      <c r="L2158" t="s">
        <v>11073</v>
      </c>
    </row>
    <row r="2159" spans="1:12">
      <c r="A2159" t="s">
        <v>11373</v>
      </c>
      <c r="B2159" t="s">
        <v>11334</v>
      </c>
      <c r="C2159" t="str">
        <f t="shared" si="33"/>
        <v>Emmessar</v>
      </c>
      <c r="D2159" s="2" t="s">
        <v>3392</v>
      </c>
      <c r="E2159" t="s">
        <v>23332</v>
      </c>
      <c r="F2159" t="s">
        <v>9254</v>
      </c>
      <c r="G2159" t="s">
        <v>856</v>
      </c>
      <c r="H2159" t="s">
        <v>448</v>
      </c>
      <c r="I2159" t="s">
        <v>11335</v>
      </c>
      <c r="J2159" t="s">
        <v>1804</v>
      </c>
      <c r="K2159" t="s">
        <v>1868</v>
      </c>
      <c r="L2159" t="s">
        <v>6677</v>
      </c>
    </row>
    <row r="2160" spans="1:12">
      <c r="A2160" t="s">
        <v>11376</v>
      </c>
      <c r="B2160" t="s">
        <v>11449</v>
      </c>
      <c r="C2160" t="str">
        <f t="shared" si="33"/>
        <v>AVG</v>
      </c>
      <c r="D2160" s="2" t="s">
        <v>27822</v>
      </c>
      <c r="E2160" t="s">
        <v>8558</v>
      </c>
      <c r="F2160" t="s">
        <v>27823</v>
      </c>
      <c r="G2160" t="s">
        <v>574</v>
      </c>
      <c r="H2160" t="s">
        <v>11450</v>
      </c>
      <c r="I2160" t="s">
        <v>5253</v>
      </c>
      <c r="J2160" t="s">
        <v>11451</v>
      </c>
      <c r="K2160" t="s">
        <v>601</v>
      </c>
      <c r="L2160" t="s">
        <v>6677</v>
      </c>
    </row>
    <row r="2161" spans="1:12">
      <c r="A2161" t="s">
        <v>11381</v>
      </c>
      <c r="B2161" t="s">
        <v>11337</v>
      </c>
      <c r="C2161" t="str">
        <f t="shared" si="33"/>
        <v>INDIA</v>
      </c>
      <c r="D2161" s="2" t="s">
        <v>27824</v>
      </c>
      <c r="E2161" t="s">
        <v>1912</v>
      </c>
      <c r="F2161" t="s">
        <v>27825</v>
      </c>
      <c r="G2161" t="s">
        <v>2132</v>
      </c>
      <c r="H2161" t="s">
        <v>11338</v>
      </c>
      <c r="I2161" t="s">
        <v>11339</v>
      </c>
      <c r="J2161" t="s">
        <v>11340</v>
      </c>
      <c r="K2161" t="s">
        <v>10097</v>
      </c>
      <c r="L2161" t="s">
        <v>6677</v>
      </c>
    </row>
    <row r="2162" spans="1:12">
      <c r="A2162" t="s">
        <v>842</v>
      </c>
      <c r="B2162" t="s">
        <v>843</v>
      </c>
      <c r="C2162" t="str">
        <f t="shared" si="33"/>
        <v>Name</v>
      </c>
      <c r="D2162" s="2" t="s">
        <v>844</v>
      </c>
      <c r="E2162" t="s">
        <v>845</v>
      </c>
      <c r="F2162" t="s">
        <v>846</v>
      </c>
      <c r="G2162" t="s">
        <v>847</v>
      </c>
      <c r="H2162" t="s">
        <v>848</v>
      </c>
      <c r="I2162" t="s">
        <v>849</v>
      </c>
      <c r="J2162" t="s">
        <v>850</v>
      </c>
      <c r="K2162" t="s">
        <v>851</v>
      </c>
      <c r="L2162" t="s">
        <v>852</v>
      </c>
    </row>
    <row r="2163" spans="1:12">
      <c r="A2163" t="s">
        <v>11386</v>
      </c>
      <c r="B2163" t="s">
        <v>11342</v>
      </c>
      <c r="C2163" t="str">
        <f t="shared" si="33"/>
        <v>Precot</v>
      </c>
      <c r="D2163" s="2" t="s">
        <v>6945</v>
      </c>
      <c r="E2163" t="s">
        <v>4241</v>
      </c>
      <c r="F2163" t="s">
        <v>1535</v>
      </c>
      <c r="G2163" t="s">
        <v>858</v>
      </c>
      <c r="H2163" t="s">
        <v>6662</v>
      </c>
      <c r="I2163" t="s">
        <v>9344</v>
      </c>
      <c r="J2163" t="s">
        <v>11344</v>
      </c>
      <c r="K2163" t="s">
        <v>11345</v>
      </c>
      <c r="L2163" t="s">
        <v>11346</v>
      </c>
    </row>
    <row r="2164" spans="1:12">
      <c r="A2164" t="s">
        <v>11391</v>
      </c>
      <c r="B2164" t="s">
        <v>11348</v>
      </c>
      <c r="C2164" t="str">
        <f t="shared" si="33"/>
        <v>Retaggio</v>
      </c>
      <c r="D2164" s="2" t="s">
        <v>10919</v>
      </c>
      <c r="E2164" t="s">
        <v>9758</v>
      </c>
      <c r="F2164" t="s">
        <v>22787</v>
      </c>
      <c r="G2164" t="s">
        <v>856</v>
      </c>
      <c r="H2164" t="s">
        <v>389</v>
      </c>
      <c r="I2164" t="s">
        <v>3417</v>
      </c>
      <c r="J2164" t="s">
        <v>5283</v>
      </c>
      <c r="K2164" t="s">
        <v>11349</v>
      </c>
      <c r="L2164" t="s">
        <v>11346</v>
      </c>
    </row>
    <row r="2165" spans="1:12">
      <c r="A2165" t="s">
        <v>11395</v>
      </c>
      <c r="B2165" t="s">
        <v>11351</v>
      </c>
      <c r="C2165" t="str">
        <f t="shared" si="33"/>
        <v>Jayaswal</v>
      </c>
      <c r="D2165" s="2" t="s">
        <v>27826</v>
      </c>
      <c r="E2165" t="s">
        <v>6647</v>
      </c>
      <c r="F2165" t="s">
        <v>27827</v>
      </c>
      <c r="G2165" t="s">
        <v>856</v>
      </c>
      <c r="H2165" t="s">
        <v>2367</v>
      </c>
      <c r="I2165" t="s">
        <v>11352</v>
      </c>
      <c r="J2165" t="s">
        <v>11353</v>
      </c>
      <c r="K2165" t="s">
        <v>1481</v>
      </c>
      <c r="L2165" t="s">
        <v>5648</v>
      </c>
    </row>
    <row r="2166" spans="1:12">
      <c r="A2166" t="s">
        <v>11399</v>
      </c>
      <c r="B2166" t="s">
        <v>11355</v>
      </c>
      <c r="C2166" t="str">
        <f t="shared" si="33"/>
        <v>Jayant</v>
      </c>
      <c r="D2166" s="2" t="s">
        <v>25297</v>
      </c>
      <c r="E2166" t="s">
        <v>1762</v>
      </c>
      <c r="F2166" t="s">
        <v>24722</v>
      </c>
      <c r="G2166" t="s">
        <v>8772</v>
      </c>
      <c r="H2166" t="s">
        <v>1035</v>
      </c>
      <c r="I2166" t="s">
        <v>583</v>
      </c>
      <c r="J2166" t="s">
        <v>11356</v>
      </c>
      <c r="K2166" t="s">
        <v>11357</v>
      </c>
      <c r="L2166" t="s">
        <v>5648</v>
      </c>
    </row>
    <row r="2167" spans="1:12">
      <c r="A2167" t="s">
        <v>11402</v>
      </c>
      <c r="B2167" t="s">
        <v>11359</v>
      </c>
      <c r="C2167" t="str">
        <f t="shared" si="33"/>
        <v>Saroja</v>
      </c>
      <c r="D2167" s="2" t="s">
        <v>20494</v>
      </c>
      <c r="E2167" t="s">
        <v>3648</v>
      </c>
      <c r="F2167" t="s">
        <v>5908</v>
      </c>
      <c r="G2167" t="s">
        <v>856</v>
      </c>
      <c r="H2167" t="s">
        <v>993</v>
      </c>
      <c r="I2167" t="s">
        <v>11360</v>
      </c>
      <c r="J2167" t="s">
        <v>5393</v>
      </c>
      <c r="K2167" t="s">
        <v>11361</v>
      </c>
      <c r="L2167" t="s">
        <v>3821</v>
      </c>
    </row>
    <row r="2168" spans="1:12">
      <c r="A2168" t="s">
        <v>11407</v>
      </c>
      <c r="B2168" t="s">
        <v>11374</v>
      </c>
      <c r="C2168" t="str">
        <f t="shared" si="33"/>
        <v>RACL</v>
      </c>
      <c r="D2168" s="2" t="s">
        <v>27828</v>
      </c>
      <c r="E2168" t="s">
        <v>14625</v>
      </c>
      <c r="F2168" t="s">
        <v>27829</v>
      </c>
      <c r="G2168" t="s">
        <v>856</v>
      </c>
      <c r="H2168" t="s">
        <v>3493</v>
      </c>
      <c r="I2168" t="s">
        <v>3295</v>
      </c>
      <c r="J2168" t="s">
        <v>11375</v>
      </c>
      <c r="K2168" t="s">
        <v>382</v>
      </c>
      <c r="L2168" t="s">
        <v>8206</v>
      </c>
    </row>
    <row r="2169" spans="1:12">
      <c r="A2169" t="s">
        <v>11412</v>
      </c>
      <c r="B2169" t="s">
        <v>11377</v>
      </c>
      <c r="C2169" t="str">
        <f t="shared" si="33"/>
        <v>Lux</v>
      </c>
      <c r="D2169" s="2" t="s">
        <v>24594</v>
      </c>
      <c r="E2169" t="s">
        <v>4720</v>
      </c>
      <c r="F2169" t="s">
        <v>27830</v>
      </c>
      <c r="G2169" t="s">
        <v>1257</v>
      </c>
      <c r="H2169" t="s">
        <v>6109</v>
      </c>
      <c r="I2169" t="s">
        <v>11379</v>
      </c>
      <c r="J2169" t="s">
        <v>11380</v>
      </c>
      <c r="K2169" t="s">
        <v>7021</v>
      </c>
      <c r="L2169" t="s">
        <v>8206</v>
      </c>
    </row>
    <row r="2170" spans="1:12">
      <c r="A2170" t="s">
        <v>11416</v>
      </c>
      <c r="B2170" t="s">
        <v>11382</v>
      </c>
      <c r="C2170" t="str">
        <f t="shared" si="33"/>
        <v>DB</v>
      </c>
      <c r="D2170" s="2" t="s">
        <v>13614</v>
      </c>
      <c r="E2170" t="s">
        <v>219</v>
      </c>
      <c r="F2170" t="s">
        <v>27831</v>
      </c>
      <c r="G2170" t="s">
        <v>856</v>
      </c>
      <c r="H2170" t="s">
        <v>2463</v>
      </c>
      <c r="I2170" t="s">
        <v>11384</v>
      </c>
      <c r="J2170" t="s">
        <v>229</v>
      </c>
      <c r="K2170" t="s">
        <v>11385</v>
      </c>
      <c r="L2170" t="s">
        <v>5902</v>
      </c>
    </row>
    <row r="2171" spans="1:12">
      <c r="A2171" t="s">
        <v>11421</v>
      </c>
      <c r="B2171" t="s">
        <v>11387</v>
      </c>
      <c r="C2171" t="str">
        <f t="shared" si="33"/>
        <v>HLE</v>
      </c>
      <c r="D2171" s="2" t="s">
        <v>27832</v>
      </c>
      <c r="E2171" t="s">
        <v>22968</v>
      </c>
      <c r="F2171" t="s">
        <v>27833</v>
      </c>
      <c r="G2171" t="s">
        <v>1141</v>
      </c>
      <c r="H2171" t="s">
        <v>10180</v>
      </c>
      <c r="I2171" t="s">
        <v>11389</v>
      </c>
      <c r="J2171" t="s">
        <v>11390</v>
      </c>
      <c r="K2171" t="s">
        <v>2121</v>
      </c>
      <c r="L2171" t="s">
        <v>5902</v>
      </c>
    </row>
    <row r="2172" spans="1:12">
      <c r="A2172" t="s">
        <v>11424</v>
      </c>
      <c r="B2172" t="s">
        <v>11392</v>
      </c>
      <c r="C2172" t="str">
        <f t="shared" si="33"/>
        <v>VST</v>
      </c>
      <c r="D2172" s="2" t="s">
        <v>27834</v>
      </c>
      <c r="E2172" t="s">
        <v>2209</v>
      </c>
      <c r="F2172" t="s">
        <v>27835</v>
      </c>
      <c r="G2172" t="s">
        <v>163</v>
      </c>
      <c r="H2172" t="s">
        <v>1938</v>
      </c>
      <c r="I2172" t="s">
        <v>5506</v>
      </c>
      <c r="J2172" t="s">
        <v>11393</v>
      </c>
      <c r="K2172" t="s">
        <v>11394</v>
      </c>
      <c r="L2172" t="s">
        <v>342</v>
      </c>
    </row>
    <row r="2173" spans="1:12">
      <c r="A2173" t="s">
        <v>11427</v>
      </c>
      <c r="B2173" t="s">
        <v>11396</v>
      </c>
      <c r="C2173" t="str">
        <f t="shared" si="33"/>
        <v>Krsnaa</v>
      </c>
      <c r="D2173" s="2" t="s">
        <v>14056</v>
      </c>
      <c r="E2173" t="s">
        <v>8542</v>
      </c>
      <c r="F2173" t="s">
        <v>27836</v>
      </c>
      <c r="G2173" t="s">
        <v>1534</v>
      </c>
      <c r="H2173" t="s">
        <v>3483</v>
      </c>
      <c r="I2173" t="s">
        <v>995</v>
      </c>
      <c r="J2173" t="s">
        <v>11398</v>
      </c>
      <c r="K2173" t="s">
        <v>5665</v>
      </c>
      <c r="L2173" t="s">
        <v>342</v>
      </c>
    </row>
    <row r="2174" spans="1:12">
      <c r="A2174" t="s">
        <v>11432</v>
      </c>
      <c r="B2174" t="s">
        <v>11400</v>
      </c>
      <c r="C2174" t="str">
        <f t="shared" si="33"/>
        <v>Dar</v>
      </c>
      <c r="D2174" s="2" t="s">
        <v>3039</v>
      </c>
      <c r="E2174" t="s">
        <v>8318</v>
      </c>
      <c r="F2174" t="s">
        <v>24673</v>
      </c>
      <c r="G2174" t="s">
        <v>2066</v>
      </c>
      <c r="H2174" t="s">
        <v>3797</v>
      </c>
      <c r="I2174" t="s">
        <v>5062</v>
      </c>
      <c r="J2174" t="s">
        <v>2009</v>
      </c>
      <c r="K2174" t="s">
        <v>11070</v>
      </c>
      <c r="L2174" t="s">
        <v>7569</v>
      </c>
    </row>
    <row r="2175" spans="1:12">
      <c r="A2175" t="s">
        <v>11438</v>
      </c>
      <c r="B2175" t="s">
        <v>11403</v>
      </c>
      <c r="C2175" t="str">
        <f t="shared" si="33"/>
        <v>Gujarat</v>
      </c>
      <c r="D2175" s="2" t="s">
        <v>27837</v>
      </c>
      <c r="E2175" t="s">
        <v>7985</v>
      </c>
      <c r="F2175" t="s">
        <v>1270</v>
      </c>
      <c r="G2175" t="s">
        <v>856</v>
      </c>
      <c r="H2175" t="s">
        <v>674</v>
      </c>
      <c r="I2175" t="s">
        <v>11405</v>
      </c>
      <c r="J2175" t="s">
        <v>5350</v>
      </c>
      <c r="K2175" t="s">
        <v>11406</v>
      </c>
      <c r="L2175" t="s">
        <v>1868</v>
      </c>
    </row>
    <row r="2176" spans="1:12">
      <c r="A2176" t="s">
        <v>11444</v>
      </c>
      <c r="B2176" t="s">
        <v>11408</v>
      </c>
      <c r="C2176" t="str">
        <f t="shared" si="33"/>
        <v>M</v>
      </c>
      <c r="D2176" s="2" t="s">
        <v>27838</v>
      </c>
      <c r="E2176" t="s">
        <v>4566</v>
      </c>
      <c r="F2176" t="s">
        <v>27839</v>
      </c>
      <c r="G2176" t="s">
        <v>2109</v>
      </c>
      <c r="H2176" t="s">
        <v>6033</v>
      </c>
      <c r="I2176" t="s">
        <v>11409</v>
      </c>
      <c r="J2176" t="s">
        <v>11410</v>
      </c>
      <c r="K2176" t="s">
        <v>11411</v>
      </c>
      <c r="L2176" t="s">
        <v>1868</v>
      </c>
    </row>
    <row r="2177" spans="1:12">
      <c r="A2177" t="s">
        <v>11448</v>
      </c>
      <c r="B2177" t="s">
        <v>11413</v>
      </c>
      <c r="C2177" t="str">
        <f t="shared" si="33"/>
        <v>Paramount</v>
      </c>
      <c r="D2177" s="2" t="s">
        <v>22861</v>
      </c>
      <c r="E2177" t="s">
        <v>1055</v>
      </c>
      <c r="F2177" t="s">
        <v>24675</v>
      </c>
      <c r="G2177" t="s">
        <v>856</v>
      </c>
      <c r="H2177" t="s">
        <v>2342</v>
      </c>
      <c r="I2177" t="s">
        <v>1111</v>
      </c>
      <c r="J2177" t="s">
        <v>11415</v>
      </c>
      <c r="K2177" t="s">
        <v>7068</v>
      </c>
      <c r="L2177" t="s">
        <v>6977</v>
      </c>
    </row>
    <row r="2178" spans="1:12">
      <c r="A2178" t="s">
        <v>842</v>
      </c>
      <c r="B2178" t="s">
        <v>843</v>
      </c>
      <c r="C2178" t="str">
        <f t="shared" ref="C2178:C2241" si="34">IFERROR(LEFT(B2178,FIND(" ",B2178)-1),B2178)</f>
        <v>Name</v>
      </c>
      <c r="D2178" s="2" t="s">
        <v>844</v>
      </c>
      <c r="E2178" t="s">
        <v>845</v>
      </c>
      <c r="F2178" t="s">
        <v>846</v>
      </c>
      <c r="G2178" t="s">
        <v>847</v>
      </c>
      <c r="H2178" t="s">
        <v>848</v>
      </c>
      <c r="I2178" t="s">
        <v>849</v>
      </c>
      <c r="J2178" t="s">
        <v>850</v>
      </c>
      <c r="K2178" t="s">
        <v>851</v>
      </c>
      <c r="L2178" t="s">
        <v>852</v>
      </c>
    </row>
    <row r="2179" spans="1:12">
      <c r="A2179" t="s">
        <v>11452</v>
      </c>
      <c r="B2179" t="s">
        <v>11417</v>
      </c>
      <c r="C2179" t="str">
        <f t="shared" si="34"/>
        <v>D</v>
      </c>
      <c r="D2179" s="2" t="s">
        <v>27840</v>
      </c>
      <c r="E2179" t="s">
        <v>2449</v>
      </c>
      <c r="F2179" t="s">
        <v>27841</v>
      </c>
      <c r="G2179" t="s">
        <v>856</v>
      </c>
      <c r="H2179" t="s">
        <v>5114</v>
      </c>
      <c r="I2179" t="s">
        <v>11418</v>
      </c>
      <c r="J2179" t="s">
        <v>11419</v>
      </c>
      <c r="K2179" t="s">
        <v>11420</v>
      </c>
      <c r="L2179" t="s">
        <v>3792</v>
      </c>
    </row>
    <row r="2180" spans="1:12">
      <c r="A2180" t="s">
        <v>11455</v>
      </c>
      <c r="B2180" t="s">
        <v>11422</v>
      </c>
      <c r="C2180" t="str">
        <f t="shared" si="34"/>
        <v>Borosil</v>
      </c>
      <c r="D2180" s="2" t="s">
        <v>27842</v>
      </c>
      <c r="E2180" t="s">
        <v>23607</v>
      </c>
      <c r="F2180" t="s">
        <v>27843</v>
      </c>
      <c r="G2180" t="s">
        <v>856</v>
      </c>
      <c r="H2180" t="s">
        <v>5204</v>
      </c>
      <c r="I2180" t="s">
        <v>5193</v>
      </c>
      <c r="J2180" t="s">
        <v>11423</v>
      </c>
      <c r="K2180" t="s">
        <v>2971</v>
      </c>
      <c r="L2180" t="s">
        <v>3792</v>
      </c>
    </row>
    <row r="2181" spans="1:12">
      <c r="A2181" t="s">
        <v>11459</v>
      </c>
      <c r="B2181" t="s">
        <v>11425</v>
      </c>
      <c r="C2181" t="str">
        <f t="shared" si="34"/>
        <v>Wardwizard</v>
      </c>
      <c r="D2181" s="2" t="s">
        <v>4649</v>
      </c>
      <c r="E2181" t="s">
        <v>22981</v>
      </c>
      <c r="F2181" t="s">
        <v>23793</v>
      </c>
      <c r="G2181" t="s">
        <v>437</v>
      </c>
      <c r="H2181" t="s">
        <v>718</v>
      </c>
      <c r="I2181" t="s">
        <v>11426</v>
      </c>
      <c r="J2181" t="s">
        <v>11032</v>
      </c>
      <c r="K2181" t="s">
        <v>560</v>
      </c>
      <c r="L2181" t="s">
        <v>8440</v>
      </c>
    </row>
    <row r="2182" spans="1:12">
      <c r="A2182" t="s">
        <v>11464</v>
      </c>
      <c r="B2182" t="s">
        <v>11428</v>
      </c>
      <c r="C2182" t="str">
        <f t="shared" si="34"/>
        <v>Dhruva</v>
      </c>
      <c r="D2182" s="2" t="s">
        <v>24676</v>
      </c>
      <c r="E2182" t="s">
        <v>859</v>
      </c>
      <c r="F2182" t="s">
        <v>23146</v>
      </c>
      <c r="G2182" t="s">
        <v>856</v>
      </c>
      <c r="H2182" t="s">
        <v>11429</v>
      </c>
      <c r="I2182" t="s">
        <v>11430</v>
      </c>
      <c r="J2182" t="s">
        <v>4539</v>
      </c>
      <c r="K2182" t="s">
        <v>11431</v>
      </c>
      <c r="L2182" t="s">
        <v>5188</v>
      </c>
    </row>
    <row r="2183" spans="1:12">
      <c r="A2183" t="s">
        <v>11468</v>
      </c>
      <c r="B2183" t="s">
        <v>11433</v>
      </c>
      <c r="C2183" t="str">
        <f t="shared" si="34"/>
        <v>Asahi</v>
      </c>
      <c r="D2183" s="2" t="s">
        <v>27844</v>
      </c>
      <c r="E2183" t="s">
        <v>23732</v>
      </c>
      <c r="F2183" t="s">
        <v>27845</v>
      </c>
      <c r="G2183" t="s">
        <v>293</v>
      </c>
      <c r="H2183" t="s">
        <v>11434</v>
      </c>
      <c r="I2183" t="s">
        <v>11435</v>
      </c>
      <c r="J2183" t="s">
        <v>11436</v>
      </c>
      <c r="K2183" t="s">
        <v>11437</v>
      </c>
      <c r="L2183" t="s">
        <v>157</v>
      </c>
    </row>
    <row r="2184" spans="1:12">
      <c r="A2184" t="s">
        <v>11474</v>
      </c>
      <c r="B2184" t="s">
        <v>11439</v>
      </c>
      <c r="C2184" t="str">
        <f t="shared" si="34"/>
        <v>T.V.</v>
      </c>
      <c r="D2184" s="2" t="s">
        <v>24856</v>
      </c>
      <c r="E2184" t="s">
        <v>3819</v>
      </c>
      <c r="F2184" t="s">
        <v>27846</v>
      </c>
      <c r="G2184" t="s">
        <v>3797</v>
      </c>
      <c r="H2184" t="s">
        <v>8057</v>
      </c>
      <c r="I2184" t="s">
        <v>11441</v>
      </c>
      <c r="J2184" t="s">
        <v>11442</v>
      </c>
      <c r="K2184" t="s">
        <v>11443</v>
      </c>
      <c r="L2184" t="s">
        <v>157</v>
      </c>
    </row>
    <row r="2185" spans="1:12">
      <c r="A2185" t="s">
        <v>11478</v>
      </c>
      <c r="B2185" t="s">
        <v>11445</v>
      </c>
      <c r="C2185" t="str">
        <f t="shared" si="34"/>
        <v>Lehar</v>
      </c>
      <c r="D2185" s="2" t="s">
        <v>27847</v>
      </c>
      <c r="E2185" t="s">
        <v>4440</v>
      </c>
      <c r="F2185" t="s">
        <v>27848</v>
      </c>
      <c r="G2185" t="s">
        <v>198</v>
      </c>
      <c r="H2185" t="s">
        <v>1247</v>
      </c>
      <c r="I2185" t="s">
        <v>11446</v>
      </c>
      <c r="J2185" t="s">
        <v>11447</v>
      </c>
      <c r="K2185" t="s">
        <v>4756</v>
      </c>
      <c r="L2185" t="s">
        <v>1458</v>
      </c>
    </row>
    <row r="2186" spans="1:12">
      <c r="A2186" t="s">
        <v>11481</v>
      </c>
      <c r="B2186" t="s">
        <v>11490</v>
      </c>
      <c r="C2186" t="str">
        <f t="shared" si="34"/>
        <v>Mufin</v>
      </c>
      <c r="D2186" s="2" t="s">
        <v>25574</v>
      </c>
      <c r="E2186" t="s">
        <v>27849</v>
      </c>
      <c r="F2186" t="s">
        <v>27850</v>
      </c>
      <c r="G2186" t="s">
        <v>856</v>
      </c>
      <c r="H2186" t="s">
        <v>7148</v>
      </c>
      <c r="I2186" t="s">
        <v>11491</v>
      </c>
      <c r="J2186" t="s">
        <v>5736</v>
      </c>
      <c r="K2186" t="s">
        <v>3328</v>
      </c>
      <c r="L2186" t="s">
        <v>1458</v>
      </c>
    </row>
    <row r="2187" spans="1:12">
      <c r="A2187" t="s">
        <v>11485</v>
      </c>
      <c r="B2187" t="s">
        <v>11453</v>
      </c>
      <c r="C2187" t="str">
        <f t="shared" si="34"/>
        <v>V</v>
      </c>
      <c r="D2187" s="2" t="s">
        <v>14501</v>
      </c>
      <c r="E2187" t="s">
        <v>10978</v>
      </c>
      <c r="F2187" t="s">
        <v>24677</v>
      </c>
      <c r="G2187" t="s">
        <v>856</v>
      </c>
      <c r="H2187" t="s">
        <v>4580</v>
      </c>
      <c r="I2187" t="s">
        <v>11454</v>
      </c>
      <c r="J2187" t="s">
        <v>7024</v>
      </c>
      <c r="K2187" t="s">
        <v>11326</v>
      </c>
      <c r="L2187" t="s">
        <v>1458</v>
      </c>
    </row>
    <row r="2188" spans="1:12">
      <c r="A2188" t="s">
        <v>11489</v>
      </c>
      <c r="B2188" t="s">
        <v>11456</v>
      </c>
      <c r="C2188" t="str">
        <f t="shared" si="34"/>
        <v>ABans</v>
      </c>
      <c r="D2188" s="2" t="s">
        <v>12463</v>
      </c>
      <c r="E2188" t="s">
        <v>10859</v>
      </c>
      <c r="F2188" t="s">
        <v>27851</v>
      </c>
      <c r="G2188" t="s">
        <v>856</v>
      </c>
      <c r="H2188" t="s">
        <v>7682</v>
      </c>
      <c r="I2188" t="s">
        <v>8639</v>
      </c>
      <c r="J2188" t="s">
        <v>11457</v>
      </c>
      <c r="K2188" t="s">
        <v>11458</v>
      </c>
      <c r="L2188" t="s">
        <v>4794</v>
      </c>
    </row>
    <row r="2189" spans="1:12">
      <c r="A2189" t="s">
        <v>842</v>
      </c>
      <c r="B2189" t="s">
        <v>843</v>
      </c>
      <c r="C2189" t="str">
        <f t="shared" si="34"/>
        <v>Name</v>
      </c>
      <c r="D2189" s="2" t="s">
        <v>844</v>
      </c>
      <c r="E2189" t="s">
        <v>845</v>
      </c>
      <c r="F2189" t="s">
        <v>846</v>
      </c>
      <c r="G2189" t="s">
        <v>847</v>
      </c>
      <c r="H2189" t="s">
        <v>848</v>
      </c>
      <c r="I2189" t="s">
        <v>849</v>
      </c>
      <c r="J2189" t="s">
        <v>850</v>
      </c>
      <c r="K2189" t="s">
        <v>851</v>
      </c>
      <c r="L2189" t="s">
        <v>852</v>
      </c>
    </row>
    <row r="2190" spans="1:12">
      <c r="A2190" t="s">
        <v>11492</v>
      </c>
      <c r="B2190" t="s">
        <v>11460</v>
      </c>
      <c r="C2190" t="str">
        <f t="shared" si="34"/>
        <v>Aristo</v>
      </c>
      <c r="D2190" s="2" t="s">
        <v>23113</v>
      </c>
      <c r="E2190" t="s">
        <v>2841</v>
      </c>
      <c r="F2190" t="s">
        <v>14858</v>
      </c>
      <c r="G2190" t="s">
        <v>163</v>
      </c>
      <c r="H2190" t="s">
        <v>11461</v>
      </c>
      <c r="I2190" t="s">
        <v>11462</v>
      </c>
      <c r="J2190" t="s">
        <v>3901</v>
      </c>
      <c r="K2190" t="s">
        <v>11463</v>
      </c>
      <c r="L2190" t="s">
        <v>1090</v>
      </c>
    </row>
    <row r="2191" spans="1:12">
      <c r="A2191" t="s">
        <v>11495</v>
      </c>
      <c r="B2191" t="s">
        <v>11465</v>
      </c>
      <c r="C2191" t="str">
        <f t="shared" si="34"/>
        <v>Mold-Tek</v>
      </c>
      <c r="D2191" s="2" t="s">
        <v>27852</v>
      </c>
      <c r="E2191" t="s">
        <v>23324</v>
      </c>
      <c r="F2191" t="s">
        <v>27853</v>
      </c>
      <c r="G2191" t="s">
        <v>867</v>
      </c>
      <c r="H2191" t="s">
        <v>5981</v>
      </c>
      <c r="I2191" t="s">
        <v>9685</v>
      </c>
      <c r="J2191" t="s">
        <v>11467</v>
      </c>
      <c r="K2191" t="s">
        <v>6066</v>
      </c>
      <c r="L2191" t="s">
        <v>9079</v>
      </c>
    </row>
    <row r="2192" spans="1:12">
      <c r="A2192" t="s">
        <v>11499</v>
      </c>
      <c r="B2192" t="s">
        <v>11469</v>
      </c>
      <c r="C2192" t="str">
        <f t="shared" si="34"/>
        <v>SBEC</v>
      </c>
      <c r="D2192" s="2" t="s">
        <v>23144</v>
      </c>
      <c r="E2192" t="s">
        <v>859</v>
      </c>
      <c r="F2192" t="s">
        <v>23290</v>
      </c>
      <c r="G2192" t="s">
        <v>856</v>
      </c>
      <c r="H2192" t="s">
        <v>11470</v>
      </c>
      <c r="I2192" t="s">
        <v>11471</v>
      </c>
      <c r="J2192" t="s">
        <v>11472</v>
      </c>
      <c r="K2192" t="s">
        <v>11473</v>
      </c>
      <c r="L2192" t="s">
        <v>3479</v>
      </c>
    </row>
    <row r="2193" spans="1:12">
      <c r="A2193" t="s">
        <v>11503</v>
      </c>
      <c r="B2193" t="s">
        <v>11475</v>
      </c>
      <c r="C2193" t="str">
        <f t="shared" si="34"/>
        <v>Usha</v>
      </c>
      <c r="D2193" s="2" t="s">
        <v>2688</v>
      </c>
      <c r="E2193" t="s">
        <v>910</v>
      </c>
      <c r="F2193" t="s">
        <v>23293</v>
      </c>
      <c r="G2193" t="s">
        <v>856</v>
      </c>
      <c r="H2193" t="s">
        <v>11476</v>
      </c>
      <c r="I2193" t="s">
        <v>5565</v>
      </c>
      <c r="J2193" t="s">
        <v>11477</v>
      </c>
      <c r="K2193" t="s">
        <v>260</v>
      </c>
      <c r="L2193" t="s">
        <v>3092</v>
      </c>
    </row>
    <row r="2194" spans="1:12">
      <c r="A2194" t="s">
        <v>11508</v>
      </c>
      <c r="B2194" t="s">
        <v>11479</v>
      </c>
      <c r="C2194" t="str">
        <f t="shared" si="34"/>
        <v>Tirupati</v>
      </c>
      <c r="D2194" s="2" t="s">
        <v>17825</v>
      </c>
      <c r="E2194" t="s">
        <v>6762</v>
      </c>
      <c r="F2194" t="s">
        <v>27854</v>
      </c>
      <c r="G2194" t="s">
        <v>856</v>
      </c>
      <c r="H2194" t="s">
        <v>376</v>
      </c>
      <c r="I2194" t="s">
        <v>11480</v>
      </c>
      <c r="J2194" t="s">
        <v>6731</v>
      </c>
      <c r="K2194" t="s">
        <v>5862</v>
      </c>
      <c r="L2194" t="s">
        <v>6591</v>
      </c>
    </row>
    <row r="2195" spans="1:12">
      <c r="A2195" t="s">
        <v>11513</v>
      </c>
      <c r="B2195" t="s">
        <v>11482</v>
      </c>
      <c r="C2195" t="str">
        <f t="shared" si="34"/>
        <v>Sai</v>
      </c>
      <c r="D2195" s="2" t="s">
        <v>23006</v>
      </c>
      <c r="E2195" t="s">
        <v>8807</v>
      </c>
      <c r="F2195" t="s">
        <v>27855</v>
      </c>
      <c r="G2195" t="s">
        <v>867</v>
      </c>
      <c r="H2195" t="s">
        <v>9257</v>
      </c>
      <c r="I2195" t="s">
        <v>11483</v>
      </c>
      <c r="J2195" t="s">
        <v>11484</v>
      </c>
      <c r="K2195" t="s">
        <v>2156</v>
      </c>
      <c r="L2195" t="s">
        <v>6591</v>
      </c>
    </row>
    <row r="2196" spans="1:12">
      <c r="A2196" t="s">
        <v>11517</v>
      </c>
      <c r="B2196" t="s">
        <v>11486</v>
      </c>
      <c r="C2196" t="str">
        <f t="shared" si="34"/>
        <v>Greenply</v>
      </c>
      <c r="D2196" s="2" t="s">
        <v>27856</v>
      </c>
      <c r="E2196" t="s">
        <v>27857</v>
      </c>
      <c r="F2196" t="s">
        <v>27858</v>
      </c>
      <c r="G2196" t="s">
        <v>448</v>
      </c>
      <c r="H2196" t="s">
        <v>4082</v>
      </c>
      <c r="I2196" t="s">
        <v>11487</v>
      </c>
      <c r="J2196" t="s">
        <v>11488</v>
      </c>
      <c r="K2196" t="s">
        <v>8737</v>
      </c>
      <c r="L2196" t="s">
        <v>5218</v>
      </c>
    </row>
    <row r="2197" spans="1:12">
      <c r="A2197" t="s">
        <v>11520</v>
      </c>
      <c r="B2197" t="s">
        <v>11493</v>
      </c>
      <c r="C2197" t="str">
        <f t="shared" si="34"/>
        <v>India</v>
      </c>
      <c r="D2197" s="2" t="s">
        <v>27859</v>
      </c>
      <c r="E2197" t="s">
        <v>5649</v>
      </c>
      <c r="F2197" t="s">
        <v>27860</v>
      </c>
      <c r="G2197" t="s">
        <v>3847</v>
      </c>
      <c r="H2197" t="s">
        <v>8312</v>
      </c>
      <c r="I2197" t="s">
        <v>3557</v>
      </c>
      <c r="J2197" t="s">
        <v>11494</v>
      </c>
      <c r="K2197" t="s">
        <v>1175</v>
      </c>
      <c r="L2197" t="s">
        <v>4967</v>
      </c>
    </row>
    <row r="2198" spans="1:12">
      <c r="A2198" t="s">
        <v>11523</v>
      </c>
      <c r="B2198" t="s">
        <v>11496</v>
      </c>
      <c r="C2198" t="str">
        <f t="shared" si="34"/>
        <v>Uniparts</v>
      </c>
      <c r="D2198" s="2" t="s">
        <v>27861</v>
      </c>
      <c r="E2198" t="s">
        <v>1349</v>
      </c>
      <c r="F2198" t="s">
        <v>27862</v>
      </c>
      <c r="G2198" t="s">
        <v>1251</v>
      </c>
      <c r="H2198" t="s">
        <v>2995</v>
      </c>
      <c r="I2198" t="s">
        <v>8499</v>
      </c>
      <c r="J2198" t="s">
        <v>11498</v>
      </c>
      <c r="K2198" t="s">
        <v>493</v>
      </c>
      <c r="L2198" t="s">
        <v>4967</v>
      </c>
    </row>
    <row r="2199" spans="1:12">
      <c r="A2199" t="s">
        <v>11527</v>
      </c>
      <c r="B2199" t="s">
        <v>11500</v>
      </c>
      <c r="C2199" t="str">
        <f t="shared" si="34"/>
        <v>Rama</v>
      </c>
      <c r="D2199" s="2" t="s">
        <v>27863</v>
      </c>
      <c r="E2199" t="s">
        <v>6406</v>
      </c>
      <c r="F2199" t="s">
        <v>27864</v>
      </c>
      <c r="G2199" t="s">
        <v>856</v>
      </c>
      <c r="H2199" t="s">
        <v>282</v>
      </c>
      <c r="I2199" t="s">
        <v>11501</v>
      </c>
      <c r="J2199" t="s">
        <v>11502</v>
      </c>
      <c r="K2199" t="s">
        <v>4581</v>
      </c>
      <c r="L2199" t="s">
        <v>5474</v>
      </c>
    </row>
    <row r="2200" spans="1:12">
      <c r="A2200" t="s">
        <v>11529</v>
      </c>
      <c r="B2200" t="s">
        <v>11504</v>
      </c>
      <c r="C2200" t="str">
        <f t="shared" si="34"/>
        <v>Kalyani</v>
      </c>
      <c r="D2200" s="2" t="s">
        <v>27865</v>
      </c>
      <c r="E2200" t="s">
        <v>25131</v>
      </c>
      <c r="F2200" t="s">
        <v>27866</v>
      </c>
      <c r="G2200" t="s">
        <v>397</v>
      </c>
      <c r="H2200" t="s">
        <v>376</v>
      </c>
      <c r="I2200" t="s">
        <v>11506</v>
      </c>
      <c r="J2200" t="s">
        <v>11507</v>
      </c>
      <c r="K2200" t="s">
        <v>11019</v>
      </c>
      <c r="L2200" t="s">
        <v>6338</v>
      </c>
    </row>
    <row r="2201" spans="1:12">
      <c r="A2201" t="s">
        <v>11533</v>
      </c>
      <c r="B2201" t="s">
        <v>11509</v>
      </c>
      <c r="C2201" t="str">
        <f t="shared" si="34"/>
        <v>Hind.Oil</v>
      </c>
      <c r="D2201" s="2" t="s">
        <v>27867</v>
      </c>
      <c r="E2201" t="s">
        <v>4920</v>
      </c>
      <c r="F2201" t="s">
        <v>27868</v>
      </c>
      <c r="G2201" t="s">
        <v>856</v>
      </c>
      <c r="H2201" t="s">
        <v>11510</v>
      </c>
      <c r="I2201" t="s">
        <v>11511</v>
      </c>
      <c r="J2201" t="s">
        <v>11512</v>
      </c>
      <c r="K2201" t="s">
        <v>6577</v>
      </c>
      <c r="L2201" t="s">
        <v>6338</v>
      </c>
    </row>
    <row r="2202" spans="1:12">
      <c r="A2202" t="s">
        <v>11537</v>
      </c>
      <c r="B2202" t="s">
        <v>11514</v>
      </c>
      <c r="C2202" t="str">
        <f t="shared" si="34"/>
        <v>Brightcom</v>
      </c>
      <c r="D2202" s="2" t="s">
        <v>2830</v>
      </c>
      <c r="E2202" t="s">
        <v>2252</v>
      </c>
      <c r="F2202" t="s">
        <v>27869</v>
      </c>
      <c r="G2202" t="s">
        <v>856</v>
      </c>
      <c r="H2202" t="s">
        <v>11515</v>
      </c>
      <c r="I2202" t="s">
        <v>6922</v>
      </c>
      <c r="J2202" t="s">
        <v>11516</v>
      </c>
      <c r="K2202" t="s">
        <v>2841</v>
      </c>
      <c r="L2202" t="s">
        <v>3008</v>
      </c>
    </row>
    <row r="2203" spans="1:12">
      <c r="A2203" t="s">
        <v>11541</v>
      </c>
      <c r="B2203" t="s">
        <v>11518</v>
      </c>
      <c r="C2203" t="str">
        <f t="shared" si="34"/>
        <v>Sandhar</v>
      </c>
      <c r="D2203" s="2" t="s">
        <v>24523</v>
      </c>
      <c r="E2203" t="s">
        <v>27870</v>
      </c>
      <c r="F2203" t="s">
        <v>27871</v>
      </c>
      <c r="G2203" t="s">
        <v>3634</v>
      </c>
      <c r="H2203" t="s">
        <v>3743</v>
      </c>
      <c r="I2203" t="s">
        <v>8130</v>
      </c>
      <c r="J2203" t="s">
        <v>11519</v>
      </c>
      <c r="K2203" t="s">
        <v>110</v>
      </c>
      <c r="L2203" t="s">
        <v>3008</v>
      </c>
    </row>
    <row r="2204" spans="1:12">
      <c r="A2204" t="s">
        <v>11544</v>
      </c>
      <c r="B2204" t="s">
        <v>11521</v>
      </c>
      <c r="C2204" t="str">
        <f t="shared" si="34"/>
        <v>SRG</v>
      </c>
      <c r="D2204" s="2" t="s">
        <v>22820</v>
      </c>
      <c r="E2204" t="s">
        <v>1798</v>
      </c>
      <c r="F2204" t="s">
        <v>27872</v>
      </c>
      <c r="G2204" t="s">
        <v>856</v>
      </c>
      <c r="H2204" t="s">
        <v>8600</v>
      </c>
      <c r="I2204" t="s">
        <v>1611</v>
      </c>
      <c r="J2204" t="s">
        <v>11522</v>
      </c>
      <c r="K2204" t="s">
        <v>1985</v>
      </c>
      <c r="L2204" t="s">
        <v>3565</v>
      </c>
    </row>
    <row r="2205" spans="1:12">
      <c r="A2205" t="s">
        <v>842</v>
      </c>
      <c r="B2205" t="s">
        <v>843</v>
      </c>
      <c r="C2205" t="str">
        <f t="shared" si="34"/>
        <v>Name</v>
      </c>
      <c r="D2205" s="2" t="s">
        <v>844</v>
      </c>
      <c r="E2205" t="s">
        <v>845</v>
      </c>
      <c r="F2205" t="s">
        <v>846</v>
      </c>
      <c r="G2205" t="s">
        <v>847</v>
      </c>
      <c r="H2205" t="s">
        <v>848</v>
      </c>
      <c r="I2205" t="s">
        <v>849</v>
      </c>
      <c r="J2205" t="s">
        <v>850</v>
      </c>
      <c r="K2205" t="s">
        <v>851</v>
      </c>
      <c r="L2205" t="s">
        <v>852</v>
      </c>
    </row>
    <row r="2206" spans="1:12">
      <c r="A2206" t="s">
        <v>11547</v>
      </c>
      <c r="B2206" t="s">
        <v>209</v>
      </c>
      <c r="C2206" t="str">
        <f t="shared" si="34"/>
        <v>SRF</v>
      </c>
      <c r="D2206" s="2" t="s">
        <v>23243</v>
      </c>
      <c r="E2206" t="s">
        <v>25260</v>
      </c>
      <c r="F2206" t="s">
        <v>27873</v>
      </c>
      <c r="G2206" t="s">
        <v>1264</v>
      </c>
      <c r="H2206" t="s">
        <v>11524</v>
      </c>
      <c r="I2206" t="s">
        <v>11525</v>
      </c>
      <c r="J2206" t="s">
        <v>11526</v>
      </c>
      <c r="K2206" t="s">
        <v>3611</v>
      </c>
      <c r="L2206" t="s">
        <v>6523</v>
      </c>
    </row>
    <row r="2207" spans="1:12">
      <c r="A2207" t="s">
        <v>11551</v>
      </c>
      <c r="B2207" t="s">
        <v>11530</v>
      </c>
      <c r="C2207" t="str">
        <f t="shared" si="34"/>
        <v>Dutron</v>
      </c>
      <c r="D2207" s="2" t="s">
        <v>16417</v>
      </c>
      <c r="E2207" t="s">
        <v>8670</v>
      </c>
      <c r="F2207" t="s">
        <v>23143</v>
      </c>
      <c r="G2207" t="s">
        <v>4822</v>
      </c>
      <c r="H2207" t="s">
        <v>314</v>
      </c>
      <c r="I2207" t="s">
        <v>11532</v>
      </c>
      <c r="J2207" t="s">
        <v>4251</v>
      </c>
      <c r="K2207" t="s">
        <v>670</v>
      </c>
      <c r="L2207" t="s">
        <v>9962</v>
      </c>
    </row>
    <row r="2208" spans="1:12">
      <c r="A2208" t="s">
        <v>11556</v>
      </c>
      <c r="B2208" t="s">
        <v>11534</v>
      </c>
      <c r="C2208" t="str">
        <f t="shared" si="34"/>
        <v>Simran</v>
      </c>
      <c r="D2208" s="2" t="s">
        <v>24682</v>
      </c>
      <c r="E2208" t="s">
        <v>859</v>
      </c>
      <c r="F2208" t="s">
        <v>5644</v>
      </c>
      <c r="G2208" t="s">
        <v>856</v>
      </c>
      <c r="H2208" t="s">
        <v>7752</v>
      </c>
      <c r="I2208" t="s">
        <v>11535</v>
      </c>
      <c r="J2208" t="s">
        <v>11536</v>
      </c>
      <c r="K2208" t="s">
        <v>5866</v>
      </c>
      <c r="L2208" t="s">
        <v>9962</v>
      </c>
    </row>
    <row r="2209" spans="1:12">
      <c r="A2209" t="s">
        <v>11560</v>
      </c>
      <c r="B2209" t="s">
        <v>11538</v>
      </c>
      <c r="C2209" t="str">
        <f t="shared" si="34"/>
        <v>Arisinfra</v>
      </c>
      <c r="D2209" s="2" t="s">
        <v>27874</v>
      </c>
      <c r="E2209" t="s">
        <v>27875</v>
      </c>
      <c r="F2209" t="s">
        <v>27876</v>
      </c>
      <c r="G2209" t="s">
        <v>856</v>
      </c>
      <c r="H2209" t="s">
        <v>1468</v>
      </c>
      <c r="I2209" t="s">
        <v>11539</v>
      </c>
      <c r="J2209" t="s">
        <v>11540</v>
      </c>
      <c r="K2209" t="s">
        <v>2020</v>
      </c>
      <c r="L2209" t="s">
        <v>9962</v>
      </c>
    </row>
    <row r="2210" spans="1:12">
      <c r="A2210" t="s">
        <v>11563</v>
      </c>
      <c r="B2210" t="s">
        <v>11542</v>
      </c>
      <c r="C2210" t="str">
        <f t="shared" si="34"/>
        <v>Rudra</v>
      </c>
      <c r="D2210" s="2" t="s">
        <v>4247</v>
      </c>
      <c r="E2210" t="s">
        <v>5324</v>
      </c>
      <c r="F2210" t="s">
        <v>23031</v>
      </c>
      <c r="G2210" t="s">
        <v>856</v>
      </c>
      <c r="H2210" t="s">
        <v>1065</v>
      </c>
      <c r="I2210" t="s">
        <v>6941</v>
      </c>
      <c r="J2210" t="s">
        <v>11543</v>
      </c>
      <c r="K2210" t="s">
        <v>1794</v>
      </c>
      <c r="L2210" t="s">
        <v>5300</v>
      </c>
    </row>
    <row r="2211" spans="1:12">
      <c r="A2211" t="s">
        <v>11566</v>
      </c>
      <c r="B2211" t="s">
        <v>11545</v>
      </c>
      <c r="C2211" t="str">
        <f t="shared" si="34"/>
        <v>Ducon</v>
      </c>
      <c r="D2211" s="2" t="s">
        <v>384</v>
      </c>
      <c r="E2211" t="s">
        <v>9638</v>
      </c>
      <c r="F2211" t="s">
        <v>27877</v>
      </c>
      <c r="G2211" t="s">
        <v>856</v>
      </c>
      <c r="H2211" t="s">
        <v>11546</v>
      </c>
      <c r="I2211" t="s">
        <v>971</v>
      </c>
      <c r="J2211" t="s">
        <v>9397</v>
      </c>
      <c r="K2211" t="s">
        <v>278</v>
      </c>
      <c r="L2211" t="s">
        <v>5300</v>
      </c>
    </row>
    <row r="2212" spans="1:12">
      <c r="A2212" t="s">
        <v>11570</v>
      </c>
      <c r="B2212" t="s">
        <v>11548</v>
      </c>
      <c r="C2212" t="str">
        <f t="shared" si="34"/>
        <v>Rulka</v>
      </c>
      <c r="D2212" s="2" t="s">
        <v>23265</v>
      </c>
      <c r="E2212" t="s">
        <v>11635</v>
      </c>
      <c r="F2212" t="s">
        <v>3144</v>
      </c>
      <c r="G2212" t="s">
        <v>856</v>
      </c>
      <c r="H2212" t="s">
        <v>1444</v>
      </c>
      <c r="I2212" t="s">
        <v>11549</v>
      </c>
      <c r="J2212" t="s">
        <v>6970</v>
      </c>
      <c r="K2212" t="s">
        <v>11550</v>
      </c>
      <c r="L2212" t="s">
        <v>5300</v>
      </c>
    </row>
    <row r="2213" spans="1:12">
      <c r="A2213" t="s">
        <v>11574</v>
      </c>
      <c r="B2213" t="s">
        <v>11552</v>
      </c>
      <c r="C2213" t="str">
        <f t="shared" si="34"/>
        <v>Capital</v>
      </c>
      <c r="D2213" s="2" t="s">
        <v>24684</v>
      </c>
      <c r="E2213" t="s">
        <v>859</v>
      </c>
      <c r="F2213" t="s">
        <v>24685</v>
      </c>
      <c r="G2213" t="s">
        <v>856</v>
      </c>
      <c r="H2213" t="s">
        <v>11553</v>
      </c>
      <c r="I2213" t="s">
        <v>11554</v>
      </c>
      <c r="J2213" t="s">
        <v>3479</v>
      </c>
      <c r="K2213" t="s">
        <v>11555</v>
      </c>
      <c r="L2213" t="s">
        <v>270</v>
      </c>
    </row>
    <row r="2214" spans="1:12">
      <c r="A2214" t="s">
        <v>11577</v>
      </c>
      <c r="B2214" t="s">
        <v>11557</v>
      </c>
      <c r="C2214" t="str">
        <f t="shared" si="34"/>
        <v>Excellent</v>
      </c>
      <c r="D2214" s="2" t="s">
        <v>14135</v>
      </c>
      <c r="E2214" t="s">
        <v>10750</v>
      </c>
      <c r="F2214" t="s">
        <v>6504</v>
      </c>
      <c r="G2214" t="s">
        <v>856</v>
      </c>
      <c r="H2214" t="s">
        <v>4349</v>
      </c>
      <c r="I2214" t="s">
        <v>11558</v>
      </c>
      <c r="J2214" t="s">
        <v>11559</v>
      </c>
      <c r="K2214" t="s">
        <v>8395</v>
      </c>
      <c r="L2214" t="s">
        <v>270</v>
      </c>
    </row>
    <row r="2215" spans="1:12">
      <c r="A2215" t="s">
        <v>11580</v>
      </c>
      <c r="B2215" t="s">
        <v>11561</v>
      </c>
      <c r="C2215" t="str">
        <f t="shared" si="34"/>
        <v>Azad</v>
      </c>
      <c r="D2215" s="2" t="s">
        <v>27878</v>
      </c>
      <c r="E2215" t="s">
        <v>27879</v>
      </c>
      <c r="F2215" t="s">
        <v>27880</v>
      </c>
      <c r="G2215" t="s">
        <v>856</v>
      </c>
      <c r="H2215" t="s">
        <v>3766</v>
      </c>
      <c r="I2215" t="s">
        <v>10411</v>
      </c>
      <c r="J2215" t="s">
        <v>11562</v>
      </c>
      <c r="K2215" t="s">
        <v>2718</v>
      </c>
      <c r="L2215" t="s">
        <v>3999</v>
      </c>
    </row>
    <row r="2216" spans="1:12">
      <c r="A2216" t="s">
        <v>842</v>
      </c>
      <c r="B2216" t="s">
        <v>843</v>
      </c>
      <c r="C2216" t="str">
        <f t="shared" si="34"/>
        <v>Name</v>
      </c>
      <c r="D2216" s="2" t="s">
        <v>844</v>
      </c>
      <c r="E2216" t="s">
        <v>845</v>
      </c>
      <c r="F2216" t="s">
        <v>846</v>
      </c>
      <c r="G2216" t="s">
        <v>847</v>
      </c>
      <c r="H2216" t="s">
        <v>848</v>
      </c>
      <c r="I2216" t="s">
        <v>849</v>
      </c>
      <c r="J2216" t="s">
        <v>850</v>
      </c>
      <c r="K2216" t="s">
        <v>851</v>
      </c>
      <c r="L2216" t="s">
        <v>852</v>
      </c>
    </row>
    <row r="2217" spans="1:12">
      <c r="A2217" t="s">
        <v>11583</v>
      </c>
      <c r="B2217" t="s">
        <v>11564</v>
      </c>
      <c r="C2217" t="str">
        <f t="shared" si="34"/>
        <v>G</v>
      </c>
      <c r="D2217" s="2" t="s">
        <v>19739</v>
      </c>
      <c r="E2217" t="s">
        <v>11040</v>
      </c>
      <c r="F2217" t="s">
        <v>9654</v>
      </c>
      <c r="G2217" t="s">
        <v>856</v>
      </c>
      <c r="H2217" t="s">
        <v>570</v>
      </c>
      <c r="I2217" t="s">
        <v>5792</v>
      </c>
      <c r="J2217" t="s">
        <v>10393</v>
      </c>
      <c r="K2217" t="s">
        <v>8095</v>
      </c>
      <c r="L2217" t="s">
        <v>7984</v>
      </c>
    </row>
    <row r="2218" spans="1:12">
      <c r="A2218" t="s">
        <v>11586</v>
      </c>
      <c r="B2218" t="s">
        <v>11567</v>
      </c>
      <c r="C2218" t="str">
        <f t="shared" si="34"/>
        <v>ERIS</v>
      </c>
      <c r="D2218" s="2" t="s">
        <v>27881</v>
      </c>
      <c r="E2218" t="s">
        <v>23354</v>
      </c>
      <c r="F2218" t="s">
        <v>27882</v>
      </c>
      <c r="G2218" t="s">
        <v>2409</v>
      </c>
      <c r="H2218" t="s">
        <v>11568</v>
      </c>
      <c r="I2218" t="s">
        <v>11322</v>
      </c>
      <c r="J2218" t="s">
        <v>11569</v>
      </c>
      <c r="K2218" t="s">
        <v>6448</v>
      </c>
      <c r="L2218" t="s">
        <v>7984</v>
      </c>
    </row>
    <row r="2219" spans="1:12">
      <c r="A2219" t="s">
        <v>11594</v>
      </c>
      <c r="B2219" t="s">
        <v>11571</v>
      </c>
      <c r="C2219" t="str">
        <f t="shared" si="34"/>
        <v>S</v>
      </c>
      <c r="D2219" s="2" t="s">
        <v>11130</v>
      </c>
      <c r="E2219" t="s">
        <v>5091</v>
      </c>
      <c r="F2219" t="s">
        <v>24687</v>
      </c>
      <c r="G2219" t="s">
        <v>856</v>
      </c>
      <c r="H2219" t="s">
        <v>1009</v>
      </c>
      <c r="I2219" t="s">
        <v>535</v>
      </c>
      <c r="J2219" t="s">
        <v>11572</v>
      </c>
      <c r="K2219" t="s">
        <v>11573</v>
      </c>
      <c r="L2219" t="s">
        <v>5394</v>
      </c>
    </row>
    <row r="2220" spans="1:12">
      <c r="A2220" t="s">
        <v>11598</v>
      </c>
      <c r="B2220" t="s">
        <v>11575</v>
      </c>
      <c r="C2220" t="str">
        <f t="shared" si="34"/>
        <v>Conart</v>
      </c>
      <c r="D2220" s="2" t="s">
        <v>24688</v>
      </c>
      <c r="E2220" t="s">
        <v>145</v>
      </c>
      <c r="F2220" t="s">
        <v>24689</v>
      </c>
      <c r="G2220" t="s">
        <v>856</v>
      </c>
      <c r="H2220" t="s">
        <v>164</v>
      </c>
      <c r="I2220" t="s">
        <v>7010</v>
      </c>
      <c r="J2220" t="s">
        <v>3015</v>
      </c>
      <c r="K2220" t="s">
        <v>11576</v>
      </c>
      <c r="L2220" t="s">
        <v>2484</v>
      </c>
    </row>
    <row r="2221" spans="1:12">
      <c r="A2221" t="s">
        <v>11603</v>
      </c>
      <c r="B2221" t="s">
        <v>11578</v>
      </c>
      <c r="C2221" t="str">
        <f t="shared" si="34"/>
        <v>SMS</v>
      </c>
      <c r="D2221" s="2" t="s">
        <v>27883</v>
      </c>
      <c r="E2221" t="s">
        <v>7474</v>
      </c>
      <c r="F2221" t="s">
        <v>27884</v>
      </c>
      <c r="G2221" t="s">
        <v>1257</v>
      </c>
      <c r="H2221" t="s">
        <v>1224</v>
      </c>
      <c r="I2221" t="s">
        <v>9428</v>
      </c>
      <c r="J2221" t="s">
        <v>11579</v>
      </c>
      <c r="K2221" t="s">
        <v>7525</v>
      </c>
      <c r="L2221" t="s">
        <v>2484</v>
      </c>
    </row>
    <row r="2222" spans="1:12">
      <c r="A2222" t="s">
        <v>11607</v>
      </c>
      <c r="B2222" t="s">
        <v>11581</v>
      </c>
      <c r="C2222" t="str">
        <f t="shared" si="34"/>
        <v>MANGALAM</v>
      </c>
      <c r="D2222" s="2" t="s">
        <v>23674</v>
      </c>
      <c r="E2222" t="s">
        <v>8533</v>
      </c>
      <c r="F2222" t="s">
        <v>27885</v>
      </c>
      <c r="G2222" t="s">
        <v>856</v>
      </c>
      <c r="H2222" t="s">
        <v>3312</v>
      </c>
      <c r="I2222" t="s">
        <v>643</v>
      </c>
      <c r="J2222" t="s">
        <v>11582</v>
      </c>
      <c r="K2222" t="s">
        <v>7577</v>
      </c>
      <c r="L2222" t="s">
        <v>2484</v>
      </c>
    </row>
    <row r="2223" spans="1:12">
      <c r="A2223" t="s">
        <v>11611</v>
      </c>
      <c r="B2223" t="s">
        <v>11584</v>
      </c>
      <c r="C2223" t="str">
        <f t="shared" si="34"/>
        <v>BEW</v>
      </c>
      <c r="D2223" s="2" t="s">
        <v>27886</v>
      </c>
      <c r="E2223" t="s">
        <v>3472</v>
      </c>
      <c r="F2223" t="s">
        <v>27887</v>
      </c>
      <c r="G2223" t="s">
        <v>856</v>
      </c>
      <c r="H2223" t="s">
        <v>10783</v>
      </c>
      <c r="I2223" t="s">
        <v>11585</v>
      </c>
      <c r="J2223" t="s">
        <v>5603</v>
      </c>
      <c r="K2223" t="s">
        <v>1144</v>
      </c>
      <c r="L2223" t="s">
        <v>2484</v>
      </c>
    </row>
    <row r="2224" spans="1:12">
      <c r="A2224" t="s">
        <v>11615</v>
      </c>
      <c r="B2224" t="s">
        <v>11587</v>
      </c>
      <c r="C2224" t="str">
        <f t="shared" si="34"/>
        <v>Bharat</v>
      </c>
      <c r="D2224" s="2" t="s">
        <v>27888</v>
      </c>
      <c r="E2224" t="s">
        <v>27889</v>
      </c>
      <c r="F2224" t="s">
        <v>27890</v>
      </c>
      <c r="G2224" t="s">
        <v>3634</v>
      </c>
      <c r="H2224" t="s">
        <v>11589</v>
      </c>
      <c r="I2224" t="s">
        <v>11590</v>
      </c>
      <c r="J2224" t="s">
        <v>11591</v>
      </c>
      <c r="K2224" t="s">
        <v>11592</v>
      </c>
      <c r="L2224" t="s">
        <v>11593</v>
      </c>
    </row>
    <row r="2225" spans="1:12">
      <c r="A2225" t="s">
        <v>11617</v>
      </c>
      <c r="B2225" t="s">
        <v>11595</v>
      </c>
      <c r="C2225" t="str">
        <f t="shared" si="34"/>
        <v>Three</v>
      </c>
      <c r="D2225" s="2" t="s">
        <v>24690</v>
      </c>
      <c r="E2225" t="s">
        <v>6887</v>
      </c>
      <c r="F2225" t="s">
        <v>24198</v>
      </c>
      <c r="G2225" t="s">
        <v>856</v>
      </c>
      <c r="H2225" t="s">
        <v>6798</v>
      </c>
      <c r="I2225" t="s">
        <v>11597</v>
      </c>
      <c r="J2225" t="s">
        <v>5641</v>
      </c>
      <c r="K2225" t="s">
        <v>345</v>
      </c>
      <c r="L2225" t="s">
        <v>11593</v>
      </c>
    </row>
    <row r="2226" spans="1:12">
      <c r="A2226" t="s">
        <v>11623</v>
      </c>
      <c r="B2226" t="s">
        <v>11599</v>
      </c>
      <c r="C2226" t="str">
        <f t="shared" si="34"/>
        <v>Mangal</v>
      </c>
      <c r="D2226" s="2" t="s">
        <v>24691</v>
      </c>
      <c r="E2226" t="s">
        <v>730</v>
      </c>
      <c r="F2226" t="s">
        <v>24692</v>
      </c>
      <c r="G2226" t="s">
        <v>969</v>
      </c>
      <c r="H2226" t="s">
        <v>1584</v>
      </c>
      <c r="I2226" t="s">
        <v>1107</v>
      </c>
      <c r="J2226" t="s">
        <v>11601</v>
      </c>
      <c r="K2226" t="s">
        <v>11602</v>
      </c>
      <c r="L2226" t="s">
        <v>2492</v>
      </c>
    </row>
    <row r="2227" spans="1:12">
      <c r="A2227" t="s">
        <v>11626</v>
      </c>
      <c r="B2227" t="s">
        <v>11604</v>
      </c>
      <c r="C2227" t="str">
        <f t="shared" si="34"/>
        <v>Organic</v>
      </c>
      <c r="D2227" s="2" t="s">
        <v>15100</v>
      </c>
      <c r="E2227" t="s">
        <v>330</v>
      </c>
      <c r="F2227" t="s">
        <v>24693</v>
      </c>
      <c r="G2227" t="s">
        <v>856</v>
      </c>
      <c r="H2227" t="s">
        <v>9049</v>
      </c>
      <c r="I2227" t="s">
        <v>11605</v>
      </c>
      <c r="J2227" t="s">
        <v>4717</v>
      </c>
      <c r="K2227" t="s">
        <v>11606</v>
      </c>
      <c r="L2227" t="s">
        <v>2492</v>
      </c>
    </row>
    <row r="2228" spans="1:12">
      <c r="A2228" t="s">
        <v>11631</v>
      </c>
      <c r="B2228" t="s">
        <v>11608</v>
      </c>
      <c r="C2228" t="str">
        <f t="shared" si="34"/>
        <v>Solitaire</v>
      </c>
      <c r="D2228" s="2" t="s">
        <v>24694</v>
      </c>
      <c r="E2228" t="s">
        <v>8761</v>
      </c>
      <c r="F2228" t="s">
        <v>1722</v>
      </c>
      <c r="G2228" t="s">
        <v>3549</v>
      </c>
      <c r="H2228" t="s">
        <v>231</v>
      </c>
      <c r="I2228" t="s">
        <v>11609</v>
      </c>
      <c r="J2228" t="s">
        <v>879</v>
      </c>
      <c r="K2228" t="s">
        <v>11610</v>
      </c>
      <c r="L2228" t="s">
        <v>547</v>
      </c>
    </row>
    <row r="2229" spans="1:12">
      <c r="A2229" t="s">
        <v>11633</v>
      </c>
      <c r="B2229" t="s">
        <v>11612</v>
      </c>
      <c r="C2229" t="str">
        <f t="shared" si="34"/>
        <v>Niks</v>
      </c>
      <c r="D2229" s="2" t="s">
        <v>11613</v>
      </c>
      <c r="E2229" t="s">
        <v>11394</v>
      </c>
      <c r="F2229" t="s">
        <v>6164</v>
      </c>
      <c r="G2229" t="s">
        <v>856</v>
      </c>
      <c r="H2229" t="s">
        <v>448</v>
      </c>
      <c r="I2229" t="s">
        <v>5251</v>
      </c>
      <c r="J2229" t="s">
        <v>11614</v>
      </c>
      <c r="K2229" t="s">
        <v>103</v>
      </c>
      <c r="L2229" t="s">
        <v>547</v>
      </c>
    </row>
    <row r="2230" spans="1:12">
      <c r="A2230" t="s">
        <v>11637</v>
      </c>
      <c r="B2230" t="s">
        <v>11616</v>
      </c>
      <c r="C2230" t="str">
        <f t="shared" si="34"/>
        <v>Onyx</v>
      </c>
      <c r="D2230" s="2" t="s">
        <v>23962</v>
      </c>
      <c r="E2230" t="s">
        <v>4374</v>
      </c>
      <c r="F2230" t="s">
        <v>24695</v>
      </c>
      <c r="G2230" t="s">
        <v>856</v>
      </c>
      <c r="H2230" t="s">
        <v>5605</v>
      </c>
      <c r="I2230" t="s">
        <v>575</v>
      </c>
      <c r="J2230" t="s">
        <v>11040</v>
      </c>
      <c r="K2230" t="s">
        <v>9714</v>
      </c>
      <c r="L2230" t="s">
        <v>547</v>
      </c>
    </row>
    <row r="2231" spans="1:12">
      <c r="A2231" t="s">
        <v>11640</v>
      </c>
      <c r="B2231" t="s">
        <v>772</v>
      </c>
      <c r="C2231" t="str">
        <f t="shared" si="34"/>
        <v>VMS</v>
      </c>
      <c r="D2231" s="2" t="s">
        <v>95</v>
      </c>
      <c r="E2231" t="s">
        <v>4967</v>
      </c>
      <c r="F2231" t="s">
        <v>22967</v>
      </c>
      <c r="G2231" t="s">
        <v>3928</v>
      </c>
      <c r="H2231" t="s">
        <v>1902</v>
      </c>
      <c r="I2231" t="s">
        <v>11619</v>
      </c>
      <c r="J2231" t="s">
        <v>11620</v>
      </c>
      <c r="K2231" t="s">
        <v>11621</v>
      </c>
      <c r="L2231" t="s">
        <v>11622</v>
      </c>
    </row>
    <row r="2232" spans="1:12">
      <c r="A2232" t="s">
        <v>842</v>
      </c>
      <c r="B2232" t="s">
        <v>843</v>
      </c>
      <c r="C2232" t="str">
        <f t="shared" si="34"/>
        <v>Name</v>
      </c>
      <c r="D2232" s="2" t="s">
        <v>844</v>
      </c>
      <c r="E2232" t="s">
        <v>845</v>
      </c>
      <c r="F2232" t="s">
        <v>846</v>
      </c>
      <c r="G2232" t="s">
        <v>847</v>
      </c>
      <c r="H2232" t="s">
        <v>848</v>
      </c>
      <c r="I2232" t="s">
        <v>849</v>
      </c>
      <c r="J2232" t="s">
        <v>850</v>
      </c>
      <c r="K2232" t="s">
        <v>851</v>
      </c>
      <c r="L2232" t="s">
        <v>852</v>
      </c>
    </row>
    <row r="2233" spans="1:12">
      <c r="A2233" t="s">
        <v>11643</v>
      </c>
      <c r="B2233" t="s">
        <v>11624</v>
      </c>
      <c r="C2233" t="str">
        <f t="shared" si="34"/>
        <v>Harsha</v>
      </c>
      <c r="D2233" s="2" t="s">
        <v>27891</v>
      </c>
      <c r="E2233" t="s">
        <v>23743</v>
      </c>
      <c r="F2233" t="s">
        <v>27892</v>
      </c>
      <c r="G2233" t="s">
        <v>449</v>
      </c>
      <c r="H2233" t="s">
        <v>2572</v>
      </c>
      <c r="I2233" t="s">
        <v>9988</v>
      </c>
      <c r="J2233" t="s">
        <v>11625</v>
      </c>
      <c r="K2233" t="s">
        <v>338</v>
      </c>
      <c r="L2233" t="s">
        <v>11622</v>
      </c>
    </row>
    <row r="2234" spans="1:12">
      <c r="A2234" t="s">
        <v>11646</v>
      </c>
      <c r="B2234" t="s">
        <v>11627</v>
      </c>
      <c r="C2234" t="str">
        <f t="shared" si="34"/>
        <v>Maan</v>
      </c>
      <c r="D2234" s="2" t="s">
        <v>23056</v>
      </c>
      <c r="E2234" t="s">
        <v>24497</v>
      </c>
      <c r="F2234" t="s">
        <v>24696</v>
      </c>
      <c r="G2234" t="s">
        <v>856</v>
      </c>
      <c r="H2234" t="s">
        <v>207</v>
      </c>
      <c r="I2234" t="s">
        <v>11628</v>
      </c>
      <c r="J2234" t="s">
        <v>11629</v>
      </c>
      <c r="K2234" t="s">
        <v>9761</v>
      </c>
      <c r="L2234" t="s">
        <v>11630</v>
      </c>
    </row>
    <row r="2235" spans="1:12">
      <c r="A2235" t="s">
        <v>11650</v>
      </c>
      <c r="B2235" t="s">
        <v>11632</v>
      </c>
      <c r="C2235" t="str">
        <f t="shared" si="34"/>
        <v>Kizi</v>
      </c>
      <c r="D2235" s="2" t="s">
        <v>3256</v>
      </c>
      <c r="E2235" t="s">
        <v>4770</v>
      </c>
      <c r="F2235" t="s">
        <v>8241</v>
      </c>
      <c r="G2235" t="s">
        <v>856</v>
      </c>
      <c r="H2235" t="s">
        <v>1027</v>
      </c>
      <c r="I2235" t="s">
        <v>856</v>
      </c>
      <c r="J2235" t="s">
        <v>4317</v>
      </c>
      <c r="K2235" t="s">
        <v>7278</v>
      </c>
      <c r="L2235" t="s">
        <v>679</v>
      </c>
    </row>
    <row r="2236" spans="1:12">
      <c r="A2236" t="s">
        <v>11654</v>
      </c>
      <c r="B2236" t="s">
        <v>11634</v>
      </c>
      <c r="C2236" t="str">
        <f t="shared" si="34"/>
        <v>Shalimar</v>
      </c>
      <c r="D2236" s="2" t="s">
        <v>7659</v>
      </c>
      <c r="E2236" t="s">
        <v>19287</v>
      </c>
      <c r="F2236" t="s">
        <v>23587</v>
      </c>
      <c r="G2236" t="s">
        <v>856</v>
      </c>
      <c r="H2236" t="s">
        <v>2463</v>
      </c>
      <c r="I2236" t="s">
        <v>11635</v>
      </c>
      <c r="J2236" t="s">
        <v>5834</v>
      </c>
      <c r="K2236" t="s">
        <v>11636</v>
      </c>
      <c r="L2236" t="s">
        <v>1650</v>
      </c>
    </row>
    <row r="2237" spans="1:12">
      <c r="A2237" t="s">
        <v>11659</v>
      </c>
      <c r="B2237" t="s">
        <v>11638</v>
      </c>
      <c r="C2237" t="str">
        <f t="shared" si="34"/>
        <v>Star</v>
      </c>
      <c r="D2237" s="2" t="s">
        <v>5970</v>
      </c>
      <c r="E2237" t="s">
        <v>2928</v>
      </c>
      <c r="F2237" t="s">
        <v>27893</v>
      </c>
      <c r="G2237" t="s">
        <v>2132</v>
      </c>
      <c r="H2237" t="s">
        <v>244</v>
      </c>
      <c r="I2237" t="s">
        <v>11639</v>
      </c>
      <c r="J2237" t="s">
        <v>1580</v>
      </c>
      <c r="K2237" t="s">
        <v>9595</v>
      </c>
      <c r="L2237" t="s">
        <v>1650</v>
      </c>
    </row>
    <row r="2238" spans="1:12">
      <c r="A2238" t="s">
        <v>11663</v>
      </c>
      <c r="B2238" t="s">
        <v>11641</v>
      </c>
      <c r="C2238" t="str">
        <f t="shared" si="34"/>
        <v>Antony</v>
      </c>
      <c r="D2238" s="2" t="s">
        <v>5820</v>
      </c>
      <c r="E2238" t="s">
        <v>6121</v>
      </c>
      <c r="F2238" t="s">
        <v>27894</v>
      </c>
      <c r="G2238" t="s">
        <v>856</v>
      </c>
      <c r="H2238" t="s">
        <v>6341</v>
      </c>
      <c r="I2238" t="s">
        <v>4945</v>
      </c>
      <c r="J2238" t="s">
        <v>11642</v>
      </c>
      <c r="K2238" t="s">
        <v>5079</v>
      </c>
      <c r="L2238" t="s">
        <v>1650</v>
      </c>
    </row>
    <row r="2239" spans="1:12">
      <c r="A2239" t="s">
        <v>11667</v>
      </c>
      <c r="B2239" t="s">
        <v>11644</v>
      </c>
      <c r="C2239" t="str">
        <f t="shared" si="34"/>
        <v>Richa</v>
      </c>
      <c r="D2239" s="2" t="s">
        <v>5022</v>
      </c>
      <c r="E2239" t="s">
        <v>7048</v>
      </c>
      <c r="F2239" t="s">
        <v>24698</v>
      </c>
      <c r="G2239" t="s">
        <v>856</v>
      </c>
      <c r="H2239" t="s">
        <v>665</v>
      </c>
      <c r="I2239" t="s">
        <v>11645</v>
      </c>
      <c r="J2239" t="s">
        <v>5768</v>
      </c>
      <c r="K2239" t="s">
        <v>9757</v>
      </c>
      <c r="L2239" t="s">
        <v>1650</v>
      </c>
    </row>
    <row r="2240" spans="1:12">
      <c r="A2240" t="s">
        <v>11671</v>
      </c>
      <c r="B2240" t="s">
        <v>11647</v>
      </c>
      <c r="C2240" t="str">
        <f t="shared" si="34"/>
        <v>Moongipa</v>
      </c>
      <c r="D2240" s="2" t="s">
        <v>7504</v>
      </c>
      <c r="E2240" t="s">
        <v>7945</v>
      </c>
      <c r="F2240" t="s">
        <v>8252</v>
      </c>
      <c r="G2240" t="s">
        <v>856</v>
      </c>
      <c r="H2240" t="s">
        <v>588</v>
      </c>
      <c r="I2240" t="s">
        <v>11648</v>
      </c>
      <c r="J2240" t="s">
        <v>1251</v>
      </c>
      <c r="K2240" t="s">
        <v>11649</v>
      </c>
      <c r="L2240" t="s">
        <v>8910</v>
      </c>
    </row>
    <row r="2241" spans="1:12">
      <c r="A2241" t="s">
        <v>11675</v>
      </c>
      <c r="B2241" t="s">
        <v>11655</v>
      </c>
      <c r="C2241" t="str">
        <f t="shared" si="34"/>
        <v>JITF</v>
      </c>
      <c r="D2241" s="2" t="s">
        <v>24699</v>
      </c>
      <c r="E2241" t="s">
        <v>859</v>
      </c>
      <c r="F2241" t="s">
        <v>24700</v>
      </c>
      <c r="G2241" t="s">
        <v>856</v>
      </c>
      <c r="H2241" t="s">
        <v>11656</v>
      </c>
      <c r="I2241" t="s">
        <v>11657</v>
      </c>
      <c r="J2241" t="s">
        <v>11658</v>
      </c>
      <c r="K2241" t="s">
        <v>6540</v>
      </c>
      <c r="L2241" t="s">
        <v>11004</v>
      </c>
    </row>
    <row r="2242" spans="1:12">
      <c r="A2242" t="s">
        <v>11679</v>
      </c>
      <c r="B2242" t="s">
        <v>11651</v>
      </c>
      <c r="C2242" t="str">
        <f t="shared" ref="C2242:C2305" si="35">IFERROR(LEFT(B2242,FIND(" ",B2242)-1),B2242)</f>
        <v>Jay</v>
      </c>
      <c r="D2242" s="2" t="s">
        <v>4240</v>
      </c>
      <c r="E2242" t="s">
        <v>22754</v>
      </c>
      <c r="F2242" t="s">
        <v>1873</v>
      </c>
      <c r="G2242" t="s">
        <v>856</v>
      </c>
      <c r="H2242" t="s">
        <v>570</v>
      </c>
      <c r="I2242" t="s">
        <v>11652</v>
      </c>
      <c r="J2242" t="s">
        <v>149</v>
      </c>
      <c r="K2242" t="s">
        <v>11653</v>
      </c>
      <c r="L2242" t="s">
        <v>11004</v>
      </c>
    </row>
    <row r="2243" spans="1:12">
      <c r="A2243" t="s">
        <v>842</v>
      </c>
      <c r="B2243" t="s">
        <v>843</v>
      </c>
      <c r="C2243" t="str">
        <f t="shared" si="35"/>
        <v>Name</v>
      </c>
      <c r="D2243" s="2" t="s">
        <v>844</v>
      </c>
      <c r="E2243" t="s">
        <v>845</v>
      </c>
      <c r="F2243" t="s">
        <v>846</v>
      </c>
      <c r="G2243" t="s">
        <v>847</v>
      </c>
      <c r="H2243" t="s">
        <v>848</v>
      </c>
      <c r="I2243" t="s">
        <v>849</v>
      </c>
      <c r="J2243" t="s">
        <v>850</v>
      </c>
      <c r="K2243" t="s">
        <v>851</v>
      </c>
      <c r="L2243" t="s">
        <v>852</v>
      </c>
    </row>
    <row r="2244" spans="1:12">
      <c r="A2244" t="s">
        <v>11684</v>
      </c>
      <c r="B2244" t="s">
        <v>11660</v>
      </c>
      <c r="C2244" t="str">
        <f t="shared" si="35"/>
        <v>Deep</v>
      </c>
      <c r="D2244" s="2" t="s">
        <v>27895</v>
      </c>
      <c r="E2244" t="s">
        <v>7664</v>
      </c>
      <c r="F2244" t="s">
        <v>27896</v>
      </c>
      <c r="G2244" t="s">
        <v>455</v>
      </c>
      <c r="H2244" t="s">
        <v>10277</v>
      </c>
      <c r="I2244" t="s">
        <v>5311</v>
      </c>
      <c r="J2244" t="s">
        <v>11661</v>
      </c>
      <c r="K2244" t="s">
        <v>11662</v>
      </c>
      <c r="L2244" t="s">
        <v>3908</v>
      </c>
    </row>
    <row r="2245" spans="1:12">
      <c r="A2245" t="s">
        <v>11686</v>
      </c>
      <c r="B2245" t="s">
        <v>11664</v>
      </c>
      <c r="C2245" t="str">
        <f t="shared" si="35"/>
        <v>Crop</v>
      </c>
      <c r="D2245" s="2" t="s">
        <v>24701</v>
      </c>
      <c r="E2245" t="s">
        <v>261</v>
      </c>
      <c r="F2245" t="s">
        <v>6629</v>
      </c>
      <c r="G2245" t="s">
        <v>856</v>
      </c>
      <c r="H2245" t="s">
        <v>363</v>
      </c>
      <c r="I2245" t="s">
        <v>7811</v>
      </c>
      <c r="J2245" t="s">
        <v>1565</v>
      </c>
      <c r="K2245" t="s">
        <v>11666</v>
      </c>
      <c r="L2245" t="s">
        <v>3908</v>
      </c>
    </row>
    <row r="2246" spans="1:12">
      <c r="A2246" t="s">
        <v>11691</v>
      </c>
      <c r="B2246" t="s">
        <v>11668</v>
      </c>
      <c r="C2246" t="str">
        <f t="shared" si="35"/>
        <v>Shyam</v>
      </c>
      <c r="D2246" s="2" t="s">
        <v>27897</v>
      </c>
      <c r="E2246" t="s">
        <v>25302</v>
      </c>
      <c r="F2246" t="s">
        <v>27898</v>
      </c>
      <c r="G2246" t="s">
        <v>5509</v>
      </c>
      <c r="H2246" t="s">
        <v>11669</v>
      </c>
      <c r="I2246" t="s">
        <v>1043</v>
      </c>
      <c r="J2246" t="s">
        <v>11670</v>
      </c>
      <c r="K2246" t="s">
        <v>6026</v>
      </c>
      <c r="L2246" t="s">
        <v>6871</v>
      </c>
    </row>
    <row r="2247" spans="1:12">
      <c r="A2247" t="s">
        <v>11695</v>
      </c>
      <c r="B2247" t="s">
        <v>11672</v>
      </c>
      <c r="C2247" t="str">
        <f t="shared" si="35"/>
        <v>Jagan</v>
      </c>
      <c r="D2247" s="2" t="s">
        <v>22859</v>
      </c>
      <c r="E2247" t="s">
        <v>23353</v>
      </c>
      <c r="F2247" t="s">
        <v>23248</v>
      </c>
      <c r="G2247" t="s">
        <v>856</v>
      </c>
      <c r="H2247" t="s">
        <v>1601</v>
      </c>
      <c r="I2247" t="s">
        <v>856</v>
      </c>
      <c r="J2247" t="s">
        <v>11673</v>
      </c>
      <c r="K2247" t="s">
        <v>11674</v>
      </c>
      <c r="L2247" t="s">
        <v>1857</v>
      </c>
    </row>
    <row r="2248" spans="1:12">
      <c r="A2248" t="s">
        <v>11699</v>
      </c>
      <c r="B2248" t="s">
        <v>11676</v>
      </c>
      <c r="C2248" t="str">
        <f t="shared" si="35"/>
        <v>Sportking</v>
      </c>
      <c r="D2248" s="2" t="s">
        <v>27899</v>
      </c>
      <c r="E2248" t="s">
        <v>2585</v>
      </c>
      <c r="F2248" t="s">
        <v>27900</v>
      </c>
      <c r="G2248" t="s">
        <v>2463</v>
      </c>
      <c r="H2248" t="s">
        <v>1213</v>
      </c>
      <c r="I2248" t="s">
        <v>7511</v>
      </c>
      <c r="J2248" t="s">
        <v>11677</v>
      </c>
      <c r="K2248" t="s">
        <v>11678</v>
      </c>
      <c r="L2248" t="s">
        <v>1857</v>
      </c>
    </row>
    <row r="2249" spans="1:12">
      <c r="A2249" t="s">
        <v>11702</v>
      </c>
      <c r="B2249" t="s">
        <v>11680</v>
      </c>
      <c r="C2249" t="str">
        <f t="shared" si="35"/>
        <v>O</v>
      </c>
      <c r="D2249" s="2" t="s">
        <v>23344</v>
      </c>
      <c r="E2249" t="s">
        <v>7591</v>
      </c>
      <c r="F2249" t="s">
        <v>27901</v>
      </c>
      <c r="G2249" t="s">
        <v>388</v>
      </c>
      <c r="H2249" t="s">
        <v>11681</v>
      </c>
      <c r="I2249" t="s">
        <v>699</v>
      </c>
      <c r="J2249" t="s">
        <v>11682</v>
      </c>
      <c r="K2249" t="s">
        <v>11683</v>
      </c>
      <c r="L2249" t="s">
        <v>1857</v>
      </c>
    </row>
    <row r="2250" spans="1:12">
      <c r="A2250" t="s">
        <v>11706</v>
      </c>
      <c r="B2250" t="s">
        <v>11685</v>
      </c>
      <c r="C2250" t="str">
        <f t="shared" si="35"/>
        <v>7Seas</v>
      </c>
      <c r="D2250" s="2" t="s">
        <v>27902</v>
      </c>
      <c r="E2250" t="s">
        <v>13885</v>
      </c>
      <c r="F2250" t="s">
        <v>27903</v>
      </c>
      <c r="G2250" t="s">
        <v>856</v>
      </c>
      <c r="H2250" t="s">
        <v>3847</v>
      </c>
      <c r="I2250" t="s">
        <v>1002</v>
      </c>
      <c r="J2250" t="s">
        <v>312</v>
      </c>
      <c r="K2250" t="s">
        <v>4558</v>
      </c>
      <c r="L2250" t="s">
        <v>620</v>
      </c>
    </row>
    <row r="2251" spans="1:12">
      <c r="A2251" t="s">
        <v>11709</v>
      </c>
      <c r="B2251" t="s">
        <v>11687</v>
      </c>
      <c r="C2251" t="str">
        <f t="shared" si="35"/>
        <v>Centum</v>
      </c>
      <c r="D2251" s="2" t="s">
        <v>27904</v>
      </c>
      <c r="E2251" t="s">
        <v>27905</v>
      </c>
      <c r="F2251" t="s">
        <v>27906</v>
      </c>
      <c r="G2251" t="s">
        <v>1141</v>
      </c>
      <c r="H2251" t="s">
        <v>11688</v>
      </c>
      <c r="I2251" t="s">
        <v>11689</v>
      </c>
      <c r="J2251" t="s">
        <v>11690</v>
      </c>
      <c r="K2251" t="s">
        <v>5604</v>
      </c>
      <c r="L2251" t="s">
        <v>620</v>
      </c>
    </row>
    <row r="2252" spans="1:12">
      <c r="A2252" t="s">
        <v>11713</v>
      </c>
      <c r="B2252" t="s">
        <v>771</v>
      </c>
      <c r="C2252" t="str">
        <f t="shared" si="35"/>
        <v>Future</v>
      </c>
      <c r="D2252" s="2" t="s">
        <v>969</v>
      </c>
      <c r="E2252" t="s">
        <v>859</v>
      </c>
      <c r="F2252" t="s">
        <v>17036</v>
      </c>
      <c r="G2252" t="s">
        <v>856</v>
      </c>
      <c r="H2252" t="s">
        <v>11692</v>
      </c>
      <c r="I2252" t="s">
        <v>11693</v>
      </c>
      <c r="J2252" t="s">
        <v>11694</v>
      </c>
      <c r="K2252" t="s">
        <v>473</v>
      </c>
      <c r="L2252" t="s">
        <v>3164</v>
      </c>
    </row>
    <row r="2253" spans="1:12">
      <c r="A2253" t="s">
        <v>11716</v>
      </c>
      <c r="B2253" t="s">
        <v>11696</v>
      </c>
      <c r="C2253" t="str">
        <f t="shared" si="35"/>
        <v>T</v>
      </c>
      <c r="D2253" s="2" t="s">
        <v>27907</v>
      </c>
      <c r="E2253" t="s">
        <v>7570</v>
      </c>
      <c r="F2253" t="s">
        <v>27908</v>
      </c>
      <c r="G2253" t="s">
        <v>955</v>
      </c>
      <c r="H2253" t="s">
        <v>10256</v>
      </c>
      <c r="I2253" t="s">
        <v>9288</v>
      </c>
      <c r="J2253" t="s">
        <v>11697</v>
      </c>
      <c r="K2253" t="s">
        <v>10613</v>
      </c>
      <c r="L2253" t="s">
        <v>11698</v>
      </c>
    </row>
    <row r="2254" spans="1:12">
      <c r="A2254" t="s">
        <v>11719</v>
      </c>
      <c r="B2254" t="s">
        <v>22416</v>
      </c>
      <c r="C2254" t="str">
        <f t="shared" si="35"/>
        <v>Dharmaj</v>
      </c>
      <c r="D2254" s="2" t="s">
        <v>26862</v>
      </c>
      <c r="E2254" t="s">
        <v>11185</v>
      </c>
      <c r="F2254" t="s">
        <v>27909</v>
      </c>
      <c r="G2254" t="s">
        <v>856</v>
      </c>
      <c r="H2254" t="s">
        <v>5208</v>
      </c>
      <c r="I2254" t="s">
        <v>22417</v>
      </c>
      <c r="J2254" t="s">
        <v>22418</v>
      </c>
      <c r="K2254" t="s">
        <v>22419</v>
      </c>
      <c r="L2254" t="s">
        <v>4626</v>
      </c>
    </row>
    <row r="2255" spans="1:12">
      <c r="A2255" t="s">
        <v>11724</v>
      </c>
      <c r="B2255" t="s">
        <v>11700</v>
      </c>
      <c r="C2255" t="str">
        <f t="shared" si="35"/>
        <v>RIR</v>
      </c>
      <c r="D2255" s="2" t="s">
        <v>24301</v>
      </c>
      <c r="E2255" t="s">
        <v>27910</v>
      </c>
      <c r="F2255" t="s">
        <v>27911</v>
      </c>
      <c r="G2255" t="s">
        <v>632</v>
      </c>
      <c r="H2255" t="s">
        <v>6147</v>
      </c>
      <c r="I2255" t="s">
        <v>11701</v>
      </c>
      <c r="J2255" t="s">
        <v>10168</v>
      </c>
      <c r="K2255" t="s">
        <v>1437</v>
      </c>
      <c r="L2255" t="s">
        <v>4649</v>
      </c>
    </row>
    <row r="2256" spans="1:12">
      <c r="A2256" t="s">
        <v>11726</v>
      </c>
      <c r="B2256" t="s">
        <v>11703</v>
      </c>
      <c r="C2256" t="str">
        <f t="shared" si="35"/>
        <v>Kanpur</v>
      </c>
      <c r="D2256" s="2" t="s">
        <v>24704</v>
      </c>
      <c r="E2256" t="s">
        <v>4475</v>
      </c>
      <c r="F2256" t="s">
        <v>24705</v>
      </c>
      <c r="G2256" t="s">
        <v>2673</v>
      </c>
      <c r="H2256" t="s">
        <v>256</v>
      </c>
      <c r="I2256" t="s">
        <v>11704</v>
      </c>
      <c r="J2256" t="s">
        <v>11705</v>
      </c>
      <c r="K2256" t="s">
        <v>1569</v>
      </c>
      <c r="L2256" t="s">
        <v>4649</v>
      </c>
    </row>
    <row r="2257" spans="1:12">
      <c r="A2257" t="s">
        <v>11731</v>
      </c>
      <c r="B2257" t="s">
        <v>11707</v>
      </c>
      <c r="C2257" t="str">
        <f t="shared" si="35"/>
        <v>NIS</v>
      </c>
      <c r="D2257" s="2" t="s">
        <v>1129</v>
      </c>
      <c r="E2257" t="s">
        <v>5005</v>
      </c>
      <c r="F2257" t="s">
        <v>27912</v>
      </c>
      <c r="G2257" t="s">
        <v>856</v>
      </c>
      <c r="H2257" t="s">
        <v>859</v>
      </c>
      <c r="I2257" t="s">
        <v>859</v>
      </c>
      <c r="J2257" t="s">
        <v>859</v>
      </c>
      <c r="K2257" t="s">
        <v>859</v>
      </c>
      <c r="L2257" t="s">
        <v>4649</v>
      </c>
    </row>
    <row r="2258" spans="1:12">
      <c r="A2258" t="s">
        <v>11734</v>
      </c>
      <c r="B2258" t="s">
        <v>11710</v>
      </c>
      <c r="C2258" t="str">
        <f t="shared" si="35"/>
        <v>Star</v>
      </c>
      <c r="D2258" s="2" t="s">
        <v>27913</v>
      </c>
      <c r="E2258" t="s">
        <v>1507</v>
      </c>
      <c r="F2258" t="s">
        <v>27914</v>
      </c>
      <c r="G2258" t="s">
        <v>856</v>
      </c>
      <c r="H2258" t="s">
        <v>11711</v>
      </c>
      <c r="I2258" t="s">
        <v>523</v>
      </c>
      <c r="J2258" t="s">
        <v>11712</v>
      </c>
      <c r="K2258" t="s">
        <v>6564</v>
      </c>
      <c r="L2258" t="s">
        <v>10249</v>
      </c>
    </row>
    <row r="2259" spans="1:12">
      <c r="A2259" t="s">
        <v>842</v>
      </c>
      <c r="B2259" t="s">
        <v>843</v>
      </c>
      <c r="C2259" t="str">
        <f t="shared" si="35"/>
        <v>Name</v>
      </c>
      <c r="D2259" s="2" t="s">
        <v>844</v>
      </c>
      <c r="E2259" t="s">
        <v>845</v>
      </c>
      <c r="F2259" t="s">
        <v>846</v>
      </c>
      <c r="G2259" t="s">
        <v>847</v>
      </c>
      <c r="H2259" t="s">
        <v>848</v>
      </c>
      <c r="I2259" t="s">
        <v>849</v>
      </c>
      <c r="J2259" t="s">
        <v>850</v>
      </c>
      <c r="K2259" t="s">
        <v>851</v>
      </c>
      <c r="L2259" t="s">
        <v>852</v>
      </c>
    </row>
    <row r="2260" spans="1:12">
      <c r="A2260" t="s">
        <v>11740</v>
      </c>
      <c r="B2260" t="s">
        <v>11714</v>
      </c>
      <c r="C2260" t="str">
        <f t="shared" si="35"/>
        <v>Apeejay</v>
      </c>
      <c r="D2260" s="2" t="s">
        <v>27915</v>
      </c>
      <c r="E2260" t="s">
        <v>24595</v>
      </c>
      <c r="F2260" t="s">
        <v>27916</v>
      </c>
      <c r="G2260" t="s">
        <v>1534</v>
      </c>
      <c r="H2260" t="s">
        <v>10772</v>
      </c>
      <c r="I2260" t="s">
        <v>11715</v>
      </c>
      <c r="J2260" t="s">
        <v>4454</v>
      </c>
      <c r="K2260" t="s">
        <v>7223</v>
      </c>
      <c r="L2260" t="s">
        <v>10249</v>
      </c>
    </row>
    <row r="2261" spans="1:12">
      <c r="A2261" t="s">
        <v>11743</v>
      </c>
      <c r="B2261" t="s">
        <v>11717</v>
      </c>
      <c r="C2261" t="str">
        <f t="shared" si="35"/>
        <v>Schloss</v>
      </c>
      <c r="D2261" s="2" t="s">
        <v>27917</v>
      </c>
      <c r="E2261" t="s">
        <v>27918</v>
      </c>
      <c r="F2261" t="s">
        <v>27919</v>
      </c>
      <c r="G2261" t="s">
        <v>856</v>
      </c>
      <c r="H2261" t="s">
        <v>1052</v>
      </c>
      <c r="I2261" t="s">
        <v>3480</v>
      </c>
      <c r="J2261" t="s">
        <v>11718</v>
      </c>
      <c r="K2261" t="s">
        <v>907</v>
      </c>
      <c r="L2261" t="s">
        <v>10249</v>
      </c>
    </row>
    <row r="2262" spans="1:12">
      <c r="A2262" t="s">
        <v>11747</v>
      </c>
      <c r="B2262" t="s">
        <v>11720</v>
      </c>
      <c r="C2262" t="str">
        <f t="shared" si="35"/>
        <v>Mohit</v>
      </c>
      <c r="D2262" s="2" t="s">
        <v>1026</v>
      </c>
      <c r="E2262" t="s">
        <v>667</v>
      </c>
      <c r="F2262" t="s">
        <v>11318</v>
      </c>
      <c r="G2262" t="s">
        <v>856</v>
      </c>
      <c r="H2262" t="s">
        <v>3608</v>
      </c>
      <c r="I2262" t="s">
        <v>11721</v>
      </c>
      <c r="J2262" t="s">
        <v>11722</v>
      </c>
      <c r="K2262" t="s">
        <v>11723</v>
      </c>
      <c r="L2262" t="s">
        <v>7034</v>
      </c>
    </row>
    <row r="2263" spans="1:12">
      <c r="A2263" t="s">
        <v>11749</v>
      </c>
      <c r="B2263" t="s">
        <v>11725</v>
      </c>
      <c r="C2263" t="str">
        <f t="shared" si="35"/>
        <v>Roopa</v>
      </c>
      <c r="D2263" s="2" t="s">
        <v>24707</v>
      </c>
      <c r="E2263" t="s">
        <v>2887</v>
      </c>
      <c r="F2263" t="s">
        <v>24708</v>
      </c>
      <c r="G2263" t="s">
        <v>856</v>
      </c>
      <c r="H2263" t="s">
        <v>1369</v>
      </c>
      <c r="I2263" t="s">
        <v>5276</v>
      </c>
      <c r="J2263" t="s">
        <v>3691</v>
      </c>
      <c r="K2263" t="s">
        <v>389</v>
      </c>
      <c r="L2263" t="s">
        <v>7600</v>
      </c>
    </row>
    <row r="2264" spans="1:12">
      <c r="A2264" t="s">
        <v>11753</v>
      </c>
      <c r="B2264" t="s">
        <v>11727</v>
      </c>
      <c r="C2264" t="str">
        <f t="shared" si="35"/>
        <v>Fortis</v>
      </c>
      <c r="D2264" s="2" t="s">
        <v>27920</v>
      </c>
      <c r="E2264" t="s">
        <v>27921</v>
      </c>
      <c r="F2264" t="s">
        <v>27922</v>
      </c>
      <c r="G2264" t="s">
        <v>1804</v>
      </c>
      <c r="H2264" t="s">
        <v>11729</v>
      </c>
      <c r="I2264" t="s">
        <v>1160</v>
      </c>
      <c r="J2264" t="s">
        <v>11730</v>
      </c>
      <c r="K2264" t="s">
        <v>5927</v>
      </c>
      <c r="L2264" t="s">
        <v>7600</v>
      </c>
    </row>
    <row r="2265" spans="1:12">
      <c r="A2265" t="s">
        <v>11757</v>
      </c>
      <c r="B2265" t="s">
        <v>11732</v>
      </c>
      <c r="C2265" t="str">
        <f t="shared" si="35"/>
        <v>SKP</v>
      </c>
      <c r="D2265" s="2" t="s">
        <v>24709</v>
      </c>
      <c r="E2265" t="s">
        <v>24710</v>
      </c>
      <c r="F2265" t="s">
        <v>24711</v>
      </c>
      <c r="G2265" t="s">
        <v>228</v>
      </c>
      <c r="H2265" t="s">
        <v>2059</v>
      </c>
      <c r="I2265" t="s">
        <v>859</v>
      </c>
      <c r="J2265" t="s">
        <v>11733</v>
      </c>
      <c r="K2265" t="s">
        <v>859</v>
      </c>
      <c r="L2265" t="s">
        <v>7600</v>
      </c>
    </row>
    <row r="2266" spans="1:12">
      <c r="A2266" t="s">
        <v>11760</v>
      </c>
      <c r="B2266" t="s">
        <v>11735</v>
      </c>
      <c r="C2266" t="str">
        <f t="shared" si="35"/>
        <v>Marathon</v>
      </c>
      <c r="D2266" s="2" t="s">
        <v>27923</v>
      </c>
      <c r="E2266" t="s">
        <v>5897</v>
      </c>
      <c r="F2266" t="s">
        <v>27924</v>
      </c>
      <c r="G2266" t="s">
        <v>448</v>
      </c>
      <c r="H2266" t="s">
        <v>11736</v>
      </c>
      <c r="I2266" t="s">
        <v>11737</v>
      </c>
      <c r="J2266" t="s">
        <v>11738</v>
      </c>
      <c r="K2266" t="s">
        <v>11739</v>
      </c>
      <c r="L2266" t="s">
        <v>9638</v>
      </c>
    </row>
    <row r="2267" spans="1:12">
      <c r="A2267" t="s">
        <v>11766</v>
      </c>
      <c r="B2267" t="s">
        <v>11741</v>
      </c>
      <c r="C2267" t="str">
        <f t="shared" si="35"/>
        <v>Viaz</v>
      </c>
      <c r="D2267" s="2" t="s">
        <v>2903</v>
      </c>
      <c r="E2267" t="s">
        <v>4149</v>
      </c>
      <c r="F2267" t="s">
        <v>10969</v>
      </c>
      <c r="G2267" t="s">
        <v>856</v>
      </c>
      <c r="H2267" t="s">
        <v>3797</v>
      </c>
      <c r="I2267" t="s">
        <v>11742</v>
      </c>
      <c r="J2267" t="s">
        <v>3996</v>
      </c>
      <c r="K2267" t="s">
        <v>489</v>
      </c>
      <c r="L2267" t="s">
        <v>9638</v>
      </c>
    </row>
    <row r="2268" spans="1:12">
      <c r="A2268" t="s">
        <v>11768</v>
      </c>
      <c r="B2268" t="s">
        <v>11744</v>
      </c>
      <c r="C2268" t="str">
        <f t="shared" si="35"/>
        <v>Bambino</v>
      </c>
      <c r="D2268" s="2" t="s">
        <v>16738</v>
      </c>
      <c r="E2268" t="s">
        <v>6651</v>
      </c>
      <c r="F2268" t="s">
        <v>24712</v>
      </c>
      <c r="G2268" t="s">
        <v>4129</v>
      </c>
      <c r="H2268" t="s">
        <v>4109</v>
      </c>
      <c r="I2268" t="s">
        <v>8155</v>
      </c>
      <c r="J2268" t="s">
        <v>11746</v>
      </c>
      <c r="K2268" t="s">
        <v>1185</v>
      </c>
      <c r="L2268" t="s">
        <v>1323</v>
      </c>
    </row>
    <row r="2269" spans="1:12">
      <c r="A2269" t="s">
        <v>11772</v>
      </c>
      <c r="B2269" t="s">
        <v>11748</v>
      </c>
      <c r="C2269" t="str">
        <f t="shared" si="35"/>
        <v>Perfectpac</v>
      </c>
      <c r="D2269" s="2" t="s">
        <v>27925</v>
      </c>
      <c r="E2269" t="s">
        <v>17457</v>
      </c>
      <c r="F2269" t="s">
        <v>25036</v>
      </c>
      <c r="G2269" t="s">
        <v>8772</v>
      </c>
      <c r="H2269" t="s">
        <v>146</v>
      </c>
      <c r="I2269" t="s">
        <v>949</v>
      </c>
      <c r="J2269" t="s">
        <v>10601</v>
      </c>
      <c r="K2269" t="s">
        <v>493</v>
      </c>
      <c r="L2269" t="s">
        <v>6436</v>
      </c>
    </row>
    <row r="2270" spans="1:12">
      <c r="A2270" t="s">
        <v>842</v>
      </c>
      <c r="B2270" t="s">
        <v>843</v>
      </c>
      <c r="C2270" t="str">
        <f t="shared" si="35"/>
        <v>Name</v>
      </c>
      <c r="D2270" s="2" t="s">
        <v>844</v>
      </c>
      <c r="E2270" t="s">
        <v>845</v>
      </c>
      <c r="F2270" t="s">
        <v>846</v>
      </c>
      <c r="G2270" t="s">
        <v>847</v>
      </c>
      <c r="H2270" t="s">
        <v>848</v>
      </c>
      <c r="I2270" t="s">
        <v>849</v>
      </c>
      <c r="J2270" t="s">
        <v>850</v>
      </c>
      <c r="K2270" t="s">
        <v>851</v>
      </c>
      <c r="L2270" t="s">
        <v>852</v>
      </c>
    </row>
    <row r="2271" spans="1:12">
      <c r="A2271" t="s">
        <v>11776</v>
      </c>
      <c r="B2271" t="s">
        <v>11750</v>
      </c>
      <c r="C2271" t="str">
        <f t="shared" si="35"/>
        <v>Moschip</v>
      </c>
      <c r="D2271" s="2" t="s">
        <v>23328</v>
      </c>
      <c r="E2271" t="s">
        <v>19510</v>
      </c>
      <c r="F2271" t="s">
        <v>27926</v>
      </c>
      <c r="G2271" t="s">
        <v>856</v>
      </c>
      <c r="H2271" t="s">
        <v>3575</v>
      </c>
      <c r="I2271" t="s">
        <v>11751</v>
      </c>
      <c r="J2271" t="s">
        <v>11752</v>
      </c>
      <c r="K2271" t="s">
        <v>1234</v>
      </c>
      <c r="L2271" t="s">
        <v>6436</v>
      </c>
    </row>
    <row r="2272" spans="1:12">
      <c r="A2272" t="s">
        <v>11780</v>
      </c>
      <c r="B2272" t="s">
        <v>11754</v>
      </c>
      <c r="C2272" t="str">
        <f t="shared" si="35"/>
        <v>Foods</v>
      </c>
      <c r="D2272" s="2" t="s">
        <v>23536</v>
      </c>
      <c r="E2272" t="s">
        <v>9253</v>
      </c>
      <c r="F2272" t="s">
        <v>27927</v>
      </c>
      <c r="G2272" t="s">
        <v>1601</v>
      </c>
      <c r="H2272" t="s">
        <v>1658</v>
      </c>
      <c r="I2272" t="s">
        <v>2109</v>
      </c>
      <c r="J2272" t="s">
        <v>11756</v>
      </c>
      <c r="K2272" t="s">
        <v>1300</v>
      </c>
      <c r="L2272" t="s">
        <v>7926</v>
      </c>
    </row>
    <row r="2273" spans="1:12">
      <c r="A2273" t="s">
        <v>11784</v>
      </c>
      <c r="B2273" t="s">
        <v>11758</v>
      </c>
      <c r="C2273" t="str">
        <f t="shared" si="35"/>
        <v>Chatha</v>
      </c>
      <c r="D2273" s="2" t="s">
        <v>2190</v>
      </c>
      <c r="E2273" t="s">
        <v>2456</v>
      </c>
      <c r="F2273" t="s">
        <v>24713</v>
      </c>
      <c r="G2273" t="s">
        <v>856</v>
      </c>
      <c r="H2273" t="s">
        <v>674</v>
      </c>
      <c r="I2273" t="s">
        <v>114</v>
      </c>
      <c r="J2273" t="s">
        <v>7296</v>
      </c>
      <c r="K2273" t="s">
        <v>11759</v>
      </c>
      <c r="L2273" t="s">
        <v>7926</v>
      </c>
    </row>
    <row r="2274" spans="1:12">
      <c r="A2274" t="s">
        <v>11788</v>
      </c>
      <c r="B2274" t="s">
        <v>11761</v>
      </c>
      <c r="C2274" t="str">
        <f t="shared" si="35"/>
        <v>Indian</v>
      </c>
      <c r="D2274" s="2" t="s">
        <v>27928</v>
      </c>
      <c r="E2274" t="s">
        <v>4587</v>
      </c>
      <c r="F2274" t="s">
        <v>27929</v>
      </c>
      <c r="G2274" t="s">
        <v>228</v>
      </c>
      <c r="H2274" t="s">
        <v>4968</v>
      </c>
      <c r="I2274" t="s">
        <v>11762</v>
      </c>
      <c r="J2274" t="s">
        <v>11763</v>
      </c>
      <c r="K2274" t="s">
        <v>11764</v>
      </c>
      <c r="L2274" t="s">
        <v>11765</v>
      </c>
    </row>
    <row r="2275" spans="1:12">
      <c r="A2275" t="s">
        <v>11791</v>
      </c>
      <c r="B2275" t="s">
        <v>11767</v>
      </c>
      <c r="C2275" t="str">
        <f t="shared" si="35"/>
        <v>Dev</v>
      </c>
      <c r="D2275" s="2" t="s">
        <v>23276</v>
      </c>
      <c r="E2275" t="s">
        <v>27930</v>
      </c>
      <c r="F2275" t="s">
        <v>23583</v>
      </c>
      <c r="G2275" t="s">
        <v>856</v>
      </c>
      <c r="H2275" t="s">
        <v>673</v>
      </c>
      <c r="I2275" t="s">
        <v>24714</v>
      </c>
      <c r="J2275" t="s">
        <v>3699</v>
      </c>
      <c r="K2275" t="s">
        <v>24715</v>
      </c>
      <c r="L2275" t="s">
        <v>4566</v>
      </c>
    </row>
    <row r="2276" spans="1:12">
      <c r="A2276" t="s">
        <v>11794</v>
      </c>
      <c r="B2276" t="s">
        <v>11769</v>
      </c>
      <c r="C2276" t="str">
        <f t="shared" si="35"/>
        <v>Pasupati</v>
      </c>
      <c r="D2276" s="2" t="s">
        <v>22847</v>
      </c>
      <c r="E2276" t="s">
        <v>1605</v>
      </c>
      <c r="F2276" t="s">
        <v>27931</v>
      </c>
      <c r="G2276" t="s">
        <v>856</v>
      </c>
      <c r="H2276" t="s">
        <v>3886</v>
      </c>
      <c r="I2276" t="s">
        <v>11770</v>
      </c>
      <c r="J2276" t="s">
        <v>11771</v>
      </c>
      <c r="K2276" t="s">
        <v>6163</v>
      </c>
      <c r="L2276" t="s">
        <v>9462</v>
      </c>
    </row>
    <row r="2277" spans="1:12">
      <c r="A2277" t="s">
        <v>11797</v>
      </c>
      <c r="B2277" t="s">
        <v>11773</v>
      </c>
      <c r="C2277" t="str">
        <f t="shared" si="35"/>
        <v>Parmeshwari</v>
      </c>
      <c r="D2277" s="2" t="s">
        <v>10725</v>
      </c>
      <c r="E2277" t="s">
        <v>3848</v>
      </c>
      <c r="F2277" t="s">
        <v>22754</v>
      </c>
      <c r="G2277" t="s">
        <v>856</v>
      </c>
      <c r="H2277" t="s">
        <v>8476</v>
      </c>
      <c r="I2277" t="s">
        <v>11774</v>
      </c>
      <c r="J2277" t="s">
        <v>11775</v>
      </c>
      <c r="K2277" t="s">
        <v>4831</v>
      </c>
      <c r="L2277" t="s">
        <v>9462</v>
      </c>
    </row>
    <row r="2278" spans="1:12">
      <c r="A2278" t="s">
        <v>11802</v>
      </c>
      <c r="B2278" t="s">
        <v>11777</v>
      </c>
      <c r="C2278" t="str">
        <f t="shared" si="35"/>
        <v>Gland</v>
      </c>
      <c r="D2278" s="2" t="s">
        <v>27932</v>
      </c>
      <c r="E2278" t="s">
        <v>5251</v>
      </c>
      <c r="F2278" t="s">
        <v>27933</v>
      </c>
      <c r="G2278" t="s">
        <v>4642</v>
      </c>
      <c r="H2278" t="s">
        <v>11778</v>
      </c>
      <c r="I2278" t="s">
        <v>5829</v>
      </c>
      <c r="J2278" t="s">
        <v>11779</v>
      </c>
      <c r="K2278" t="s">
        <v>1175</v>
      </c>
      <c r="L2278" t="s">
        <v>9462</v>
      </c>
    </row>
    <row r="2279" spans="1:12">
      <c r="A2279" t="s">
        <v>11805</v>
      </c>
      <c r="B2279" t="s">
        <v>11785</v>
      </c>
      <c r="C2279" t="str">
        <f t="shared" si="35"/>
        <v>Sharat</v>
      </c>
      <c r="D2279" s="2" t="s">
        <v>23958</v>
      </c>
      <c r="E2279" t="s">
        <v>5395</v>
      </c>
      <c r="F2279" t="s">
        <v>24718</v>
      </c>
      <c r="G2279" t="s">
        <v>198</v>
      </c>
      <c r="H2279" t="s">
        <v>922</v>
      </c>
      <c r="I2279" t="s">
        <v>11786</v>
      </c>
      <c r="J2279" t="s">
        <v>11787</v>
      </c>
      <c r="K2279" t="s">
        <v>942</v>
      </c>
      <c r="L2279" t="s">
        <v>101</v>
      </c>
    </row>
    <row r="2280" spans="1:12">
      <c r="A2280" t="s">
        <v>11809</v>
      </c>
      <c r="B2280" t="s">
        <v>11789</v>
      </c>
      <c r="C2280" t="str">
        <f t="shared" si="35"/>
        <v>Samrat</v>
      </c>
      <c r="D2280" s="2" t="s">
        <v>11790</v>
      </c>
      <c r="E2280" t="s">
        <v>3961</v>
      </c>
      <c r="F2280" t="s">
        <v>7010</v>
      </c>
      <c r="G2280" t="s">
        <v>856</v>
      </c>
      <c r="H2280" t="s">
        <v>3241</v>
      </c>
      <c r="I2280" t="s">
        <v>2737</v>
      </c>
      <c r="J2280" t="s">
        <v>9654</v>
      </c>
      <c r="K2280" t="s">
        <v>4626</v>
      </c>
      <c r="L2280" t="s">
        <v>101</v>
      </c>
    </row>
    <row r="2281" spans="1:12">
      <c r="A2281" t="s">
        <v>11815</v>
      </c>
      <c r="B2281" t="s">
        <v>11792</v>
      </c>
      <c r="C2281" t="str">
        <f t="shared" si="35"/>
        <v>Hi-Green</v>
      </c>
      <c r="D2281" s="2" t="s">
        <v>24006</v>
      </c>
      <c r="E2281" t="s">
        <v>7577</v>
      </c>
      <c r="F2281" t="s">
        <v>27934</v>
      </c>
      <c r="G2281" t="s">
        <v>856</v>
      </c>
      <c r="H2281" t="s">
        <v>343</v>
      </c>
      <c r="I2281" t="s">
        <v>555</v>
      </c>
      <c r="J2281" t="s">
        <v>11793</v>
      </c>
      <c r="K2281" t="s">
        <v>4210</v>
      </c>
      <c r="L2281" t="s">
        <v>101</v>
      </c>
    </row>
    <row r="2282" spans="1:12">
      <c r="A2282" t="s">
        <v>11821</v>
      </c>
      <c r="B2282" t="s">
        <v>11795</v>
      </c>
      <c r="C2282" t="str">
        <f t="shared" si="35"/>
        <v>India</v>
      </c>
      <c r="D2282" s="2" t="s">
        <v>27391</v>
      </c>
      <c r="E2282" t="s">
        <v>4649</v>
      </c>
      <c r="F2282" t="s">
        <v>27935</v>
      </c>
      <c r="G2282" t="s">
        <v>601</v>
      </c>
      <c r="H2282" t="s">
        <v>6923</v>
      </c>
      <c r="I2282" t="s">
        <v>5372</v>
      </c>
      <c r="J2282" t="s">
        <v>2467</v>
      </c>
      <c r="K2282" t="s">
        <v>11796</v>
      </c>
      <c r="L2282" t="s">
        <v>2369</v>
      </c>
    </row>
    <row r="2283" spans="1:12">
      <c r="A2283" t="s">
        <v>11825</v>
      </c>
      <c r="B2283" t="s">
        <v>11528</v>
      </c>
      <c r="C2283" t="str">
        <f t="shared" si="35"/>
        <v>Nukleus</v>
      </c>
      <c r="D2283" s="2" t="s">
        <v>24719</v>
      </c>
      <c r="E2283" t="s">
        <v>1682</v>
      </c>
      <c r="F2283" t="s">
        <v>24720</v>
      </c>
      <c r="G2283" t="s">
        <v>856</v>
      </c>
      <c r="H2283" t="s">
        <v>1740</v>
      </c>
      <c r="I2283" t="s">
        <v>859</v>
      </c>
      <c r="J2283" t="s">
        <v>10149</v>
      </c>
      <c r="K2283" t="s">
        <v>859</v>
      </c>
      <c r="L2283" t="s">
        <v>2369</v>
      </c>
    </row>
    <row r="2284" spans="1:12">
      <c r="A2284" t="s">
        <v>11831</v>
      </c>
      <c r="B2284" t="s">
        <v>11798</v>
      </c>
      <c r="C2284" t="str">
        <f t="shared" si="35"/>
        <v>ICDS</v>
      </c>
      <c r="D2284" s="2" t="s">
        <v>23370</v>
      </c>
      <c r="E2284" t="s">
        <v>16894</v>
      </c>
      <c r="F2284" t="s">
        <v>23732</v>
      </c>
      <c r="G2284" t="s">
        <v>856</v>
      </c>
      <c r="H2284" t="s">
        <v>244</v>
      </c>
      <c r="I2284" t="s">
        <v>1002</v>
      </c>
      <c r="J2284" t="s">
        <v>4349</v>
      </c>
      <c r="K2284" t="s">
        <v>11800</v>
      </c>
      <c r="L2284" t="s">
        <v>11801</v>
      </c>
    </row>
    <row r="2285" spans="1:12">
      <c r="A2285" t="s">
        <v>11835</v>
      </c>
      <c r="B2285" t="s">
        <v>11803</v>
      </c>
      <c r="C2285" t="str">
        <f t="shared" si="35"/>
        <v>Machino</v>
      </c>
      <c r="D2285" s="2" t="s">
        <v>27936</v>
      </c>
      <c r="E2285" t="s">
        <v>4245</v>
      </c>
      <c r="F2285" t="s">
        <v>27937</v>
      </c>
      <c r="G2285" t="s">
        <v>856</v>
      </c>
      <c r="H2285" t="s">
        <v>1508</v>
      </c>
      <c r="I2285" t="s">
        <v>2063</v>
      </c>
      <c r="J2285" t="s">
        <v>11804</v>
      </c>
      <c r="K2285" t="s">
        <v>7609</v>
      </c>
      <c r="L2285" t="s">
        <v>1079</v>
      </c>
    </row>
    <row r="2286" spans="1:12">
      <c r="A2286" t="s">
        <v>842</v>
      </c>
      <c r="B2286" t="s">
        <v>843</v>
      </c>
      <c r="C2286" t="str">
        <f t="shared" si="35"/>
        <v>Name</v>
      </c>
      <c r="D2286" s="2" t="s">
        <v>844</v>
      </c>
      <c r="E2286" t="s">
        <v>845</v>
      </c>
      <c r="F2286" t="s">
        <v>846</v>
      </c>
      <c r="G2286" t="s">
        <v>847</v>
      </c>
      <c r="H2286" t="s">
        <v>848</v>
      </c>
      <c r="I2286" t="s">
        <v>849</v>
      </c>
      <c r="J2286" t="s">
        <v>850</v>
      </c>
      <c r="K2286" t="s">
        <v>851</v>
      </c>
      <c r="L2286" t="s">
        <v>852</v>
      </c>
    </row>
    <row r="2287" spans="1:12">
      <c r="A2287" t="s">
        <v>11839</v>
      </c>
      <c r="B2287" t="s">
        <v>11806</v>
      </c>
      <c r="C2287" t="str">
        <f t="shared" si="35"/>
        <v>Flomic</v>
      </c>
      <c r="D2287" s="2" t="s">
        <v>23604</v>
      </c>
      <c r="E2287" t="s">
        <v>27938</v>
      </c>
      <c r="F2287" t="s">
        <v>27939</v>
      </c>
      <c r="G2287" t="s">
        <v>448</v>
      </c>
      <c r="H2287" t="s">
        <v>602</v>
      </c>
      <c r="I2287" t="s">
        <v>11807</v>
      </c>
      <c r="J2287" t="s">
        <v>11808</v>
      </c>
      <c r="K2287" t="s">
        <v>503</v>
      </c>
      <c r="L2287" t="s">
        <v>1079</v>
      </c>
    </row>
    <row r="2288" spans="1:12">
      <c r="A2288" t="s">
        <v>11844</v>
      </c>
      <c r="B2288" t="s">
        <v>11810</v>
      </c>
      <c r="C2288" t="str">
        <f t="shared" si="35"/>
        <v>KRBL</v>
      </c>
      <c r="D2288" s="2" t="s">
        <v>27940</v>
      </c>
      <c r="E2288" t="s">
        <v>1481</v>
      </c>
      <c r="F2288" t="s">
        <v>27941</v>
      </c>
      <c r="G2288" t="s">
        <v>3807</v>
      </c>
      <c r="H2288" t="s">
        <v>11811</v>
      </c>
      <c r="I2288" t="s">
        <v>11812</v>
      </c>
      <c r="J2288" t="s">
        <v>11813</v>
      </c>
      <c r="K2288" t="s">
        <v>11814</v>
      </c>
      <c r="L2288" t="s">
        <v>1079</v>
      </c>
    </row>
    <row r="2289" spans="1:12">
      <c r="A2289" t="s">
        <v>11848</v>
      </c>
      <c r="B2289" t="s">
        <v>11816</v>
      </c>
      <c r="C2289" t="str">
        <f t="shared" si="35"/>
        <v>Genomic</v>
      </c>
      <c r="D2289" s="2" t="s">
        <v>9604</v>
      </c>
      <c r="E2289" t="s">
        <v>1682</v>
      </c>
      <c r="F2289" t="s">
        <v>5999</v>
      </c>
      <c r="G2289" t="s">
        <v>856</v>
      </c>
      <c r="H2289" t="s">
        <v>933</v>
      </c>
      <c r="I2289" t="s">
        <v>11819</v>
      </c>
      <c r="J2289" t="s">
        <v>1804</v>
      </c>
      <c r="K2289" t="s">
        <v>11820</v>
      </c>
      <c r="L2289" t="s">
        <v>8272</v>
      </c>
    </row>
    <row r="2290" spans="1:12">
      <c r="A2290" t="s">
        <v>11851</v>
      </c>
      <c r="B2290" t="s">
        <v>11822</v>
      </c>
      <c r="C2290" t="str">
        <f t="shared" si="35"/>
        <v>ICICI</v>
      </c>
      <c r="D2290" s="2" t="s">
        <v>27942</v>
      </c>
      <c r="E2290" t="s">
        <v>26399</v>
      </c>
      <c r="F2290" t="s">
        <v>27943</v>
      </c>
      <c r="G2290" t="s">
        <v>673</v>
      </c>
      <c r="H2290" t="s">
        <v>11823</v>
      </c>
      <c r="I2290" t="s">
        <v>3021</v>
      </c>
      <c r="J2290" t="s">
        <v>11824</v>
      </c>
      <c r="K2290" t="s">
        <v>933</v>
      </c>
      <c r="L2290" t="s">
        <v>8272</v>
      </c>
    </row>
    <row r="2291" spans="1:12">
      <c r="A2291" t="s">
        <v>11856</v>
      </c>
      <c r="B2291" t="s">
        <v>11781</v>
      </c>
      <c r="C2291" t="str">
        <f t="shared" si="35"/>
        <v>TCC</v>
      </c>
      <c r="D2291" s="2" t="s">
        <v>27944</v>
      </c>
      <c r="E2291" t="s">
        <v>17189</v>
      </c>
      <c r="F2291" t="s">
        <v>27945</v>
      </c>
      <c r="G2291" t="s">
        <v>856</v>
      </c>
      <c r="H2291" t="s">
        <v>3809</v>
      </c>
      <c r="I2291" t="s">
        <v>11782</v>
      </c>
      <c r="J2291" t="s">
        <v>6121</v>
      </c>
      <c r="K2291" t="s">
        <v>11783</v>
      </c>
      <c r="L2291" t="s">
        <v>8272</v>
      </c>
    </row>
    <row r="2292" spans="1:12">
      <c r="A2292" t="s">
        <v>11860</v>
      </c>
      <c r="B2292" t="s">
        <v>11826</v>
      </c>
      <c r="C2292" t="str">
        <f t="shared" si="35"/>
        <v>Uttam</v>
      </c>
      <c r="D2292" s="2" t="s">
        <v>27946</v>
      </c>
      <c r="E2292" t="s">
        <v>7510</v>
      </c>
      <c r="F2292" t="s">
        <v>27947</v>
      </c>
      <c r="G2292" t="s">
        <v>2066</v>
      </c>
      <c r="H2292" t="s">
        <v>11828</v>
      </c>
      <c r="I2292" t="s">
        <v>11829</v>
      </c>
      <c r="J2292" t="s">
        <v>11830</v>
      </c>
      <c r="K2292" t="s">
        <v>3171</v>
      </c>
      <c r="L2292" t="s">
        <v>431</v>
      </c>
    </row>
    <row r="2293" spans="1:12">
      <c r="A2293" t="s">
        <v>11865</v>
      </c>
      <c r="B2293" t="s">
        <v>11832</v>
      </c>
      <c r="C2293" t="str">
        <f t="shared" si="35"/>
        <v>Deco-Mica</v>
      </c>
      <c r="D2293" s="2" t="s">
        <v>3709</v>
      </c>
      <c r="E2293" t="s">
        <v>7938</v>
      </c>
      <c r="F2293" t="s">
        <v>1246</v>
      </c>
      <c r="G2293" t="s">
        <v>856</v>
      </c>
      <c r="H2293" t="s">
        <v>2673</v>
      </c>
      <c r="I2293" t="s">
        <v>11833</v>
      </c>
      <c r="J2293" t="s">
        <v>9560</v>
      </c>
      <c r="K2293" t="s">
        <v>11834</v>
      </c>
      <c r="L2293" t="s">
        <v>431</v>
      </c>
    </row>
    <row r="2294" spans="1:12">
      <c r="A2294" t="s">
        <v>11867</v>
      </c>
      <c r="B2294" t="s">
        <v>11836</v>
      </c>
      <c r="C2294" t="str">
        <f t="shared" si="35"/>
        <v>Faze</v>
      </c>
      <c r="D2294" s="2" t="s">
        <v>12884</v>
      </c>
      <c r="E2294" t="s">
        <v>13403</v>
      </c>
      <c r="F2294" t="s">
        <v>27948</v>
      </c>
      <c r="G2294" t="s">
        <v>856</v>
      </c>
      <c r="H2294" t="s">
        <v>967</v>
      </c>
      <c r="I2294" t="s">
        <v>11837</v>
      </c>
      <c r="J2294" t="s">
        <v>11838</v>
      </c>
      <c r="K2294" t="s">
        <v>11194</v>
      </c>
      <c r="L2294" t="s">
        <v>431</v>
      </c>
    </row>
    <row r="2295" spans="1:12">
      <c r="A2295" t="s">
        <v>11872</v>
      </c>
      <c r="B2295" t="s">
        <v>11840</v>
      </c>
      <c r="C2295" t="str">
        <f t="shared" si="35"/>
        <v>Manaksia</v>
      </c>
      <c r="D2295" s="2" t="s">
        <v>23709</v>
      </c>
      <c r="E2295" t="s">
        <v>4898</v>
      </c>
      <c r="F2295" t="s">
        <v>27949</v>
      </c>
      <c r="G2295" t="s">
        <v>856</v>
      </c>
      <c r="H2295" t="s">
        <v>2472</v>
      </c>
      <c r="I2295" t="s">
        <v>11841</v>
      </c>
      <c r="J2295" t="s">
        <v>11842</v>
      </c>
      <c r="K2295" t="s">
        <v>11843</v>
      </c>
      <c r="L2295" t="s">
        <v>431</v>
      </c>
    </row>
    <row r="2296" spans="1:12">
      <c r="A2296" t="s">
        <v>11876</v>
      </c>
      <c r="B2296" t="s">
        <v>11845</v>
      </c>
      <c r="C2296" t="str">
        <f t="shared" si="35"/>
        <v>PCBL</v>
      </c>
      <c r="D2296" s="2" t="s">
        <v>23912</v>
      </c>
      <c r="E2296" t="s">
        <v>10137</v>
      </c>
      <c r="F2296" t="s">
        <v>27950</v>
      </c>
      <c r="G2296" t="s">
        <v>3608</v>
      </c>
      <c r="H2296" t="s">
        <v>11846</v>
      </c>
      <c r="I2296" t="s">
        <v>6761</v>
      </c>
      <c r="J2296" t="s">
        <v>11847</v>
      </c>
      <c r="K2296" t="s">
        <v>510</v>
      </c>
      <c r="L2296" t="s">
        <v>431</v>
      </c>
    </row>
    <row r="2297" spans="1:12">
      <c r="A2297" t="s">
        <v>842</v>
      </c>
      <c r="B2297" t="s">
        <v>843</v>
      </c>
      <c r="C2297" t="str">
        <f t="shared" si="35"/>
        <v>Name</v>
      </c>
      <c r="D2297" s="2" t="s">
        <v>844</v>
      </c>
      <c r="E2297" t="s">
        <v>845</v>
      </c>
      <c r="F2297" t="s">
        <v>846</v>
      </c>
      <c r="G2297" t="s">
        <v>847</v>
      </c>
      <c r="H2297" t="s">
        <v>848</v>
      </c>
      <c r="I2297" t="s">
        <v>849</v>
      </c>
      <c r="J2297" t="s">
        <v>850</v>
      </c>
      <c r="K2297" t="s">
        <v>851</v>
      </c>
      <c r="L2297" t="s">
        <v>852</v>
      </c>
    </row>
    <row r="2298" spans="1:12">
      <c r="A2298" t="s">
        <v>11883</v>
      </c>
      <c r="B2298" t="s">
        <v>11849</v>
      </c>
      <c r="C2298" t="str">
        <f t="shared" si="35"/>
        <v>Pashupati</v>
      </c>
      <c r="D2298" s="2" t="s">
        <v>27951</v>
      </c>
      <c r="E2298" t="s">
        <v>24941</v>
      </c>
      <c r="F2298" t="s">
        <v>27952</v>
      </c>
      <c r="G2298" t="s">
        <v>1687</v>
      </c>
      <c r="H2298" t="s">
        <v>5352</v>
      </c>
      <c r="I2298" t="s">
        <v>4983</v>
      </c>
      <c r="J2298" t="s">
        <v>5505</v>
      </c>
      <c r="K2298" t="s">
        <v>11850</v>
      </c>
      <c r="L2298" t="s">
        <v>431</v>
      </c>
    </row>
    <row r="2299" spans="1:12">
      <c r="A2299" t="s">
        <v>11887</v>
      </c>
      <c r="B2299" t="s">
        <v>11852</v>
      </c>
      <c r="C2299" t="str">
        <f t="shared" si="35"/>
        <v>HMA</v>
      </c>
      <c r="D2299" s="2" t="s">
        <v>14870</v>
      </c>
      <c r="E2299" t="s">
        <v>6696</v>
      </c>
      <c r="F2299" t="s">
        <v>27953</v>
      </c>
      <c r="G2299" t="s">
        <v>2905</v>
      </c>
      <c r="H2299" t="s">
        <v>2153</v>
      </c>
      <c r="I2299" t="s">
        <v>7641</v>
      </c>
      <c r="J2299" t="s">
        <v>11854</v>
      </c>
      <c r="K2299" t="s">
        <v>11855</v>
      </c>
      <c r="L2299" t="s">
        <v>156</v>
      </c>
    </row>
    <row r="2300" spans="1:12">
      <c r="A2300" t="s">
        <v>11891</v>
      </c>
      <c r="B2300" t="s">
        <v>11857</v>
      </c>
      <c r="C2300" t="str">
        <f t="shared" si="35"/>
        <v>Swiss</v>
      </c>
      <c r="D2300" s="2" t="s">
        <v>4915</v>
      </c>
      <c r="E2300" t="s">
        <v>27954</v>
      </c>
      <c r="F2300" t="s">
        <v>27955</v>
      </c>
      <c r="G2300" t="s">
        <v>856</v>
      </c>
      <c r="H2300" t="s">
        <v>5605</v>
      </c>
      <c r="I2300" t="s">
        <v>11858</v>
      </c>
      <c r="J2300" t="s">
        <v>8740</v>
      </c>
      <c r="K2300" t="s">
        <v>11859</v>
      </c>
      <c r="L2300" t="s">
        <v>11191</v>
      </c>
    </row>
    <row r="2301" spans="1:12">
      <c r="A2301" t="s">
        <v>11894</v>
      </c>
      <c r="B2301" t="s">
        <v>11861</v>
      </c>
      <c r="C2301" t="str">
        <f t="shared" si="35"/>
        <v>SDC</v>
      </c>
      <c r="D2301" s="2" t="s">
        <v>5101</v>
      </c>
      <c r="E2301" t="s">
        <v>11862</v>
      </c>
      <c r="F2301" t="s">
        <v>2872</v>
      </c>
      <c r="G2301" t="s">
        <v>856</v>
      </c>
      <c r="H2301" t="s">
        <v>228</v>
      </c>
      <c r="I2301" t="s">
        <v>11863</v>
      </c>
      <c r="J2301" t="s">
        <v>3654</v>
      </c>
      <c r="K2301" t="s">
        <v>11864</v>
      </c>
      <c r="L2301" t="s">
        <v>11191</v>
      </c>
    </row>
    <row r="2302" spans="1:12">
      <c r="A2302" t="s">
        <v>11898</v>
      </c>
      <c r="B2302" t="s">
        <v>11868</v>
      </c>
      <c r="C2302" t="str">
        <f t="shared" si="35"/>
        <v>Everest</v>
      </c>
      <c r="D2302" s="2" t="s">
        <v>8694</v>
      </c>
      <c r="E2302" t="s">
        <v>1917</v>
      </c>
      <c r="F2302" t="s">
        <v>27956</v>
      </c>
      <c r="G2302" t="s">
        <v>228</v>
      </c>
      <c r="H2302" t="s">
        <v>6313</v>
      </c>
      <c r="I2302" t="s">
        <v>11869</v>
      </c>
      <c r="J2302" t="s">
        <v>11870</v>
      </c>
      <c r="K2302" t="s">
        <v>11137</v>
      </c>
      <c r="L2302" t="s">
        <v>11871</v>
      </c>
    </row>
    <row r="2303" spans="1:12">
      <c r="A2303" t="s">
        <v>11901</v>
      </c>
      <c r="B2303" t="s">
        <v>11873</v>
      </c>
      <c r="C2303" t="str">
        <f t="shared" si="35"/>
        <v>Amiable</v>
      </c>
      <c r="D2303" s="2" t="s">
        <v>8188</v>
      </c>
      <c r="E2303" t="s">
        <v>2267</v>
      </c>
      <c r="F2303" t="s">
        <v>5604</v>
      </c>
      <c r="G2303" t="s">
        <v>856</v>
      </c>
      <c r="H2303" t="s">
        <v>1279</v>
      </c>
      <c r="I2303" t="s">
        <v>11874</v>
      </c>
      <c r="J2303" t="s">
        <v>173</v>
      </c>
      <c r="K2303" t="s">
        <v>11875</v>
      </c>
      <c r="L2303" t="s">
        <v>11871</v>
      </c>
    </row>
    <row r="2304" spans="1:12">
      <c r="A2304" t="s">
        <v>11906</v>
      </c>
      <c r="B2304" t="s">
        <v>11877</v>
      </c>
      <c r="C2304" t="str">
        <f t="shared" si="35"/>
        <v>Sakthi</v>
      </c>
      <c r="D2304" s="2" t="s">
        <v>7727</v>
      </c>
      <c r="E2304" t="s">
        <v>1693</v>
      </c>
      <c r="F2304" t="s">
        <v>27957</v>
      </c>
      <c r="G2304" t="s">
        <v>856</v>
      </c>
      <c r="H2304" t="s">
        <v>11878</v>
      </c>
      <c r="I2304" t="s">
        <v>11879</v>
      </c>
      <c r="J2304" t="s">
        <v>11880</v>
      </c>
      <c r="K2304" t="s">
        <v>11881</v>
      </c>
      <c r="L2304" t="s">
        <v>11882</v>
      </c>
    </row>
    <row r="2305" spans="1:12">
      <c r="A2305" t="s">
        <v>11910</v>
      </c>
      <c r="B2305" t="s">
        <v>11884</v>
      </c>
      <c r="C2305" t="str">
        <f t="shared" si="35"/>
        <v>Dhanashree</v>
      </c>
      <c r="D2305" s="2" t="s">
        <v>24724</v>
      </c>
      <c r="E2305" t="s">
        <v>23746</v>
      </c>
      <c r="F2305" t="s">
        <v>24725</v>
      </c>
      <c r="G2305" t="s">
        <v>933</v>
      </c>
      <c r="H2305" t="s">
        <v>3241</v>
      </c>
      <c r="I2305" t="s">
        <v>11885</v>
      </c>
      <c r="J2305" t="s">
        <v>4911</v>
      </c>
      <c r="K2305" t="s">
        <v>11886</v>
      </c>
      <c r="L2305" t="s">
        <v>11882</v>
      </c>
    </row>
    <row r="2306" spans="1:12">
      <c r="A2306" t="s">
        <v>11915</v>
      </c>
      <c r="B2306" t="s">
        <v>11888</v>
      </c>
      <c r="C2306" t="str">
        <f t="shared" ref="C2306:C2369" si="36">IFERROR(LEFT(B2306,FIND(" ",B2306)-1),B2306)</f>
        <v>SMS</v>
      </c>
      <c r="D2306" s="2" t="s">
        <v>27958</v>
      </c>
      <c r="E2306" t="s">
        <v>7124</v>
      </c>
      <c r="F2306" t="s">
        <v>27959</v>
      </c>
      <c r="G2306" t="s">
        <v>2637</v>
      </c>
      <c r="H2306" t="s">
        <v>285</v>
      </c>
      <c r="I2306" t="s">
        <v>11889</v>
      </c>
      <c r="J2306" t="s">
        <v>9129</v>
      </c>
      <c r="K2306" t="s">
        <v>11890</v>
      </c>
      <c r="L2306" t="s">
        <v>11882</v>
      </c>
    </row>
    <row r="2307" spans="1:12">
      <c r="A2307" t="s">
        <v>11920</v>
      </c>
      <c r="B2307" t="s">
        <v>11892</v>
      </c>
      <c r="C2307" t="str">
        <f t="shared" si="36"/>
        <v>Sainik</v>
      </c>
      <c r="D2307" s="2" t="s">
        <v>1972</v>
      </c>
      <c r="E2307" t="s">
        <v>995</v>
      </c>
      <c r="F2307" t="s">
        <v>1775</v>
      </c>
      <c r="G2307" t="s">
        <v>856</v>
      </c>
      <c r="H2307" t="s">
        <v>588</v>
      </c>
      <c r="I2307" t="s">
        <v>5283</v>
      </c>
      <c r="J2307" t="s">
        <v>546</v>
      </c>
      <c r="K2307" t="s">
        <v>6339</v>
      </c>
      <c r="L2307" t="s">
        <v>11893</v>
      </c>
    </row>
    <row r="2308" spans="1:12">
      <c r="A2308" t="s">
        <v>11924</v>
      </c>
      <c r="B2308" t="s">
        <v>11895</v>
      </c>
      <c r="C2308" t="str">
        <f t="shared" si="36"/>
        <v>Arex</v>
      </c>
      <c r="D2308" s="2" t="s">
        <v>23204</v>
      </c>
      <c r="E2308" t="s">
        <v>2771</v>
      </c>
      <c r="F2308" t="s">
        <v>15346</v>
      </c>
      <c r="G2308" t="s">
        <v>856</v>
      </c>
      <c r="H2308" t="s">
        <v>4302</v>
      </c>
      <c r="I2308" t="s">
        <v>11896</v>
      </c>
      <c r="J2308" t="s">
        <v>566</v>
      </c>
      <c r="K2308" t="s">
        <v>11897</v>
      </c>
      <c r="L2308" t="s">
        <v>11893</v>
      </c>
    </row>
    <row r="2309" spans="1:12">
      <c r="A2309" t="s">
        <v>11929</v>
      </c>
      <c r="B2309" t="s">
        <v>11899</v>
      </c>
      <c r="C2309" t="str">
        <f t="shared" si="36"/>
        <v>Asian</v>
      </c>
      <c r="D2309" s="2" t="s">
        <v>27960</v>
      </c>
      <c r="E2309" t="s">
        <v>5135</v>
      </c>
      <c r="F2309" t="s">
        <v>27961</v>
      </c>
      <c r="G2309" t="s">
        <v>333</v>
      </c>
      <c r="H2309" t="s">
        <v>1497</v>
      </c>
      <c r="I2309" t="s">
        <v>11900</v>
      </c>
      <c r="J2309" t="s">
        <v>4928</v>
      </c>
      <c r="K2309" t="s">
        <v>3876</v>
      </c>
      <c r="L2309" t="s">
        <v>11893</v>
      </c>
    </row>
    <row r="2310" spans="1:12">
      <c r="A2310" t="s">
        <v>11932</v>
      </c>
      <c r="B2310" t="s">
        <v>11902</v>
      </c>
      <c r="C2310" t="str">
        <f t="shared" si="36"/>
        <v>Aurangabad</v>
      </c>
      <c r="D2310" s="2" t="s">
        <v>24495</v>
      </c>
      <c r="E2310" t="s">
        <v>238</v>
      </c>
      <c r="F2310" t="s">
        <v>27962</v>
      </c>
      <c r="G2310" t="s">
        <v>856</v>
      </c>
      <c r="H2310" t="s">
        <v>3850</v>
      </c>
      <c r="I2310" t="s">
        <v>11903</v>
      </c>
      <c r="J2310" t="s">
        <v>11904</v>
      </c>
      <c r="K2310" t="s">
        <v>11905</v>
      </c>
      <c r="L2310" t="s">
        <v>11893</v>
      </c>
    </row>
    <row r="2311" spans="1:12">
      <c r="A2311" t="s">
        <v>11937</v>
      </c>
      <c r="B2311" t="s">
        <v>11907</v>
      </c>
      <c r="C2311" t="str">
        <f t="shared" si="36"/>
        <v>Munjal</v>
      </c>
      <c r="D2311" s="2" t="s">
        <v>3781</v>
      </c>
      <c r="E2311" t="s">
        <v>14483</v>
      </c>
      <c r="F2311" t="s">
        <v>27963</v>
      </c>
      <c r="G2311" t="s">
        <v>2905</v>
      </c>
      <c r="H2311" t="s">
        <v>7489</v>
      </c>
      <c r="I2311" t="s">
        <v>11908</v>
      </c>
      <c r="J2311" t="s">
        <v>11909</v>
      </c>
      <c r="K2311" t="s">
        <v>2786</v>
      </c>
      <c r="L2311" t="s">
        <v>11893</v>
      </c>
    </row>
    <row r="2312" spans="1:12">
      <c r="A2312" t="s">
        <v>11941</v>
      </c>
      <c r="B2312" t="s">
        <v>11911</v>
      </c>
      <c r="C2312" t="str">
        <f t="shared" si="36"/>
        <v>Sanstar</v>
      </c>
      <c r="D2312" s="2" t="s">
        <v>27964</v>
      </c>
      <c r="E2312" t="s">
        <v>2183</v>
      </c>
      <c r="F2312" t="s">
        <v>27965</v>
      </c>
      <c r="G2312" t="s">
        <v>856</v>
      </c>
      <c r="H2312" t="s">
        <v>522</v>
      </c>
      <c r="I2312" t="s">
        <v>11912</v>
      </c>
      <c r="J2312" t="s">
        <v>11913</v>
      </c>
      <c r="K2312" t="s">
        <v>11914</v>
      </c>
      <c r="L2312" t="s">
        <v>11893</v>
      </c>
    </row>
    <row r="2313" spans="1:12">
      <c r="A2313" t="s">
        <v>842</v>
      </c>
      <c r="B2313" t="s">
        <v>843</v>
      </c>
      <c r="C2313" t="str">
        <f t="shared" si="36"/>
        <v>Name</v>
      </c>
      <c r="D2313" s="2" t="s">
        <v>844</v>
      </c>
      <c r="E2313" t="s">
        <v>845</v>
      </c>
      <c r="F2313" t="s">
        <v>846</v>
      </c>
      <c r="G2313" t="s">
        <v>847</v>
      </c>
      <c r="H2313" t="s">
        <v>848</v>
      </c>
      <c r="I2313" t="s">
        <v>849</v>
      </c>
      <c r="J2313" t="s">
        <v>850</v>
      </c>
      <c r="K2313" t="s">
        <v>851</v>
      </c>
      <c r="L2313" t="s">
        <v>852</v>
      </c>
    </row>
    <row r="2314" spans="1:12">
      <c r="A2314" t="s">
        <v>11944</v>
      </c>
      <c r="B2314" t="s">
        <v>11916</v>
      </c>
      <c r="C2314" t="str">
        <f t="shared" si="36"/>
        <v>Kama</v>
      </c>
      <c r="D2314" s="2" t="s">
        <v>27966</v>
      </c>
      <c r="E2314" t="s">
        <v>6482</v>
      </c>
      <c r="F2314" t="s">
        <v>27967</v>
      </c>
      <c r="G2314" t="s">
        <v>1616</v>
      </c>
      <c r="H2314" t="s">
        <v>11917</v>
      </c>
      <c r="I2314" t="s">
        <v>11918</v>
      </c>
      <c r="J2314" t="s">
        <v>11919</v>
      </c>
      <c r="K2314" t="s">
        <v>3543</v>
      </c>
      <c r="L2314" t="s">
        <v>8241</v>
      </c>
    </row>
    <row r="2315" spans="1:12">
      <c r="A2315" t="s">
        <v>11948</v>
      </c>
      <c r="B2315" t="s">
        <v>11921</v>
      </c>
      <c r="C2315" t="str">
        <f t="shared" si="36"/>
        <v>Active</v>
      </c>
      <c r="D2315" s="2" t="s">
        <v>22855</v>
      </c>
      <c r="E2315" t="s">
        <v>8671</v>
      </c>
      <c r="F2315" t="s">
        <v>24640</v>
      </c>
      <c r="G2315" t="s">
        <v>856</v>
      </c>
      <c r="H2315" t="s">
        <v>513</v>
      </c>
      <c r="I2315" t="s">
        <v>11923</v>
      </c>
      <c r="J2315" t="s">
        <v>10228</v>
      </c>
      <c r="K2315" t="s">
        <v>1421</v>
      </c>
      <c r="L2315" t="s">
        <v>4229</v>
      </c>
    </row>
    <row r="2316" spans="1:12">
      <c r="A2316" t="s">
        <v>11952</v>
      </c>
      <c r="B2316" t="s">
        <v>11925</v>
      </c>
      <c r="C2316" t="str">
        <f t="shared" si="36"/>
        <v>Craftsman</v>
      </c>
      <c r="D2316" s="2" t="s">
        <v>27968</v>
      </c>
      <c r="E2316" t="s">
        <v>27969</v>
      </c>
      <c r="F2316" t="s">
        <v>27970</v>
      </c>
      <c r="G2316" t="s">
        <v>2522</v>
      </c>
      <c r="H2316" t="s">
        <v>11926</v>
      </c>
      <c r="I2316" t="s">
        <v>11927</v>
      </c>
      <c r="J2316" t="s">
        <v>2835</v>
      </c>
      <c r="K2316" t="s">
        <v>11928</v>
      </c>
      <c r="L2316" t="s">
        <v>4229</v>
      </c>
    </row>
    <row r="2317" spans="1:12">
      <c r="A2317" t="s">
        <v>11956</v>
      </c>
      <c r="B2317" t="s">
        <v>11930</v>
      </c>
      <c r="C2317" t="str">
        <f t="shared" si="36"/>
        <v>Shreenath</v>
      </c>
      <c r="D2317" s="2" t="s">
        <v>6049</v>
      </c>
      <c r="E2317" t="s">
        <v>6534</v>
      </c>
      <c r="F2317" t="s">
        <v>11510</v>
      </c>
      <c r="G2317" t="s">
        <v>856</v>
      </c>
      <c r="H2317" t="s">
        <v>859</v>
      </c>
      <c r="I2317" t="s">
        <v>859</v>
      </c>
      <c r="J2317" t="s">
        <v>859</v>
      </c>
      <c r="K2317" t="s">
        <v>859</v>
      </c>
      <c r="L2317" t="s">
        <v>4229</v>
      </c>
    </row>
    <row r="2318" spans="1:12">
      <c r="A2318" t="s">
        <v>11961</v>
      </c>
      <c r="B2318" t="s">
        <v>11933</v>
      </c>
      <c r="C2318" t="str">
        <f t="shared" si="36"/>
        <v>Ventive</v>
      </c>
      <c r="D2318" s="2" t="s">
        <v>27971</v>
      </c>
      <c r="E2318" t="s">
        <v>24343</v>
      </c>
      <c r="F2318" t="s">
        <v>27972</v>
      </c>
      <c r="G2318" t="s">
        <v>856</v>
      </c>
      <c r="H2318" t="s">
        <v>11934</v>
      </c>
      <c r="I2318" t="s">
        <v>1536</v>
      </c>
      <c r="J2318" t="s">
        <v>11935</v>
      </c>
      <c r="K2318" t="s">
        <v>11936</v>
      </c>
      <c r="L2318" t="s">
        <v>6749</v>
      </c>
    </row>
    <row r="2319" spans="1:12">
      <c r="A2319" t="s">
        <v>11966</v>
      </c>
      <c r="B2319" t="s">
        <v>11938</v>
      </c>
      <c r="C2319" t="str">
        <f t="shared" si="36"/>
        <v>Bliss</v>
      </c>
      <c r="D2319" s="2" t="s">
        <v>10807</v>
      </c>
      <c r="E2319" t="s">
        <v>6358</v>
      </c>
      <c r="F2319" t="s">
        <v>27973</v>
      </c>
      <c r="G2319" t="s">
        <v>3591</v>
      </c>
      <c r="H2319" t="s">
        <v>954</v>
      </c>
      <c r="I2319" t="s">
        <v>11939</v>
      </c>
      <c r="J2319" t="s">
        <v>11940</v>
      </c>
      <c r="K2319" t="s">
        <v>1922</v>
      </c>
      <c r="L2319" t="s">
        <v>10859</v>
      </c>
    </row>
    <row r="2320" spans="1:12">
      <c r="A2320" t="s">
        <v>11971</v>
      </c>
      <c r="B2320" t="s">
        <v>11942</v>
      </c>
      <c r="C2320" t="str">
        <f t="shared" si="36"/>
        <v>Protean</v>
      </c>
      <c r="D2320" s="2" t="s">
        <v>27974</v>
      </c>
      <c r="E2320" t="s">
        <v>11618</v>
      </c>
      <c r="F2320" t="s">
        <v>27975</v>
      </c>
      <c r="G2320" t="s">
        <v>1740</v>
      </c>
      <c r="H2320" t="s">
        <v>10775</v>
      </c>
      <c r="I2320" t="s">
        <v>10962</v>
      </c>
      <c r="J2320" t="s">
        <v>11943</v>
      </c>
      <c r="K2320" t="s">
        <v>9486</v>
      </c>
      <c r="L2320" t="s">
        <v>10859</v>
      </c>
    </row>
    <row r="2321" spans="1:12">
      <c r="A2321" t="s">
        <v>11976</v>
      </c>
      <c r="B2321" t="s">
        <v>11945</v>
      </c>
      <c r="C2321" t="str">
        <f t="shared" si="36"/>
        <v>Ceejay</v>
      </c>
      <c r="D2321" s="2" t="s">
        <v>24731</v>
      </c>
      <c r="E2321" t="s">
        <v>113</v>
      </c>
      <c r="F2321" t="s">
        <v>24339</v>
      </c>
      <c r="G2321" t="s">
        <v>4019</v>
      </c>
      <c r="H2321" t="s">
        <v>3886</v>
      </c>
      <c r="I2321" t="s">
        <v>592</v>
      </c>
      <c r="J2321" t="s">
        <v>11946</v>
      </c>
      <c r="K2321" t="s">
        <v>11947</v>
      </c>
      <c r="L2321" t="s">
        <v>5525</v>
      </c>
    </row>
    <row r="2322" spans="1:12">
      <c r="A2322" t="s">
        <v>11980</v>
      </c>
      <c r="B2322" t="s">
        <v>11371</v>
      </c>
      <c r="C2322" t="str">
        <f t="shared" si="36"/>
        <v>South</v>
      </c>
      <c r="D2322" s="2" t="s">
        <v>27976</v>
      </c>
      <c r="E2322" t="s">
        <v>2758</v>
      </c>
      <c r="F2322" t="s">
        <v>27977</v>
      </c>
      <c r="G2322" t="s">
        <v>856</v>
      </c>
      <c r="H2322" t="s">
        <v>1441</v>
      </c>
      <c r="I2322" t="s">
        <v>874</v>
      </c>
      <c r="J2322" t="s">
        <v>2355</v>
      </c>
      <c r="K2322" t="s">
        <v>11372</v>
      </c>
      <c r="L2322" t="s">
        <v>5525</v>
      </c>
    </row>
    <row r="2323" spans="1:12">
      <c r="A2323" t="s">
        <v>11986</v>
      </c>
      <c r="B2323" t="s">
        <v>11949</v>
      </c>
      <c r="C2323" t="str">
        <f t="shared" si="36"/>
        <v>Sarveshwar</v>
      </c>
      <c r="D2323" s="2" t="s">
        <v>7757</v>
      </c>
      <c r="E2323" t="s">
        <v>1554</v>
      </c>
      <c r="F2323" t="s">
        <v>27978</v>
      </c>
      <c r="G2323" t="s">
        <v>856</v>
      </c>
      <c r="H2323" t="s">
        <v>5275</v>
      </c>
      <c r="I2323" t="s">
        <v>11950</v>
      </c>
      <c r="J2323" t="s">
        <v>11951</v>
      </c>
      <c r="K2323" t="s">
        <v>3506</v>
      </c>
      <c r="L2323" t="s">
        <v>5525</v>
      </c>
    </row>
    <row r="2324" spans="1:12">
      <c r="A2324" t="s">
        <v>842</v>
      </c>
      <c r="B2324" t="s">
        <v>843</v>
      </c>
      <c r="C2324" t="str">
        <f t="shared" si="36"/>
        <v>Name</v>
      </c>
      <c r="D2324" s="2" t="s">
        <v>844</v>
      </c>
      <c r="E2324" t="s">
        <v>845</v>
      </c>
      <c r="F2324" t="s">
        <v>846</v>
      </c>
      <c r="G2324" t="s">
        <v>847</v>
      </c>
      <c r="H2324" t="s">
        <v>848</v>
      </c>
      <c r="I2324" t="s">
        <v>849</v>
      </c>
      <c r="J2324" t="s">
        <v>850</v>
      </c>
      <c r="K2324" t="s">
        <v>851</v>
      </c>
      <c r="L2324" t="s">
        <v>852</v>
      </c>
    </row>
    <row r="2325" spans="1:12">
      <c r="A2325" t="s">
        <v>11989</v>
      </c>
      <c r="B2325" t="s">
        <v>11953</v>
      </c>
      <c r="C2325" t="str">
        <f t="shared" si="36"/>
        <v>DRA</v>
      </c>
      <c r="D2325" s="2" t="s">
        <v>6270</v>
      </c>
      <c r="E2325" t="s">
        <v>3834</v>
      </c>
      <c r="F2325" t="s">
        <v>5424</v>
      </c>
      <c r="G2325" t="s">
        <v>856</v>
      </c>
      <c r="H2325" t="s">
        <v>571</v>
      </c>
      <c r="I2325" t="s">
        <v>6954</v>
      </c>
      <c r="J2325" t="s">
        <v>5474</v>
      </c>
      <c r="K2325" t="s">
        <v>11954</v>
      </c>
      <c r="L2325" t="s">
        <v>11955</v>
      </c>
    </row>
    <row r="2326" spans="1:12">
      <c r="A2326" t="s">
        <v>11992</v>
      </c>
      <c r="B2326" t="s">
        <v>11957</v>
      </c>
      <c r="C2326" t="str">
        <f t="shared" si="36"/>
        <v>Navin</v>
      </c>
      <c r="D2326" s="2" t="s">
        <v>27979</v>
      </c>
      <c r="E2326" t="s">
        <v>6190</v>
      </c>
      <c r="F2326" t="s">
        <v>27980</v>
      </c>
      <c r="G2326" t="s">
        <v>449</v>
      </c>
      <c r="H2326" t="s">
        <v>11958</v>
      </c>
      <c r="I2326" t="s">
        <v>11959</v>
      </c>
      <c r="J2326" t="s">
        <v>2159</v>
      </c>
      <c r="K2326" t="s">
        <v>11960</v>
      </c>
      <c r="L2326" t="s">
        <v>4559</v>
      </c>
    </row>
    <row r="2327" spans="1:12">
      <c r="A2327" t="s">
        <v>11997</v>
      </c>
      <c r="B2327" t="s">
        <v>11962</v>
      </c>
      <c r="C2327" t="str">
        <f t="shared" si="36"/>
        <v>Artemis</v>
      </c>
      <c r="D2327" s="2" t="s">
        <v>1988</v>
      </c>
      <c r="E2327" t="s">
        <v>23297</v>
      </c>
      <c r="F2327" t="s">
        <v>24733</v>
      </c>
      <c r="G2327" t="s">
        <v>933</v>
      </c>
      <c r="H2327" t="s">
        <v>2598</v>
      </c>
      <c r="I2327" t="s">
        <v>11963</v>
      </c>
      <c r="J2327" t="s">
        <v>11964</v>
      </c>
      <c r="K2327" t="s">
        <v>11965</v>
      </c>
      <c r="L2327" t="s">
        <v>4559</v>
      </c>
    </row>
    <row r="2328" spans="1:12">
      <c r="A2328" t="s">
        <v>12002</v>
      </c>
      <c r="B2328" t="s">
        <v>11967</v>
      </c>
      <c r="C2328" t="str">
        <f t="shared" si="36"/>
        <v>Pritika</v>
      </c>
      <c r="D2328" s="2" t="s">
        <v>22926</v>
      </c>
      <c r="E2328" t="s">
        <v>1703</v>
      </c>
      <c r="F2328" t="s">
        <v>27981</v>
      </c>
      <c r="G2328" t="s">
        <v>856</v>
      </c>
      <c r="H2328" t="s">
        <v>5352</v>
      </c>
      <c r="I2328" t="s">
        <v>11968</v>
      </c>
      <c r="J2328" t="s">
        <v>11969</v>
      </c>
      <c r="K2328" t="s">
        <v>11970</v>
      </c>
      <c r="L2328" t="s">
        <v>4559</v>
      </c>
    </row>
    <row r="2329" spans="1:12">
      <c r="A2329" t="s">
        <v>12005</v>
      </c>
      <c r="B2329" t="s">
        <v>11972</v>
      </c>
      <c r="C2329" t="str">
        <f t="shared" si="36"/>
        <v>Swasti</v>
      </c>
      <c r="D2329" s="2" t="s">
        <v>583</v>
      </c>
      <c r="E2329" t="s">
        <v>1620</v>
      </c>
      <c r="F2329" t="s">
        <v>22707</v>
      </c>
      <c r="G2329" t="s">
        <v>856</v>
      </c>
      <c r="H2329" t="s">
        <v>5467</v>
      </c>
      <c r="I2329" t="s">
        <v>11973</v>
      </c>
      <c r="J2329" t="s">
        <v>11974</v>
      </c>
      <c r="K2329" t="s">
        <v>11975</v>
      </c>
      <c r="L2329" t="s">
        <v>10407</v>
      </c>
    </row>
    <row r="2330" spans="1:12">
      <c r="A2330" t="s">
        <v>12009</v>
      </c>
      <c r="B2330" t="s">
        <v>11977</v>
      </c>
      <c r="C2330" t="str">
        <f t="shared" si="36"/>
        <v>Parin</v>
      </c>
      <c r="D2330" s="2" t="s">
        <v>27982</v>
      </c>
      <c r="E2330" t="s">
        <v>27983</v>
      </c>
      <c r="F2330" t="s">
        <v>27984</v>
      </c>
      <c r="G2330" t="s">
        <v>231</v>
      </c>
      <c r="H2330" t="s">
        <v>1043</v>
      </c>
      <c r="I2330" t="s">
        <v>9345</v>
      </c>
      <c r="J2330" t="s">
        <v>11978</v>
      </c>
      <c r="K2330" t="s">
        <v>11979</v>
      </c>
      <c r="L2330" t="s">
        <v>10407</v>
      </c>
    </row>
    <row r="2331" spans="1:12">
      <c r="A2331" t="s">
        <v>12015</v>
      </c>
      <c r="B2331" t="s">
        <v>11981</v>
      </c>
      <c r="C2331" t="str">
        <f t="shared" si="36"/>
        <v>Syrma</v>
      </c>
      <c r="D2331" s="2" t="s">
        <v>27985</v>
      </c>
      <c r="E2331" t="s">
        <v>12724</v>
      </c>
      <c r="F2331" t="s">
        <v>27986</v>
      </c>
      <c r="G2331" t="s">
        <v>732</v>
      </c>
      <c r="H2331" t="s">
        <v>11982</v>
      </c>
      <c r="I2331" t="s">
        <v>11983</v>
      </c>
      <c r="J2331" t="s">
        <v>11984</v>
      </c>
      <c r="K2331" t="s">
        <v>11985</v>
      </c>
      <c r="L2331" t="s">
        <v>10407</v>
      </c>
    </row>
    <row r="2332" spans="1:12">
      <c r="A2332" t="s">
        <v>12018</v>
      </c>
      <c r="B2332" t="s">
        <v>11987</v>
      </c>
      <c r="C2332" t="str">
        <f t="shared" si="36"/>
        <v>Intl.</v>
      </c>
      <c r="D2332" s="2" t="s">
        <v>27987</v>
      </c>
      <c r="E2332" t="s">
        <v>7278</v>
      </c>
      <c r="F2332" t="s">
        <v>27988</v>
      </c>
      <c r="G2332" t="s">
        <v>228</v>
      </c>
      <c r="H2332" t="s">
        <v>7366</v>
      </c>
      <c r="I2332" t="s">
        <v>11988</v>
      </c>
      <c r="J2332" t="s">
        <v>8383</v>
      </c>
      <c r="K2332" t="s">
        <v>2153</v>
      </c>
      <c r="L2332" t="s">
        <v>3291</v>
      </c>
    </row>
    <row r="2333" spans="1:12">
      <c r="A2333" t="s">
        <v>12024</v>
      </c>
      <c r="B2333" t="s">
        <v>11990</v>
      </c>
      <c r="C2333" t="str">
        <f t="shared" si="36"/>
        <v>United</v>
      </c>
      <c r="D2333" s="2" t="s">
        <v>24736</v>
      </c>
      <c r="E2333" t="s">
        <v>15148</v>
      </c>
      <c r="F2333" t="s">
        <v>24737</v>
      </c>
      <c r="G2333" t="s">
        <v>2153</v>
      </c>
      <c r="H2333" t="s">
        <v>3797</v>
      </c>
      <c r="I2333" t="s">
        <v>11991</v>
      </c>
      <c r="J2333" t="s">
        <v>1009</v>
      </c>
      <c r="K2333" t="s">
        <v>1529</v>
      </c>
      <c r="L2333" t="s">
        <v>3291</v>
      </c>
    </row>
    <row r="2334" spans="1:12">
      <c r="A2334" t="s">
        <v>12028</v>
      </c>
      <c r="B2334" t="s">
        <v>11993</v>
      </c>
      <c r="C2334" t="str">
        <f t="shared" si="36"/>
        <v>Sh.Pushkar</v>
      </c>
      <c r="D2334" s="2" t="s">
        <v>27989</v>
      </c>
      <c r="E2334" t="s">
        <v>6841</v>
      </c>
      <c r="F2334" t="s">
        <v>27990</v>
      </c>
      <c r="G2334" t="s">
        <v>309</v>
      </c>
      <c r="H2334" t="s">
        <v>11994</v>
      </c>
      <c r="I2334" t="s">
        <v>8919</v>
      </c>
      <c r="J2334" t="s">
        <v>11995</v>
      </c>
      <c r="K2334" t="s">
        <v>11996</v>
      </c>
      <c r="L2334" t="s">
        <v>3291</v>
      </c>
    </row>
    <row r="2335" spans="1:12">
      <c r="A2335" t="s">
        <v>12033</v>
      </c>
      <c r="B2335" t="s">
        <v>11998</v>
      </c>
      <c r="C2335" t="str">
        <f t="shared" si="36"/>
        <v>Bajaj</v>
      </c>
      <c r="D2335" s="2" t="s">
        <v>27018</v>
      </c>
      <c r="E2335" t="s">
        <v>27991</v>
      </c>
      <c r="F2335" t="s">
        <v>27992</v>
      </c>
      <c r="G2335" t="s">
        <v>1408</v>
      </c>
      <c r="H2335" t="s">
        <v>2912</v>
      </c>
      <c r="I2335" t="s">
        <v>11999</v>
      </c>
      <c r="J2335" t="s">
        <v>12000</v>
      </c>
      <c r="K2335" t="s">
        <v>12001</v>
      </c>
      <c r="L2335" t="s">
        <v>3182</v>
      </c>
    </row>
    <row r="2336" spans="1:12">
      <c r="A2336" t="s">
        <v>12039</v>
      </c>
      <c r="B2336" t="s">
        <v>12003</v>
      </c>
      <c r="C2336" t="str">
        <f t="shared" si="36"/>
        <v>Dhampur.Spl.Sug.</v>
      </c>
      <c r="D2336" s="2" t="s">
        <v>3647</v>
      </c>
      <c r="E2336" t="s">
        <v>5431</v>
      </c>
      <c r="F2336" t="s">
        <v>27993</v>
      </c>
      <c r="G2336" t="s">
        <v>856</v>
      </c>
      <c r="H2336" t="s">
        <v>2905</v>
      </c>
      <c r="I2336" t="s">
        <v>7030</v>
      </c>
      <c r="J2336" t="s">
        <v>5339</v>
      </c>
      <c r="K2336" t="s">
        <v>12004</v>
      </c>
      <c r="L2336" t="s">
        <v>3182</v>
      </c>
    </row>
    <row r="2337" spans="1:12">
      <c r="A2337" t="s">
        <v>12043</v>
      </c>
      <c r="B2337" t="s">
        <v>12006</v>
      </c>
      <c r="C2337" t="str">
        <f t="shared" si="36"/>
        <v>Hi-Tech</v>
      </c>
      <c r="D2337" s="2" t="s">
        <v>27994</v>
      </c>
      <c r="E2337" t="s">
        <v>14169</v>
      </c>
      <c r="F2337" t="s">
        <v>27995</v>
      </c>
      <c r="G2337" t="s">
        <v>933</v>
      </c>
      <c r="H2337" t="s">
        <v>1218</v>
      </c>
      <c r="I2337" t="s">
        <v>3880</v>
      </c>
      <c r="J2337" t="s">
        <v>12008</v>
      </c>
      <c r="K2337" t="s">
        <v>7921</v>
      </c>
      <c r="L2337" t="s">
        <v>3182</v>
      </c>
    </row>
    <row r="2338" spans="1:12">
      <c r="A2338" t="s">
        <v>12046</v>
      </c>
      <c r="B2338" t="s">
        <v>12010</v>
      </c>
      <c r="C2338" t="str">
        <f t="shared" si="36"/>
        <v>Ircon</v>
      </c>
      <c r="D2338" s="2" t="s">
        <v>24812</v>
      </c>
      <c r="E2338" t="s">
        <v>5091</v>
      </c>
      <c r="F2338" t="s">
        <v>27996</v>
      </c>
      <c r="G2338" t="s">
        <v>6750</v>
      </c>
      <c r="H2338" t="s">
        <v>12011</v>
      </c>
      <c r="I2338" t="s">
        <v>12012</v>
      </c>
      <c r="J2338" t="s">
        <v>12013</v>
      </c>
      <c r="K2338" t="s">
        <v>12014</v>
      </c>
      <c r="L2338" t="s">
        <v>623</v>
      </c>
    </row>
    <row r="2339" spans="1:12">
      <c r="A2339" t="s">
        <v>12051</v>
      </c>
      <c r="B2339" t="s">
        <v>12016</v>
      </c>
      <c r="C2339" t="str">
        <f t="shared" si="36"/>
        <v>Technopack</v>
      </c>
      <c r="D2339" s="2" t="s">
        <v>7369</v>
      </c>
      <c r="E2339" t="s">
        <v>270</v>
      </c>
      <c r="F2339" t="s">
        <v>4139</v>
      </c>
      <c r="G2339" t="s">
        <v>856</v>
      </c>
      <c r="H2339" t="s">
        <v>569</v>
      </c>
      <c r="I2339" t="s">
        <v>12017</v>
      </c>
      <c r="J2339" t="s">
        <v>4590</v>
      </c>
      <c r="K2339" t="s">
        <v>8284</v>
      </c>
      <c r="L2339" t="s">
        <v>9219</v>
      </c>
    </row>
    <row r="2340" spans="1:12">
      <c r="A2340" t="s">
        <v>842</v>
      </c>
      <c r="B2340" t="s">
        <v>843</v>
      </c>
      <c r="C2340" t="str">
        <f t="shared" si="36"/>
        <v>Name</v>
      </c>
      <c r="D2340" s="2" t="s">
        <v>844</v>
      </c>
      <c r="E2340" t="s">
        <v>845</v>
      </c>
      <c r="F2340" t="s">
        <v>846</v>
      </c>
      <c r="G2340" t="s">
        <v>847</v>
      </c>
      <c r="H2340" t="s">
        <v>848</v>
      </c>
      <c r="I2340" t="s">
        <v>849</v>
      </c>
      <c r="J2340" t="s">
        <v>850</v>
      </c>
      <c r="K2340" t="s">
        <v>851</v>
      </c>
      <c r="L2340" t="s">
        <v>852</v>
      </c>
    </row>
    <row r="2341" spans="1:12">
      <c r="A2341" t="s">
        <v>12055</v>
      </c>
      <c r="B2341" t="s">
        <v>12019</v>
      </c>
      <c r="C2341" t="str">
        <f t="shared" si="36"/>
        <v>Allcargo</v>
      </c>
      <c r="D2341" s="2" t="s">
        <v>11817</v>
      </c>
      <c r="E2341" t="s">
        <v>2107</v>
      </c>
      <c r="F2341" t="s">
        <v>27997</v>
      </c>
      <c r="G2341" t="s">
        <v>856</v>
      </c>
      <c r="H2341" t="s">
        <v>12021</v>
      </c>
      <c r="I2341" t="s">
        <v>12022</v>
      </c>
      <c r="J2341" t="s">
        <v>12023</v>
      </c>
      <c r="K2341" t="s">
        <v>521</v>
      </c>
      <c r="L2341" t="s">
        <v>9219</v>
      </c>
    </row>
    <row r="2342" spans="1:12">
      <c r="A2342" t="s">
        <v>12060</v>
      </c>
      <c r="B2342" t="s">
        <v>12025</v>
      </c>
      <c r="C2342" t="str">
        <f t="shared" si="36"/>
        <v>Mukka</v>
      </c>
      <c r="D2342" s="2" t="s">
        <v>18332</v>
      </c>
      <c r="E2342" t="s">
        <v>2377</v>
      </c>
      <c r="F2342" t="s">
        <v>24740</v>
      </c>
      <c r="G2342" t="s">
        <v>856</v>
      </c>
      <c r="H2342" t="s">
        <v>7711</v>
      </c>
      <c r="I2342" t="s">
        <v>12026</v>
      </c>
      <c r="J2342" t="s">
        <v>12027</v>
      </c>
      <c r="K2342" t="s">
        <v>421</v>
      </c>
      <c r="L2342" t="s">
        <v>9219</v>
      </c>
    </row>
    <row r="2343" spans="1:12">
      <c r="A2343" t="s">
        <v>12065</v>
      </c>
      <c r="B2343" t="s">
        <v>12029</v>
      </c>
      <c r="C2343" t="str">
        <f t="shared" si="36"/>
        <v>GDL</v>
      </c>
      <c r="D2343" s="2" t="s">
        <v>24679</v>
      </c>
      <c r="E2343" t="s">
        <v>4921</v>
      </c>
      <c r="F2343" t="s">
        <v>6303</v>
      </c>
      <c r="G2343" t="s">
        <v>856</v>
      </c>
      <c r="H2343" t="s">
        <v>3591</v>
      </c>
      <c r="I2343" t="s">
        <v>12031</v>
      </c>
      <c r="J2343" t="s">
        <v>10572</v>
      </c>
      <c r="K2343" t="s">
        <v>12032</v>
      </c>
      <c r="L2343" t="s">
        <v>371</v>
      </c>
    </row>
    <row r="2344" spans="1:12">
      <c r="A2344" t="s">
        <v>12069</v>
      </c>
      <c r="B2344" t="s">
        <v>12034</v>
      </c>
      <c r="C2344" t="str">
        <f t="shared" si="36"/>
        <v>Riddhi</v>
      </c>
      <c r="D2344" s="2" t="s">
        <v>1624</v>
      </c>
      <c r="E2344" t="s">
        <v>7510</v>
      </c>
      <c r="F2344" t="s">
        <v>24741</v>
      </c>
      <c r="G2344" t="s">
        <v>856</v>
      </c>
      <c r="H2344" t="s">
        <v>6803</v>
      </c>
      <c r="I2344" t="s">
        <v>12036</v>
      </c>
      <c r="J2344" t="s">
        <v>12037</v>
      </c>
      <c r="K2344" t="s">
        <v>12038</v>
      </c>
      <c r="L2344" t="s">
        <v>371</v>
      </c>
    </row>
    <row r="2345" spans="1:12">
      <c r="A2345" t="s">
        <v>12072</v>
      </c>
      <c r="B2345" t="s">
        <v>12040</v>
      </c>
      <c r="C2345" t="str">
        <f t="shared" si="36"/>
        <v>Alicon</v>
      </c>
      <c r="D2345" s="2" t="s">
        <v>27998</v>
      </c>
      <c r="E2345" t="s">
        <v>22895</v>
      </c>
      <c r="F2345" t="s">
        <v>27999</v>
      </c>
      <c r="G2345" t="s">
        <v>455</v>
      </c>
      <c r="H2345" t="s">
        <v>5910</v>
      </c>
      <c r="I2345" t="s">
        <v>12041</v>
      </c>
      <c r="J2345" t="s">
        <v>12042</v>
      </c>
      <c r="K2345" t="s">
        <v>454</v>
      </c>
      <c r="L2345" t="s">
        <v>7933</v>
      </c>
    </row>
    <row r="2346" spans="1:12">
      <c r="A2346" t="s">
        <v>12076</v>
      </c>
      <c r="B2346" t="s">
        <v>12044</v>
      </c>
      <c r="C2346" t="str">
        <f t="shared" si="36"/>
        <v>Citichem</v>
      </c>
      <c r="D2346" s="2" t="s">
        <v>2626</v>
      </c>
      <c r="E2346" t="s">
        <v>9179</v>
      </c>
      <c r="F2346" t="s">
        <v>7168</v>
      </c>
      <c r="G2346" t="s">
        <v>856</v>
      </c>
      <c r="H2346" t="s">
        <v>938</v>
      </c>
      <c r="I2346" t="s">
        <v>859</v>
      </c>
      <c r="J2346" t="s">
        <v>12045</v>
      </c>
      <c r="K2346" t="s">
        <v>859</v>
      </c>
      <c r="L2346" t="s">
        <v>7933</v>
      </c>
    </row>
    <row r="2347" spans="1:12">
      <c r="A2347" t="s">
        <v>12080</v>
      </c>
      <c r="B2347" t="s">
        <v>12047</v>
      </c>
      <c r="C2347" t="str">
        <f t="shared" si="36"/>
        <v>TTK</v>
      </c>
      <c r="D2347" s="2" t="s">
        <v>28000</v>
      </c>
      <c r="E2347" t="s">
        <v>28001</v>
      </c>
      <c r="F2347" t="s">
        <v>28002</v>
      </c>
      <c r="G2347" t="s">
        <v>159</v>
      </c>
      <c r="H2347" t="s">
        <v>896</v>
      </c>
      <c r="I2347" t="s">
        <v>12048</v>
      </c>
      <c r="J2347" t="s">
        <v>12049</v>
      </c>
      <c r="K2347" t="s">
        <v>12050</v>
      </c>
      <c r="L2347" t="s">
        <v>6778</v>
      </c>
    </row>
    <row r="2348" spans="1:12">
      <c r="A2348" t="s">
        <v>12084</v>
      </c>
      <c r="B2348" t="s">
        <v>12052</v>
      </c>
      <c r="C2348" t="str">
        <f t="shared" si="36"/>
        <v>Goldstar</v>
      </c>
      <c r="D2348" s="2" t="s">
        <v>1863</v>
      </c>
      <c r="E2348" t="s">
        <v>23120</v>
      </c>
      <c r="F2348" t="s">
        <v>23423</v>
      </c>
      <c r="G2348" t="s">
        <v>856</v>
      </c>
      <c r="H2348" t="s">
        <v>3634</v>
      </c>
      <c r="I2348" t="s">
        <v>12053</v>
      </c>
      <c r="J2348" t="s">
        <v>12054</v>
      </c>
      <c r="K2348" t="s">
        <v>4819</v>
      </c>
      <c r="L2348" t="s">
        <v>6778</v>
      </c>
    </row>
    <row r="2349" spans="1:12">
      <c r="A2349" t="s">
        <v>12088</v>
      </c>
      <c r="B2349" t="s">
        <v>12056</v>
      </c>
      <c r="C2349" t="str">
        <f t="shared" si="36"/>
        <v>SBFC</v>
      </c>
      <c r="D2349" s="2" t="s">
        <v>25607</v>
      </c>
      <c r="E2349" t="s">
        <v>10761</v>
      </c>
      <c r="F2349" t="s">
        <v>28003</v>
      </c>
      <c r="G2349" t="s">
        <v>856</v>
      </c>
      <c r="H2349" t="s">
        <v>10479</v>
      </c>
      <c r="I2349" t="s">
        <v>6029</v>
      </c>
      <c r="J2349" t="s">
        <v>12058</v>
      </c>
      <c r="K2349" t="s">
        <v>12059</v>
      </c>
      <c r="L2349" t="s">
        <v>6778</v>
      </c>
    </row>
    <row r="2350" spans="1:12">
      <c r="A2350" t="s">
        <v>12094</v>
      </c>
      <c r="B2350" t="s">
        <v>12066</v>
      </c>
      <c r="C2350" t="str">
        <f t="shared" si="36"/>
        <v>Chembond</v>
      </c>
      <c r="D2350" s="2" t="s">
        <v>24742</v>
      </c>
      <c r="E2350" t="s">
        <v>1646</v>
      </c>
      <c r="F2350" t="s">
        <v>9114</v>
      </c>
      <c r="G2350" t="s">
        <v>282</v>
      </c>
      <c r="H2350" t="s">
        <v>6941</v>
      </c>
      <c r="I2350" t="s">
        <v>12067</v>
      </c>
      <c r="J2350" t="s">
        <v>12068</v>
      </c>
      <c r="K2350" t="s">
        <v>3050</v>
      </c>
      <c r="L2350" t="s">
        <v>1852</v>
      </c>
    </row>
    <row r="2351" spans="1:12">
      <c r="A2351" t="s">
        <v>842</v>
      </c>
      <c r="B2351" t="s">
        <v>843</v>
      </c>
      <c r="C2351" t="str">
        <f t="shared" si="36"/>
        <v>Name</v>
      </c>
      <c r="D2351" s="2" t="s">
        <v>844</v>
      </c>
      <c r="E2351" t="s">
        <v>845</v>
      </c>
      <c r="F2351" t="s">
        <v>846</v>
      </c>
      <c r="G2351" t="s">
        <v>847</v>
      </c>
      <c r="H2351" t="s">
        <v>848</v>
      </c>
      <c r="I2351" t="s">
        <v>849</v>
      </c>
      <c r="J2351" t="s">
        <v>850</v>
      </c>
      <c r="K2351" t="s">
        <v>851</v>
      </c>
      <c r="L2351" t="s">
        <v>852</v>
      </c>
    </row>
    <row r="2352" spans="1:12">
      <c r="A2352" t="s">
        <v>12098</v>
      </c>
      <c r="B2352" t="s">
        <v>12070</v>
      </c>
      <c r="C2352" t="str">
        <f t="shared" si="36"/>
        <v>Haldyn</v>
      </c>
      <c r="D2352" s="2" t="s">
        <v>28004</v>
      </c>
      <c r="E2352" t="s">
        <v>4384</v>
      </c>
      <c r="F2352" t="s">
        <v>28005</v>
      </c>
      <c r="G2352" t="s">
        <v>993</v>
      </c>
      <c r="H2352" t="s">
        <v>3427</v>
      </c>
      <c r="I2352" t="s">
        <v>468</v>
      </c>
      <c r="J2352" t="s">
        <v>12071</v>
      </c>
      <c r="K2352" t="s">
        <v>2426</v>
      </c>
      <c r="L2352" t="s">
        <v>1852</v>
      </c>
    </row>
    <row r="2353" spans="1:12">
      <c r="A2353" t="s">
        <v>12100</v>
      </c>
      <c r="B2353" t="s">
        <v>12073</v>
      </c>
      <c r="C2353" t="str">
        <f t="shared" si="36"/>
        <v>Alfa</v>
      </c>
      <c r="D2353" s="2" t="s">
        <v>1842</v>
      </c>
      <c r="E2353" t="s">
        <v>23642</v>
      </c>
      <c r="F2353" t="s">
        <v>25211</v>
      </c>
      <c r="G2353" t="s">
        <v>856</v>
      </c>
      <c r="H2353" t="s">
        <v>12074</v>
      </c>
      <c r="I2353" t="s">
        <v>1265</v>
      </c>
      <c r="J2353" t="s">
        <v>504</v>
      </c>
      <c r="K2353" t="s">
        <v>12075</v>
      </c>
      <c r="L2353" t="s">
        <v>2736</v>
      </c>
    </row>
    <row r="2354" spans="1:12">
      <c r="A2354" t="s">
        <v>12103</v>
      </c>
      <c r="B2354" t="s">
        <v>12077</v>
      </c>
      <c r="C2354" t="str">
        <f t="shared" si="36"/>
        <v>Satin</v>
      </c>
      <c r="D2354" s="2" t="s">
        <v>23419</v>
      </c>
      <c r="E2354" t="s">
        <v>4366</v>
      </c>
      <c r="F2354" t="s">
        <v>28006</v>
      </c>
      <c r="G2354" t="s">
        <v>856</v>
      </c>
      <c r="H2354" t="s">
        <v>7545</v>
      </c>
      <c r="I2354" t="s">
        <v>12078</v>
      </c>
      <c r="J2354" t="s">
        <v>12079</v>
      </c>
      <c r="K2354" t="s">
        <v>3611</v>
      </c>
      <c r="L2354" t="s">
        <v>2736</v>
      </c>
    </row>
    <row r="2355" spans="1:12">
      <c r="A2355" t="s">
        <v>12108</v>
      </c>
      <c r="B2355" t="s">
        <v>783</v>
      </c>
      <c r="C2355" t="str">
        <f t="shared" si="36"/>
        <v>Inox</v>
      </c>
      <c r="D2355" s="2" t="s">
        <v>24743</v>
      </c>
      <c r="E2355" t="s">
        <v>3107</v>
      </c>
      <c r="F2355" t="s">
        <v>28007</v>
      </c>
      <c r="G2355" t="s">
        <v>856</v>
      </c>
      <c r="H2355" t="s">
        <v>12081</v>
      </c>
      <c r="I2355" t="s">
        <v>12082</v>
      </c>
      <c r="J2355" t="s">
        <v>12083</v>
      </c>
      <c r="K2355" t="s">
        <v>3954</v>
      </c>
      <c r="L2355" t="s">
        <v>10703</v>
      </c>
    </row>
    <row r="2356" spans="1:12">
      <c r="A2356" t="s">
        <v>12111</v>
      </c>
      <c r="B2356" t="s">
        <v>12085</v>
      </c>
      <c r="C2356" t="str">
        <f t="shared" si="36"/>
        <v>The</v>
      </c>
      <c r="D2356" s="2" t="s">
        <v>28008</v>
      </c>
      <c r="E2356" t="s">
        <v>22706</v>
      </c>
      <c r="F2356" t="s">
        <v>22936</v>
      </c>
      <c r="G2356" t="s">
        <v>2858</v>
      </c>
      <c r="H2356" t="s">
        <v>1067</v>
      </c>
      <c r="I2356" t="s">
        <v>12086</v>
      </c>
      <c r="J2356" t="s">
        <v>12087</v>
      </c>
      <c r="K2356" t="s">
        <v>7469</v>
      </c>
      <c r="L2356" t="s">
        <v>9428</v>
      </c>
    </row>
    <row r="2357" spans="1:12">
      <c r="A2357" t="s">
        <v>12115</v>
      </c>
      <c r="B2357" t="s">
        <v>12089</v>
      </c>
      <c r="C2357" t="str">
        <f t="shared" si="36"/>
        <v>PTC</v>
      </c>
      <c r="D2357" s="2" t="s">
        <v>28009</v>
      </c>
      <c r="E2357" t="s">
        <v>6308</v>
      </c>
      <c r="F2357" t="s">
        <v>28010</v>
      </c>
      <c r="G2357" t="s">
        <v>6923</v>
      </c>
      <c r="H2357" t="s">
        <v>12091</v>
      </c>
      <c r="I2357" t="s">
        <v>1385</v>
      </c>
      <c r="J2357" t="s">
        <v>12092</v>
      </c>
      <c r="K2357" t="s">
        <v>12093</v>
      </c>
      <c r="L2357" t="s">
        <v>9428</v>
      </c>
    </row>
    <row r="2358" spans="1:12">
      <c r="A2358" t="s">
        <v>12120</v>
      </c>
      <c r="B2358" t="s">
        <v>12095</v>
      </c>
      <c r="C2358" t="str">
        <f t="shared" si="36"/>
        <v>Somany</v>
      </c>
      <c r="D2358" s="2" t="s">
        <v>28011</v>
      </c>
      <c r="E2358" t="s">
        <v>3454</v>
      </c>
      <c r="F2358" t="s">
        <v>28012</v>
      </c>
      <c r="G2358" t="s">
        <v>4129</v>
      </c>
      <c r="H2358" t="s">
        <v>8057</v>
      </c>
      <c r="I2358" t="s">
        <v>12096</v>
      </c>
      <c r="J2358" t="s">
        <v>12097</v>
      </c>
      <c r="K2358" t="s">
        <v>701</v>
      </c>
      <c r="L2358" t="s">
        <v>9428</v>
      </c>
    </row>
    <row r="2359" spans="1:12">
      <c r="A2359" t="s">
        <v>12125</v>
      </c>
      <c r="B2359" t="s">
        <v>12099</v>
      </c>
      <c r="C2359" t="str">
        <f t="shared" si="36"/>
        <v>Orient</v>
      </c>
      <c r="D2359" s="2" t="s">
        <v>23415</v>
      </c>
      <c r="E2359" t="s">
        <v>8234</v>
      </c>
      <c r="F2359" t="s">
        <v>3899</v>
      </c>
      <c r="G2359" t="s">
        <v>856</v>
      </c>
      <c r="H2359" t="s">
        <v>643</v>
      </c>
      <c r="I2359" t="s">
        <v>4341</v>
      </c>
      <c r="J2359" t="s">
        <v>10005</v>
      </c>
      <c r="K2359" t="s">
        <v>549</v>
      </c>
      <c r="L2359" t="s">
        <v>1051</v>
      </c>
    </row>
    <row r="2360" spans="1:12">
      <c r="A2360" t="s">
        <v>12128</v>
      </c>
      <c r="B2360" t="s">
        <v>12101</v>
      </c>
      <c r="C2360" t="str">
        <f t="shared" si="36"/>
        <v>Essen</v>
      </c>
      <c r="D2360" s="2" t="s">
        <v>24745</v>
      </c>
      <c r="E2360" t="s">
        <v>7744</v>
      </c>
      <c r="F2360" t="s">
        <v>24746</v>
      </c>
      <c r="G2360" t="s">
        <v>714</v>
      </c>
      <c r="H2360" t="s">
        <v>4560</v>
      </c>
      <c r="I2360" t="s">
        <v>12102</v>
      </c>
      <c r="J2360" t="s">
        <v>9170</v>
      </c>
      <c r="K2360" t="s">
        <v>5224</v>
      </c>
      <c r="L2360" t="s">
        <v>1051</v>
      </c>
    </row>
    <row r="2361" spans="1:12">
      <c r="A2361" t="s">
        <v>12131</v>
      </c>
      <c r="B2361" t="s">
        <v>12104</v>
      </c>
      <c r="C2361" t="str">
        <f t="shared" si="36"/>
        <v>PropshareTitania</v>
      </c>
      <c r="D2361" s="2" t="s">
        <v>12105</v>
      </c>
      <c r="E2361" t="s">
        <v>12106</v>
      </c>
      <c r="F2361" t="s">
        <v>12107</v>
      </c>
      <c r="G2361" t="s">
        <v>856</v>
      </c>
      <c r="H2361" t="s">
        <v>8112</v>
      </c>
      <c r="I2361" t="s">
        <v>859</v>
      </c>
      <c r="J2361" t="s">
        <v>10771</v>
      </c>
      <c r="K2361" t="s">
        <v>859</v>
      </c>
      <c r="L2361" t="s">
        <v>1476</v>
      </c>
    </row>
    <row r="2362" spans="1:12">
      <c r="A2362" t="s">
        <v>12135</v>
      </c>
      <c r="B2362" t="s">
        <v>12109</v>
      </c>
      <c r="C2362" t="str">
        <f t="shared" si="36"/>
        <v>Shetron</v>
      </c>
      <c r="D2362" s="2" t="s">
        <v>9957</v>
      </c>
      <c r="E2362" t="s">
        <v>23145</v>
      </c>
      <c r="F2362" t="s">
        <v>11787</v>
      </c>
      <c r="G2362" t="s">
        <v>2204</v>
      </c>
      <c r="H2362" t="s">
        <v>389</v>
      </c>
      <c r="I2362" t="s">
        <v>468</v>
      </c>
      <c r="J2362" t="s">
        <v>12110</v>
      </c>
      <c r="K2362" t="s">
        <v>3448</v>
      </c>
      <c r="L2362" t="s">
        <v>4534</v>
      </c>
    </row>
    <row r="2363" spans="1:12">
      <c r="A2363" t="s">
        <v>12139</v>
      </c>
      <c r="B2363" t="s">
        <v>12112</v>
      </c>
      <c r="C2363" t="str">
        <f t="shared" si="36"/>
        <v>Ambika</v>
      </c>
      <c r="D2363" s="2" t="s">
        <v>28013</v>
      </c>
      <c r="E2363" t="s">
        <v>972</v>
      </c>
      <c r="F2363" t="s">
        <v>28014</v>
      </c>
      <c r="G2363" t="s">
        <v>4196</v>
      </c>
      <c r="H2363" t="s">
        <v>5260</v>
      </c>
      <c r="I2363" t="s">
        <v>4146</v>
      </c>
      <c r="J2363" t="s">
        <v>12113</v>
      </c>
      <c r="K2363" t="s">
        <v>12114</v>
      </c>
      <c r="L2363" t="s">
        <v>4534</v>
      </c>
    </row>
    <row r="2364" spans="1:12">
      <c r="A2364" t="s">
        <v>12143</v>
      </c>
      <c r="B2364" t="s">
        <v>12116</v>
      </c>
      <c r="C2364" t="str">
        <f t="shared" si="36"/>
        <v>West</v>
      </c>
      <c r="D2364" s="2" t="s">
        <v>28015</v>
      </c>
      <c r="E2364" t="s">
        <v>6591</v>
      </c>
      <c r="F2364" t="s">
        <v>28016</v>
      </c>
      <c r="G2364" t="s">
        <v>8772</v>
      </c>
      <c r="H2364" t="s">
        <v>12117</v>
      </c>
      <c r="I2364" t="s">
        <v>12118</v>
      </c>
      <c r="J2364" t="s">
        <v>12119</v>
      </c>
      <c r="K2364" t="s">
        <v>1073</v>
      </c>
      <c r="L2364" t="s">
        <v>4534</v>
      </c>
    </row>
    <row r="2365" spans="1:12">
      <c r="A2365" t="s">
        <v>12149</v>
      </c>
      <c r="B2365" t="s">
        <v>12121</v>
      </c>
      <c r="C2365" t="str">
        <f t="shared" si="36"/>
        <v>Guj.</v>
      </c>
      <c r="D2365" s="2" t="s">
        <v>11067</v>
      </c>
      <c r="E2365" t="s">
        <v>7068</v>
      </c>
      <c r="F2365" t="s">
        <v>28017</v>
      </c>
      <c r="G2365" t="s">
        <v>1264</v>
      </c>
      <c r="H2365" t="s">
        <v>12122</v>
      </c>
      <c r="I2365" t="s">
        <v>6740</v>
      </c>
      <c r="J2365" t="s">
        <v>12123</v>
      </c>
      <c r="K2365" t="s">
        <v>12124</v>
      </c>
      <c r="L2365" t="s">
        <v>6055</v>
      </c>
    </row>
    <row r="2366" spans="1:12">
      <c r="A2366" t="s">
        <v>12153</v>
      </c>
      <c r="B2366" t="s">
        <v>12126</v>
      </c>
      <c r="C2366" t="str">
        <f t="shared" si="36"/>
        <v>Sylvan</v>
      </c>
      <c r="D2366" s="2" t="s">
        <v>23079</v>
      </c>
      <c r="E2366" t="s">
        <v>7703</v>
      </c>
      <c r="F2366" t="s">
        <v>24747</v>
      </c>
      <c r="G2366" t="s">
        <v>856</v>
      </c>
      <c r="H2366" t="s">
        <v>119</v>
      </c>
      <c r="I2366" t="s">
        <v>859</v>
      </c>
      <c r="J2366" t="s">
        <v>12127</v>
      </c>
      <c r="K2366" t="s">
        <v>859</v>
      </c>
      <c r="L2366" t="s">
        <v>6055</v>
      </c>
    </row>
    <row r="2367" spans="1:12">
      <c r="A2367" t="s">
        <v>842</v>
      </c>
      <c r="B2367" t="s">
        <v>843</v>
      </c>
      <c r="C2367" t="str">
        <f t="shared" si="36"/>
        <v>Name</v>
      </c>
      <c r="D2367" s="2" t="s">
        <v>844</v>
      </c>
      <c r="E2367" t="s">
        <v>845</v>
      </c>
      <c r="F2367" t="s">
        <v>846</v>
      </c>
      <c r="G2367" t="s">
        <v>847</v>
      </c>
      <c r="H2367" t="s">
        <v>848</v>
      </c>
      <c r="I2367" t="s">
        <v>849</v>
      </c>
      <c r="J2367" t="s">
        <v>850</v>
      </c>
      <c r="K2367" t="s">
        <v>851</v>
      </c>
      <c r="L2367" t="s">
        <v>852</v>
      </c>
    </row>
    <row r="2368" spans="1:12">
      <c r="A2368" t="s">
        <v>12158</v>
      </c>
      <c r="B2368" t="s">
        <v>12129</v>
      </c>
      <c r="C2368" t="str">
        <f t="shared" si="36"/>
        <v>Apollo</v>
      </c>
      <c r="D2368" s="2" t="s">
        <v>28018</v>
      </c>
      <c r="E2368" t="s">
        <v>5158</v>
      </c>
      <c r="F2368" t="s">
        <v>28019</v>
      </c>
      <c r="G2368" t="s">
        <v>1191</v>
      </c>
      <c r="H2368" t="s">
        <v>11117</v>
      </c>
      <c r="I2368" t="s">
        <v>237</v>
      </c>
      <c r="J2368" t="s">
        <v>12130</v>
      </c>
      <c r="K2368" t="s">
        <v>4109</v>
      </c>
      <c r="L2368" t="s">
        <v>8868</v>
      </c>
    </row>
    <row r="2369" spans="1:12">
      <c r="A2369" t="s">
        <v>12162</v>
      </c>
      <c r="B2369" t="s">
        <v>12132</v>
      </c>
      <c r="C2369" t="str">
        <f t="shared" si="36"/>
        <v>Bajaj</v>
      </c>
      <c r="D2369" s="2" t="s">
        <v>23092</v>
      </c>
      <c r="E2369" t="s">
        <v>4473</v>
      </c>
      <c r="F2369" t="s">
        <v>28020</v>
      </c>
      <c r="G2369" t="s">
        <v>3024</v>
      </c>
      <c r="H2369" t="s">
        <v>8272</v>
      </c>
      <c r="I2369" t="s">
        <v>12133</v>
      </c>
      <c r="J2369" t="s">
        <v>12134</v>
      </c>
      <c r="K2369" t="s">
        <v>8206</v>
      </c>
      <c r="L2369" t="s">
        <v>8868</v>
      </c>
    </row>
    <row r="2370" spans="1:12">
      <c r="A2370" t="s">
        <v>12166</v>
      </c>
      <c r="B2370" t="s">
        <v>10838</v>
      </c>
      <c r="C2370" t="str">
        <f t="shared" ref="C2370:C2433" si="37">IFERROR(LEFT(B2370,FIND(" ",B2370)-1),B2370)</f>
        <v>Mold-Tek</v>
      </c>
      <c r="D2370" s="2" t="s">
        <v>28021</v>
      </c>
      <c r="E2370" t="s">
        <v>22999</v>
      </c>
      <c r="F2370" t="s">
        <v>28022</v>
      </c>
      <c r="G2370" t="s">
        <v>5509</v>
      </c>
      <c r="H2370" t="s">
        <v>378</v>
      </c>
      <c r="I2370" t="s">
        <v>10839</v>
      </c>
      <c r="J2370" t="s">
        <v>1978</v>
      </c>
      <c r="K2370" t="s">
        <v>10840</v>
      </c>
      <c r="L2370" t="s">
        <v>5929</v>
      </c>
    </row>
    <row r="2371" spans="1:12">
      <c r="A2371" t="s">
        <v>12172</v>
      </c>
      <c r="B2371" t="s">
        <v>12136</v>
      </c>
      <c r="C2371" t="str">
        <f t="shared" si="37"/>
        <v>Akanksha</v>
      </c>
      <c r="D2371" s="2" t="s">
        <v>24748</v>
      </c>
      <c r="E2371" t="s">
        <v>24671</v>
      </c>
      <c r="F2371" t="s">
        <v>24749</v>
      </c>
      <c r="G2371" t="s">
        <v>856</v>
      </c>
      <c r="H2371" t="s">
        <v>470</v>
      </c>
      <c r="I2371" t="s">
        <v>12138</v>
      </c>
      <c r="J2371" t="s">
        <v>7191</v>
      </c>
      <c r="K2371" t="s">
        <v>4677</v>
      </c>
      <c r="L2371" t="s">
        <v>5929</v>
      </c>
    </row>
    <row r="2372" spans="1:12">
      <c r="A2372" t="s">
        <v>12177</v>
      </c>
      <c r="B2372" t="s">
        <v>12140</v>
      </c>
      <c r="C2372" t="str">
        <f t="shared" si="37"/>
        <v>Italian</v>
      </c>
      <c r="D2372" s="2" t="s">
        <v>11817</v>
      </c>
      <c r="E2372" t="s">
        <v>4268</v>
      </c>
      <c r="F2372" t="s">
        <v>22720</v>
      </c>
      <c r="G2372" t="s">
        <v>1369</v>
      </c>
      <c r="H2372" t="s">
        <v>8772</v>
      </c>
      <c r="I2372" t="s">
        <v>12142</v>
      </c>
      <c r="J2372" t="s">
        <v>3783</v>
      </c>
      <c r="K2372" t="s">
        <v>8366</v>
      </c>
      <c r="L2372" t="s">
        <v>5929</v>
      </c>
    </row>
    <row r="2373" spans="1:12">
      <c r="A2373" t="s">
        <v>12181</v>
      </c>
      <c r="B2373" t="s">
        <v>12144</v>
      </c>
      <c r="C2373" t="str">
        <f t="shared" si="37"/>
        <v>Sterling</v>
      </c>
      <c r="D2373" s="2" t="s">
        <v>233</v>
      </c>
      <c r="E2373" t="s">
        <v>859</v>
      </c>
      <c r="F2373" t="s">
        <v>924</v>
      </c>
      <c r="G2373" t="s">
        <v>856</v>
      </c>
      <c r="H2373" t="s">
        <v>12145</v>
      </c>
      <c r="I2373" t="s">
        <v>12146</v>
      </c>
      <c r="J2373" t="s">
        <v>4539</v>
      </c>
      <c r="K2373" t="s">
        <v>12147</v>
      </c>
      <c r="L2373" t="s">
        <v>12148</v>
      </c>
    </row>
    <row r="2374" spans="1:12">
      <c r="A2374" t="s">
        <v>12186</v>
      </c>
      <c r="B2374" t="s">
        <v>12150</v>
      </c>
      <c r="C2374" t="str">
        <f t="shared" si="37"/>
        <v>Aadhar</v>
      </c>
      <c r="D2374" s="2" t="s">
        <v>28023</v>
      </c>
      <c r="E2374" t="s">
        <v>3175</v>
      </c>
      <c r="F2374" t="s">
        <v>28024</v>
      </c>
      <c r="G2374" t="s">
        <v>856</v>
      </c>
      <c r="H2374" t="s">
        <v>12151</v>
      </c>
      <c r="I2374" t="s">
        <v>7851</v>
      </c>
      <c r="J2374" t="s">
        <v>12152</v>
      </c>
      <c r="K2374" t="s">
        <v>7651</v>
      </c>
      <c r="L2374" t="s">
        <v>12148</v>
      </c>
    </row>
    <row r="2375" spans="1:12">
      <c r="A2375" t="s">
        <v>12192</v>
      </c>
      <c r="B2375" t="s">
        <v>12154</v>
      </c>
      <c r="C2375" t="str">
        <f t="shared" si="37"/>
        <v>Heidelberg</v>
      </c>
      <c r="D2375" s="2" t="s">
        <v>24668</v>
      </c>
      <c r="E2375" t="s">
        <v>3921</v>
      </c>
      <c r="F2375" t="s">
        <v>28025</v>
      </c>
      <c r="G2375" t="s">
        <v>11497</v>
      </c>
      <c r="H2375" t="s">
        <v>12155</v>
      </c>
      <c r="I2375" t="s">
        <v>12156</v>
      </c>
      <c r="J2375" t="s">
        <v>12157</v>
      </c>
      <c r="K2375" t="s">
        <v>5690</v>
      </c>
      <c r="L2375" t="s">
        <v>9748</v>
      </c>
    </row>
    <row r="2376" spans="1:12">
      <c r="A2376" t="s">
        <v>12196</v>
      </c>
      <c r="B2376" t="s">
        <v>12159</v>
      </c>
      <c r="C2376" t="str">
        <f t="shared" si="37"/>
        <v>Vishnu</v>
      </c>
      <c r="D2376" s="2" t="s">
        <v>24234</v>
      </c>
      <c r="E2376" t="s">
        <v>4548</v>
      </c>
      <c r="F2376" t="s">
        <v>28026</v>
      </c>
      <c r="G2376" t="s">
        <v>856</v>
      </c>
      <c r="H2376" t="s">
        <v>2605</v>
      </c>
      <c r="I2376" t="s">
        <v>12160</v>
      </c>
      <c r="J2376" t="s">
        <v>5132</v>
      </c>
      <c r="K2376" t="s">
        <v>12161</v>
      </c>
      <c r="L2376" t="s">
        <v>9748</v>
      </c>
    </row>
    <row r="2377" spans="1:12">
      <c r="A2377" t="s">
        <v>12200</v>
      </c>
      <c r="B2377" t="s">
        <v>12163</v>
      </c>
      <c r="C2377" t="str">
        <f t="shared" si="37"/>
        <v>Narbada</v>
      </c>
      <c r="D2377" s="2" t="s">
        <v>23162</v>
      </c>
      <c r="E2377" t="s">
        <v>3454</v>
      </c>
      <c r="F2377" t="s">
        <v>24750</v>
      </c>
      <c r="G2377" t="s">
        <v>856</v>
      </c>
      <c r="H2377" t="s">
        <v>1176</v>
      </c>
      <c r="I2377" t="s">
        <v>12164</v>
      </c>
      <c r="J2377" t="s">
        <v>6723</v>
      </c>
      <c r="K2377" t="s">
        <v>12165</v>
      </c>
      <c r="L2377" t="s">
        <v>5108</v>
      </c>
    </row>
    <row r="2378" spans="1:12">
      <c r="A2378" t="s">
        <v>842</v>
      </c>
      <c r="B2378" t="s">
        <v>843</v>
      </c>
      <c r="C2378" t="str">
        <f t="shared" si="37"/>
        <v>Name</v>
      </c>
      <c r="D2378" s="2" t="s">
        <v>844</v>
      </c>
      <c r="E2378" t="s">
        <v>845</v>
      </c>
      <c r="F2378" t="s">
        <v>846</v>
      </c>
      <c r="G2378" t="s">
        <v>847</v>
      </c>
      <c r="H2378" t="s">
        <v>848</v>
      </c>
      <c r="I2378" t="s">
        <v>849</v>
      </c>
      <c r="J2378" t="s">
        <v>850</v>
      </c>
      <c r="K2378" t="s">
        <v>851</v>
      </c>
      <c r="L2378" t="s">
        <v>852</v>
      </c>
    </row>
    <row r="2379" spans="1:12">
      <c r="A2379" t="s">
        <v>12205</v>
      </c>
      <c r="B2379" t="s">
        <v>12167</v>
      </c>
      <c r="C2379" t="str">
        <f t="shared" si="37"/>
        <v>Senores</v>
      </c>
      <c r="D2379" s="2" t="s">
        <v>28027</v>
      </c>
      <c r="E2379" t="s">
        <v>23428</v>
      </c>
      <c r="F2379" t="s">
        <v>28028</v>
      </c>
      <c r="G2379" t="s">
        <v>856</v>
      </c>
      <c r="H2379" t="s">
        <v>12168</v>
      </c>
      <c r="I2379" t="s">
        <v>12169</v>
      </c>
      <c r="J2379" t="s">
        <v>12170</v>
      </c>
      <c r="K2379" t="s">
        <v>12171</v>
      </c>
      <c r="L2379" t="s">
        <v>5108</v>
      </c>
    </row>
    <row r="2380" spans="1:12">
      <c r="A2380" t="s">
        <v>12209</v>
      </c>
      <c r="B2380" t="s">
        <v>12173</v>
      </c>
      <c r="C2380" t="str">
        <f t="shared" si="37"/>
        <v>Bihar</v>
      </c>
      <c r="D2380" s="2" t="s">
        <v>6482</v>
      </c>
      <c r="E2380" t="s">
        <v>1922</v>
      </c>
      <c r="F2380" t="s">
        <v>24751</v>
      </c>
      <c r="G2380" t="s">
        <v>856</v>
      </c>
      <c r="H2380" t="s">
        <v>3216</v>
      </c>
      <c r="I2380" t="s">
        <v>12175</v>
      </c>
      <c r="J2380" t="s">
        <v>7992</v>
      </c>
      <c r="K2380" t="s">
        <v>12176</v>
      </c>
      <c r="L2380" t="s">
        <v>3271</v>
      </c>
    </row>
    <row r="2381" spans="1:12">
      <c r="A2381" t="s">
        <v>12214</v>
      </c>
      <c r="B2381" t="s">
        <v>12061</v>
      </c>
      <c r="C2381" t="str">
        <f t="shared" si="37"/>
        <v>Shivam</v>
      </c>
      <c r="D2381" s="2" t="s">
        <v>2222</v>
      </c>
      <c r="E2381" t="s">
        <v>24292</v>
      </c>
      <c r="F2381" t="s">
        <v>28029</v>
      </c>
      <c r="G2381" t="s">
        <v>856</v>
      </c>
      <c r="H2381" t="s">
        <v>158</v>
      </c>
      <c r="I2381" t="s">
        <v>12063</v>
      </c>
      <c r="J2381" t="s">
        <v>9191</v>
      </c>
      <c r="K2381" t="s">
        <v>12064</v>
      </c>
      <c r="L2381" t="s">
        <v>3271</v>
      </c>
    </row>
    <row r="2382" spans="1:12">
      <c r="A2382" t="s">
        <v>12217</v>
      </c>
      <c r="B2382" t="s">
        <v>12178</v>
      </c>
      <c r="C2382" t="str">
        <f t="shared" si="37"/>
        <v>DCM</v>
      </c>
      <c r="D2382" s="2" t="s">
        <v>28030</v>
      </c>
      <c r="E2382" t="s">
        <v>12981</v>
      </c>
      <c r="F2382" t="s">
        <v>28031</v>
      </c>
      <c r="G2382" t="s">
        <v>4349</v>
      </c>
      <c r="H2382" t="s">
        <v>12179</v>
      </c>
      <c r="I2382" t="s">
        <v>2145</v>
      </c>
      <c r="J2382" t="s">
        <v>12180</v>
      </c>
      <c r="K2382" t="s">
        <v>10778</v>
      </c>
      <c r="L2382" t="s">
        <v>543</v>
      </c>
    </row>
    <row r="2383" spans="1:12">
      <c r="A2383" t="s">
        <v>12223</v>
      </c>
      <c r="B2383" t="s">
        <v>12182</v>
      </c>
      <c r="C2383" t="str">
        <f t="shared" si="37"/>
        <v>Commerl.</v>
      </c>
      <c r="D2383" s="2" t="s">
        <v>28032</v>
      </c>
      <c r="E2383" t="s">
        <v>4391</v>
      </c>
      <c r="F2383" t="s">
        <v>28033</v>
      </c>
      <c r="G2383" t="s">
        <v>449</v>
      </c>
      <c r="H2383" t="s">
        <v>688</v>
      </c>
      <c r="I2383" t="s">
        <v>12184</v>
      </c>
      <c r="J2383" t="s">
        <v>12185</v>
      </c>
      <c r="K2383" t="s">
        <v>2790</v>
      </c>
      <c r="L2383" t="s">
        <v>543</v>
      </c>
    </row>
    <row r="2384" spans="1:12">
      <c r="A2384" t="s">
        <v>12227</v>
      </c>
      <c r="B2384" t="s">
        <v>12187</v>
      </c>
      <c r="C2384" t="str">
        <f t="shared" si="37"/>
        <v>Kuantum</v>
      </c>
      <c r="D2384" s="2" t="s">
        <v>24752</v>
      </c>
      <c r="E2384" t="s">
        <v>10769</v>
      </c>
      <c r="F2384" t="s">
        <v>24753</v>
      </c>
      <c r="G2384" t="s">
        <v>580</v>
      </c>
      <c r="H2384" t="s">
        <v>3908</v>
      </c>
      <c r="I2384" t="s">
        <v>12189</v>
      </c>
      <c r="J2384" t="s">
        <v>12190</v>
      </c>
      <c r="K2384" t="s">
        <v>12191</v>
      </c>
      <c r="L2384" t="s">
        <v>5604</v>
      </c>
    </row>
    <row r="2385" spans="1:12">
      <c r="A2385" t="s">
        <v>12231</v>
      </c>
      <c r="B2385" t="s">
        <v>12193</v>
      </c>
      <c r="C2385" t="str">
        <f t="shared" si="37"/>
        <v>Bizotic</v>
      </c>
      <c r="D2385" s="2" t="s">
        <v>24754</v>
      </c>
      <c r="E2385" t="s">
        <v>23991</v>
      </c>
      <c r="F2385" t="s">
        <v>24755</v>
      </c>
      <c r="G2385" t="s">
        <v>856</v>
      </c>
      <c r="H2385" t="s">
        <v>8634</v>
      </c>
      <c r="I2385" t="s">
        <v>5439</v>
      </c>
      <c r="J2385" t="s">
        <v>12195</v>
      </c>
      <c r="K2385" t="s">
        <v>4481</v>
      </c>
      <c r="L2385" t="s">
        <v>5604</v>
      </c>
    </row>
    <row r="2386" spans="1:12">
      <c r="A2386" t="s">
        <v>12234</v>
      </c>
      <c r="B2386" t="s">
        <v>12197</v>
      </c>
      <c r="C2386" t="str">
        <f t="shared" si="37"/>
        <v>Phoenix</v>
      </c>
      <c r="D2386" s="2" t="s">
        <v>2458</v>
      </c>
      <c r="E2386" t="s">
        <v>12980</v>
      </c>
      <c r="F2386" t="s">
        <v>2414</v>
      </c>
      <c r="G2386" t="s">
        <v>3836</v>
      </c>
      <c r="H2386" t="s">
        <v>5667</v>
      </c>
      <c r="I2386" t="s">
        <v>12198</v>
      </c>
      <c r="J2386" t="s">
        <v>12199</v>
      </c>
      <c r="K2386" t="s">
        <v>7011</v>
      </c>
      <c r="L2386" t="s">
        <v>5604</v>
      </c>
    </row>
    <row r="2387" spans="1:12">
      <c r="A2387" t="s">
        <v>12236</v>
      </c>
      <c r="B2387" t="s">
        <v>12201</v>
      </c>
      <c r="C2387" t="str">
        <f t="shared" si="37"/>
        <v>Bajaj</v>
      </c>
      <c r="D2387" s="2" t="s">
        <v>28034</v>
      </c>
      <c r="E2387" t="s">
        <v>2752</v>
      </c>
      <c r="F2387" t="s">
        <v>28035</v>
      </c>
      <c r="G2387" t="s">
        <v>1902</v>
      </c>
      <c r="H2387" t="s">
        <v>12202</v>
      </c>
      <c r="I2387" t="s">
        <v>2295</v>
      </c>
      <c r="J2387" t="s">
        <v>12203</v>
      </c>
      <c r="K2387" t="s">
        <v>1241</v>
      </c>
      <c r="L2387" t="s">
        <v>12204</v>
      </c>
    </row>
    <row r="2388" spans="1:12">
      <c r="A2388" t="s">
        <v>12240</v>
      </c>
      <c r="B2388" t="s">
        <v>12206</v>
      </c>
      <c r="C2388" t="str">
        <f t="shared" si="37"/>
        <v>Home</v>
      </c>
      <c r="D2388" s="2" t="s">
        <v>28036</v>
      </c>
      <c r="E2388" t="s">
        <v>24995</v>
      </c>
      <c r="F2388" t="s">
        <v>28037</v>
      </c>
      <c r="G2388" t="s">
        <v>352</v>
      </c>
      <c r="H2388" t="s">
        <v>2813</v>
      </c>
      <c r="I2388" t="s">
        <v>4486</v>
      </c>
      <c r="J2388" t="s">
        <v>12207</v>
      </c>
      <c r="K2388" t="s">
        <v>12208</v>
      </c>
      <c r="L2388" t="s">
        <v>12204</v>
      </c>
    </row>
    <row r="2389" spans="1:12">
      <c r="A2389" t="s">
        <v>12245</v>
      </c>
      <c r="B2389" t="s">
        <v>12210</v>
      </c>
      <c r="C2389" t="str">
        <f t="shared" si="37"/>
        <v>Maiden</v>
      </c>
      <c r="D2389" s="2" t="s">
        <v>24347</v>
      </c>
      <c r="E2389" t="s">
        <v>5961</v>
      </c>
      <c r="F2389" t="s">
        <v>28038</v>
      </c>
      <c r="G2389" t="s">
        <v>856</v>
      </c>
      <c r="H2389" t="s">
        <v>1508</v>
      </c>
      <c r="I2389" t="s">
        <v>12211</v>
      </c>
      <c r="J2389" t="s">
        <v>12212</v>
      </c>
      <c r="K2389" t="s">
        <v>12213</v>
      </c>
      <c r="L2389" t="s">
        <v>12204</v>
      </c>
    </row>
    <row r="2390" spans="1:12">
      <c r="A2390" t="s">
        <v>12250</v>
      </c>
      <c r="B2390" t="s">
        <v>12215</v>
      </c>
      <c r="C2390" t="str">
        <f t="shared" si="37"/>
        <v>Globe</v>
      </c>
      <c r="D2390" s="2" t="s">
        <v>24756</v>
      </c>
      <c r="E2390" t="s">
        <v>6240</v>
      </c>
      <c r="F2390" t="s">
        <v>24757</v>
      </c>
      <c r="G2390" t="s">
        <v>856</v>
      </c>
      <c r="H2390" t="s">
        <v>6147</v>
      </c>
      <c r="I2390" t="s">
        <v>12216</v>
      </c>
      <c r="J2390" t="s">
        <v>3003</v>
      </c>
      <c r="K2390" t="s">
        <v>5525</v>
      </c>
      <c r="L2390" t="s">
        <v>3900</v>
      </c>
    </row>
    <row r="2391" spans="1:12">
      <c r="A2391" t="s">
        <v>12254</v>
      </c>
      <c r="B2391" t="s">
        <v>12218</v>
      </c>
      <c r="C2391" t="str">
        <f t="shared" si="37"/>
        <v>RPSG</v>
      </c>
      <c r="D2391" s="2" t="s">
        <v>28039</v>
      </c>
      <c r="E2391" t="s">
        <v>859</v>
      </c>
      <c r="F2391" t="s">
        <v>28040</v>
      </c>
      <c r="G2391" t="s">
        <v>856</v>
      </c>
      <c r="H2391" t="s">
        <v>12220</v>
      </c>
      <c r="I2391" t="s">
        <v>12221</v>
      </c>
      <c r="J2391" t="s">
        <v>12222</v>
      </c>
      <c r="K2391" t="s">
        <v>8059</v>
      </c>
      <c r="L2391" t="s">
        <v>3900</v>
      </c>
    </row>
    <row r="2392" spans="1:12">
      <c r="A2392" t="s">
        <v>12258</v>
      </c>
      <c r="B2392" t="s">
        <v>12224</v>
      </c>
      <c r="C2392" t="str">
        <f t="shared" si="37"/>
        <v>PMC</v>
      </c>
      <c r="D2392" s="2" t="s">
        <v>5605</v>
      </c>
      <c r="E2392" t="s">
        <v>199</v>
      </c>
      <c r="F2392" t="s">
        <v>28041</v>
      </c>
      <c r="G2392" t="s">
        <v>2037</v>
      </c>
      <c r="H2392" t="s">
        <v>2300</v>
      </c>
      <c r="I2392" t="s">
        <v>12225</v>
      </c>
      <c r="J2392" t="s">
        <v>179</v>
      </c>
      <c r="K2392" t="s">
        <v>12226</v>
      </c>
      <c r="L2392" t="s">
        <v>5334</v>
      </c>
    </row>
    <row r="2393" spans="1:12">
      <c r="A2393" t="s">
        <v>12261</v>
      </c>
      <c r="B2393" t="s">
        <v>12228</v>
      </c>
      <c r="C2393" t="str">
        <f t="shared" si="37"/>
        <v>MAS</v>
      </c>
      <c r="D2393" s="2" t="s">
        <v>28042</v>
      </c>
      <c r="E2393" t="s">
        <v>4887</v>
      </c>
      <c r="F2393" t="s">
        <v>28043</v>
      </c>
      <c r="G2393" t="s">
        <v>1408</v>
      </c>
      <c r="H2393" t="s">
        <v>12229</v>
      </c>
      <c r="I2393" t="s">
        <v>6095</v>
      </c>
      <c r="J2393" t="s">
        <v>12230</v>
      </c>
      <c r="K2393" t="s">
        <v>4277</v>
      </c>
      <c r="L2393" t="s">
        <v>5334</v>
      </c>
    </row>
    <row r="2394" spans="1:12">
      <c r="A2394" t="s">
        <v>842</v>
      </c>
      <c r="B2394" t="s">
        <v>843</v>
      </c>
      <c r="C2394" t="str">
        <f t="shared" si="37"/>
        <v>Name</v>
      </c>
      <c r="D2394" s="2" t="s">
        <v>844</v>
      </c>
      <c r="E2394" t="s">
        <v>845</v>
      </c>
      <c r="F2394" t="s">
        <v>846</v>
      </c>
      <c r="G2394" t="s">
        <v>847</v>
      </c>
      <c r="H2394" t="s">
        <v>848</v>
      </c>
      <c r="I2394" t="s">
        <v>849</v>
      </c>
      <c r="J2394" t="s">
        <v>850</v>
      </c>
      <c r="K2394" t="s">
        <v>851</v>
      </c>
      <c r="L2394" t="s">
        <v>852</v>
      </c>
    </row>
    <row r="2395" spans="1:12">
      <c r="A2395" t="s">
        <v>12264</v>
      </c>
      <c r="B2395" t="s">
        <v>12232</v>
      </c>
      <c r="C2395" t="str">
        <f t="shared" si="37"/>
        <v>Dhruv</v>
      </c>
      <c r="D2395" s="2" t="s">
        <v>12895</v>
      </c>
      <c r="E2395" t="s">
        <v>684</v>
      </c>
      <c r="F2395" t="s">
        <v>28044</v>
      </c>
      <c r="G2395" t="s">
        <v>714</v>
      </c>
      <c r="H2395" t="s">
        <v>432</v>
      </c>
      <c r="I2395" t="s">
        <v>12233</v>
      </c>
      <c r="J2395" t="s">
        <v>8628</v>
      </c>
      <c r="K2395" t="s">
        <v>1388</v>
      </c>
      <c r="L2395" t="s">
        <v>5334</v>
      </c>
    </row>
    <row r="2396" spans="1:12">
      <c r="A2396" t="s">
        <v>12268</v>
      </c>
      <c r="B2396" t="s">
        <v>12235</v>
      </c>
      <c r="C2396" t="str">
        <f t="shared" si="37"/>
        <v>Frontier</v>
      </c>
      <c r="D2396" s="2" t="s">
        <v>10951</v>
      </c>
      <c r="E2396" t="s">
        <v>23640</v>
      </c>
      <c r="F2396" t="s">
        <v>3220</v>
      </c>
      <c r="G2396" t="s">
        <v>856</v>
      </c>
      <c r="H2396" t="s">
        <v>2522</v>
      </c>
      <c r="I2396" t="s">
        <v>8892</v>
      </c>
      <c r="J2396" t="s">
        <v>2350</v>
      </c>
      <c r="K2396" t="s">
        <v>4844</v>
      </c>
      <c r="L2396" t="s">
        <v>426</v>
      </c>
    </row>
    <row r="2397" spans="1:12">
      <c r="A2397" t="s">
        <v>12274</v>
      </c>
      <c r="B2397" t="s">
        <v>12237</v>
      </c>
      <c r="C2397" t="str">
        <f t="shared" si="37"/>
        <v>Bharat</v>
      </c>
      <c r="D2397" s="2" t="s">
        <v>24662</v>
      </c>
      <c r="E2397" t="s">
        <v>12733</v>
      </c>
      <c r="F2397" t="s">
        <v>24758</v>
      </c>
      <c r="G2397" t="s">
        <v>856</v>
      </c>
      <c r="H2397" t="s">
        <v>3299</v>
      </c>
      <c r="I2397" t="s">
        <v>12238</v>
      </c>
      <c r="J2397" t="s">
        <v>4596</v>
      </c>
      <c r="K2397" t="s">
        <v>12239</v>
      </c>
      <c r="L2397" t="s">
        <v>6166</v>
      </c>
    </row>
    <row r="2398" spans="1:12">
      <c r="A2398" t="s">
        <v>12279</v>
      </c>
      <c r="B2398" t="s">
        <v>12241</v>
      </c>
      <c r="C2398" t="str">
        <f t="shared" si="37"/>
        <v>Alankit</v>
      </c>
      <c r="D2398" s="2" t="s">
        <v>5394</v>
      </c>
      <c r="E2398" t="s">
        <v>8785</v>
      </c>
      <c r="F2398" t="s">
        <v>28045</v>
      </c>
      <c r="G2398" t="s">
        <v>856</v>
      </c>
      <c r="H2398" t="s">
        <v>7453</v>
      </c>
      <c r="I2398" t="s">
        <v>12242</v>
      </c>
      <c r="J2398" t="s">
        <v>12243</v>
      </c>
      <c r="K2398" t="s">
        <v>12244</v>
      </c>
      <c r="L2398" t="s">
        <v>6166</v>
      </c>
    </row>
    <row r="2399" spans="1:12">
      <c r="A2399" t="s">
        <v>12283</v>
      </c>
      <c r="B2399" t="s">
        <v>12246</v>
      </c>
      <c r="C2399" t="str">
        <f t="shared" si="37"/>
        <v>Total</v>
      </c>
      <c r="D2399" s="2" t="s">
        <v>23420</v>
      </c>
      <c r="E2399" t="s">
        <v>529</v>
      </c>
      <c r="F2399" t="s">
        <v>28046</v>
      </c>
      <c r="G2399" t="s">
        <v>856</v>
      </c>
      <c r="H2399" t="s">
        <v>12247</v>
      </c>
      <c r="I2399" t="s">
        <v>12248</v>
      </c>
      <c r="J2399" t="s">
        <v>12249</v>
      </c>
      <c r="K2399" t="s">
        <v>3807</v>
      </c>
      <c r="L2399" t="s">
        <v>6166</v>
      </c>
    </row>
    <row r="2400" spans="1:12">
      <c r="A2400" t="s">
        <v>12288</v>
      </c>
      <c r="B2400" t="s">
        <v>12251</v>
      </c>
      <c r="C2400" t="str">
        <f t="shared" si="37"/>
        <v>Purv</v>
      </c>
      <c r="D2400" s="2" t="s">
        <v>28047</v>
      </c>
      <c r="E2400" t="s">
        <v>11947</v>
      </c>
      <c r="F2400" t="s">
        <v>28048</v>
      </c>
      <c r="G2400" t="s">
        <v>856</v>
      </c>
      <c r="H2400" t="s">
        <v>1043</v>
      </c>
      <c r="I2400" t="s">
        <v>12252</v>
      </c>
      <c r="J2400" t="s">
        <v>12253</v>
      </c>
      <c r="K2400" t="s">
        <v>2942</v>
      </c>
      <c r="L2400" t="s">
        <v>6166</v>
      </c>
    </row>
    <row r="2401" spans="1:12">
      <c r="A2401" t="s">
        <v>12293</v>
      </c>
      <c r="B2401" t="s">
        <v>12255</v>
      </c>
      <c r="C2401" t="str">
        <f t="shared" si="37"/>
        <v>Tera</v>
      </c>
      <c r="D2401" s="2" t="s">
        <v>24759</v>
      </c>
      <c r="E2401" t="s">
        <v>24760</v>
      </c>
      <c r="F2401" t="s">
        <v>24761</v>
      </c>
      <c r="G2401" t="s">
        <v>3024</v>
      </c>
      <c r="H2401" t="s">
        <v>497</v>
      </c>
      <c r="I2401" t="s">
        <v>1381</v>
      </c>
      <c r="J2401" t="s">
        <v>12257</v>
      </c>
      <c r="K2401" t="s">
        <v>9604</v>
      </c>
      <c r="L2401" t="s">
        <v>140</v>
      </c>
    </row>
    <row r="2402" spans="1:12">
      <c r="A2402" t="s">
        <v>12298</v>
      </c>
      <c r="B2402" t="s">
        <v>12259</v>
      </c>
      <c r="C2402" t="str">
        <f t="shared" si="37"/>
        <v>SagarSoft</v>
      </c>
      <c r="D2402" s="2" t="s">
        <v>24694</v>
      </c>
      <c r="E2402" t="s">
        <v>23110</v>
      </c>
      <c r="F2402" t="s">
        <v>4122</v>
      </c>
      <c r="G2402" t="s">
        <v>6466</v>
      </c>
      <c r="H2402" t="s">
        <v>7773</v>
      </c>
      <c r="I2402" t="s">
        <v>12260</v>
      </c>
      <c r="J2402" t="s">
        <v>8547</v>
      </c>
      <c r="K2402" t="s">
        <v>10144</v>
      </c>
      <c r="L2402" t="s">
        <v>140</v>
      </c>
    </row>
    <row r="2403" spans="1:12">
      <c r="A2403" t="s">
        <v>12300</v>
      </c>
      <c r="B2403" t="s">
        <v>12265</v>
      </c>
      <c r="C2403" t="str">
        <f t="shared" si="37"/>
        <v>Ratnabhumi</v>
      </c>
      <c r="D2403" s="2" t="s">
        <v>24762</v>
      </c>
      <c r="E2403" t="s">
        <v>6946</v>
      </c>
      <c r="F2403" t="s">
        <v>24763</v>
      </c>
      <c r="G2403" t="s">
        <v>856</v>
      </c>
      <c r="H2403" t="s">
        <v>5605</v>
      </c>
      <c r="I2403" t="s">
        <v>12266</v>
      </c>
      <c r="J2403" t="s">
        <v>4085</v>
      </c>
      <c r="K2403" t="s">
        <v>12267</v>
      </c>
      <c r="L2403" t="s">
        <v>566</v>
      </c>
    </row>
    <row r="2404" spans="1:12">
      <c r="A2404" t="s">
        <v>12303</v>
      </c>
      <c r="B2404" t="s">
        <v>12269</v>
      </c>
      <c r="C2404" t="str">
        <f t="shared" si="37"/>
        <v>BMW</v>
      </c>
      <c r="D2404" s="2" t="s">
        <v>23549</v>
      </c>
      <c r="E2404" t="s">
        <v>4475</v>
      </c>
      <c r="F2404" t="s">
        <v>28049</v>
      </c>
      <c r="G2404" t="s">
        <v>2905</v>
      </c>
      <c r="H2404" t="s">
        <v>5716</v>
      </c>
      <c r="I2404" t="s">
        <v>12271</v>
      </c>
      <c r="J2404" t="s">
        <v>12272</v>
      </c>
      <c r="K2404" t="s">
        <v>12273</v>
      </c>
      <c r="L2404" t="s">
        <v>566</v>
      </c>
    </row>
    <row r="2405" spans="1:12">
      <c r="A2405" t="s">
        <v>842</v>
      </c>
      <c r="B2405" t="s">
        <v>843</v>
      </c>
      <c r="C2405" t="str">
        <f t="shared" si="37"/>
        <v>Name</v>
      </c>
      <c r="D2405" s="2" t="s">
        <v>844</v>
      </c>
      <c r="E2405" t="s">
        <v>845</v>
      </c>
      <c r="F2405" t="s">
        <v>846</v>
      </c>
      <c r="G2405" t="s">
        <v>847</v>
      </c>
      <c r="H2405" t="s">
        <v>848</v>
      </c>
      <c r="I2405" t="s">
        <v>849</v>
      </c>
      <c r="J2405" t="s">
        <v>850</v>
      </c>
      <c r="K2405" t="s">
        <v>851</v>
      </c>
      <c r="L2405" t="s">
        <v>852</v>
      </c>
    </row>
    <row r="2406" spans="1:12">
      <c r="A2406" t="s">
        <v>12308</v>
      </c>
      <c r="B2406" t="s">
        <v>12275</v>
      </c>
      <c r="C2406" t="str">
        <f t="shared" si="37"/>
        <v>Nephro</v>
      </c>
      <c r="D2406" s="2" t="s">
        <v>23057</v>
      </c>
      <c r="E2406" t="s">
        <v>12276</v>
      </c>
      <c r="F2406" t="s">
        <v>23433</v>
      </c>
      <c r="G2406" t="s">
        <v>856</v>
      </c>
      <c r="H2406" t="s">
        <v>5467</v>
      </c>
      <c r="I2406" t="s">
        <v>12277</v>
      </c>
      <c r="J2406" t="s">
        <v>4101</v>
      </c>
      <c r="K2406" t="s">
        <v>12278</v>
      </c>
      <c r="L2406" t="s">
        <v>566</v>
      </c>
    </row>
    <row r="2407" spans="1:12">
      <c r="A2407" t="s">
        <v>12311</v>
      </c>
      <c r="B2407" t="s">
        <v>12280</v>
      </c>
      <c r="C2407" t="str">
        <f t="shared" si="37"/>
        <v>Baid</v>
      </c>
      <c r="D2407" s="2" t="s">
        <v>8193</v>
      </c>
      <c r="E2407" t="s">
        <v>3693</v>
      </c>
      <c r="F2407" t="s">
        <v>28050</v>
      </c>
      <c r="G2407" t="s">
        <v>2066</v>
      </c>
      <c r="H2407" t="s">
        <v>5445</v>
      </c>
      <c r="I2407" t="s">
        <v>4003</v>
      </c>
      <c r="J2407" t="s">
        <v>12281</v>
      </c>
      <c r="K2407" t="s">
        <v>12282</v>
      </c>
      <c r="L2407" t="s">
        <v>2585</v>
      </c>
    </row>
    <row r="2408" spans="1:12">
      <c r="A2408" t="s">
        <v>12315</v>
      </c>
      <c r="B2408" t="s">
        <v>12284</v>
      </c>
      <c r="C2408" t="str">
        <f t="shared" si="37"/>
        <v>Venky's</v>
      </c>
      <c r="D2408" s="2" t="s">
        <v>28051</v>
      </c>
      <c r="E2408" t="s">
        <v>6909</v>
      </c>
      <c r="F2408" t="s">
        <v>28052</v>
      </c>
      <c r="G2408" t="s">
        <v>4129</v>
      </c>
      <c r="H2408" t="s">
        <v>129</v>
      </c>
      <c r="I2408" t="s">
        <v>12285</v>
      </c>
      <c r="J2408" t="s">
        <v>12286</v>
      </c>
      <c r="K2408" t="s">
        <v>12287</v>
      </c>
      <c r="L2408" t="s">
        <v>2585</v>
      </c>
    </row>
    <row r="2409" spans="1:12">
      <c r="A2409" t="s">
        <v>12321</v>
      </c>
      <c r="B2409" t="s">
        <v>12289</v>
      </c>
      <c r="C2409" t="str">
        <f t="shared" si="37"/>
        <v>Shrem</v>
      </c>
      <c r="D2409" s="2" t="s">
        <v>11067</v>
      </c>
      <c r="E2409" t="s">
        <v>263</v>
      </c>
      <c r="F2409" t="s">
        <v>24764</v>
      </c>
      <c r="G2409" t="s">
        <v>2575</v>
      </c>
      <c r="H2409" t="s">
        <v>12290</v>
      </c>
      <c r="I2409" t="s">
        <v>12291</v>
      </c>
      <c r="J2409" t="s">
        <v>12292</v>
      </c>
      <c r="K2409" t="s">
        <v>8728</v>
      </c>
      <c r="L2409" t="s">
        <v>2585</v>
      </c>
    </row>
    <row r="2410" spans="1:12">
      <c r="A2410" t="s">
        <v>12324</v>
      </c>
      <c r="B2410" t="s">
        <v>12294</v>
      </c>
      <c r="C2410" t="str">
        <f t="shared" si="37"/>
        <v>Prakash</v>
      </c>
      <c r="D2410" s="2" t="s">
        <v>25567</v>
      </c>
      <c r="E2410" t="s">
        <v>6550</v>
      </c>
      <c r="F2410" t="s">
        <v>28053</v>
      </c>
      <c r="G2410" t="s">
        <v>4642</v>
      </c>
      <c r="H2410" t="s">
        <v>12295</v>
      </c>
      <c r="I2410" t="s">
        <v>2463</v>
      </c>
      <c r="J2410" t="s">
        <v>12296</v>
      </c>
      <c r="K2410" t="s">
        <v>12297</v>
      </c>
      <c r="L2410" t="s">
        <v>10436</v>
      </c>
    </row>
    <row r="2411" spans="1:12">
      <c r="A2411" t="s">
        <v>12330</v>
      </c>
      <c r="B2411" t="s">
        <v>12299</v>
      </c>
      <c r="C2411" t="str">
        <f t="shared" si="37"/>
        <v>Finkurve</v>
      </c>
      <c r="D2411" s="2" t="s">
        <v>28054</v>
      </c>
      <c r="E2411" t="s">
        <v>28055</v>
      </c>
      <c r="F2411" t="s">
        <v>28056</v>
      </c>
      <c r="G2411" t="s">
        <v>856</v>
      </c>
      <c r="H2411" t="s">
        <v>4824</v>
      </c>
      <c r="I2411" t="s">
        <v>9254</v>
      </c>
      <c r="J2411" t="s">
        <v>11774</v>
      </c>
      <c r="K2411" t="s">
        <v>3083</v>
      </c>
      <c r="L2411" t="s">
        <v>10436</v>
      </c>
    </row>
    <row r="2412" spans="1:12">
      <c r="A2412" t="s">
        <v>12334</v>
      </c>
      <c r="B2412" t="s">
        <v>12301</v>
      </c>
      <c r="C2412" t="str">
        <f t="shared" si="37"/>
        <v>Take</v>
      </c>
      <c r="D2412" s="2" t="s">
        <v>9595</v>
      </c>
      <c r="E2412" t="s">
        <v>23655</v>
      </c>
      <c r="F2412" t="s">
        <v>24765</v>
      </c>
      <c r="G2412" t="s">
        <v>856</v>
      </c>
      <c r="H2412" t="s">
        <v>10915</v>
      </c>
      <c r="I2412" t="s">
        <v>12302</v>
      </c>
      <c r="J2412" t="s">
        <v>856</v>
      </c>
      <c r="K2412" t="s">
        <v>859</v>
      </c>
      <c r="L2412" t="s">
        <v>10436</v>
      </c>
    </row>
    <row r="2413" spans="1:12">
      <c r="A2413" t="s">
        <v>12339</v>
      </c>
      <c r="B2413" t="s">
        <v>12304</v>
      </c>
      <c r="C2413" t="str">
        <f t="shared" si="37"/>
        <v>Destiny</v>
      </c>
      <c r="D2413" s="2" t="s">
        <v>24152</v>
      </c>
      <c r="E2413" t="s">
        <v>24766</v>
      </c>
      <c r="F2413" t="s">
        <v>24767</v>
      </c>
      <c r="G2413" t="s">
        <v>856</v>
      </c>
      <c r="H2413" t="s">
        <v>3378</v>
      </c>
      <c r="I2413" t="s">
        <v>12306</v>
      </c>
      <c r="J2413" t="s">
        <v>12307</v>
      </c>
      <c r="K2413" t="s">
        <v>404</v>
      </c>
      <c r="L2413" t="s">
        <v>10436</v>
      </c>
    </row>
    <row r="2414" spans="1:12">
      <c r="A2414" t="s">
        <v>12343</v>
      </c>
      <c r="B2414" t="s">
        <v>292</v>
      </c>
      <c r="C2414" t="str">
        <f t="shared" si="37"/>
        <v>CESC</v>
      </c>
      <c r="D2414" s="2" t="s">
        <v>24768</v>
      </c>
      <c r="E2414" t="s">
        <v>4131</v>
      </c>
      <c r="F2414" t="s">
        <v>28057</v>
      </c>
      <c r="G2414" t="s">
        <v>141</v>
      </c>
      <c r="H2414" t="s">
        <v>12309</v>
      </c>
      <c r="I2414" t="s">
        <v>5414</v>
      </c>
      <c r="J2414" t="s">
        <v>12310</v>
      </c>
      <c r="K2414" t="s">
        <v>549</v>
      </c>
      <c r="L2414" t="s">
        <v>4104</v>
      </c>
    </row>
    <row r="2415" spans="1:12">
      <c r="A2415" t="s">
        <v>12348</v>
      </c>
      <c r="B2415" t="s">
        <v>12312</v>
      </c>
      <c r="C2415" t="str">
        <f t="shared" si="37"/>
        <v>JTEKT</v>
      </c>
      <c r="D2415" s="2" t="s">
        <v>14702</v>
      </c>
      <c r="E2415" t="s">
        <v>23497</v>
      </c>
      <c r="F2415" t="s">
        <v>28058</v>
      </c>
      <c r="G2415" t="s">
        <v>2673</v>
      </c>
      <c r="H2415" t="s">
        <v>10621</v>
      </c>
      <c r="I2415" t="s">
        <v>12313</v>
      </c>
      <c r="J2415" t="s">
        <v>12314</v>
      </c>
      <c r="K2415" t="s">
        <v>7035</v>
      </c>
      <c r="L2415" t="s">
        <v>3421</v>
      </c>
    </row>
    <row r="2416" spans="1:12">
      <c r="A2416" t="s">
        <v>12354</v>
      </c>
      <c r="B2416" t="s">
        <v>12316</v>
      </c>
      <c r="C2416" t="str">
        <f t="shared" si="37"/>
        <v>Relaxo</v>
      </c>
      <c r="D2416" s="2" t="s">
        <v>28059</v>
      </c>
      <c r="E2416" t="s">
        <v>23150</v>
      </c>
      <c r="F2416" t="s">
        <v>28060</v>
      </c>
      <c r="G2416" t="s">
        <v>10572</v>
      </c>
      <c r="H2416" t="s">
        <v>12318</v>
      </c>
      <c r="I2416" t="s">
        <v>12319</v>
      </c>
      <c r="J2416" t="s">
        <v>12320</v>
      </c>
      <c r="K2416" t="s">
        <v>10273</v>
      </c>
      <c r="L2416" t="s">
        <v>3421</v>
      </c>
    </row>
    <row r="2417" spans="1:12">
      <c r="A2417" t="s">
        <v>12357</v>
      </c>
      <c r="B2417" t="s">
        <v>12322</v>
      </c>
      <c r="C2417" t="str">
        <f t="shared" si="37"/>
        <v>Paushak</v>
      </c>
      <c r="D2417" s="2" t="s">
        <v>28061</v>
      </c>
      <c r="E2417" t="s">
        <v>4599</v>
      </c>
      <c r="F2417" t="s">
        <v>28062</v>
      </c>
      <c r="G2417" t="s">
        <v>1986</v>
      </c>
      <c r="H2417" t="s">
        <v>620</v>
      </c>
      <c r="I2417" t="s">
        <v>8814</v>
      </c>
      <c r="J2417" t="s">
        <v>12323</v>
      </c>
      <c r="K2417" t="s">
        <v>9712</v>
      </c>
      <c r="L2417" t="s">
        <v>8889</v>
      </c>
    </row>
    <row r="2418" spans="1:12">
      <c r="A2418" t="s">
        <v>12360</v>
      </c>
      <c r="B2418" t="s">
        <v>12325</v>
      </c>
      <c r="C2418" t="str">
        <f t="shared" si="37"/>
        <v>Pakka</v>
      </c>
      <c r="D2418" s="2" t="s">
        <v>28063</v>
      </c>
      <c r="E2418" t="s">
        <v>4294</v>
      </c>
      <c r="F2418" t="s">
        <v>28064</v>
      </c>
      <c r="G2418" t="s">
        <v>856</v>
      </c>
      <c r="H2418" t="s">
        <v>12326</v>
      </c>
      <c r="I2418" t="s">
        <v>12327</v>
      </c>
      <c r="J2418" t="s">
        <v>12328</v>
      </c>
      <c r="K2418" t="s">
        <v>12329</v>
      </c>
      <c r="L2418" t="s">
        <v>8889</v>
      </c>
    </row>
    <row r="2419" spans="1:12">
      <c r="A2419" t="s">
        <v>12363</v>
      </c>
      <c r="B2419" t="s">
        <v>12331</v>
      </c>
      <c r="C2419" t="str">
        <f t="shared" si="37"/>
        <v>Dev</v>
      </c>
      <c r="D2419" s="2" t="s">
        <v>10935</v>
      </c>
      <c r="E2419" t="s">
        <v>7209</v>
      </c>
      <c r="F2419" t="s">
        <v>28065</v>
      </c>
      <c r="G2419" t="s">
        <v>574</v>
      </c>
      <c r="H2419" t="s">
        <v>702</v>
      </c>
      <c r="I2419" t="s">
        <v>12332</v>
      </c>
      <c r="J2419" t="s">
        <v>12333</v>
      </c>
      <c r="K2419" t="s">
        <v>1083</v>
      </c>
      <c r="L2419" t="s">
        <v>4052</v>
      </c>
    </row>
    <row r="2420" spans="1:12">
      <c r="A2420" t="s">
        <v>12368</v>
      </c>
      <c r="B2420" t="s">
        <v>12335</v>
      </c>
      <c r="C2420" t="str">
        <f t="shared" si="37"/>
        <v>QVC</v>
      </c>
      <c r="D2420" s="2" t="s">
        <v>23133</v>
      </c>
      <c r="E2420" t="s">
        <v>13575</v>
      </c>
      <c r="F2420" t="s">
        <v>3526</v>
      </c>
      <c r="G2420" t="s">
        <v>1392</v>
      </c>
      <c r="H2420" t="s">
        <v>1655</v>
      </c>
      <c r="I2420" t="s">
        <v>12336</v>
      </c>
      <c r="J2420" t="s">
        <v>12337</v>
      </c>
      <c r="K2420" t="s">
        <v>12338</v>
      </c>
      <c r="L2420" t="s">
        <v>4052</v>
      </c>
    </row>
    <row r="2421" spans="1:12">
      <c r="A2421" t="s">
        <v>842</v>
      </c>
      <c r="B2421" t="s">
        <v>843</v>
      </c>
      <c r="C2421" t="str">
        <f t="shared" si="37"/>
        <v>Name</v>
      </c>
      <c r="D2421" s="2" t="s">
        <v>844</v>
      </c>
      <c r="E2421" t="s">
        <v>845</v>
      </c>
      <c r="F2421" t="s">
        <v>846</v>
      </c>
      <c r="G2421" t="s">
        <v>847</v>
      </c>
      <c r="H2421" t="s">
        <v>848</v>
      </c>
      <c r="I2421" t="s">
        <v>849</v>
      </c>
      <c r="J2421" t="s">
        <v>850</v>
      </c>
      <c r="K2421" t="s">
        <v>851</v>
      </c>
      <c r="L2421" t="s">
        <v>852</v>
      </c>
    </row>
    <row r="2422" spans="1:12">
      <c r="A2422" t="s">
        <v>12371</v>
      </c>
      <c r="B2422" t="s">
        <v>12340</v>
      </c>
      <c r="C2422" t="str">
        <f t="shared" si="37"/>
        <v>Baweja</v>
      </c>
      <c r="D2422" s="2" t="s">
        <v>25455</v>
      </c>
      <c r="E2422" t="s">
        <v>2550</v>
      </c>
      <c r="F2422" t="s">
        <v>28066</v>
      </c>
      <c r="G2422" t="s">
        <v>856</v>
      </c>
      <c r="H2422" t="s">
        <v>288</v>
      </c>
      <c r="I2422" t="s">
        <v>12341</v>
      </c>
      <c r="J2422" t="s">
        <v>8809</v>
      </c>
      <c r="K2422" t="s">
        <v>12342</v>
      </c>
      <c r="L2422" t="s">
        <v>6898</v>
      </c>
    </row>
    <row r="2423" spans="1:12">
      <c r="A2423" t="s">
        <v>12377</v>
      </c>
      <c r="B2423" t="s">
        <v>12344</v>
      </c>
      <c r="C2423" t="str">
        <f t="shared" si="37"/>
        <v>Capri</v>
      </c>
      <c r="D2423" s="2" t="s">
        <v>28067</v>
      </c>
      <c r="E2423" t="s">
        <v>3438</v>
      </c>
      <c r="F2423" t="s">
        <v>28068</v>
      </c>
      <c r="G2423" t="s">
        <v>1555</v>
      </c>
      <c r="H2423" t="s">
        <v>12345</v>
      </c>
      <c r="I2423" t="s">
        <v>12346</v>
      </c>
      <c r="J2423" t="s">
        <v>12347</v>
      </c>
      <c r="K2423" t="s">
        <v>1709</v>
      </c>
      <c r="L2423" t="s">
        <v>3710</v>
      </c>
    </row>
    <row r="2424" spans="1:12">
      <c r="A2424" t="s">
        <v>12383</v>
      </c>
      <c r="B2424" t="s">
        <v>12349</v>
      </c>
      <c r="C2424" t="str">
        <f t="shared" si="37"/>
        <v>Nandani</v>
      </c>
      <c r="D2424" s="2" t="s">
        <v>2700</v>
      </c>
      <c r="E2424" t="s">
        <v>5576</v>
      </c>
      <c r="F2424" t="s">
        <v>22854</v>
      </c>
      <c r="G2424" t="s">
        <v>856</v>
      </c>
      <c r="H2424" t="s">
        <v>993</v>
      </c>
      <c r="I2424" t="s">
        <v>12352</v>
      </c>
      <c r="J2424" t="s">
        <v>12353</v>
      </c>
      <c r="K2424" t="s">
        <v>8123</v>
      </c>
      <c r="L2424" t="s">
        <v>3710</v>
      </c>
    </row>
    <row r="2425" spans="1:12">
      <c r="A2425" t="s">
        <v>12388</v>
      </c>
      <c r="B2425" t="s">
        <v>12355</v>
      </c>
      <c r="C2425" t="str">
        <f t="shared" si="37"/>
        <v>EL</v>
      </c>
      <c r="D2425" s="2" t="s">
        <v>1422</v>
      </c>
      <c r="E2425" t="s">
        <v>4073</v>
      </c>
      <c r="F2425" t="s">
        <v>2700</v>
      </c>
      <c r="G2425" t="s">
        <v>856</v>
      </c>
      <c r="H2425" t="s">
        <v>714</v>
      </c>
      <c r="I2425" t="s">
        <v>12356</v>
      </c>
      <c r="J2425" t="s">
        <v>3702</v>
      </c>
      <c r="K2425" t="s">
        <v>5262</v>
      </c>
      <c r="L2425" t="s">
        <v>4774</v>
      </c>
    </row>
    <row r="2426" spans="1:12">
      <c r="A2426" t="s">
        <v>12390</v>
      </c>
      <c r="B2426" t="s">
        <v>12358</v>
      </c>
      <c r="C2426" t="str">
        <f t="shared" si="37"/>
        <v>Anant</v>
      </c>
      <c r="D2426" s="2" t="s">
        <v>28069</v>
      </c>
      <c r="E2426" t="s">
        <v>1193</v>
      </c>
      <c r="F2426" t="s">
        <v>28070</v>
      </c>
      <c r="G2426" t="s">
        <v>1279</v>
      </c>
      <c r="H2426" t="s">
        <v>11125</v>
      </c>
      <c r="I2426" t="s">
        <v>2527</v>
      </c>
      <c r="J2426" t="s">
        <v>12359</v>
      </c>
      <c r="K2426" t="s">
        <v>11383</v>
      </c>
      <c r="L2426" t="s">
        <v>4774</v>
      </c>
    </row>
    <row r="2427" spans="1:12">
      <c r="A2427" t="s">
        <v>12393</v>
      </c>
      <c r="B2427" t="s">
        <v>12361</v>
      </c>
      <c r="C2427" t="str">
        <f t="shared" si="37"/>
        <v>Hybrid</v>
      </c>
      <c r="D2427" s="2" t="s">
        <v>5550</v>
      </c>
      <c r="E2427" t="s">
        <v>7706</v>
      </c>
      <c r="F2427" t="s">
        <v>23527</v>
      </c>
      <c r="G2427" t="s">
        <v>856</v>
      </c>
      <c r="H2427" t="s">
        <v>4160</v>
      </c>
      <c r="I2427" t="s">
        <v>12362</v>
      </c>
      <c r="J2427" t="s">
        <v>2260</v>
      </c>
      <c r="K2427" t="s">
        <v>9674</v>
      </c>
      <c r="L2427" t="s">
        <v>4774</v>
      </c>
    </row>
    <row r="2428" spans="1:12">
      <c r="A2428" t="s">
        <v>12396</v>
      </c>
      <c r="B2428" t="s">
        <v>12364</v>
      </c>
      <c r="C2428" t="str">
        <f t="shared" si="37"/>
        <v>KM</v>
      </c>
      <c r="D2428" s="2" t="s">
        <v>23280</v>
      </c>
      <c r="E2428" t="s">
        <v>123</v>
      </c>
      <c r="F2428" t="s">
        <v>28071</v>
      </c>
      <c r="G2428" t="s">
        <v>856</v>
      </c>
      <c r="H2428" t="s">
        <v>3125</v>
      </c>
      <c r="I2428" t="s">
        <v>12366</v>
      </c>
      <c r="J2428" t="s">
        <v>12367</v>
      </c>
      <c r="K2428" t="s">
        <v>3040</v>
      </c>
      <c r="L2428" t="s">
        <v>4774</v>
      </c>
    </row>
    <row r="2429" spans="1:12">
      <c r="A2429" t="s">
        <v>12400</v>
      </c>
      <c r="B2429" t="s">
        <v>12369</v>
      </c>
      <c r="C2429" t="str">
        <f t="shared" si="37"/>
        <v>RSD</v>
      </c>
      <c r="D2429" s="2" t="s">
        <v>24771</v>
      </c>
      <c r="E2429" t="s">
        <v>3614</v>
      </c>
      <c r="F2429" t="s">
        <v>24772</v>
      </c>
      <c r="G2429" t="s">
        <v>856</v>
      </c>
      <c r="H2429" t="s">
        <v>9086</v>
      </c>
      <c r="I2429" t="s">
        <v>1834</v>
      </c>
      <c r="J2429" t="s">
        <v>4534</v>
      </c>
      <c r="K2429" t="s">
        <v>12370</v>
      </c>
      <c r="L2429" t="s">
        <v>5862</v>
      </c>
    </row>
    <row r="2430" spans="1:12">
      <c r="A2430" t="s">
        <v>12405</v>
      </c>
      <c r="B2430" t="s">
        <v>12372</v>
      </c>
      <c r="C2430" t="str">
        <f t="shared" si="37"/>
        <v>Jubilant</v>
      </c>
      <c r="D2430" s="2" t="s">
        <v>23229</v>
      </c>
      <c r="E2430" t="s">
        <v>3106</v>
      </c>
      <c r="F2430" t="s">
        <v>28072</v>
      </c>
      <c r="G2430" t="s">
        <v>405</v>
      </c>
      <c r="H2430" t="s">
        <v>1184</v>
      </c>
      <c r="I2430" t="s">
        <v>12375</v>
      </c>
      <c r="J2430" t="s">
        <v>12376</v>
      </c>
      <c r="K2430" t="s">
        <v>3318</v>
      </c>
      <c r="L2430" t="s">
        <v>5862</v>
      </c>
    </row>
    <row r="2431" spans="1:12">
      <c r="A2431" t="s">
        <v>12409</v>
      </c>
      <c r="B2431" t="s">
        <v>819</v>
      </c>
      <c r="C2431" t="str">
        <f t="shared" si="37"/>
        <v>Chalet</v>
      </c>
      <c r="D2431" s="2" t="s">
        <v>28073</v>
      </c>
      <c r="E2431" t="s">
        <v>7502</v>
      </c>
      <c r="F2431" t="s">
        <v>28074</v>
      </c>
      <c r="G2431" t="s">
        <v>856</v>
      </c>
      <c r="H2431" t="s">
        <v>12378</v>
      </c>
      <c r="I2431" t="s">
        <v>12379</v>
      </c>
      <c r="J2431" t="s">
        <v>12380</v>
      </c>
      <c r="K2431" t="s">
        <v>12381</v>
      </c>
      <c r="L2431" t="s">
        <v>12382</v>
      </c>
    </row>
    <row r="2432" spans="1:12">
      <c r="A2432" t="s">
        <v>842</v>
      </c>
      <c r="B2432" t="s">
        <v>843</v>
      </c>
      <c r="C2432" t="str">
        <f t="shared" si="37"/>
        <v>Name</v>
      </c>
      <c r="D2432" s="2" t="s">
        <v>844</v>
      </c>
      <c r="E2432" t="s">
        <v>845</v>
      </c>
      <c r="F2432" t="s">
        <v>846</v>
      </c>
      <c r="G2432" t="s">
        <v>847</v>
      </c>
      <c r="H2432" t="s">
        <v>848</v>
      </c>
      <c r="I2432" t="s">
        <v>849</v>
      </c>
      <c r="J2432" t="s">
        <v>850</v>
      </c>
      <c r="K2432" t="s">
        <v>851</v>
      </c>
      <c r="L2432" t="s">
        <v>852</v>
      </c>
    </row>
    <row r="2433" spans="1:12">
      <c r="A2433" t="s">
        <v>12413</v>
      </c>
      <c r="B2433" t="s">
        <v>12384</v>
      </c>
      <c r="C2433" t="str">
        <f t="shared" si="37"/>
        <v>Veto</v>
      </c>
      <c r="D2433" s="2" t="s">
        <v>22982</v>
      </c>
      <c r="E2433" t="s">
        <v>8622</v>
      </c>
      <c r="F2433" t="s">
        <v>26037</v>
      </c>
      <c r="G2433" t="s">
        <v>314</v>
      </c>
      <c r="H2433" t="s">
        <v>6087</v>
      </c>
      <c r="I2433" t="s">
        <v>12387</v>
      </c>
      <c r="J2433" t="s">
        <v>6076</v>
      </c>
      <c r="K2433" t="s">
        <v>1223</v>
      </c>
      <c r="L2433" t="s">
        <v>5728</v>
      </c>
    </row>
    <row r="2434" spans="1:12">
      <c r="A2434" t="s">
        <v>12418</v>
      </c>
      <c r="B2434" t="s">
        <v>12534</v>
      </c>
      <c r="C2434" t="str">
        <f t="shared" ref="C2434:C2497" si="38">IFERROR(LEFT(B2434,FIND(" ",B2434)-1),B2434)</f>
        <v>Sumit</v>
      </c>
      <c r="D2434" s="2" t="s">
        <v>9951</v>
      </c>
      <c r="E2434" t="s">
        <v>5090</v>
      </c>
      <c r="F2434" t="s">
        <v>24773</v>
      </c>
      <c r="G2434" t="s">
        <v>856</v>
      </c>
      <c r="H2434" t="s">
        <v>6087</v>
      </c>
      <c r="I2434" t="s">
        <v>1718</v>
      </c>
      <c r="J2434" t="s">
        <v>4152</v>
      </c>
      <c r="K2434" t="s">
        <v>3618</v>
      </c>
      <c r="L2434" t="s">
        <v>5728</v>
      </c>
    </row>
    <row r="2435" spans="1:12">
      <c r="A2435" t="s">
        <v>12422</v>
      </c>
      <c r="B2435" t="s">
        <v>12389</v>
      </c>
      <c r="C2435" t="str">
        <f t="shared" si="38"/>
        <v>Rasi</v>
      </c>
      <c r="D2435" s="2" t="s">
        <v>8625</v>
      </c>
      <c r="E2435" t="s">
        <v>14205</v>
      </c>
      <c r="F2435" t="s">
        <v>23035</v>
      </c>
      <c r="G2435" t="s">
        <v>856</v>
      </c>
      <c r="H2435" t="s">
        <v>492</v>
      </c>
      <c r="I2435" t="s">
        <v>9437</v>
      </c>
      <c r="J2435" t="s">
        <v>7428</v>
      </c>
      <c r="K2435" t="s">
        <v>6548</v>
      </c>
      <c r="L2435" t="s">
        <v>169</v>
      </c>
    </row>
    <row r="2436" spans="1:12">
      <c r="A2436" t="s">
        <v>12426</v>
      </c>
      <c r="B2436" t="s">
        <v>12391</v>
      </c>
      <c r="C2436" t="str">
        <f t="shared" si="38"/>
        <v>Oriental</v>
      </c>
      <c r="D2436" s="2" t="s">
        <v>5087</v>
      </c>
      <c r="E2436" t="s">
        <v>3804</v>
      </c>
      <c r="F2436" t="s">
        <v>28075</v>
      </c>
      <c r="G2436" t="s">
        <v>1687</v>
      </c>
      <c r="H2436" t="s">
        <v>1894</v>
      </c>
      <c r="I2436" t="s">
        <v>448</v>
      </c>
      <c r="J2436" t="s">
        <v>12392</v>
      </c>
      <c r="K2436" t="s">
        <v>267</v>
      </c>
      <c r="L2436" t="s">
        <v>169</v>
      </c>
    </row>
    <row r="2437" spans="1:12">
      <c r="A2437" t="s">
        <v>12430</v>
      </c>
      <c r="B2437" t="s">
        <v>12394</v>
      </c>
      <c r="C2437" t="str">
        <f t="shared" si="38"/>
        <v>MCON</v>
      </c>
      <c r="D2437" s="2" t="s">
        <v>24893</v>
      </c>
      <c r="E2437" t="s">
        <v>1422</v>
      </c>
      <c r="F2437" t="s">
        <v>23592</v>
      </c>
      <c r="G2437" t="s">
        <v>856</v>
      </c>
      <c r="H2437" t="s">
        <v>2584</v>
      </c>
      <c r="I2437" t="s">
        <v>353</v>
      </c>
      <c r="J2437" t="s">
        <v>12395</v>
      </c>
      <c r="K2437" t="s">
        <v>8437</v>
      </c>
      <c r="L2437" t="s">
        <v>169</v>
      </c>
    </row>
    <row r="2438" spans="1:12">
      <c r="A2438" t="s">
        <v>12433</v>
      </c>
      <c r="B2438" t="s">
        <v>12397</v>
      </c>
      <c r="C2438" t="str">
        <f t="shared" si="38"/>
        <v>Rajas.</v>
      </c>
      <c r="D2438" s="2" t="s">
        <v>2688</v>
      </c>
      <c r="E2438" t="s">
        <v>859</v>
      </c>
      <c r="F2438" t="s">
        <v>24774</v>
      </c>
      <c r="G2438" t="s">
        <v>856</v>
      </c>
      <c r="H2438" t="s">
        <v>9148</v>
      </c>
      <c r="I2438" t="s">
        <v>12398</v>
      </c>
      <c r="J2438" t="s">
        <v>739</v>
      </c>
      <c r="K2438" t="s">
        <v>12399</v>
      </c>
      <c r="L2438" t="s">
        <v>737</v>
      </c>
    </row>
    <row r="2439" spans="1:12">
      <c r="A2439" t="s">
        <v>12438</v>
      </c>
      <c r="B2439" t="s">
        <v>12401</v>
      </c>
      <c r="C2439" t="str">
        <f t="shared" si="38"/>
        <v>Arihant</v>
      </c>
      <c r="D2439" s="2" t="s">
        <v>27569</v>
      </c>
      <c r="E2439" t="s">
        <v>23726</v>
      </c>
      <c r="F2439" t="s">
        <v>28076</v>
      </c>
      <c r="G2439" t="s">
        <v>407</v>
      </c>
      <c r="H2439" t="s">
        <v>12402</v>
      </c>
      <c r="I2439" t="s">
        <v>12403</v>
      </c>
      <c r="J2439" t="s">
        <v>12404</v>
      </c>
      <c r="K2439" t="s">
        <v>7657</v>
      </c>
      <c r="L2439" t="s">
        <v>737</v>
      </c>
    </row>
    <row r="2440" spans="1:12">
      <c r="A2440" t="s">
        <v>12442</v>
      </c>
      <c r="B2440" t="s">
        <v>12406</v>
      </c>
      <c r="C2440" t="str">
        <f t="shared" si="38"/>
        <v>Yuken</v>
      </c>
      <c r="D2440" s="2" t="s">
        <v>28077</v>
      </c>
      <c r="E2440" t="s">
        <v>23630</v>
      </c>
      <c r="F2440" t="s">
        <v>28078</v>
      </c>
      <c r="G2440" t="s">
        <v>2240</v>
      </c>
      <c r="H2440" t="s">
        <v>189</v>
      </c>
      <c r="I2440" t="s">
        <v>12407</v>
      </c>
      <c r="J2440" t="s">
        <v>6515</v>
      </c>
      <c r="K2440" t="s">
        <v>12408</v>
      </c>
      <c r="L2440" t="s">
        <v>737</v>
      </c>
    </row>
    <row r="2441" spans="1:12">
      <c r="A2441" t="s">
        <v>12447</v>
      </c>
      <c r="B2441" t="s">
        <v>12410</v>
      </c>
      <c r="C2441" t="str">
        <f t="shared" si="38"/>
        <v>BN</v>
      </c>
      <c r="D2441" s="2" t="s">
        <v>24854</v>
      </c>
      <c r="E2441" t="s">
        <v>7498</v>
      </c>
      <c r="F2441" t="s">
        <v>28079</v>
      </c>
      <c r="G2441" t="s">
        <v>856</v>
      </c>
      <c r="H2441" t="s">
        <v>7059</v>
      </c>
      <c r="I2441" t="s">
        <v>12411</v>
      </c>
      <c r="J2441" t="s">
        <v>12412</v>
      </c>
      <c r="K2441" t="s">
        <v>859</v>
      </c>
      <c r="L2441" t="s">
        <v>737</v>
      </c>
    </row>
    <row r="2442" spans="1:12">
      <c r="A2442" t="s">
        <v>12453</v>
      </c>
      <c r="B2442" t="s">
        <v>12414</v>
      </c>
      <c r="C2442" t="str">
        <f t="shared" si="38"/>
        <v>TIL</v>
      </c>
      <c r="D2442" s="2" t="s">
        <v>28080</v>
      </c>
      <c r="E2442" t="s">
        <v>859</v>
      </c>
      <c r="F2442" t="s">
        <v>28081</v>
      </c>
      <c r="G2442" t="s">
        <v>856</v>
      </c>
      <c r="H2442" t="s">
        <v>411</v>
      </c>
      <c r="I2442" t="s">
        <v>12415</v>
      </c>
      <c r="J2442" t="s">
        <v>12416</v>
      </c>
      <c r="K2442" t="s">
        <v>12417</v>
      </c>
      <c r="L2442" t="s">
        <v>3876</v>
      </c>
    </row>
    <row r="2443" spans="1:12">
      <c r="A2443" t="s">
        <v>12458</v>
      </c>
      <c r="B2443" t="s">
        <v>12419</v>
      </c>
      <c r="C2443" t="str">
        <f t="shared" si="38"/>
        <v>Vaswani</v>
      </c>
      <c r="D2443" s="2" t="s">
        <v>24707</v>
      </c>
      <c r="E2443" t="s">
        <v>5902</v>
      </c>
      <c r="F2443" t="s">
        <v>12345</v>
      </c>
      <c r="G2443" t="s">
        <v>856</v>
      </c>
      <c r="H2443" t="s">
        <v>5814</v>
      </c>
      <c r="I2443" t="s">
        <v>12420</v>
      </c>
      <c r="J2443" t="s">
        <v>12421</v>
      </c>
      <c r="K2443" t="s">
        <v>5247</v>
      </c>
      <c r="L2443" t="s">
        <v>3075</v>
      </c>
    </row>
    <row r="2444" spans="1:12">
      <c r="A2444" t="s">
        <v>12461</v>
      </c>
      <c r="B2444" t="s">
        <v>12423</v>
      </c>
      <c r="C2444" t="str">
        <f t="shared" si="38"/>
        <v>Venus</v>
      </c>
      <c r="D2444" s="2" t="s">
        <v>28082</v>
      </c>
      <c r="E2444" t="s">
        <v>1564</v>
      </c>
      <c r="F2444" t="s">
        <v>28083</v>
      </c>
      <c r="G2444" t="s">
        <v>856</v>
      </c>
      <c r="H2444" t="s">
        <v>11011</v>
      </c>
      <c r="I2444" t="s">
        <v>12424</v>
      </c>
      <c r="J2444" t="s">
        <v>12425</v>
      </c>
      <c r="K2444" t="s">
        <v>3579</v>
      </c>
      <c r="L2444" t="s">
        <v>290</v>
      </c>
    </row>
    <row r="2445" spans="1:12">
      <c r="A2445" t="s">
        <v>12465</v>
      </c>
      <c r="B2445" t="s">
        <v>12427</v>
      </c>
      <c r="C2445" t="str">
        <f t="shared" si="38"/>
        <v>Ugro</v>
      </c>
      <c r="D2445" s="2" t="s">
        <v>28084</v>
      </c>
      <c r="E2445" t="s">
        <v>4852</v>
      </c>
      <c r="F2445" t="s">
        <v>28085</v>
      </c>
      <c r="G2445" t="s">
        <v>856</v>
      </c>
      <c r="H2445" t="s">
        <v>10320</v>
      </c>
      <c r="I2445" t="s">
        <v>1090</v>
      </c>
      <c r="J2445" t="s">
        <v>12428</v>
      </c>
      <c r="K2445" t="s">
        <v>12429</v>
      </c>
      <c r="L2445" t="s">
        <v>1581</v>
      </c>
    </row>
    <row r="2446" spans="1:12">
      <c r="A2446" t="s">
        <v>12471</v>
      </c>
      <c r="B2446" t="s">
        <v>12431</v>
      </c>
      <c r="C2446" t="str">
        <f t="shared" si="38"/>
        <v>Riba</v>
      </c>
      <c r="D2446" s="2" t="s">
        <v>22298</v>
      </c>
      <c r="E2446" t="s">
        <v>5999</v>
      </c>
      <c r="F2446" t="s">
        <v>28086</v>
      </c>
      <c r="G2446" t="s">
        <v>856</v>
      </c>
      <c r="H2446" t="s">
        <v>164</v>
      </c>
      <c r="I2446" t="s">
        <v>12432</v>
      </c>
      <c r="J2446" t="s">
        <v>5594</v>
      </c>
      <c r="K2446" t="s">
        <v>6578</v>
      </c>
      <c r="L2446" t="s">
        <v>1581</v>
      </c>
    </row>
    <row r="2447" spans="1:12">
      <c r="A2447" t="s">
        <v>12476</v>
      </c>
      <c r="B2447" t="s">
        <v>12434</v>
      </c>
      <c r="C2447" t="str">
        <f t="shared" si="38"/>
        <v>Sarthak</v>
      </c>
      <c r="D2447" s="2" t="s">
        <v>2845</v>
      </c>
      <c r="E2447" t="s">
        <v>9726</v>
      </c>
      <c r="F2447" t="s">
        <v>7501</v>
      </c>
      <c r="G2447" t="s">
        <v>856</v>
      </c>
      <c r="H2447" t="s">
        <v>1740</v>
      </c>
      <c r="I2447" t="s">
        <v>12435</v>
      </c>
      <c r="J2447" t="s">
        <v>12436</v>
      </c>
      <c r="K2447" t="s">
        <v>12437</v>
      </c>
      <c r="L2447" t="s">
        <v>1581</v>
      </c>
    </row>
    <row r="2448" spans="1:12">
      <c r="A2448" t="s">
        <v>842</v>
      </c>
      <c r="B2448" t="s">
        <v>843</v>
      </c>
      <c r="C2448" t="str">
        <f t="shared" si="38"/>
        <v>Name</v>
      </c>
      <c r="D2448" s="2" t="s">
        <v>844</v>
      </c>
      <c r="E2448" t="s">
        <v>845</v>
      </c>
      <c r="F2448" t="s">
        <v>846</v>
      </c>
      <c r="G2448" t="s">
        <v>847</v>
      </c>
      <c r="H2448" t="s">
        <v>848</v>
      </c>
      <c r="I2448" t="s">
        <v>849</v>
      </c>
      <c r="J2448" t="s">
        <v>850</v>
      </c>
      <c r="K2448" t="s">
        <v>851</v>
      </c>
      <c r="L2448" t="s">
        <v>852</v>
      </c>
    </row>
    <row r="2449" spans="1:12">
      <c r="A2449" t="s">
        <v>12480</v>
      </c>
      <c r="B2449" t="s">
        <v>12439</v>
      </c>
      <c r="C2449" t="str">
        <f t="shared" si="38"/>
        <v>Bajaj</v>
      </c>
      <c r="D2449" s="2" t="s">
        <v>28087</v>
      </c>
      <c r="E2449" t="s">
        <v>3069</v>
      </c>
      <c r="F2449" t="s">
        <v>28088</v>
      </c>
      <c r="G2449" t="s">
        <v>237</v>
      </c>
      <c r="H2449" t="s">
        <v>12440</v>
      </c>
      <c r="I2449" t="s">
        <v>3629</v>
      </c>
      <c r="J2449" t="s">
        <v>12441</v>
      </c>
      <c r="K2449" t="s">
        <v>8087</v>
      </c>
      <c r="L2449" t="s">
        <v>2505</v>
      </c>
    </row>
    <row r="2450" spans="1:12">
      <c r="A2450" t="s">
        <v>12484</v>
      </c>
      <c r="B2450" t="s">
        <v>12443</v>
      </c>
      <c r="C2450" t="str">
        <f t="shared" si="38"/>
        <v>Camlin</v>
      </c>
      <c r="D2450" s="2" t="s">
        <v>22704</v>
      </c>
      <c r="E2450" t="s">
        <v>28089</v>
      </c>
      <c r="F2450" t="s">
        <v>28090</v>
      </c>
      <c r="G2450" t="s">
        <v>856</v>
      </c>
      <c r="H2450" t="s">
        <v>12444</v>
      </c>
      <c r="I2450" t="s">
        <v>12445</v>
      </c>
      <c r="J2450" t="s">
        <v>12446</v>
      </c>
      <c r="K2450" t="s">
        <v>8889</v>
      </c>
      <c r="L2450" t="s">
        <v>2505</v>
      </c>
    </row>
    <row r="2451" spans="1:12">
      <c r="A2451" t="s">
        <v>12489</v>
      </c>
      <c r="B2451" t="s">
        <v>12448</v>
      </c>
      <c r="C2451" t="str">
        <f t="shared" si="38"/>
        <v>Manappuram</v>
      </c>
      <c r="D2451" s="2" t="s">
        <v>28091</v>
      </c>
      <c r="E2451" t="s">
        <v>3522</v>
      </c>
      <c r="F2451" t="s">
        <v>28092</v>
      </c>
      <c r="G2451" t="s">
        <v>955</v>
      </c>
      <c r="H2451" t="s">
        <v>8465</v>
      </c>
      <c r="I2451" t="s">
        <v>12450</v>
      </c>
      <c r="J2451" t="s">
        <v>12451</v>
      </c>
      <c r="K2451" t="s">
        <v>12452</v>
      </c>
      <c r="L2451" t="s">
        <v>2505</v>
      </c>
    </row>
    <row r="2452" spans="1:12">
      <c r="A2452" t="s">
        <v>12494</v>
      </c>
      <c r="B2452" t="s">
        <v>12454</v>
      </c>
      <c r="C2452" t="str">
        <f t="shared" si="38"/>
        <v>Brahmaputra</v>
      </c>
      <c r="D2452" s="2" t="s">
        <v>23871</v>
      </c>
      <c r="E2452" t="s">
        <v>184</v>
      </c>
      <c r="F2452" t="s">
        <v>28093</v>
      </c>
      <c r="G2452" t="s">
        <v>856</v>
      </c>
      <c r="H2452" t="s">
        <v>9770</v>
      </c>
      <c r="I2452" t="s">
        <v>12455</v>
      </c>
      <c r="J2452" t="s">
        <v>12456</v>
      </c>
      <c r="K2452" t="s">
        <v>12457</v>
      </c>
      <c r="L2452" t="s">
        <v>2505</v>
      </c>
    </row>
    <row r="2453" spans="1:12">
      <c r="A2453" t="s">
        <v>12498</v>
      </c>
      <c r="B2453" t="s">
        <v>12459</v>
      </c>
      <c r="C2453" t="str">
        <f t="shared" si="38"/>
        <v>Vinyoflex</v>
      </c>
      <c r="D2453" s="2" t="s">
        <v>21518</v>
      </c>
      <c r="E2453" t="s">
        <v>4540</v>
      </c>
      <c r="F2453" t="s">
        <v>4929</v>
      </c>
      <c r="G2453" t="s">
        <v>856</v>
      </c>
      <c r="H2453" t="s">
        <v>2858</v>
      </c>
      <c r="I2453" t="s">
        <v>12460</v>
      </c>
      <c r="J2453" t="s">
        <v>5136</v>
      </c>
      <c r="K2453" t="s">
        <v>358</v>
      </c>
      <c r="L2453" t="s">
        <v>10713</v>
      </c>
    </row>
    <row r="2454" spans="1:12">
      <c r="A2454" t="s">
        <v>12503</v>
      </c>
      <c r="B2454" t="s">
        <v>12462</v>
      </c>
      <c r="C2454" t="str">
        <f t="shared" si="38"/>
        <v>Promax</v>
      </c>
      <c r="D2454" s="2" t="s">
        <v>3113</v>
      </c>
      <c r="E2454" t="s">
        <v>10287</v>
      </c>
      <c r="F2454" t="s">
        <v>24776</v>
      </c>
      <c r="G2454" t="s">
        <v>856</v>
      </c>
      <c r="H2454" t="s">
        <v>8772</v>
      </c>
      <c r="I2454" t="s">
        <v>9758</v>
      </c>
      <c r="J2454" t="s">
        <v>12464</v>
      </c>
      <c r="K2454" t="s">
        <v>390</v>
      </c>
      <c r="L2454" t="s">
        <v>10713</v>
      </c>
    </row>
    <row r="2455" spans="1:12">
      <c r="A2455" t="s">
        <v>12507</v>
      </c>
      <c r="B2455" t="s">
        <v>12466</v>
      </c>
      <c r="C2455" t="str">
        <f t="shared" si="38"/>
        <v>Muthoot</v>
      </c>
      <c r="D2455" s="2" t="s">
        <v>24777</v>
      </c>
      <c r="E2455" t="s">
        <v>9929</v>
      </c>
      <c r="F2455" t="s">
        <v>24778</v>
      </c>
      <c r="G2455" t="s">
        <v>856</v>
      </c>
      <c r="H2455" t="s">
        <v>12467</v>
      </c>
      <c r="I2455" t="s">
        <v>12468</v>
      </c>
      <c r="J2455" t="s">
        <v>12469</v>
      </c>
      <c r="K2455" t="s">
        <v>12470</v>
      </c>
      <c r="L2455" t="s">
        <v>5700</v>
      </c>
    </row>
    <row r="2456" spans="1:12">
      <c r="A2456" t="s">
        <v>12510</v>
      </c>
      <c r="B2456" t="s">
        <v>12472</v>
      </c>
      <c r="C2456" t="str">
        <f t="shared" si="38"/>
        <v>Balaji</v>
      </c>
      <c r="D2456" s="2" t="s">
        <v>23166</v>
      </c>
      <c r="E2456" t="s">
        <v>10287</v>
      </c>
      <c r="F2456" t="s">
        <v>28094</v>
      </c>
      <c r="G2456" t="s">
        <v>82</v>
      </c>
      <c r="H2456" t="s">
        <v>6909</v>
      </c>
      <c r="I2456" t="s">
        <v>12474</v>
      </c>
      <c r="J2456" t="s">
        <v>12475</v>
      </c>
      <c r="K2456" t="s">
        <v>5157</v>
      </c>
      <c r="L2456" t="s">
        <v>11818</v>
      </c>
    </row>
    <row r="2457" spans="1:12">
      <c r="A2457" t="s">
        <v>12514</v>
      </c>
      <c r="B2457" t="s">
        <v>12477</v>
      </c>
      <c r="C2457" t="str">
        <f t="shared" si="38"/>
        <v>Ganesha</v>
      </c>
      <c r="D2457" s="2" t="s">
        <v>28095</v>
      </c>
      <c r="E2457" t="s">
        <v>3666</v>
      </c>
      <c r="F2457" t="s">
        <v>28096</v>
      </c>
      <c r="G2457" t="s">
        <v>1601</v>
      </c>
      <c r="H2457" t="s">
        <v>6936</v>
      </c>
      <c r="I2457" t="s">
        <v>12478</v>
      </c>
      <c r="J2457" t="s">
        <v>12479</v>
      </c>
      <c r="K2457" t="s">
        <v>448</v>
      </c>
      <c r="L2457" t="s">
        <v>11818</v>
      </c>
    </row>
    <row r="2458" spans="1:12">
      <c r="A2458" t="s">
        <v>12519</v>
      </c>
      <c r="B2458" t="s">
        <v>12481</v>
      </c>
      <c r="C2458" t="str">
        <f t="shared" si="38"/>
        <v>Mono</v>
      </c>
      <c r="D2458" s="2" t="s">
        <v>962</v>
      </c>
      <c r="E2458" t="s">
        <v>9079</v>
      </c>
      <c r="F2458" t="s">
        <v>2518</v>
      </c>
      <c r="G2458" t="s">
        <v>856</v>
      </c>
      <c r="H2458" t="s">
        <v>437</v>
      </c>
      <c r="I2458" t="s">
        <v>2414</v>
      </c>
      <c r="J2458" t="s">
        <v>12482</v>
      </c>
      <c r="K2458" t="s">
        <v>12483</v>
      </c>
      <c r="L2458" t="s">
        <v>11818</v>
      </c>
    </row>
    <row r="2459" spans="1:12">
      <c r="A2459" t="s">
        <v>842</v>
      </c>
      <c r="B2459" t="s">
        <v>843</v>
      </c>
      <c r="C2459" t="str">
        <f t="shared" si="38"/>
        <v>Name</v>
      </c>
      <c r="D2459" s="2" t="s">
        <v>844</v>
      </c>
      <c r="E2459" t="s">
        <v>845</v>
      </c>
      <c r="F2459" t="s">
        <v>846</v>
      </c>
      <c r="G2459" t="s">
        <v>847</v>
      </c>
      <c r="H2459" t="s">
        <v>848</v>
      </c>
      <c r="I2459" t="s">
        <v>849</v>
      </c>
      <c r="J2459" t="s">
        <v>850</v>
      </c>
      <c r="K2459" t="s">
        <v>851</v>
      </c>
      <c r="L2459" t="s">
        <v>852</v>
      </c>
    </row>
    <row r="2460" spans="1:12">
      <c r="A2460" t="s">
        <v>12523</v>
      </c>
      <c r="B2460" t="s">
        <v>12485</v>
      </c>
      <c r="C2460" t="str">
        <f t="shared" si="38"/>
        <v>Cyient</v>
      </c>
      <c r="D2460" s="2" t="s">
        <v>28097</v>
      </c>
      <c r="E2460" t="s">
        <v>24893</v>
      </c>
      <c r="F2460" t="s">
        <v>28098</v>
      </c>
      <c r="G2460" t="s">
        <v>856</v>
      </c>
      <c r="H2460" t="s">
        <v>5439</v>
      </c>
      <c r="I2460" t="s">
        <v>12486</v>
      </c>
      <c r="J2460" t="s">
        <v>12487</v>
      </c>
      <c r="K2460" t="s">
        <v>12488</v>
      </c>
      <c r="L2460" t="s">
        <v>6253</v>
      </c>
    </row>
    <row r="2461" spans="1:12">
      <c r="A2461" t="s">
        <v>12526</v>
      </c>
      <c r="B2461" t="s">
        <v>12490</v>
      </c>
      <c r="C2461" t="str">
        <f t="shared" si="38"/>
        <v>Suprajit</v>
      </c>
      <c r="D2461" s="2" t="s">
        <v>28099</v>
      </c>
      <c r="E2461" t="s">
        <v>23810</v>
      </c>
      <c r="F2461" t="s">
        <v>28100</v>
      </c>
      <c r="G2461" t="s">
        <v>4129</v>
      </c>
      <c r="H2461" t="s">
        <v>12491</v>
      </c>
      <c r="I2461" t="s">
        <v>12492</v>
      </c>
      <c r="J2461" t="s">
        <v>12493</v>
      </c>
      <c r="K2461" t="s">
        <v>4358</v>
      </c>
      <c r="L2461" t="s">
        <v>3332</v>
      </c>
    </row>
    <row r="2462" spans="1:12">
      <c r="A2462" t="s">
        <v>12530</v>
      </c>
      <c r="B2462" t="s">
        <v>12495</v>
      </c>
      <c r="C2462" t="str">
        <f t="shared" si="38"/>
        <v>Repco</v>
      </c>
      <c r="D2462" s="2" t="s">
        <v>24411</v>
      </c>
      <c r="E2462" t="s">
        <v>745</v>
      </c>
      <c r="F2462" t="s">
        <v>28101</v>
      </c>
      <c r="G2462" t="s">
        <v>2584</v>
      </c>
      <c r="H2462" t="s">
        <v>12496</v>
      </c>
      <c r="I2462" t="s">
        <v>434</v>
      </c>
      <c r="J2462" t="s">
        <v>12497</v>
      </c>
      <c r="K2462" t="s">
        <v>179</v>
      </c>
      <c r="L2462" t="s">
        <v>3332</v>
      </c>
    </row>
    <row r="2463" spans="1:12">
      <c r="A2463" t="s">
        <v>12533</v>
      </c>
      <c r="B2463" t="s">
        <v>12499</v>
      </c>
      <c r="C2463" t="str">
        <f t="shared" si="38"/>
        <v>Polylink</v>
      </c>
      <c r="D2463" s="2" t="s">
        <v>4915</v>
      </c>
      <c r="E2463" t="s">
        <v>2767</v>
      </c>
      <c r="F2463" t="s">
        <v>24779</v>
      </c>
      <c r="G2463" t="s">
        <v>856</v>
      </c>
      <c r="H2463" t="s">
        <v>2350</v>
      </c>
      <c r="I2463" t="s">
        <v>12501</v>
      </c>
      <c r="J2463" t="s">
        <v>1558</v>
      </c>
      <c r="K2463" t="s">
        <v>12502</v>
      </c>
      <c r="L2463" t="s">
        <v>6413</v>
      </c>
    </row>
    <row r="2464" spans="1:12">
      <c r="A2464" t="s">
        <v>12536</v>
      </c>
      <c r="B2464" t="s">
        <v>12504</v>
      </c>
      <c r="C2464" t="str">
        <f t="shared" si="38"/>
        <v>Equippp</v>
      </c>
      <c r="D2464" s="2" t="s">
        <v>6997</v>
      </c>
      <c r="E2464" t="s">
        <v>28102</v>
      </c>
      <c r="F2464" t="s">
        <v>28103</v>
      </c>
      <c r="G2464" t="s">
        <v>856</v>
      </c>
      <c r="H2464" t="s">
        <v>449</v>
      </c>
      <c r="I2464" t="s">
        <v>12505</v>
      </c>
      <c r="J2464" t="s">
        <v>1620</v>
      </c>
      <c r="K2464" t="s">
        <v>12506</v>
      </c>
      <c r="L2464" t="s">
        <v>6413</v>
      </c>
    </row>
    <row r="2465" spans="1:12">
      <c r="A2465" t="s">
        <v>12539</v>
      </c>
      <c r="B2465" t="s">
        <v>805</v>
      </c>
      <c r="C2465" t="str">
        <f t="shared" si="38"/>
        <v>Salasar</v>
      </c>
      <c r="D2465" s="2" t="s">
        <v>14044</v>
      </c>
      <c r="E2465" t="s">
        <v>25568</v>
      </c>
      <c r="F2465" t="s">
        <v>28104</v>
      </c>
      <c r="G2465" t="s">
        <v>856</v>
      </c>
      <c r="H2465" t="s">
        <v>9744</v>
      </c>
      <c r="I2465" t="s">
        <v>12508</v>
      </c>
      <c r="J2465" t="s">
        <v>12509</v>
      </c>
      <c r="K2465" t="s">
        <v>2291</v>
      </c>
      <c r="L2465" t="s">
        <v>6413</v>
      </c>
    </row>
    <row r="2466" spans="1:12">
      <c r="A2466" t="s">
        <v>12543</v>
      </c>
      <c r="B2466" t="s">
        <v>12511</v>
      </c>
      <c r="C2466" t="str">
        <f t="shared" si="38"/>
        <v>Stove</v>
      </c>
      <c r="D2466" s="2" t="s">
        <v>28105</v>
      </c>
      <c r="E2466" t="s">
        <v>25015</v>
      </c>
      <c r="F2466" t="s">
        <v>28106</v>
      </c>
      <c r="G2466" t="s">
        <v>2673</v>
      </c>
      <c r="H2466" t="s">
        <v>7511</v>
      </c>
      <c r="I2466" t="s">
        <v>4448</v>
      </c>
      <c r="J2466" t="s">
        <v>12512</v>
      </c>
      <c r="K2466" t="s">
        <v>12513</v>
      </c>
      <c r="L2466" t="s">
        <v>6413</v>
      </c>
    </row>
    <row r="2467" spans="1:12">
      <c r="A2467" t="s">
        <v>12547</v>
      </c>
      <c r="B2467" t="s">
        <v>12515</v>
      </c>
      <c r="C2467" t="str">
        <f t="shared" si="38"/>
        <v>Harri.</v>
      </c>
      <c r="D2467" s="2" t="s">
        <v>24782</v>
      </c>
      <c r="E2467" t="s">
        <v>5164</v>
      </c>
      <c r="F2467" t="s">
        <v>24783</v>
      </c>
      <c r="G2467" t="s">
        <v>856</v>
      </c>
      <c r="H2467" t="s">
        <v>7453</v>
      </c>
      <c r="I2467" t="s">
        <v>12516</v>
      </c>
      <c r="J2467" t="s">
        <v>12517</v>
      </c>
      <c r="K2467" t="s">
        <v>12518</v>
      </c>
      <c r="L2467" t="s">
        <v>915</v>
      </c>
    </row>
    <row r="2468" spans="1:12">
      <c r="A2468" t="s">
        <v>12553</v>
      </c>
      <c r="B2468" t="s">
        <v>12520</v>
      </c>
      <c r="C2468" t="str">
        <f t="shared" si="38"/>
        <v>Shriram</v>
      </c>
      <c r="D2468" s="2" t="s">
        <v>28107</v>
      </c>
      <c r="E2468" t="s">
        <v>380</v>
      </c>
      <c r="F2468" t="s">
        <v>28108</v>
      </c>
      <c r="G2468" t="s">
        <v>6750</v>
      </c>
      <c r="H2468" t="s">
        <v>12521</v>
      </c>
      <c r="I2468" t="s">
        <v>10442</v>
      </c>
      <c r="J2468" t="s">
        <v>12522</v>
      </c>
      <c r="K2468" t="s">
        <v>4377</v>
      </c>
      <c r="L2468" t="s">
        <v>915</v>
      </c>
    </row>
    <row r="2469" spans="1:12">
      <c r="A2469" t="s">
        <v>12558</v>
      </c>
      <c r="B2469" t="s">
        <v>12524</v>
      </c>
      <c r="C2469" t="str">
        <f t="shared" si="38"/>
        <v>Rupa</v>
      </c>
      <c r="D2469" s="2" t="s">
        <v>28109</v>
      </c>
      <c r="E2469" t="s">
        <v>2295</v>
      </c>
      <c r="F2469" t="s">
        <v>28110</v>
      </c>
      <c r="G2469" t="s">
        <v>3928</v>
      </c>
      <c r="H2469" t="s">
        <v>6978</v>
      </c>
      <c r="I2469" t="s">
        <v>11443</v>
      </c>
      <c r="J2469" t="s">
        <v>12525</v>
      </c>
      <c r="K2469" t="s">
        <v>534</v>
      </c>
      <c r="L2469" t="s">
        <v>1057</v>
      </c>
    </row>
    <row r="2470" spans="1:12">
      <c r="A2470" t="s">
        <v>12560</v>
      </c>
      <c r="B2470" t="s">
        <v>12527</v>
      </c>
      <c r="C2470" t="str">
        <f t="shared" si="38"/>
        <v>Cubex</v>
      </c>
      <c r="D2470" s="2" t="s">
        <v>28111</v>
      </c>
      <c r="E2470" t="s">
        <v>7206</v>
      </c>
      <c r="F2470" t="s">
        <v>28112</v>
      </c>
      <c r="G2470" t="s">
        <v>856</v>
      </c>
      <c r="H2470" t="s">
        <v>2027</v>
      </c>
      <c r="I2470" t="s">
        <v>2807</v>
      </c>
      <c r="J2470" t="s">
        <v>11233</v>
      </c>
      <c r="K2470" t="s">
        <v>12529</v>
      </c>
      <c r="L2470" t="s">
        <v>3765</v>
      </c>
    </row>
    <row r="2471" spans="1:12">
      <c r="A2471" t="s">
        <v>12565</v>
      </c>
      <c r="B2471" t="s">
        <v>12531</v>
      </c>
      <c r="C2471" t="str">
        <f t="shared" si="38"/>
        <v>Airan</v>
      </c>
      <c r="D2471" s="2" t="s">
        <v>10775</v>
      </c>
      <c r="E2471" t="s">
        <v>859</v>
      </c>
      <c r="F2471" t="s">
        <v>28113</v>
      </c>
      <c r="G2471" t="s">
        <v>856</v>
      </c>
      <c r="H2471" t="s">
        <v>1674</v>
      </c>
      <c r="I2471" t="s">
        <v>12532</v>
      </c>
      <c r="J2471" t="s">
        <v>4878</v>
      </c>
      <c r="K2471" t="s">
        <v>3214</v>
      </c>
      <c r="L2471" t="s">
        <v>3575</v>
      </c>
    </row>
    <row r="2472" spans="1:12">
      <c r="A2472" t="s">
        <v>12571</v>
      </c>
      <c r="B2472" t="s">
        <v>12537</v>
      </c>
      <c r="C2472" t="str">
        <f t="shared" si="38"/>
        <v>Rishiroop</v>
      </c>
      <c r="D2472" s="2" t="s">
        <v>28114</v>
      </c>
      <c r="E2472" t="s">
        <v>1221</v>
      </c>
      <c r="F2472" t="s">
        <v>28115</v>
      </c>
      <c r="G2472" t="s">
        <v>955</v>
      </c>
      <c r="H2472" t="s">
        <v>12538</v>
      </c>
      <c r="I2472" t="s">
        <v>372</v>
      </c>
      <c r="J2472" t="s">
        <v>8252</v>
      </c>
      <c r="K2472" t="s">
        <v>1369</v>
      </c>
      <c r="L2472" t="s">
        <v>10353</v>
      </c>
    </row>
    <row r="2473" spans="1:12">
      <c r="A2473" t="s">
        <v>12574</v>
      </c>
      <c r="B2473" t="s">
        <v>12540</v>
      </c>
      <c r="C2473" t="str">
        <f t="shared" si="38"/>
        <v>Lahoti</v>
      </c>
      <c r="D2473" s="2" t="s">
        <v>10906</v>
      </c>
      <c r="E2473" t="s">
        <v>9019</v>
      </c>
      <c r="F2473" t="s">
        <v>28116</v>
      </c>
      <c r="G2473" t="s">
        <v>163</v>
      </c>
      <c r="H2473" t="s">
        <v>1672</v>
      </c>
      <c r="I2473" t="s">
        <v>12541</v>
      </c>
      <c r="J2473" t="s">
        <v>12542</v>
      </c>
      <c r="K2473" t="s">
        <v>9396</v>
      </c>
      <c r="L2473" t="s">
        <v>10353</v>
      </c>
    </row>
    <row r="2474" spans="1:12">
      <c r="A2474" t="s">
        <v>12580</v>
      </c>
      <c r="B2474" t="s">
        <v>12544</v>
      </c>
      <c r="C2474" t="str">
        <f t="shared" si="38"/>
        <v>UltraTech</v>
      </c>
      <c r="D2474" s="2" t="s">
        <v>28117</v>
      </c>
      <c r="E2474" t="s">
        <v>1102</v>
      </c>
      <c r="F2474" t="s">
        <v>28118</v>
      </c>
      <c r="G2474" t="s">
        <v>4019</v>
      </c>
      <c r="H2474" t="s">
        <v>12545</v>
      </c>
      <c r="I2474" t="s">
        <v>6008</v>
      </c>
      <c r="J2474" t="s">
        <v>12546</v>
      </c>
      <c r="K2474" t="s">
        <v>3558</v>
      </c>
      <c r="L2474" t="s">
        <v>10353</v>
      </c>
    </row>
    <row r="2475" spans="1:12">
      <c r="A2475" t="s">
        <v>842</v>
      </c>
      <c r="B2475" t="s">
        <v>843</v>
      </c>
      <c r="C2475" t="str">
        <f t="shared" si="38"/>
        <v>Name</v>
      </c>
      <c r="D2475" s="2" t="s">
        <v>844</v>
      </c>
      <c r="E2475" t="s">
        <v>845</v>
      </c>
      <c r="F2475" t="s">
        <v>846</v>
      </c>
      <c r="G2475" t="s">
        <v>847</v>
      </c>
      <c r="H2475" t="s">
        <v>848</v>
      </c>
      <c r="I2475" t="s">
        <v>849</v>
      </c>
      <c r="J2475" t="s">
        <v>850</v>
      </c>
      <c r="K2475" t="s">
        <v>851</v>
      </c>
      <c r="L2475" t="s">
        <v>852</v>
      </c>
    </row>
    <row r="2476" spans="1:12">
      <c r="A2476" t="s">
        <v>12583</v>
      </c>
      <c r="B2476" t="s">
        <v>12548</v>
      </c>
      <c r="C2476" t="str">
        <f t="shared" si="38"/>
        <v>I</v>
      </c>
      <c r="D2476" s="2" t="s">
        <v>24784</v>
      </c>
      <c r="E2476" t="s">
        <v>6365</v>
      </c>
      <c r="F2476" t="s">
        <v>24785</v>
      </c>
      <c r="G2476" t="s">
        <v>1887</v>
      </c>
      <c r="H2476" t="s">
        <v>12549</v>
      </c>
      <c r="I2476" t="s">
        <v>12550</v>
      </c>
      <c r="J2476" t="s">
        <v>12551</v>
      </c>
      <c r="K2476" t="s">
        <v>12552</v>
      </c>
      <c r="L2476" t="s">
        <v>10353</v>
      </c>
    </row>
    <row r="2477" spans="1:12">
      <c r="A2477" t="s">
        <v>12587</v>
      </c>
      <c r="B2477" t="s">
        <v>12554</v>
      </c>
      <c r="C2477" t="str">
        <f t="shared" si="38"/>
        <v>Poojawes.</v>
      </c>
      <c r="D2477" s="2" t="s">
        <v>23722</v>
      </c>
      <c r="E2477" t="s">
        <v>7267</v>
      </c>
      <c r="F2477" t="s">
        <v>11037</v>
      </c>
      <c r="G2477" t="s">
        <v>8957</v>
      </c>
      <c r="H2477" t="s">
        <v>5509</v>
      </c>
      <c r="I2477" t="s">
        <v>12555</v>
      </c>
      <c r="J2477" t="s">
        <v>3765</v>
      </c>
      <c r="K2477" t="s">
        <v>12556</v>
      </c>
      <c r="L2477" t="s">
        <v>12557</v>
      </c>
    </row>
    <row r="2478" spans="1:12">
      <c r="A2478" t="s">
        <v>12591</v>
      </c>
      <c r="B2478" t="s">
        <v>12559</v>
      </c>
      <c r="C2478" t="str">
        <f t="shared" si="38"/>
        <v>Mega</v>
      </c>
      <c r="D2478" s="2" t="s">
        <v>2989</v>
      </c>
      <c r="E2478" t="s">
        <v>24786</v>
      </c>
      <c r="F2478" t="s">
        <v>942</v>
      </c>
      <c r="G2478" t="s">
        <v>856</v>
      </c>
      <c r="H2478" t="s">
        <v>856</v>
      </c>
      <c r="I2478" t="s">
        <v>1002</v>
      </c>
      <c r="J2478" t="s">
        <v>856</v>
      </c>
      <c r="K2478" t="s">
        <v>859</v>
      </c>
      <c r="L2478" t="s">
        <v>10051</v>
      </c>
    </row>
    <row r="2479" spans="1:12">
      <c r="A2479" t="s">
        <v>12595</v>
      </c>
      <c r="B2479" t="s">
        <v>12561</v>
      </c>
      <c r="C2479" t="str">
        <f t="shared" si="38"/>
        <v>Allied</v>
      </c>
      <c r="D2479" s="2" t="s">
        <v>28119</v>
      </c>
      <c r="E2479" t="s">
        <v>24570</v>
      </c>
      <c r="F2479" t="s">
        <v>28120</v>
      </c>
      <c r="G2479" t="s">
        <v>4539</v>
      </c>
      <c r="H2479" t="s">
        <v>1766</v>
      </c>
      <c r="I2479" t="s">
        <v>12562</v>
      </c>
      <c r="J2479" t="s">
        <v>12563</v>
      </c>
      <c r="K2479" t="s">
        <v>12564</v>
      </c>
      <c r="L2479" t="s">
        <v>10051</v>
      </c>
    </row>
    <row r="2480" spans="1:12">
      <c r="A2480" t="s">
        <v>12599</v>
      </c>
      <c r="B2480" t="s">
        <v>12566</v>
      </c>
      <c r="C2480" t="str">
        <f t="shared" si="38"/>
        <v>Kolte</v>
      </c>
      <c r="D2480" s="2" t="s">
        <v>28121</v>
      </c>
      <c r="E2480" t="s">
        <v>1771</v>
      </c>
      <c r="F2480" t="s">
        <v>28122</v>
      </c>
      <c r="G2480" t="s">
        <v>856</v>
      </c>
      <c r="H2480" t="s">
        <v>12567</v>
      </c>
      <c r="I2480" t="s">
        <v>12568</v>
      </c>
      <c r="J2480" t="s">
        <v>12569</v>
      </c>
      <c r="K2480" t="s">
        <v>12570</v>
      </c>
      <c r="L2480" t="s">
        <v>10051</v>
      </c>
    </row>
    <row r="2481" spans="1:12">
      <c r="A2481" t="s">
        <v>12604</v>
      </c>
      <c r="B2481" t="s">
        <v>12572</v>
      </c>
      <c r="C2481" t="str">
        <f t="shared" si="38"/>
        <v>Swashthik</v>
      </c>
      <c r="D2481" s="2" t="s">
        <v>24787</v>
      </c>
      <c r="E2481" t="s">
        <v>3765</v>
      </c>
      <c r="F2481" t="s">
        <v>23787</v>
      </c>
      <c r="G2481" t="s">
        <v>856</v>
      </c>
      <c r="H2481" t="s">
        <v>480</v>
      </c>
      <c r="I2481" t="s">
        <v>393</v>
      </c>
      <c r="J2481" t="s">
        <v>12573</v>
      </c>
      <c r="K2481" t="s">
        <v>7096</v>
      </c>
      <c r="L2481" t="s">
        <v>10051</v>
      </c>
    </row>
    <row r="2482" spans="1:12">
      <c r="A2482" t="s">
        <v>12607</v>
      </c>
      <c r="B2482" t="s">
        <v>12575</v>
      </c>
      <c r="C2482" t="str">
        <f t="shared" si="38"/>
        <v>KKV</v>
      </c>
      <c r="D2482" s="2" t="s">
        <v>12576</v>
      </c>
      <c r="E2482" t="s">
        <v>7144</v>
      </c>
      <c r="F2482" t="s">
        <v>1357</v>
      </c>
      <c r="G2482" t="s">
        <v>729</v>
      </c>
      <c r="H2482" t="s">
        <v>437</v>
      </c>
      <c r="I2482" t="s">
        <v>12577</v>
      </c>
      <c r="J2482" t="s">
        <v>12578</v>
      </c>
      <c r="K2482" t="s">
        <v>12579</v>
      </c>
      <c r="L2482" t="s">
        <v>2025</v>
      </c>
    </row>
    <row r="2483" spans="1:12">
      <c r="A2483" t="s">
        <v>12611</v>
      </c>
      <c r="B2483" t="s">
        <v>12581</v>
      </c>
      <c r="C2483" t="str">
        <f t="shared" si="38"/>
        <v>KHFM</v>
      </c>
      <c r="D2483" s="2" t="s">
        <v>24788</v>
      </c>
      <c r="E2483" t="s">
        <v>23211</v>
      </c>
      <c r="F2483" t="s">
        <v>24789</v>
      </c>
      <c r="G2483" t="s">
        <v>856</v>
      </c>
      <c r="H2483" t="s">
        <v>314</v>
      </c>
      <c r="I2483" t="s">
        <v>4088</v>
      </c>
      <c r="J2483" t="s">
        <v>7321</v>
      </c>
      <c r="K2483" t="s">
        <v>12582</v>
      </c>
      <c r="L2483" t="s">
        <v>2025</v>
      </c>
    </row>
    <row r="2484" spans="1:12">
      <c r="A2484" t="s">
        <v>12616</v>
      </c>
      <c r="B2484" t="s">
        <v>12584</v>
      </c>
      <c r="C2484" t="str">
        <f t="shared" si="38"/>
        <v>Archit</v>
      </c>
      <c r="D2484" s="2" t="s">
        <v>2203</v>
      </c>
      <c r="E2484" t="s">
        <v>5866</v>
      </c>
      <c r="F2484" t="s">
        <v>28123</v>
      </c>
      <c r="G2484" t="s">
        <v>3241</v>
      </c>
      <c r="H2484" t="s">
        <v>3797</v>
      </c>
      <c r="I2484" t="s">
        <v>12585</v>
      </c>
      <c r="J2484" t="s">
        <v>12586</v>
      </c>
      <c r="K2484" t="s">
        <v>6341</v>
      </c>
      <c r="L2484" t="s">
        <v>2198</v>
      </c>
    </row>
    <row r="2485" spans="1:12">
      <c r="A2485" t="s">
        <v>12621</v>
      </c>
      <c r="B2485" t="s">
        <v>12588</v>
      </c>
      <c r="C2485" t="str">
        <f t="shared" si="38"/>
        <v>Vardhman</v>
      </c>
      <c r="D2485" s="2" t="s">
        <v>28124</v>
      </c>
      <c r="E2485" t="s">
        <v>5210</v>
      </c>
      <c r="F2485" t="s">
        <v>28125</v>
      </c>
      <c r="G2485" t="s">
        <v>492</v>
      </c>
      <c r="H2485" t="s">
        <v>12589</v>
      </c>
      <c r="I2485" t="s">
        <v>614</v>
      </c>
      <c r="J2485" t="s">
        <v>12590</v>
      </c>
      <c r="K2485" t="s">
        <v>3617</v>
      </c>
      <c r="L2485" t="s">
        <v>271</v>
      </c>
    </row>
    <row r="2486" spans="1:12">
      <c r="A2486" t="s">
        <v>842</v>
      </c>
      <c r="B2486" t="s">
        <v>843</v>
      </c>
      <c r="C2486" t="str">
        <f t="shared" si="38"/>
        <v>Name</v>
      </c>
      <c r="D2486" s="2" t="s">
        <v>844</v>
      </c>
      <c r="E2486" t="s">
        <v>845</v>
      </c>
      <c r="F2486" t="s">
        <v>846</v>
      </c>
      <c r="G2486" t="s">
        <v>847</v>
      </c>
      <c r="H2486" t="s">
        <v>848</v>
      </c>
      <c r="I2486" t="s">
        <v>849</v>
      </c>
      <c r="J2486" t="s">
        <v>850</v>
      </c>
      <c r="K2486" t="s">
        <v>851</v>
      </c>
      <c r="L2486" t="s">
        <v>852</v>
      </c>
    </row>
    <row r="2487" spans="1:12">
      <c r="A2487" t="s">
        <v>12625</v>
      </c>
      <c r="B2487" t="s">
        <v>12592</v>
      </c>
      <c r="C2487" t="str">
        <f t="shared" si="38"/>
        <v>Aarvi</v>
      </c>
      <c r="D2487" s="2" t="s">
        <v>28126</v>
      </c>
      <c r="E2487" t="s">
        <v>7835</v>
      </c>
      <c r="F2487" t="s">
        <v>28127</v>
      </c>
      <c r="G2487" t="s">
        <v>3019</v>
      </c>
      <c r="H2487" t="s">
        <v>6803</v>
      </c>
      <c r="I2487" t="s">
        <v>12593</v>
      </c>
      <c r="J2487" t="s">
        <v>12594</v>
      </c>
      <c r="K2487" t="s">
        <v>3385</v>
      </c>
      <c r="L2487" t="s">
        <v>10621</v>
      </c>
    </row>
    <row r="2488" spans="1:12">
      <c r="A2488" t="s">
        <v>12630</v>
      </c>
      <c r="B2488" t="s">
        <v>12596</v>
      </c>
      <c r="C2488" t="str">
        <f t="shared" si="38"/>
        <v>GP</v>
      </c>
      <c r="D2488" s="2" t="s">
        <v>4466</v>
      </c>
      <c r="E2488" t="s">
        <v>7465</v>
      </c>
      <c r="F2488" t="s">
        <v>28128</v>
      </c>
      <c r="G2488" t="s">
        <v>856</v>
      </c>
      <c r="H2488" t="s">
        <v>639</v>
      </c>
      <c r="I2488" t="s">
        <v>189</v>
      </c>
      <c r="J2488" t="s">
        <v>12597</v>
      </c>
      <c r="K2488" t="s">
        <v>12598</v>
      </c>
      <c r="L2488" t="s">
        <v>10771</v>
      </c>
    </row>
    <row r="2489" spans="1:12">
      <c r="A2489" t="s">
        <v>12635</v>
      </c>
      <c r="B2489" t="s">
        <v>12600</v>
      </c>
      <c r="C2489" t="str">
        <f t="shared" si="38"/>
        <v>Tata</v>
      </c>
      <c r="D2489" s="2" t="s">
        <v>24792</v>
      </c>
      <c r="E2489" t="s">
        <v>13041</v>
      </c>
      <c r="F2489" t="s">
        <v>28129</v>
      </c>
      <c r="G2489" t="s">
        <v>331</v>
      </c>
      <c r="H2489" t="s">
        <v>12601</v>
      </c>
      <c r="I2489" t="s">
        <v>12602</v>
      </c>
      <c r="J2489" t="s">
        <v>12603</v>
      </c>
      <c r="K2489" t="s">
        <v>307</v>
      </c>
      <c r="L2489" t="s">
        <v>10771</v>
      </c>
    </row>
    <row r="2490" spans="1:12">
      <c r="A2490" t="s">
        <v>12639</v>
      </c>
      <c r="B2490" t="s">
        <v>12605</v>
      </c>
      <c r="C2490" t="str">
        <f t="shared" si="38"/>
        <v>Atal</v>
      </c>
      <c r="D2490" s="2" t="s">
        <v>23329</v>
      </c>
      <c r="E2490" t="s">
        <v>27954</v>
      </c>
      <c r="F2490" t="s">
        <v>28130</v>
      </c>
      <c r="G2490" t="s">
        <v>856</v>
      </c>
      <c r="H2490" t="s">
        <v>333</v>
      </c>
      <c r="I2490" t="s">
        <v>8956</v>
      </c>
      <c r="J2490" t="s">
        <v>6821</v>
      </c>
      <c r="K2490" t="s">
        <v>12606</v>
      </c>
      <c r="L2490" t="s">
        <v>10771</v>
      </c>
    </row>
    <row r="2491" spans="1:12">
      <c r="A2491" t="s">
        <v>12643</v>
      </c>
      <c r="B2491" t="s">
        <v>12608</v>
      </c>
      <c r="C2491" t="str">
        <f t="shared" si="38"/>
        <v>Go</v>
      </c>
      <c r="D2491" s="2" t="s">
        <v>28131</v>
      </c>
      <c r="E2491" t="s">
        <v>12573</v>
      </c>
      <c r="F2491" t="s">
        <v>28132</v>
      </c>
      <c r="G2491" t="s">
        <v>856</v>
      </c>
      <c r="H2491" t="s">
        <v>12609</v>
      </c>
      <c r="I2491" t="s">
        <v>12350</v>
      </c>
      <c r="J2491" t="s">
        <v>12610</v>
      </c>
      <c r="K2491" t="s">
        <v>1702</v>
      </c>
      <c r="L2491" t="s">
        <v>3054</v>
      </c>
    </row>
    <row r="2492" spans="1:12">
      <c r="A2492" t="s">
        <v>12645</v>
      </c>
      <c r="B2492" t="s">
        <v>12612</v>
      </c>
      <c r="C2492" t="str">
        <f t="shared" si="38"/>
        <v>Acknit</v>
      </c>
      <c r="D2492" s="2" t="s">
        <v>24080</v>
      </c>
      <c r="E2492" t="s">
        <v>4538</v>
      </c>
      <c r="F2492" t="s">
        <v>28133</v>
      </c>
      <c r="G2492" t="s">
        <v>574</v>
      </c>
      <c r="H2492" t="s">
        <v>4288</v>
      </c>
      <c r="I2492" t="s">
        <v>12613</v>
      </c>
      <c r="J2492" t="s">
        <v>12614</v>
      </c>
      <c r="K2492" t="s">
        <v>12615</v>
      </c>
      <c r="L2492" t="s">
        <v>4957</v>
      </c>
    </row>
    <row r="2493" spans="1:12">
      <c r="A2493" t="s">
        <v>12649</v>
      </c>
      <c r="B2493" t="s">
        <v>12617</v>
      </c>
      <c r="C2493" t="str">
        <f t="shared" si="38"/>
        <v>SG</v>
      </c>
      <c r="D2493" s="2" t="s">
        <v>11833</v>
      </c>
      <c r="E2493" t="s">
        <v>1933</v>
      </c>
      <c r="F2493" t="s">
        <v>28134</v>
      </c>
      <c r="G2493" t="s">
        <v>856</v>
      </c>
      <c r="H2493" t="s">
        <v>12619</v>
      </c>
      <c r="I2493" t="s">
        <v>10212</v>
      </c>
      <c r="J2493" t="s">
        <v>12620</v>
      </c>
      <c r="K2493" t="s">
        <v>457</v>
      </c>
      <c r="L2493" t="s">
        <v>4957</v>
      </c>
    </row>
    <row r="2494" spans="1:12">
      <c r="A2494" t="s">
        <v>12653</v>
      </c>
      <c r="B2494" t="s">
        <v>12622</v>
      </c>
      <c r="C2494" t="str">
        <f t="shared" si="38"/>
        <v>Madras</v>
      </c>
      <c r="D2494" s="2" t="s">
        <v>28135</v>
      </c>
      <c r="E2494" t="s">
        <v>13888</v>
      </c>
      <c r="F2494" t="s">
        <v>28136</v>
      </c>
      <c r="G2494" t="s">
        <v>856</v>
      </c>
      <c r="H2494" t="s">
        <v>1954</v>
      </c>
      <c r="I2494" t="s">
        <v>12623</v>
      </c>
      <c r="J2494" t="s">
        <v>12624</v>
      </c>
      <c r="K2494" t="s">
        <v>4196</v>
      </c>
      <c r="L2494" t="s">
        <v>681</v>
      </c>
    </row>
    <row r="2495" spans="1:12">
      <c r="A2495" t="s">
        <v>12655</v>
      </c>
      <c r="B2495" t="s">
        <v>12626</v>
      </c>
      <c r="C2495" t="str">
        <f t="shared" si="38"/>
        <v>Associated</v>
      </c>
      <c r="D2495" s="2" t="s">
        <v>24793</v>
      </c>
      <c r="E2495" t="s">
        <v>15077</v>
      </c>
      <c r="F2495" t="s">
        <v>24794</v>
      </c>
      <c r="G2495" t="s">
        <v>856</v>
      </c>
      <c r="H2495" t="s">
        <v>1056</v>
      </c>
      <c r="I2495" t="s">
        <v>12628</v>
      </c>
      <c r="J2495" t="s">
        <v>6352</v>
      </c>
      <c r="K2495" t="s">
        <v>12629</v>
      </c>
      <c r="L2495" t="s">
        <v>681</v>
      </c>
    </row>
    <row r="2496" spans="1:12">
      <c r="A2496" t="s">
        <v>12659</v>
      </c>
      <c r="B2496" t="s">
        <v>12631</v>
      </c>
      <c r="C2496" t="str">
        <f t="shared" si="38"/>
        <v>Classic</v>
      </c>
      <c r="D2496" s="2" t="s">
        <v>3454</v>
      </c>
      <c r="E2496" t="s">
        <v>8865</v>
      </c>
      <c r="F2496" t="s">
        <v>4021</v>
      </c>
      <c r="G2496" t="s">
        <v>856</v>
      </c>
      <c r="H2496" t="s">
        <v>448</v>
      </c>
      <c r="I2496" t="s">
        <v>12633</v>
      </c>
      <c r="J2496" t="s">
        <v>1141</v>
      </c>
      <c r="K2496" t="s">
        <v>12634</v>
      </c>
      <c r="L2496" t="s">
        <v>681</v>
      </c>
    </row>
    <row r="2497" spans="1:12">
      <c r="A2497" t="s">
        <v>12661</v>
      </c>
      <c r="B2497" t="s">
        <v>12636</v>
      </c>
      <c r="C2497" t="str">
        <f t="shared" si="38"/>
        <v>Maitreya</v>
      </c>
      <c r="D2497" s="2" t="s">
        <v>24643</v>
      </c>
      <c r="E2497" t="s">
        <v>6445</v>
      </c>
      <c r="F2497" t="s">
        <v>28137</v>
      </c>
      <c r="G2497" t="s">
        <v>856</v>
      </c>
      <c r="H2497" t="s">
        <v>198</v>
      </c>
      <c r="I2497" t="s">
        <v>12637</v>
      </c>
      <c r="J2497" t="s">
        <v>1525</v>
      </c>
      <c r="K2497" t="s">
        <v>12638</v>
      </c>
      <c r="L2497" t="s">
        <v>11343</v>
      </c>
    </row>
    <row r="2498" spans="1:12">
      <c r="A2498" t="s">
        <v>12666</v>
      </c>
      <c r="B2498" t="s">
        <v>12640</v>
      </c>
      <c r="C2498" t="str">
        <f t="shared" ref="C2498:C2561" si="39">IFERROR(LEFT(B2498,FIND(" ",B2498)-1),B2498)</f>
        <v>Phoenix</v>
      </c>
      <c r="D2498" s="2" t="s">
        <v>24968</v>
      </c>
      <c r="E2498" t="s">
        <v>12195</v>
      </c>
      <c r="F2498" t="s">
        <v>28138</v>
      </c>
      <c r="G2498" t="s">
        <v>2240</v>
      </c>
      <c r="H2498" t="s">
        <v>12641</v>
      </c>
      <c r="I2498" t="s">
        <v>4341</v>
      </c>
      <c r="J2498" t="s">
        <v>12642</v>
      </c>
      <c r="K2498" t="s">
        <v>3427</v>
      </c>
      <c r="L2498" t="s">
        <v>6936</v>
      </c>
    </row>
    <row r="2499" spans="1:12">
      <c r="A2499" t="s">
        <v>12668</v>
      </c>
      <c r="B2499" t="s">
        <v>12644</v>
      </c>
      <c r="C2499" t="str">
        <f t="shared" si="39"/>
        <v>Niraj</v>
      </c>
      <c r="D2499" s="2" t="s">
        <v>26096</v>
      </c>
      <c r="E2499" t="s">
        <v>2736</v>
      </c>
      <c r="F2499" t="s">
        <v>6213</v>
      </c>
      <c r="G2499" t="s">
        <v>856</v>
      </c>
      <c r="H2499" t="s">
        <v>552</v>
      </c>
      <c r="I2499" t="s">
        <v>2063</v>
      </c>
      <c r="J2499" t="s">
        <v>588</v>
      </c>
      <c r="K2499" t="s">
        <v>453</v>
      </c>
      <c r="L2499" t="s">
        <v>6936</v>
      </c>
    </row>
    <row r="2500" spans="1:12">
      <c r="A2500" t="s">
        <v>12671</v>
      </c>
      <c r="B2500" t="s">
        <v>12646</v>
      </c>
      <c r="C2500" t="str">
        <f t="shared" si="39"/>
        <v>Brand</v>
      </c>
      <c r="D2500" s="2" t="s">
        <v>22923</v>
      </c>
      <c r="E2500" t="s">
        <v>28139</v>
      </c>
      <c r="F2500" t="s">
        <v>28140</v>
      </c>
      <c r="G2500" t="s">
        <v>856</v>
      </c>
      <c r="H2500" t="s">
        <v>542</v>
      </c>
      <c r="I2500" t="s">
        <v>12647</v>
      </c>
      <c r="J2500" t="s">
        <v>12648</v>
      </c>
      <c r="K2500" t="s">
        <v>191</v>
      </c>
      <c r="L2500" t="s">
        <v>6936</v>
      </c>
    </row>
    <row r="2501" spans="1:12">
      <c r="A2501" t="s">
        <v>12676</v>
      </c>
      <c r="B2501" t="s">
        <v>12650</v>
      </c>
      <c r="C2501" t="str">
        <f t="shared" si="39"/>
        <v>Tasty</v>
      </c>
      <c r="D2501" s="2" t="s">
        <v>24795</v>
      </c>
      <c r="E2501" t="s">
        <v>16029</v>
      </c>
      <c r="F2501" t="s">
        <v>28141</v>
      </c>
      <c r="G2501" t="s">
        <v>933</v>
      </c>
      <c r="H2501" t="s">
        <v>3932</v>
      </c>
      <c r="I2501" t="s">
        <v>12651</v>
      </c>
      <c r="J2501" t="s">
        <v>12652</v>
      </c>
      <c r="K2501" t="s">
        <v>2688</v>
      </c>
      <c r="L2501" t="s">
        <v>4538</v>
      </c>
    </row>
    <row r="2502" spans="1:12">
      <c r="A2502" t="s">
        <v>842</v>
      </c>
      <c r="B2502" t="s">
        <v>843</v>
      </c>
      <c r="C2502" t="str">
        <f t="shared" si="39"/>
        <v>Name</v>
      </c>
      <c r="D2502" s="2" t="s">
        <v>844</v>
      </c>
      <c r="E2502" t="s">
        <v>845</v>
      </c>
      <c r="F2502" t="s">
        <v>846</v>
      </c>
      <c r="G2502" t="s">
        <v>847</v>
      </c>
      <c r="H2502" t="s">
        <v>848</v>
      </c>
      <c r="I2502" t="s">
        <v>849</v>
      </c>
      <c r="J2502" t="s">
        <v>850</v>
      </c>
      <c r="K2502" t="s">
        <v>851</v>
      </c>
      <c r="L2502" t="s">
        <v>852</v>
      </c>
    </row>
    <row r="2503" spans="1:12">
      <c r="A2503" t="s">
        <v>12680</v>
      </c>
      <c r="B2503" t="s">
        <v>12654</v>
      </c>
      <c r="C2503" t="str">
        <f t="shared" si="39"/>
        <v>Cont.</v>
      </c>
      <c r="D2503" s="2" t="s">
        <v>24797</v>
      </c>
      <c r="E2503" t="s">
        <v>1942</v>
      </c>
      <c r="F2503" t="s">
        <v>9630</v>
      </c>
      <c r="G2503" t="s">
        <v>856</v>
      </c>
      <c r="H2503" t="s">
        <v>673</v>
      </c>
      <c r="I2503" t="s">
        <v>3251</v>
      </c>
      <c r="J2503" t="s">
        <v>632</v>
      </c>
      <c r="K2503" t="s">
        <v>7105</v>
      </c>
      <c r="L2503" t="s">
        <v>4538</v>
      </c>
    </row>
    <row r="2504" spans="1:12">
      <c r="A2504" t="s">
        <v>12684</v>
      </c>
      <c r="B2504" t="s">
        <v>12656</v>
      </c>
      <c r="C2504" t="str">
        <f t="shared" si="39"/>
        <v>We</v>
      </c>
      <c r="D2504" s="2" t="s">
        <v>28142</v>
      </c>
      <c r="E2504" t="s">
        <v>24148</v>
      </c>
      <c r="F2504" t="s">
        <v>22853</v>
      </c>
      <c r="G2504" t="s">
        <v>856</v>
      </c>
      <c r="H2504" t="s">
        <v>1964</v>
      </c>
      <c r="I2504" t="s">
        <v>10603</v>
      </c>
      <c r="J2504" t="s">
        <v>3756</v>
      </c>
      <c r="K2504" t="s">
        <v>748</v>
      </c>
      <c r="L2504" t="s">
        <v>10637</v>
      </c>
    </row>
    <row r="2505" spans="1:12">
      <c r="A2505" t="s">
        <v>12686</v>
      </c>
      <c r="B2505" t="s">
        <v>12660</v>
      </c>
      <c r="C2505" t="str">
        <f t="shared" si="39"/>
        <v>Sikko</v>
      </c>
      <c r="D2505" s="2" t="s">
        <v>28143</v>
      </c>
      <c r="E2505" t="s">
        <v>21089</v>
      </c>
      <c r="F2505" t="s">
        <v>8773</v>
      </c>
      <c r="G2505" t="s">
        <v>856</v>
      </c>
      <c r="H2505" t="s">
        <v>702</v>
      </c>
      <c r="I2505" t="s">
        <v>5247</v>
      </c>
      <c r="J2505" t="s">
        <v>1422</v>
      </c>
      <c r="K2505" t="s">
        <v>2144</v>
      </c>
      <c r="L2505" t="s">
        <v>11401</v>
      </c>
    </row>
    <row r="2506" spans="1:12">
      <c r="A2506" t="s">
        <v>12690</v>
      </c>
      <c r="B2506" t="s">
        <v>12662</v>
      </c>
      <c r="C2506" t="str">
        <f t="shared" si="39"/>
        <v>Aspire</v>
      </c>
      <c r="D2506" s="2" t="s">
        <v>2029</v>
      </c>
      <c r="E2506" t="s">
        <v>2865</v>
      </c>
      <c r="F2506" t="s">
        <v>24798</v>
      </c>
      <c r="G2506" t="s">
        <v>856</v>
      </c>
      <c r="H2506" t="s">
        <v>1258</v>
      </c>
      <c r="I2506" t="s">
        <v>12663</v>
      </c>
      <c r="J2506" t="s">
        <v>12664</v>
      </c>
      <c r="K2506" t="s">
        <v>12665</v>
      </c>
      <c r="L2506" t="s">
        <v>11401</v>
      </c>
    </row>
    <row r="2507" spans="1:12">
      <c r="A2507" t="s">
        <v>12694</v>
      </c>
      <c r="B2507" t="s">
        <v>12667</v>
      </c>
      <c r="C2507" t="str">
        <f t="shared" si="39"/>
        <v>Anjani</v>
      </c>
      <c r="D2507" s="2" t="s">
        <v>10061</v>
      </c>
      <c r="E2507" t="s">
        <v>4630</v>
      </c>
      <c r="F2507" t="s">
        <v>28144</v>
      </c>
      <c r="G2507" t="s">
        <v>856</v>
      </c>
      <c r="H2507" t="s">
        <v>354</v>
      </c>
      <c r="I2507" t="s">
        <v>8997</v>
      </c>
      <c r="J2507" t="s">
        <v>1055</v>
      </c>
      <c r="K2507" t="s">
        <v>8651</v>
      </c>
      <c r="L2507" t="s">
        <v>6294</v>
      </c>
    </row>
    <row r="2508" spans="1:12">
      <c r="A2508" t="s">
        <v>12699</v>
      </c>
      <c r="B2508" t="s">
        <v>12669</v>
      </c>
      <c r="C2508" t="str">
        <f t="shared" si="39"/>
        <v>Jet</v>
      </c>
      <c r="D2508" s="2" t="s">
        <v>910</v>
      </c>
      <c r="E2508" t="s">
        <v>10569</v>
      </c>
      <c r="F2508" t="s">
        <v>22888</v>
      </c>
      <c r="G2508" t="s">
        <v>856</v>
      </c>
      <c r="H2508" t="s">
        <v>4560</v>
      </c>
      <c r="I2508" t="s">
        <v>11414</v>
      </c>
      <c r="J2508" t="s">
        <v>12670</v>
      </c>
      <c r="K2508" t="s">
        <v>459</v>
      </c>
      <c r="L2508" t="s">
        <v>6294</v>
      </c>
    </row>
    <row r="2509" spans="1:12">
      <c r="A2509" t="s">
        <v>12703</v>
      </c>
      <c r="B2509" t="s">
        <v>12672</v>
      </c>
      <c r="C2509" t="str">
        <f t="shared" si="39"/>
        <v>Shiv</v>
      </c>
      <c r="D2509" s="2" t="s">
        <v>12577</v>
      </c>
      <c r="E2509" t="s">
        <v>22748</v>
      </c>
      <c r="F2509" t="s">
        <v>23451</v>
      </c>
      <c r="G2509" t="s">
        <v>856</v>
      </c>
      <c r="H2509" t="s">
        <v>1901</v>
      </c>
      <c r="I2509" t="s">
        <v>12674</v>
      </c>
      <c r="J2509" t="s">
        <v>12675</v>
      </c>
      <c r="K2509" t="s">
        <v>1051</v>
      </c>
      <c r="L2509" t="s">
        <v>6294</v>
      </c>
    </row>
    <row r="2510" spans="1:12">
      <c r="A2510" t="s">
        <v>12708</v>
      </c>
      <c r="B2510" t="s">
        <v>12677</v>
      </c>
      <c r="C2510" t="str">
        <f t="shared" si="39"/>
        <v>Goyal</v>
      </c>
      <c r="D2510" s="2" t="s">
        <v>3117</v>
      </c>
      <c r="E2510" t="s">
        <v>23104</v>
      </c>
      <c r="F2510" t="s">
        <v>24085</v>
      </c>
      <c r="G2510" t="s">
        <v>856</v>
      </c>
      <c r="H2510" t="s">
        <v>228</v>
      </c>
      <c r="I2510" t="s">
        <v>736</v>
      </c>
      <c r="J2510" t="s">
        <v>628</v>
      </c>
      <c r="K2510" t="s">
        <v>12679</v>
      </c>
      <c r="L2510" t="s">
        <v>6294</v>
      </c>
    </row>
    <row r="2511" spans="1:12">
      <c r="A2511" t="s">
        <v>12712</v>
      </c>
      <c r="B2511" t="s">
        <v>12681</v>
      </c>
      <c r="C2511" t="str">
        <f t="shared" si="39"/>
        <v>Plada</v>
      </c>
      <c r="D2511" s="2" t="s">
        <v>6503</v>
      </c>
      <c r="E2511" t="s">
        <v>8408</v>
      </c>
      <c r="F2511" t="s">
        <v>9897</v>
      </c>
      <c r="G2511" t="s">
        <v>856</v>
      </c>
      <c r="H2511" t="s">
        <v>3807</v>
      </c>
      <c r="I2511" t="s">
        <v>12682</v>
      </c>
      <c r="J2511" t="s">
        <v>12683</v>
      </c>
      <c r="K2511" t="s">
        <v>1257</v>
      </c>
      <c r="L2511" t="s">
        <v>2747</v>
      </c>
    </row>
    <row r="2512" spans="1:12">
      <c r="A2512" t="s">
        <v>12716</v>
      </c>
      <c r="B2512" t="s">
        <v>12687</v>
      </c>
      <c r="C2512" t="str">
        <f t="shared" si="39"/>
        <v>Jumbo</v>
      </c>
      <c r="D2512" s="2" t="s">
        <v>27983</v>
      </c>
      <c r="E2512" t="s">
        <v>991</v>
      </c>
      <c r="F2512" t="s">
        <v>23513</v>
      </c>
      <c r="G2512" t="s">
        <v>856</v>
      </c>
      <c r="H2512" t="s">
        <v>976</v>
      </c>
      <c r="I2512" t="s">
        <v>12688</v>
      </c>
      <c r="J2512" t="s">
        <v>12689</v>
      </c>
      <c r="K2512" t="s">
        <v>10686</v>
      </c>
      <c r="L2512" t="s">
        <v>6023</v>
      </c>
    </row>
    <row r="2513" spans="1:12">
      <c r="A2513" t="s">
        <v>842</v>
      </c>
      <c r="B2513" t="s">
        <v>843</v>
      </c>
      <c r="C2513" t="str">
        <f t="shared" si="39"/>
        <v>Name</v>
      </c>
      <c r="D2513" s="2" t="s">
        <v>844</v>
      </c>
      <c r="E2513" t="s">
        <v>845</v>
      </c>
      <c r="F2513" t="s">
        <v>846</v>
      </c>
      <c r="G2513" t="s">
        <v>847</v>
      </c>
      <c r="H2513" t="s">
        <v>848</v>
      </c>
      <c r="I2513" t="s">
        <v>849</v>
      </c>
      <c r="J2513" t="s">
        <v>850</v>
      </c>
      <c r="K2513" t="s">
        <v>851</v>
      </c>
      <c r="L2513" t="s">
        <v>852</v>
      </c>
    </row>
    <row r="2514" spans="1:12">
      <c r="A2514" t="s">
        <v>12722</v>
      </c>
      <c r="B2514" t="s">
        <v>12691</v>
      </c>
      <c r="C2514" t="str">
        <f t="shared" si="39"/>
        <v>Aster</v>
      </c>
      <c r="D2514" s="2" t="s">
        <v>28145</v>
      </c>
      <c r="E2514" t="s">
        <v>21111</v>
      </c>
      <c r="F2514" t="s">
        <v>28146</v>
      </c>
      <c r="G2514" t="s">
        <v>993</v>
      </c>
      <c r="H2514" t="s">
        <v>12692</v>
      </c>
      <c r="I2514" t="s">
        <v>4153</v>
      </c>
      <c r="J2514" t="s">
        <v>12693</v>
      </c>
      <c r="K2514" t="s">
        <v>995</v>
      </c>
      <c r="L2514" t="s">
        <v>6023</v>
      </c>
    </row>
    <row r="2515" spans="1:12">
      <c r="A2515" t="s">
        <v>12727</v>
      </c>
      <c r="B2515" t="s">
        <v>12695</v>
      </c>
      <c r="C2515" t="str">
        <f t="shared" si="39"/>
        <v>Tour.</v>
      </c>
      <c r="D2515" s="2" t="s">
        <v>3709</v>
      </c>
      <c r="E2515" t="s">
        <v>1368</v>
      </c>
      <c r="F2515" t="s">
        <v>28147</v>
      </c>
      <c r="G2515" t="s">
        <v>4539</v>
      </c>
      <c r="H2515" t="s">
        <v>12696</v>
      </c>
      <c r="I2515" t="s">
        <v>10937</v>
      </c>
      <c r="J2515" t="s">
        <v>12697</v>
      </c>
      <c r="K2515" t="s">
        <v>2842</v>
      </c>
      <c r="L2515" t="s">
        <v>12698</v>
      </c>
    </row>
    <row r="2516" spans="1:12">
      <c r="A2516" t="s">
        <v>12730</v>
      </c>
      <c r="B2516" t="s">
        <v>12700</v>
      </c>
      <c r="C2516" t="str">
        <f t="shared" si="39"/>
        <v>Jindal</v>
      </c>
      <c r="D2516" s="2" t="s">
        <v>28148</v>
      </c>
      <c r="E2516" t="s">
        <v>23183</v>
      </c>
      <c r="F2516" t="s">
        <v>28149</v>
      </c>
      <c r="G2516" t="s">
        <v>3024</v>
      </c>
      <c r="H2516" t="s">
        <v>12701</v>
      </c>
      <c r="I2516" t="s">
        <v>1476</v>
      </c>
      <c r="J2516" t="s">
        <v>12702</v>
      </c>
      <c r="K2516" t="s">
        <v>9304</v>
      </c>
      <c r="L2516" t="s">
        <v>12698</v>
      </c>
    </row>
    <row r="2517" spans="1:12">
      <c r="A2517" t="s">
        <v>12735</v>
      </c>
      <c r="B2517" t="s">
        <v>12704</v>
      </c>
      <c r="C2517" t="str">
        <f t="shared" si="39"/>
        <v>Royal</v>
      </c>
      <c r="D2517" s="2" t="s">
        <v>4204</v>
      </c>
      <c r="E2517" t="s">
        <v>15565</v>
      </c>
      <c r="F2517" t="s">
        <v>21780</v>
      </c>
      <c r="G2517" t="s">
        <v>856</v>
      </c>
      <c r="H2517" t="s">
        <v>671</v>
      </c>
      <c r="I2517" t="s">
        <v>12706</v>
      </c>
      <c r="J2517" t="s">
        <v>5251</v>
      </c>
      <c r="K2517" t="s">
        <v>12707</v>
      </c>
      <c r="L2517" t="s">
        <v>10484</v>
      </c>
    </row>
    <row r="2518" spans="1:12">
      <c r="A2518" t="s">
        <v>12739</v>
      </c>
      <c r="B2518" t="s">
        <v>12709</v>
      </c>
      <c r="C2518" t="str">
        <f t="shared" si="39"/>
        <v>Gateway</v>
      </c>
      <c r="D2518" s="2" t="s">
        <v>5734</v>
      </c>
      <c r="E2518" t="s">
        <v>5642</v>
      </c>
      <c r="F2518" t="s">
        <v>28150</v>
      </c>
      <c r="G2518" t="s">
        <v>2045</v>
      </c>
      <c r="H2518" t="s">
        <v>10960</v>
      </c>
      <c r="I2518" t="s">
        <v>3100</v>
      </c>
      <c r="J2518" t="s">
        <v>12710</v>
      </c>
      <c r="K2518" t="s">
        <v>12323</v>
      </c>
      <c r="L2518" t="s">
        <v>12711</v>
      </c>
    </row>
    <row r="2519" spans="1:12">
      <c r="A2519" t="s">
        <v>12742</v>
      </c>
      <c r="B2519" t="s">
        <v>12713</v>
      </c>
      <c r="C2519" t="str">
        <f t="shared" si="39"/>
        <v>Gagan</v>
      </c>
      <c r="D2519" s="2" t="s">
        <v>22933</v>
      </c>
      <c r="E2519" t="s">
        <v>24800</v>
      </c>
      <c r="F2519" t="s">
        <v>1323</v>
      </c>
      <c r="G2519" t="s">
        <v>856</v>
      </c>
      <c r="H2519" t="s">
        <v>5266</v>
      </c>
      <c r="I2519" t="s">
        <v>12714</v>
      </c>
      <c r="J2519" t="s">
        <v>314</v>
      </c>
      <c r="K2519" t="s">
        <v>12715</v>
      </c>
      <c r="L2519" t="s">
        <v>5716</v>
      </c>
    </row>
    <row r="2520" spans="1:12">
      <c r="A2520" t="s">
        <v>12744</v>
      </c>
      <c r="B2520" t="s">
        <v>12717</v>
      </c>
      <c r="C2520" t="str">
        <f t="shared" si="39"/>
        <v>Sh.Renuka</v>
      </c>
      <c r="D2520" s="2" t="s">
        <v>3660</v>
      </c>
      <c r="E2520" t="s">
        <v>859</v>
      </c>
      <c r="F2520" t="s">
        <v>28151</v>
      </c>
      <c r="G2520" t="s">
        <v>856</v>
      </c>
      <c r="H2520" t="s">
        <v>12718</v>
      </c>
      <c r="I2520" t="s">
        <v>12719</v>
      </c>
      <c r="J2520" t="s">
        <v>12720</v>
      </c>
      <c r="K2520" t="s">
        <v>12721</v>
      </c>
      <c r="L2520" t="s">
        <v>5716</v>
      </c>
    </row>
    <row r="2521" spans="1:12">
      <c r="A2521" t="s">
        <v>12748</v>
      </c>
      <c r="B2521" t="s">
        <v>12723</v>
      </c>
      <c r="C2521" t="str">
        <f t="shared" si="39"/>
        <v>Odyssey</v>
      </c>
      <c r="D2521" s="2" t="s">
        <v>13466</v>
      </c>
      <c r="E2521" t="s">
        <v>23766</v>
      </c>
      <c r="F2521" t="s">
        <v>28152</v>
      </c>
      <c r="G2521" t="s">
        <v>3925</v>
      </c>
      <c r="H2521" t="s">
        <v>3847</v>
      </c>
      <c r="I2521" t="s">
        <v>12725</v>
      </c>
      <c r="J2521" t="s">
        <v>12726</v>
      </c>
      <c r="K2521" t="s">
        <v>322</v>
      </c>
      <c r="L2521" t="s">
        <v>8622</v>
      </c>
    </row>
    <row r="2522" spans="1:12">
      <c r="A2522" t="s">
        <v>12751</v>
      </c>
      <c r="B2522" t="s">
        <v>12728</v>
      </c>
      <c r="C2522" t="str">
        <f t="shared" si="39"/>
        <v>A-1</v>
      </c>
      <c r="D2522" s="2" t="s">
        <v>28153</v>
      </c>
      <c r="E2522" t="s">
        <v>28154</v>
      </c>
      <c r="F2522" t="s">
        <v>28155</v>
      </c>
      <c r="G2522" t="s">
        <v>1257</v>
      </c>
      <c r="H2522" t="s">
        <v>2153</v>
      </c>
      <c r="I2522" t="s">
        <v>8997</v>
      </c>
      <c r="J2522" t="s">
        <v>9139</v>
      </c>
      <c r="K2522" t="s">
        <v>12729</v>
      </c>
      <c r="L2522" t="s">
        <v>8622</v>
      </c>
    </row>
    <row r="2523" spans="1:12">
      <c r="A2523" t="s">
        <v>12754</v>
      </c>
      <c r="B2523" t="s">
        <v>12731</v>
      </c>
      <c r="C2523" t="str">
        <f t="shared" si="39"/>
        <v>Auro</v>
      </c>
      <c r="D2523" s="2" t="s">
        <v>2203</v>
      </c>
      <c r="E2523" t="s">
        <v>11073</v>
      </c>
      <c r="F2523" t="s">
        <v>23013</v>
      </c>
      <c r="G2523" t="s">
        <v>856</v>
      </c>
      <c r="H2523" t="s">
        <v>489</v>
      </c>
      <c r="I2523" t="s">
        <v>12732</v>
      </c>
      <c r="J2523" t="s">
        <v>12733</v>
      </c>
      <c r="K2523" t="s">
        <v>12734</v>
      </c>
      <c r="L2523" t="s">
        <v>8622</v>
      </c>
    </row>
    <row r="2524" spans="1:12">
      <c r="A2524" t="s">
        <v>12757</v>
      </c>
      <c r="B2524" t="s">
        <v>12736</v>
      </c>
      <c r="C2524" t="str">
        <f t="shared" si="39"/>
        <v>Kenrik</v>
      </c>
      <c r="D2524" s="2" t="s">
        <v>3792</v>
      </c>
      <c r="E2524" t="s">
        <v>1426</v>
      </c>
      <c r="F2524" t="s">
        <v>9437</v>
      </c>
      <c r="G2524" t="s">
        <v>856</v>
      </c>
      <c r="H2524" t="s">
        <v>455</v>
      </c>
      <c r="I2524" t="s">
        <v>12737</v>
      </c>
      <c r="J2524" t="s">
        <v>12738</v>
      </c>
      <c r="K2524" t="s">
        <v>8007</v>
      </c>
      <c r="L2524" t="s">
        <v>8622</v>
      </c>
    </row>
    <row r="2525" spans="1:12">
      <c r="A2525" t="s">
        <v>12761</v>
      </c>
      <c r="B2525" t="s">
        <v>12740</v>
      </c>
      <c r="C2525" t="str">
        <f t="shared" si="39"/>
        <v>Gokaldas</v>
      </c>
      <c r="D2525" s="2" t="s">
        <v>28156</v>
      </c>
      <c r="E2525" t="s">
        <v>3562</v>
      </c>
      <c r="F2525" t="s">
        <v>28157</v>
      </c>
      <c r="G2525" t="s">
        <v>856</v>
      </c>
      <c r="H2525" t="s">
        <v>2919</v>
      </c>
      <c r="I2525" t="s">
        <v>11159</v>
      </c>
      <c r="J2525" t="s">
        <v>12741</v>
      </c>
      <c r="K2525" t="s">
        <v>114</v>
      </c>
      <c r="L2525" t="s">
        <v>6840</v>
      </c>
    </row>
    <row r="2526" spans="1:12">
      <c r="A2526" t="s">
        <v>12765</v>
      </c>
      <c r="B2526" t="s">
        <v>12743</v>
      </c>
      <c r="C2526" t="str">
        <f t="shared" si="39"/>
        <v>Citadel</v>
      </c>
      <c r="D2526" s="2" t="s">
        <v>13006</v>
      </c>
      <c r="E2526" t="s">
        <v>22755</v>
      </c>
      <c r="F2526" t="s">
        <v>24781</v>
      </c>
      <c r="G2526" t="s">
        <v>405</v>
      </c>
      <c r="H2526" t="s">
        <v>969</v>
      </c>
      <c r="I2526" t="s">
        <v>10761</v>
      </c>
      <c r="J2526" t="s">
        <v>3807</v>
      </c>
      <c r="K2526" t="s">
        <v>1868</v>
      </c>
      <c r="L2526" t="s">
        <v>4311</v>
      </c>
    </row>
    <row r="2527" spans="1:12">
      <c r="A2527" t="s">
        <v>12767</v>
      </c>
      <c r="B2527" t="s">
        <v>12745</v>
      </c>
      <c r="C2527" t="str">
        <f t="shared" si="39"/>
        <v>Goldkart</v>
      </c>
      <c r="D2527" s="2" t="s">
        <v>24801</v>
      </c>
      <c r="E2527" t="s">
        <v>24802</v>
      </c>
      <c r="F2527" t="s">
        <v>24803</v>
      </c>
      <c r="G2527" t="s">
        <v>856</v>
      </c>
      <c r="H2527" t="s">
        <v>2260</v>
      </c>
      <c r="I2527" t="s">
        <v>12746</v>
      </c>
      <c r="J2527" t="s">
        <v>12747</v>
      </c>
      <c r="K2527" t="s">
        <v>4385</v>
      </c>
      <c r="L2527" t="s">
        <v>4311</v>
      </c>
    </row>
    <row r="2528" spans="1:12">
      <c r="A2528" t="s">
        <v>12771</v>
      </c>
      <c r="B2528" t="s">
        <v>12749</v>
      </c>
      <c r="C2528" t="str">
        <f t="shared" si="39"/>
        <v>Shree</v>
      </c>
      <c r="D2528" s="2" t="s">
        <v>8196</v>
      </c>
      <c r="E2528" t="s">
        <v>8622</v>
      </c>
      <c r="F2528" t="s">
        <v>18368</v>
      </c>
      <c r="G2528" t="s">
        <v>856</v>
      </c>
      <c r="H2528" t="s">
        <v>1056</v>
      </c>
      <c r="I2528" t="s">
        <v>5527</v>
      </c>
      <c r="J2528" t="s">
        <v>1671</v>
      </c>
      <c r="K2528" t="s">
        <v>12750</v>
      </c>
      <c r="L2528" t="s">
        <v>6821</v>
      </c>
    </row>
    <row r="2529" spans="1:12">
      <c r="A2529" t="s">
        <v>842</v>
      </c>
      <c r="B2529" t="s">
        <v>843</v>
      </c>
      <c r="C2529" t="str">
        <f t="shared" si="39"/>
        <v>Name</v>
      </c>
      <c r="D2529" s="2" t="s">
        <v>844</v>
      </c>
      <c r="E2529" t="s">
        <v>845</v>
      </c>
      <c r="F2529" t="s">
        <v>846</v>
      </c>
      <c r="G2529" t="s">
        <v>847</v>
      </c>
      <c r="H2529" t="s">
        <v>848</v>
      </c>
      <c r="I2529" t="s">
        <v>849</v>
      </c>
      <c r="J2529" t="s">
        <v>850</v>
      </c>
      <c r="K2529" t="s">
        <v>851</v>
      </c>
      <c r="L2529" t="s">
        <v>852</v>
      </c>
    </row>
    <row r="2530" spans="1:12">
      <c r="A2530" t="s">
        <v>12775</v>
      </c>
      <c r="B2530" t="s">
        <v>12752</v>
      </c>
      <c r="C2530" t="str">
        <f t="shared" si="39"/>
        <v>Picturehouse</v>
      </c>
      <c r="D2530" s="2" t="s">
        <v>3493</v>
      </c>
      <c r="E2530" t="s">
        <v>22754</v>
      </c>
      <c r="F2530" t="s">
        <v>17825</v>
      </c>
      <c r="G2530" t="s">
        <v>856</v>
      </c>
      <c r="H2530" t="s">
        <v>883</v>
      </c>
      <c r="I2530" t="s">
        <v>1002</v>
      </c>
      <c r="J2530" t="s">
        <v>883</v>
      </c>
      <c r="K2530" t="s">
        <v>856</v>
      </c>
      <c r="L2530" t="s">
        <v>6821</v>
      </c>
    </row>
    <row r="2531" spans="1:12">
      <c r="A2531" t="s">
        <v>12779</v>
      </c>
      <c r="B2531" t="s">
        <v>12786</v>
      </c>
      <c r="C2531" t="str">
        <f t="shared" si="39"/>
        <v>Mishra</v>
      </c>
      <c r="D2531" s="2" t="s">
        <v>28158</v>
      </c>
      <c r="E2531" t="s">
        <v>28159</v>
      </c>
      <c r="F2531" t="s">
        <v>28160</v>
      </c>
      <c r="G2531" t="s">
        <v>2350</v>
      </c>
      <c r="H2531" t="s">
        <v>3815</v>
      </c>
      <c r="I2531" t="s">
        <v>12788</v>
      </c>
      <c r="J2531" t="s">
        <v>5438</v>
      </c>
      <c r="K2531" t="s">
        <v>656</v>
      </c>
      <c r="L2531" t="s">
        <v>6821</v>
      </c>
    </row>
    <row r="2532" spans="1:12">
      <c r="A2532" t="s">
        <v>12785</v>
      </c>
      <c r="B2532" t="s">
        <v>12755</v>
      </c>
      <c r="C2532" t="str">
        <f t="shared" si="39"/>
        <v>Niraj</v>
      </c>
      <c r="D2532" s="2" t="s">
        <v>15242</v>
      </c>
      <c r="E2532" t="s">
        <v>8795</v>
      </c>
      <c r="F2532" t="s">
        <v>7956</v>
      </c>
      <c r="G2532" t="s">
        <v>856</v>
      </c>
      <c r="H2532" t="s">
        <v>3165</v>
      </c>
      <c r="I2532" t="s">
        <v>12756</v>
      </c>
      <c r="J2532" t="s">
        <v>6629</v>
      </c>
      <c r="K2532" t="s">
        <v>1121</v>
      </c>
      <c r="L2532" t="s">
        <v>10239</v>
      </c>
    </row>
    <row r="2533" spans="1:12">
      <c r="A2533" t="s">
        <v>12789</v>
      </c>
      <c r="B2533" t="s">
        <v>12758</v>
      </c>
      <c r="C2533" t="str">
        <f t="shared" si="39"/>
        <v>Sunil</v>
      </c>
      <c r="D2533" s="2" t="s">
        <v>6478</v>
      </c>
      <c r="E2533" t="s">
        <v>328</v>
      </c>
      <c r="F2533" t="s">
        <v>8107</v>
      </c>
      <c r="G2533" t="s">
        <v>856</v>
      </c>
      <c r="H2533" t="s">
        <v>3848</v>
      </c>
      <c r="I2533" t="s">
        <v>12759</v>
      </c>
      <c r="J2533" t="s">
        <v>12760</v>
      </c>
      <c r="K2533" t="s">
        <v>5556</v>
      </c>
      <c r="L2533" t="s">
        <v>10239</v>
      </c>
    </row>
    <row r="2534" spans="1:12">
      <c r="A2534" t="s">
        <v>12793</v>
      </c>
      <c r="B2534" t="s">
        <v>12762</v>
      </c>
      <c r="C2534" t="str">
        <f t="shared" si="39"/>
        <v>Gandhar</v>
      </c>
      <c r="D2534" s="2" t="s">
        <v>15189</v>
      </c>
      <c r="E2534" t="s">
        <v>947</v>
      </c>
      <c r="F2534" t="s">
        <v>28161</v>
      </c>
      <c r="G2534" t="s">
        <v>1518</v>
      </c>
      <c r="H2534" t="s">
        <v>12492</v>
      </c>
      <c r="I2534" t="s">
        <v>12763</v>
      </c>
      <c r="J2534" t="s">
        <v>1236</v>
      </c>
      <c r="K2534" t="s">
        <v>12764</v>
      </c>
      <c r="L2534" t="s">
        <v>10239</v>
      </c>
    </row>
    <row r="2535" spans="1:12">
      <c r="A2535" t="s">
        <v>12798</v>
      </c>
      <c r="B2535" t="s">
        <v>12766</v>
      </c>
      <c r="C2535" t="str">
        <f t="shared" si="39"/>
        <v>Falcon</v>
      </c>
      <c r="D2535" s="2" t="s">
        <v>5588</v>
      </c>
      <c r="E2535" t="s">
        <v>14457</v>
      </c>
      <c r="F2535" t="s">
        <v>10535</v>
      </c>
      <c r="G2535" t="s">
        <v>856</v>
      </c>
      <c r="H2535" t="s">
        <v>1518</v>
      </c>
      <c r="I2535" t="s">
        <v>14964</v>
      </c>
      <c r="J2535" t="s">
        <v>4224</v>
      </c>
      <c r="K2535" t="s">
        <v>24807</v>
      </c>
      <c r="L2535" t="s">
        <v>10239</v>
      </c>
    </row>
    <row r="2536" spans="1:12">
      <c r="A2536" t="s">
        <v>12801</v>
      </c>
      <c r="B2536" t="s">
        <v>12768</v>
      </c>
      <c r="C2536" t="str">
        <f t="shared" si="39"/>
        <v>L.K.Mehta</v>
      </c>
      <c r="D2536" s="2" t="s">
        <v>10586</v>
      </c>
      <c r="E2536" t="s">
        <v>24808</v>
      </c>
      <c r="F2536" t="s">
        <v>5052</v>
      </c>
      <c r="G2536" t="s">
        <v>856</v>
      </c>
      <c r="H2536" t="s">
        <v>1518</v>
      </c>
      <c r="I2536" t="s">
        <v>859</v>
      </c>
      <c r="J2536" t="s">
        <v>12770</v>
      </c>
      <c r="K2536" t="s">
        <v>859</v>
      </c>
      <c r="L2536" t="s">
        <v>10239</v>
      </c>
    </row>
    <row r="2537" spans="1:12">
      <c r="A2537" t="s">
        <v>12807</v>
      </c>
      <c r="B2537" t="s">
        <v>22942</v>
      </c>
      <c r="C2537" t="str">
        <f t="shared" si="39"/>
        <v>Apollo</v>
      </c>
      <c r="D2537" s="2" t="s">
        <v>1223</v>
      </c>
      <c r="E2537" t="s">
        <v>859</v>
      </c>
      <c r="F2537" t="s">
        <v>149</v>
      </c>
      <c r="G2537" t="s">
        <v>856</v>
      </c>
      <c r="H2537" t="s">
        <v>298</v>
      </c>
      <c r="I2537" t="s">
        <v>859</v>
      </c>
      <c r="J2537" t="s">
        <v>1408</v>
      </c>
      <c r="K2537" t="s">
        <v>4626</v>
      </c>
      <c r="L2537" t="s">
        <v>10769</v>
      </c>
    </row>
    <row r="2538" spans="1:12">
      <c r="A2538" t="s">
        <v>12812</v>
      </c>
      <c r="B2538" t="s">
        <v>12772</v>
      </c>
      <c r="C2538" t="str">
        <f t="shared" si="39"/>
        <v>Chola</v>
      </c>
      <c r="D2538" s="2" t="s">
        <v>28162</v>
      </c>
      <c r="E2538" t="s">
        <v>1611</v>
      </c>
      <c r="F2538" t="s">
        <v>28163</v>
      </c>
      <c r="G2538" t="s">
        <v>1687</v>
      </c>
      <c r="H2538" t="s">
        <v>12773</v>
      </c>
      <c r="I2538" t="s">
        <v>473</v>
      </c>
      <c r="J2538" t="s">
        <v>12774</v>
      </c>
      <c r="K2538" t="s">
        <v>6270</v>
      </c>
      <c r="L2538" t="s">
        <v>10769</v>
      </c>
    </row>
    <row r="2539" spans="1:12">
      <c r="A2539" t="s">
        <v>12816</v>
      </c>
      <c r="B2539" t="s">
        <v>12776</v>
      </c>
      <c r="C2539" t="str">
        <f t="shared" si="39"/>
        <v>Avonmore</v>
      </c>
      <c r="D2539" s="2" t="s">
        <v>1583</v>
      </c>
      <c r="E2539" t="s">
        <v>7078</v>
      </c>
      <c r="F2539" t="s">
        <v>3116</v>
      </c>
      <c r="G2539" t="s">
        <v>856</v>
      </c>
      <c r="H2539" t="s">
        <v>9486</v>
      </c>
      <c r="I2539" t="s">
        <v>2546</v>
      </c>
      <c r="J2539" t="s">
        <v>9669</v>
      </c>
      <c r="K2539" t="s">
        <v>119</v>
      </c>
      <c r="L2539" t="s">
        <v>12778</v>
      </c>
    </row>
    <row r="2540" spans="1:12">
      <c r="A2540" t="s">
        <v>842</v>
      </c>
      <c r="B2540" t="s">
        <v>843</v>
      </c>
      <c r="C2540" t="str">
        <f t="shared" si="39"/>
        <v>Name</v>
      </c>
      <c r="D2540" s="2" t="s">
        <v>844</v>
      </c>
      <c r="E2540" t="s">
        <v>845</v>
      </c>
      <c r="F2540" t="s">
        <v>846</v>
      </c>
      <c r="G2540" t="s">
        <v>847</v>
      </c>
      <c r="H2540" t="s">
        <v>848</v>
      </c>
      <c r="I2540" t="s">
        <v>849</v>
      </c>
      <c r="J2540" t="s">
        <v>850</v>
      </c>
      <c r="K2540" t="s">
        <v>851</v>
      </c>
      <c r="L2540" t="s">
        <v>852</v>
      </c>
    </row>
    <row r="2541" spans="1:12">
      <c r="A2541" t="s">
        <v>12820</v>
      </c>
      <c r="B2541" t="s">
        <v>12780</v>
      </c>
      <c r="C2541" t="str">
        <f t="shared" si="39"/>
        <v>GVK</v>
      </c>
      <c r="D2541" s="2" t="s">
        <v>11497</v>
      </c>
      <c r="E2541" t="s">
        <v>859</v>
      </c>
      <c r="F2541" t="s">
        <v>28164</v>
      </c>
      <c r="G2541" t="s">
        <v>856</v>
      </c>
      <c r="H2541" t="s">
        <v>12781</v>
      </c>
      <c r="I2541" t="s">
        <v>12782</v>
      </c>
      <c r="J2541" t="s">
        <v>12783</v>
      </c>
      <c r="K2541" t="s">
        <v>12784</v>
      </c>
      <c r="L2541" t="s">
        <v>12778</v>
      </c>
    </row>
    <row r="2542" spans="1:12">
      <c r="A2542" t="s">
        <v>12824</v>
      </c>
      <c r="B2542" t="s">
        <v>12790</v>
      </c>
      <c r="C2542" t="str">
        <f t="shared" si="39"/>
        <v>Blackbuck</v>
      </c>
      <c r="D2542" s="2" t="s">
        <v>28165</v>
      </c>
      <c r="E2542" t="s">
        <v>3366</v>
      </c>
      <c r="F2542" t="s">
        <v>28166</v>
      </c>
      <c r="G2542" t="s">
        <v>856</v>
      </c>
      <c r="H2542" t="s">
        <v>3103</v>
      </c>
      <c r="I2542" t="s">
        <v>12791</v>
      </c>
      <c r="J2542" t="s">
        <v>12792</v>
      </c>
      <c r="K2542" t="s">
        <v>5616</v>
      </c>
      <c r="L2542" t="s">
        <v>3466</v>
      </c>
    </row>
    <row r="2543" spans="1:12">
      <c r="A2543" t="s">
        <v>12826</v>
      </c>
      <c r="B2543" t="s">
        <v>12794</v>
      </c>
      <c r="C2543" t="str">
        <f t="shared" si="39"/>
        <v>Manaksia</v>
      </c>
      <c r="D2543" s="2" t="s">
        <v>8880</v>
      </c>
      <c r="E2543" t="s">
        <v>4521</v>
      </c>
      <c r="F2543" t="s">
        <v>28167</v>
      </c>
      <c r="G2543" t="s">
        <v>1264</v>
      </c>
      <c r="H2543" t="s">
        <v>621</v>
      </c>
      <c r="I2543" t="s">
        <v>12795</v>
      </c>
      <c r="J2543" t="s">
        <v>12796</v>
      </c>
      <c r="K2543" t="s">
        <v>12797</v>
      </c>
      <c r="L2543" t="s">
        <v>8193</v>
      </c>
    </row>
    <row r="2544" spans="1:12">
      <c r="A2544" t="s">
        <v>12831</v>
      </c>
      <c r="B2544" t="s">
        <v>12799</v>
      </c>
      <c r="C2544" t="str">
        <f t="shared" si="39"/>
        <v>Uniroyal</v>
      </c>
      <c r="D2544" s="2" t="s">
        <v>10569</v>
      </c>
      <c r="E2544" t="s">
        <v>13668</v>
      </c>
      <c r="F2544" t="s">
        <v>193</v>
      </c>
      <c r="G2544" t="s">
        <v>856</v>
      </c>
      <c r="H2544" t="s">
        <v>933</v>
      </c>
      <c r="I2544" t="s">
        <v>12800</v>
      </c>
      <c r="J2544" t="s">
        <v>4266</v>
      </c>
      <c r="K2544" t="s">
        <v>3115</v>
      </c>
      <c r="L2544" t="s">
        <v>7147</v>
      </c>
    </row>
    <row r="2545" spans="1:12">
      <c r="A2545" t="s">
        <v>12835</v>
      </c>
      <c r="B2545" t="s">
        <v>12802</v>
      </c>
      <c r="C2545" t="str">
        <f t="shared" si="39"/>
        <v>H</v>
      </c>
      <c r="D2545" s="2" t="s">
        <v>10341</v>
      </c>
      <c r="E2545" t="s">
        <v>13528</v>
      </c>
      <c r="F2545" t="s">
        <v>28168</v>
      </c>
      <c r="G2545" t="s">
        <v>10491</v>
      </c>
      <c r="H2545" t="s">
        <v>12803</v>
      </c>
      <c r="I2545" t="s">
        <v>12804</v>
      </c>
      <c r="J2545" t="s">
        <v>12805</v>
      </c>
      <c r="K2545" t="s">
        <v>12806</v>
      </c>
      <c r="L2545" t="s">
        <v>7147</v>
      </c>
    </row>
    <row r="2546" spans="1:12">
      <c r="A2546" t="s">
        <v>12838</v>
      </c>
      <c r="B2546" t="s">
        <v>12808</v>
      </c>
      <c r="C2546" t="str">
        <f t="shared" si="39"/>
        <v>Kiri</v>
      </c>
      <c r="D2546" s="2" t="s">
        <v>28169</v>
      </c>
      <c r="E2546" t="s">
        <v>7476</v>
      </c>
      <c r="F2546" t="s">
        <v>28170</v>
      </c>
      <c r="G2546" t="s">
        <v>856</v>
      </c>
      <c r="H2546" t="s">
        <v>4889</v>
      </c>
      <c r="I2546" t="s">
        <v>12809</v>
      </c>
      <c r="J2546" t="s">
        <v>12810</v>
      </c>
      <c r="K2546" t="s">
        <v>12811</v>
      </c>
      <c r="L2546" t="s">
        <v>7147</v>
      </c>
    </row>
    <row r="2547" spans="1:12">
      <c r="A2547" t="s">
        <v>12842</v>
      </c>
      <c r="B2547" t="s">
        <v>12813</v>
      </c>
      <c r="C2547" t="str">
        <f t="shared" si="39"/>
        <v>NLC</v>
      </c>
      <c r="D2547" s="2" t="s">
        <v>28171</v>
      </c>
      <c r="E2547" t="s">
        <v>10962</v>
      </c>
      <c r="F2547" t="s">
        <v>28172</v>
      </c>
      <c r="G2547" t="s">
        <v>938</v>
      </c>
      <c r="H2547" t="s">
        <v>12814</v>
      </c>
      <c r="I2547" t="s">
        <v>4338</v>
      </c>
      <c r="J2547" t="s">
        <v>12815</v>
      </c>
      <c r="K2547" t="s">
        <v>10820</v>
      </c>
      <c r="L2547" t="s">
        <v>4355</v>
      </c>
    </row>
    <row r="2548" spans="1:12">
      <c r="A2548" t="s">
        <v>12846</v>
      </c>
      <c r="B2548" t="s">
        <v>12817</v>
      </c>
      <c r="C2548" t="str">
        <f t="shared" si="39"/>
        <v>MTAR</v>
      </c>
      <c r="D2548" s="2" t="s">
        <v>28173</v>
      </c>
      <c r="E2548" t="s">
        <v>13615</v>
      </c>
      <c r="F2548" t="s">
        <v>28174</v>
      </c>
      <c r="G2548" t="s">
        <v>856</v>
      </c>
      <c r="H2548" t="s">
        <v>4104</v>
      </c>
      <c r="I2548" t="s">
        <v>12818</v>
      </c>
      <c r="J2548" t="s">
        <v>12819</v>
      </c>
      <c r="K2548" t="s">
        <v>6121</v>
      </c>
      <c r="L2548" t="s">
        <v>4355</v>
      </c>
    </row>
    <row r="2549" spans="1:12">
      <c r="A2549" t="s">
        <v>12851</v>
      </c>
      <c r="B2549" t="s">
        <v>12821</v>
      </c>
      <c r="C2549" t="str">
        <f t="shared" si="39"/>
        <v>Ambuja</v>
      </c>
      <c r="D2549" s="2" t="s">
        <v>24158</v>
      </c>
      <c r="E2549" t="s">
        <v>27259</v>
      </c>
      <c r="F2549" t="s">
        <v>28175</v>
      </c>
      <c r="G2549" t="s">
        <v>1518</v>
      </c>
      <c r="H2549" t="s">
        <v>12822</v>
      </c>
      <c r="I2549" t="s">
        <v>3441</v>
      </c>
      <c r="J2549" t="s">
        <v>12823</v>
      </c>
      <c r="K2549" t="s">
        <v>5930</v>
      </c>
      <c r="L2549" t="s">
        <v>2583</v>
      </c>
    </row>
    <row r="2550" spans="1:12">
      <c r="A2550" t="s">
        <v>12855</v>
      </c>
      <c r="B2550" t="s">
        <v>12832</v>
      </c>
      <c r="C2550" t="str">
        <f t="shared" si="39"/>
        <v>Lancor</v>
      </c>
      <c r="D2550" s="2" t="s">
        <v>6402</v>
      </c>
      <c r="E2550" t="s">
        <v>22862</v>
      </c>
      <c r="F2550" t="s">
        <v>23359</v>
      </c>
      <c r="G2550" t="s">
        <v>2912</v>
      </c>
      <c r="H2550" t="s">
        <v>1642</v>
      </c>
      <c r="I2550" t="s">
        <v>12833</v>
      </c>
      <c r="J2550" t="s">
        <v>4703</v>
      </c>
      <c r="K2550" t="s">
        <v>12834</v>
      </c>
      <c r="L2550" t="s">
        <v>4726</v>
      </c>
    </row>
    <row r="2551" spans="1:12">
      <c r="A2551" t="s">
        <v>12859</v>
      </c>
      <c r="B2551" t="s">
        <v>12825</v>
      </c>
      <c r="C2551" t="str">
        <f t="shared" si="39"/>
        <v>Sakthi</v>
      </c>
      <c r="D2551" s="2" t="s">
        <v>23874</v>
      </c>
      <c r="E2551" t="s">
        <v>7209</v>
      </c>
      <c r="F2551" t="s">
        <v>24810</v>
      </c>
      <c r="G2551" t="s">
        <v>6812</v>
      </c>
      <c r="H2551" t="s">
        <v>9773</v>
      </c>
      <c r="I2551" t="s">
        <v>8172</v>
      </c>
      <c r="J2551" t="s">
        <v>3204</v>
      </c>
      <c r="K2551" t="s">
        <v>2463</v>
      </c>
      <c r="L2551" t="s">
        <v>5452</v>
      </c>
    </row>
    <row r="2552" spans="1:12">
      <c r="A2552" t="s">
        <v>12862</v>
      </c>
      <c r="B2552" t="s">
        <v>12827</v>
      </c>
      <c r="C2552" t="str">
        <f t="shared" si="39"/>
        <v>JK</v>
      </c>
      <c r="D2552" s="2" t="s">
        <v>24017</v>
      </c>
      <c r="E2552" t="s">
        <v>5810</v>
      </c>
      <c r="F2552" t="s">
        <v>28176</v>
      </c>
      <c r="G2552" t="s">
        <v>4349</v>
      </c>
      <c r="H2552" t="s">
        <v>12829</v>
      </c>
      <c r="I2552" t="s">
        <v>6353</v>
      </c>
      <c r="J2552" t="s">
        <v>12830</v>
      </c>
      <c r="K2552" t="s">
        <v>5334</v>
      </c>
      <c r="L2552" t="s">
        <v>5452</v>
      </c>
    </row>
    <row r="2553" spans="1:12">
      <c r="A2553" t="s">
        <v>12865</v>
      </c>
      <c r="B2553" t="s">
        <v>12836</v>
      </c>
      <c r="C2553" t="str">
        <f t="shared" si="39"/>
        <v>Silgo</v>
      </c>
      <c r="D2553" s="2" t="s">
        <v>28177</v>
      </c>
      <c r="E2553" t="s">
        <v>4301</v>
      </c>
      <c r="F2553" t="s">
        <v>28178</v>
      </c>
      <c r="G2553" t="s">
        <v>856</v>
      </c>
      <c r="H2553" t="s">
        <v>938</v>
      </c>
      <c r="I2553" t="s">
        <v>1993</v>
      </c>
      <c r="J2553" t="s">
        <v>3332</v>
      </c>
      <c r="K2553" t="s">
        <v>6441</v>
      </c>
      <c r="L2553" t="s">
        <v>5452</v>
      </c>
    </row>
    <row r="2554" spans="1:12">
      <c r="A2554" t="s">
        <v>12869</v>
      </c>
      <c r="B2554" t="s">
        <v>12839</v>
      </c>
      <c r="C2554" t="str">
        <f t="shared" si="39"/>
        <v>Rossell</v>
      </c>
      <c r="D2554" s="2" t="s">
        <v>1469</v>
      </c>
      <c r="E2554" t="s">
        <v>623</v>
      </c>
      <c r="F2554" t="s">
        <v>24811</v>
      </c>
      <c r="G2554" t="s">
        <v>2858</v>
      </c>
      <c r="H2554" t="s">
        <v>9095</v>
      </c>
      <c r="I2554" t="s">
        <v>1916</v>
      </c>
      <c r="J2554" t="s">
        <v>12840</v>
      </c>
      <c r="K2554" t="s">
        <v>12841</v>
      </c>
      <c r="L2554" t="s">
        <v>1394</v>
      </c>
    </row>
    <row r="2555" spans="1:12">
      <c r="A2555" t="s">
        <v>12873</v>
      </c>
      <c r="B2555" t="s">
        <v>12843</v>
      </c>
      <c r="C2555" t="str">
        <f t="shared" si="39"/>
        <v>Coral</v>
      </c>
      <c r="D2555" s="2" t="s">
        <v>22813</v>
      </c>
      <c r="E2555" t="s">
        <v>12770</v>
      </c>
      <c r="F2555" t="s">
        <v>28179</v>
      </c>
      <c r="G2555" t="s">
        <v>495</v>
      </c>
      <c r="H2555" t="s">
        <v>665</v>
      </c>
      <c r="I2555" t="s">
        <v>12844</v>
      </c>
      <c r="J2555" t="s">
        <v>3573</v>
      </c>
      <c r="K2555" t="s">
        <v>12845</v>
      </c>
      <c r="L2555" t="s">
        <v>1394</v>
      </c>
    </row>
    <row r="2556" spans="1:12">
      <c r="A2556" t="s">
        <v>842</v>
      </c>
      <c r="B2556" t="s">
        <v>843</v>
      </c>
      <c r="C2556" t="str">
        <f t="shared" si="39"/>
        <v>Name</v>
      </c>
      <c r="D2556" s="2" t="s">
        <v>844</v>
      </c>
      <c r="E2556" t="s">
        <v>845</v>
      </c>
      <c r="F2556" t="s">
        <v>846</v>
      </c>
      <c r="G2556" t="s">
        <v>847</v>
      </c>
      <c r="H2556" t="s">
        <v>848</v>
      </c>
      <c r="I2556" t="s">
        <v>849</v>
      </c>
      <c r="J2556" t="s">
        <v>850</v>
      </c>
      <c r="K2556" t="s">
        <v>851</v>
      </c>
      <c r="L2556" t="s">
        <v>852</v>
      </c>
    </row>
    <row r="2557" spans="1:12">
      <c r="A2557" t="s">
        <v>12877</v>
      </c>
      <c r="B2557" t="s">
        <v>12847</v>
      </c>
      <c r="C2557" t="str">
        <f t="shared" si="39"/>
        <v>Kalyan</v>
      </c>
      <c r="D2557" s="2" t="s">
        <v>14116</v>
      </c>
      <c r="E2557" t="s">
        <v>5317</v>
      </c>
      <c r="F2557" t="s">
        <v>23190</v>
      </c>
      <c r="G2557" t="s">
        <v>856</v>
      </c>
      <c r="H2557" t="s">
        <v>5823</v>
      </c>
      <c r="I2557" t="s">
        <v>12848</v>
      </c>
      <c r="J2557" t="s">
        <v>12849</v>
      </c>
      <c r="K2557" t="s">
        <v>12850</v>
      </c>
      <c r="L2557" t="s">
        <v>296</v>
      </c>
    </row>
    <row r="2558" spans="1:12">
      <c r="A2558" t="s">
        <v>12882</v>
      </c>
      <c r="B2558" t="s">
        <v>12852</v>
      </c>
      <c r="C2558" t="str">
        <f t="shared" si="39"/>
        <v>Globe</v>
      </c>
      <c r="D2558" s="2" t="s">
        <v>196</v>
      </c>
      <c r="E2558" t="s">
        <v>1922</v>
      </c>
      <c r="F2558" t="s">
        <v>28180</v>
      </c>
      <c r="G2558" t="s">
        <v>856</v>
      </c>
      <c r="H2558" t="s">
        <v>3608</v>
      </c>
      <c r="I2558" t="s">
        <v>12853</v>
      </c>
      <c r="J2558" t="s">
        <v>12854</v>
      </c>
      <c r="K2558" t="s">
        <v>11947</v>
      </c>
      <c r="L2558" t="s">
        <v>296</v>
      </c>
    </row>
    <row r="2559" spans="1:12">
      <c r="A2559" t="s">
        <v>12889</v>
      </c>
      <c r="B2559" t="s">
        <v>12856</v>
      </c>
      <c r="C2559" t="str">
        <f t="shared" si="39"/>
        <v>TGV</v>
      </c>
      <c r="D2559" s="2" t="s">
        <v>28181</v>
      </c>
      <c r="E2559" t="s">
        <v>1057</v>
      </c>
      <c r="F2559" t="s">
        <v>28182</v>
      </c>
      <c r="G2559" t="s">
        <v>82</v>
      </c>
      <c r="H2559" t="s">
        <v>12857</v>
      </c>
      <c r="I2559" t="s">
        <v>8129</v>
      </c>
      <c r="J2559" t="s">
        <v>12858</v>
      </c>
      <c r="K2559" t="s">
        <v>10365</v>
      </c>
      <c r="L2559" t="s">
        <v>1116</v>
      </c>
    </row>
    <row r="2560" spans="1:12">
      <c r="A2560" t="s">
        <v>12893</v>
      </c>
      <c r="B2560" t="s">
        <v>12898</v>
      </c>
      <c r="C2560" t="str">
        <f t="shared" si="39"/>
        <v>Deccan</v>
      </c>
      <c r="D2560" s="2" t="s">
        <v>22979</v>
      </c>
      <c r="E2560" t="s">
        <v>11698</v>
      </c>
      <c r="F2560" t="s">
        <v>11812</v>
      </c>
      <c r="G2560" t="s">
        <v>856</v>
      </c>
      <c r="H2560" t="s">
        <v>223</v>
      </c>
      <c r="I2560" t="s">
        <v>859</v>
      </c>
      <c r="J2560" t="s">
        <v>12899</v>
      </c>
      <c r="K2560" t="s">
        <v>859</v>
      </c>
      <c r="L2560" t="s">
        <v>1116</v>
      </c>
    </row>
    <row r="2561" spans="1:12">
      <c r="A2561" t="s">
        <v>12897</v>
      </c>
      <c r="B2561" t="s">
        <v>12860</v>
      </c>
      <c r="C2561" t="str">
        <f t="shared" si="39"/>
        <v>Rishi</v>
      </c>
      <c r="D2561" s="2" t="s">
        <v>2203</v>
      </c>
      <c r="E2561" t="s">
        <v>10524</v>
      </c>
      <c r="F2561" t="s">
        <v>2854</v>
      </c>
      <c r="G2561" t="s">
        <v>856</v>
      </c>
      <c r="H2561" t="s">
        <v>4019</v>
      </c>
      <c r="I2561" t="s">
        <v>875</v>
      </c>
      <c r="J2561" t="s">
        <v>6461</v>
      </c>
      <c r="K2561" t="s">
        <v>3624</v>
      </c>
      <c r="L2561" t="s">
        <v>12861</v>
      </c>
    </row>
    <row r="2562" spans="1:12">
      <c r="A2562" t="s">
        <v>12900</v>
      </c>
      <c r="B2562" t="s">
        <v>12863</v>
      </c>
      <c r="C2562" t="str">
        <f t="shared" ref="C2562:C2625" si="40">IFERROR(LEFT(B2562,FIND(" ",B2562)-1),B2562)</f>
        <v>Ultramarine</v>
      </c>
      <c r="D2562" s="2" t="s">
        <v>28183</v>
      </c>
      <c r="E2562" t="s">
        <v>7167</v>
      </c>
      <c r="F2562" t="s">
        <v>28184</v>
      </c>
      <c r="G2562" t="s">
        <v>2418</v>
      </c>
      <c r="H2562" t="s">
        <v>5550</v>
      </c>
      <c r="I2562" t="s">
        <v>8388</v>
      </c>
      <c r="J2562" t="s">
        <v>12864</v>
      </c>
      <c r="K2562" t="s">
        <v>4773</v>
      </c>
      <c r="L2562" t="s">
        <v>12861</v>
      </c>
    </row>
    <row r="2563" spans="1:12">
      <c r="A2563" t="s">
        <v>12906</v>
      </c>
      <c r="B2563" t="s">
        <v>12866</v>
      </c>
      <c r="C2563" t="str">
        <f t="shared" si="40"/>
        <v>Mitsu</v>
      </c>
      <c r="D2563" s="2" t="s">
        <v>23201</v>
      </c>
      <c r="E2563" t="s">
        <v>6471</v>
      </c>
      <c r="F2563" t="s">
        <v>24813</v>
      </c>
      <c r="G2563" t="s">
        <v>198</v>
      </c>
      <c r="H2563" t="s">
        <v>12867</v>
      </c>
      <c r="I2563" t="s">
        <v>2322</v>
      </c>
      <c r="J2563" t="s">
        <v>12868</v>
      </c>
      <c r="K2563" t="s">
        <v>890</v>
      </c>
      <c r="L2563" t="s">
        <v>1221</v>
      </c>
    </row>
    <row r="2564" spans="1:12">
      <c r="A2564" t="s">
        <v>12911</v>
      </c>
      <c r="B2564" t="s">
        <v>12870</v>
      </c>
      <c r="C2564" t="str">
        <f t="shared" si="40"/>
        <v>SBI</v>
      </c>
      <c r="D2564" s="2" t="s">
        <v>28185</v>
      </c>
      <c r="E2564" t="s">
        <v>16685</v>
      </c>
      <c r="F2564" t="s">
        <v>28186</v>
      </c>
      <c r="G2564" t="s">
        <v>568</v>
      </c>
      <c r="H2564" t="s">
        <v>12871</v>
      </c>
      <c r="I2564" t="s">
        <v>693</v>
      </c>
      <c r="J2564" t="s">
        <v>12872</v>
      </c>
      <c r="K2564" t="s">
        <v>9462</v>
      </c>
      <c r="L2564" t="s">
        <v>4366</v>
      </c>
    </row>
    <row r="2565" spans="1:12">
      <c r="A2565" t="s">
        <v>12915</v>
      </c>
      <c r="B2565" t="s">
        <v>12878</v>
      </c>
      <c r="C2565" t="str">
        <f t="shared" si="40"/>
        <v>Senco</v>
      </c>
      <c r="D2565" s="2" t="s">
        <v>28187</v>
      </c>
      <c r="E2565" t="s">
        <v>22881</v>
      </c>
      <c r="F2565" t="s">
        <v>28188</v>
      </c>
      <c r="G2565" t="s">
        <v>1369</v>
      </c>
      <c r="H2565" t="s">
        <v>12879</v>
      </c>
      <c r="I2565" t="s">
        <v>12880</v>
      </c>
      <c r="J2565" t="s">
        <v>12881</v>
      </c>
      <c r="K2565" t="s">
        <v>4159</v>
      </c>
      <c r="L2565" t="s">
        <v>9500</v>
      </c>
    </row>
    <row r="2566" spans="1:12">
      <c r="A2566" t="s">
        <v>12919</v>
      </c>
      <c r="B2566" t="s">
        <v>12883</v>
      </c>
      <c r="C2566" t="str">
        <f t="shared" si="40"/>
        <v>Sanathan</v>
      </c>
      <c r="D2566" s="2" t="s">
        <v>12884</v>
      </c>
      <c r="E2566" t="s">
        <v>8196</v>
      </c>
      <c r="F2566" t="s">
        <v>28189</v>
      </c>
      <c r="G2566" t="s">
        <v>856</v>
      </c>
      <c r="H2566" t="s">
        <v>2316</v>
      </c>
      <c r="I2566" t="s">
        <v>12886</v>
      </c>
      <c r="J2566" t="s">
        <v>12887</v>
      </c>
      <c r="K2566" t="s">
        <v>12888</v>
      </c>
      <c r="L2566" t="s">
        <v>9500</v>
      </c>
    </row>
    <row r="2567" spans="1:12">
      <c r="A2567" t="s">
        <v>842</v>
      </c>
      <c r="B2567" t="s">
        <v>843</v>
      </c>
      <c r="C2567" t="str">
        <f t="shared" si="40"/>
        <v>Name</v>
      </c>
      <c r="D2567" s="2" t="s">
        <v>844</v>
      </c>
      <c r="E2567" t="s">
        <v>845</v>
      </c>
      <c r="F2567" t="s">
        <v>846</v>
      </c>
      <c r="G2567" t="s">
        <v>847</v>
      </c>
      <c r="H2567" t="s">
        <v>848</v>
      </c>
      <c r="I2567" t="s">
        <v>849</v>
      </c>
      <c r="J2567" t="s">
        <v>850</v>
      </c>
      <c r="K2567" t="s">
        <v>851</v>
      </c>
      <c r="L2567" t="s">
        <v>852</v>
      </c>
    </row>
    <row r="2568" spans="1:12">
      <c r="A2568" t="s">
        <v>12923</v>
      </c>
      <c r="B2568" t="s">
        <v>12890</v>
      </c>
      <c r="C2568" t="str">
        <f t="shared" si="40"/>
        <v>Century</v>
      </c>
      <c r="D2568" s="2" t="s">
        <v>28190</v>
      </c>
      <c r="E2568" t="s">
        <v>1280</v>
      </c>
      <c r="F2568" t="s">
        <v>28191</v>
      </c>
      <c r="G2568" t="s">
        <v>1642</v>
      </c>
      <c r="H2568" t="s">
        <v>12891</v>
      </c>
      <c r="I2568" t="s">
        <v>1082</v>
      </c>
      <c r="J2568" t="s">
        <v>12892</v>
      </c>
      <c r="K2568" t="s">
        <v>2961</v>
      </c>
      <c r="L2568" t="s">
        <v>12386</v>
      </c>
    </row>
    <row r="2569" spans="1:12">
      <c r="A2569" t="s">
        <v>12927</v>
      </c>
      <c r="B2569" t="s">
        <v>12894</v>
      </c>
      <c r="C2569" t="str">
        <f t="shared" si="40"/>
        <v>Vrundavan</v>
      </c>
      <c r="D2569" s="2" t="s">
        <v>22770</v>
      </c>
      <c r="E2569" t="s">
        <v>7835</v>
      </c>
      <c r="F2569" t="s">
        <v>8441</v>
      </c>
      <c r="G2569" t="s">
        <v>856</v>
      </c>
      <c r="H2569" t="s">
        <v>2132</v>
      </c>
      <c r="I2569" t="s">
        <v>12896</v>
      </c>
      <c r="J2569" t="s">
        <v>5902</v>
      </c>
      <c r="K2569" t="s">
        <v>8255</v>
      </c>
      <c r="L2569" t="s">
        <v>12386</v>
      </c>
    </row>
    <row r="2570" spans="1:12">
      <c r="A2570" t="s">
        <v>12932</v>
      </c>
      <c r="B2570" t="s">
        <v>12901</v>
      </c>
      <c r="C2570" t="str">
        <f t="shared" si="40"/>
        <v>Chennai</v>
      </c>
      <c r="D2570" s="2" t="s">
        <v>8800</v>
      </c>
      <c r="E2570" t="s">
        <v>23080</v>
      </c>
      <c r="F2570" t="s">
        <v>28192</v>
      </c>
      <c r="G2570" t="s">
        <v>856</v>
      </c>
      <c r="H2570" t="s">
        <v>1176</v>
      </c>
      <c r="I2570" t="s">
        <v>12902</v>
      </c>
      <c r="J2570" t="s">
        <v>12903</v>
      </c>
      <c r="K2570" t="s">
        <v>12904</v>
      </c>
      <c r="L2570" t="s">
        <v>12905</v>
      </c>
    </row>
    <row r="2571" spans="1:12">
      <c r="A2571" t="s">
        <v>12937</v>
      </c>
      <c r="B2571" t="s">
        <v>12907</v>
      </c>
      <c r="C2571" t="str">
        <f t="shared" si="40"/>
        <v>Themis</v>
      </c>
      <c r="D2571" s="2" t="s">
        <v>23850</v>
      </c>
      <c r="E2571" t="s">
        <v>859</v>
      </c>
      <c r="F2571" t="s">
        <v>28193</v>
      </c>
      <c r="G2571" t="s">
        <v>407</v>
      </c>
      <c r="H2571" t="s">
        <v>12908</v>
      </c>
      <c r="I2571" t="s">
        <v>12909</v>
      </c>
      <c r="J2571" t="s">
        <v>12910</v>
      </c>
      <c r="K2571" t="s">
        <v>10739</v>
      </c>
      <c r="L2571" t="s">
        <v>12905</v>
      </c>
    </row>
    <row r="2572" spans="1:12">
      <c r="A2572" t="s">
        <v>12940</v>
      </c>
      <c r="B2572" t="s">
        <v>12912</v>
      </c>
      <c r="C2572" t="str">
        <f t="shared" si="40"/>
        <v>Tirupati</v>
      </c>
      <c r="D2572" s="2" t="s">
        <v>28194</v>
      </c>
      <c r="E2572" t="s">
        <v>2073</v>
      </c>
      <c r="F2572" t="s">
        <v>28195</v>
      </c>
      <c r="G2572" t="s">
        <v>856</v>
      </c>
      <c r="H2572" t="s">
        <v>5467</v>
      </c>
      <c r="I2572" t="s">
        <v>12913</v>
      </c>
      <c r="J2572" t="s">
        <v>12914</v>
      </c>
      <c r="K2572" t="s">
        <v>229</v>
      </c>
      <c r="L2572" t="s">
        <v>1772</v>
      </c>
    </row>
    <row r="2573" spans="1:12">
      <c r="A2573" t="s">
        <v>12945</v>
      </c>
      <c r="B2573" t="s">
        <v>12916</v>
      </c>
      <c r="C2573" t="str">
        <f t="shared" si="40"/>
        <v>Somi</v>
      </c>
      <c r="D2573" s="2" t="s">
        <v>23250</v>
      </c>
      <c r="E2573" t="s">
        <v>4159</v>
      </c>
      <c r="F2573" t="s">
        <v>28196</v>
      </c>
      <c r="G2573" t="s">
        <v>856</v>
      </c>
      <c r="H2573" t="s">
        <v>3925</v>
      </c>
      <c r="I2573" t="s">
        <v>12917</v>
      </c>
      <c r="J2573" t="s">
        <v>4693</v>
      </c>
      <c r="K2573" t="s">
        <v>12918</v>
      </c>
      <c r="L2573" t="s">
        <v>3969</v>
      </c>
    </row>
    <row r="2574" spans="1:12">
      <c r="A2574" t="s">
        <v>12952</v>
      </c>
      <c r="B2574" t="s">
        <v>12920</v>
      </c>
      <c r="C2574" t="str">
        <f t="shared" si="40"/>
        <v>Electronics</v>
      </c>
      <c r="D2574" s="2" t="s">
        <v>12792</v>
      </c>
      <c r="E2574" t="s">
        <v>24838</v>
      </c>
      <c r="F2574" t="s">
        <v>28197</v>
      </c>
      <c r="G2574" t="s">
        <v>856</v>
      </c>
      <c r="H2574" t="s">
        <v>6280</v>
      </c>
      <c r="I2574" t="s">
        <v>12921</v>
      </c>
      <c r="J2574" t="s">
        <v>12922</v>
      </c>
      <c r="K2574" t="s">
        <v>9304</v>
      </c>
      <c r="L2574" t="s">
        <v>3969</v>
      </c>
    </row>
    <row r="2575" spans="1:12">
      <c r="A2575" t="s">
        <v>12956</v>
      </c>
      <c r="B2575" t="s">
        <v>12924</v>
      </c>
      <c r="C2575" t="str">
        <f t="shared" si="40"/>
        <v>Cholaman.Inv.&amp;Fn</v>
      </c>
      <c r="D2575" s="2" t="s">
        <v>28198</v>
      </c>
      <c r="E2575" t="s">
        <v>12059</v>
      </c>
      <c r="F2575" t="s">
        <v>28199</v>
      </c>
      <c r="G2575" t="s">
        <v>1642</v>
      </c>
      <c r="H2575" t="s">
        <v>12925</v>
      </c>
      <c r="I2575" t="s">
        <v>2295</v>
      </c>
      <c r="J2575" t="s">
        <v>12926</v>
      </c>
      <c r="K2575" t="s">
        <v>9609</v>
      </c>
      <c r="L2575" t="s">
        <v>6524</v>
      </c>
    </row>
    <row r="2576" spans="1:12">
      <c r="A2576" t="s">
        <v>12961</v>
      </c>
      <c r="B2576" t="s">
        <v>12928</v>
      </c>
      <c r="C2576" t="str">
        <f t="shared" si="40"/>
        <v>Mawana</v>
      </c>
      <c r="D2576" s="2" t="s">
        <v>28200</v>
      </c>
      <c r="E2576" t="s">
        <v>246</v>
      </c>
      <c r="F2576" t="s">
        <v>28201</v>
      </c>
      <c r="G2576" t="s">
        <v>177</v>
      </c>
      <c r="H2576" t="s">
        <v>12929</v>
      </c>
      <c r="I2576" t="s">
        <v>12930</v>
      </c>
      <c r="J2576" t="s">
        <v>12931</v>
      </c>
      <c r="K2576" t="s">
        <v>93</v>
      </c>
      <c r="L2576" t="s">
        <v>2973</v>
      </c>
    </row>
    <row r="2577" spans="1:12">
      <c r="A2577" t="s">
        <v>12965</v>
      </c>
      <c r="B2577" t="s">
        <v>12933</v>
      </c>
      <c r="C2577" t="str">
        <f t="shared" si="40"/>
        <v>Plastiblends</v>
      </c>
      <c r="D2577" s="2" t="s">
        <v>14402</v>
      </c>
      <c r="E2577" t="s">
        <v>9770</v>
      </c>
      <c r="F2577" t="s">
        <v>23315</v>
      </c>
      <c r="G2577" t="s">
        <v>2598</v>
      </c>
      <c r="H2577" t="s">
        <v>12934</v>
      </c>
      <c r="I2577" t="s">
        <v>6192</v>
      </c>
      <c r="J2577" t="s">
        <v>12935</v>
      </c>
      <c r="K2577" t="s">
        <v>12936</v>
      </c>
      <c r="L2577" t="s">
        <v>299</v>
      </c>
    </row>
    <row r="2578" spans="1:12">
      <c r="A2578" t="s">
        <v>12970</v>
      </c>
      <c r="B2578" t="s">
        <v>12938</v>
      </c>
      <c r="C2578" t="str">
        <f t="shared" si="40"/>
        <v>Beekay</v>
      </c>
      <c r="D2578" s="2" t="s">
        <v>28202</v>
      </c>
      <c r="E2578" t="s">
        <v>6580</v>
      </c>
      <c r="F2578" t="s">
        <v>28203</v>
      </c>
      <c r="G2578" t="s">
        <v>3024</v>
      </c>
      <c r="H2578" t="s">
        <v>7483</v>
      </c>
      <c r="I2578" t="s">
        <v>6750</v>
      </c>
      <c r="J2578" t="s">
        <v>12939</v>
      </c>
      <c r="K2578" t="s">
        <v>1338</v>
      </c>
      <c r="L2578" t="s">
        <v>299</v>
      </c>
    </row>
    <row r="2579" spans="1:12">
      <c r="A2579" t="s">
        <v>12973</v>
      </c>
      <c r="B2579" t="s">
        <v>12941</v>
      </c>
      <c r="C2579" t="str">
        <f t="shared" si="40"/>
        <v>Borosil</v>
      </c>
      <c r="D2579" s="2" t="s">
        <v>25072</v>
      </c>
      <c r="E2579" t="s">
        <v>1157</v>
      </c>
      <c r="F2579" t="s">
        <v>28204</v>
      </c>
      <c r="G2579" t="s">
        <v>856</v>
      </c>
      <c r="H2579" t="s">
        <v>12942</v>
      </c>
      <c r="I2579" t="s">
        <v>12943</v>
      </c>
      <c r="J2579" t="s">
        <v>12944</v>
      </c>
      <c r="K2579" t="s">
        <v>8290</v>
      </c>
      <c r="L2579" t="s">
        <v>4540</v>
      </c>
    </row>
    <row r="2580" spans="1:12">
      <c r="A2580" t="s">
        <v>12978</v>
      </c>
      <c r="B2580" t="s">
        <v>12874</v>
      </c>
      <c r="C2580" t="str">
        <f t="shared" si="40"/>
        <v>Satia</v>
      </c>
      <c r="D2580" s="2" t="s">
        <v>24814</v>
      </c>
      <c r="E2580" t="s">
        <v>7632</v>
      </c>
      <c r="F2580" t="s">
        <v>24815</v>
      </c>
      <c r="G2580" t="s">
        <v>228</v>
      </c>
      <c r="H2580" t="s">
        <v>3445</v>
      </c>
      <c r="I2580" t="s">
        <v>12875</v>
      </c>
      <c r="J2580" t="s">
        <v>12876</v>
      </c>
      <c r="K2580" t="s">
        <v>485</v>
      </c>
      <c r="L2580" t="s">
        <v>12951</v>
      </c>
    </row>
    <row r="2581" spans="1:12">
      <c r="A2581" t="s">
        <v>12983</v>
      </c>
      <c r="B2581" t="s">
        <v>12946</v>
      </c>
      <c r="C2581" t="str">
        <f t="shared" si="40"/>
        <v>Mafatlal</v>
      </c>
      <c r="D2581" s="2" t="s">
        <v>23123</v>
      </c>
      <c r="E2581" t="s">
        <v>12980</v>
      </c>
      <c r="F2581" t="s">
        <v>28205</v>
      </c>
      <c r="G2581" t="s">
        <v>376</v>
      </c>
      <c r="H2581" t="s">
        <v>12947</v>
      </c>
      <c r="I2581" t="s">
        <v>12948</v>
      </c>
      <c r="J2581" t="s">
        <v>12949</v>
      </c>
      <c r="K2581" t="s">
        <v>12950</v>
      </c>
      <c r="L2581" t="s">
        <v>12951</v>
      </c>
    </row>
    <row r="2582" spans="1:12">
      <c r="A2582" t="s">
        <v>12985</v>
      </c>
      <c r="B2582" t="s">
        <v>12953</v>
      </c>
      <c r="C2582" t="str">
        <f t="shared" si="40"/>
        <v>S</v>
      </c>
      <c r="D2582" s="2" t="s">
        <v>28206</v>
      </c>
      <c r="E2582" t="s">
        <v>5411</v>
      </c>
      <c r="F2582" t="s">
        <v>28207</v>
      </c>
      <c r="G2582" t="s">
        <v>1027</v>
      </c>
      <c r="H2582" t="s">
        <v>12954</v>
      </c>
      <c r="I2582" t="s">
        <v>7447</v>
      </c>
      <c r="J2582" t="s">
        <v>12955</v>
      </c>
      <c r="K2582" t="s">
        <v>5673</v>
      </c>
      <c r="L2582" t="s">
        <v>1222</v>
      </c>
    </row>
    <row r="2583" spans="1:12">
      <c r="A2583" t="s">
        <v>842</v>
      </c>
      <c r="B2583" t="s">
        <v>843</v>
      </c>
      <c r="C2583" t="str">
        <f t="shared" si="40"/>
        <v>Name</v>
      </c>
      <c r="D2583" s="2" t="s">
        <v>844</v>
      </c>
      <c r="E2583" t="s">
        <v>845</v>
      </c>
      <c r="F2583" t="s">
        <v>846</v>
      </c>
      <c r="G2583" t="s">
        <v>847</v>
      </c>
      <c r="H2583" t="s">
        <v>848</v>
      </c>
      <c r="I2583" t="s">
        <v>849</v>
      </c>
      <c r="J2583" t="s">
        <v>850</v>
      </c>
      <c r="K2583" t="s">
        <v>851</v>
      </c>
      <c r="L2583" t="s">
        <v>852</v>
      </c>
    </row>
    <row r="2584" spans="1:12">
      <c r="A2584" t="s">
        <v>12991</v>
      </c>
      <c r="B2584" t="s">
        <v>12957</v>
      </c>
      <c r="C2584" t="str">
        <f t="shared" si="40"/>
        <v>Medplus</v>
      </c>
      <c r="D2584" s="2" t="s">
        <v>27653</v>
      </c>
      <c r="E2584" t="s">
        <v>1040</v>
      </c>
      <c r="F2584" t="s">
        <v>28208</v>
      </c>
      <c r="G2584" t="s">
        <v>856</v>
      </c>
      <c r="H2584" t="s">
        <v>3915</v>
      </c>
      <c r="I2584" t="s">
        <v>12958</v>
      </c>
      <c r="J2584" t="s">
        <v>12959</v>
      </c>
      <c r="K2584" t="s">
        <v>7566</v>
      </c>
      <c r="L2584" t="s">
        <v>12960</v>
      </c>
    </row>
    <row r="2585" spans="1:12">
      <c r="A2585" t="s">
        <v>12996</v>
      </c>
      <c r="B2585" t="s">
        <v>12962</v>
      </c>
      <c r="C2585" t="str">
        <f t="shared" si="40"/>
        <v>Duropack</v>
      </c>
      <c r="D2585" s="2" t="s">
        <v>1250</v>
      </c>
      <c r="E2585" t="s">
        <v>1834</v>
      </c>
      <c r="F2585" t="s">
        <v>22765</v>
      </c>
      <c r="G2585" t="s">
        <v>856</v>
      </c>
      <c r="H2585" t="s">
        <v>552</v>
      </c>
      <c r="I2585" t="s">
        <v>12963</v>
      </c>
      <c r="J2585" t="s">
        <v>6550</v>
      </c>
      <c r="K2585" t="s">
        <v>11853</v>
      </c>
      <c r="L2585" t="s">
        <v>12964</v>
      </c>
    </row>
    <row r="2586" spans="1:12">
      <c r="A2586" t="s">
        <v>12999</v>
      </c>
      <c r="B2586" t="s">
        <v>12966</v>
      </c>
      <c r="C2586" t="str">
        <f t="shared" si="40"/>
        <v>Adhata</v>
      </c>
      <c r="D2586" s="2" t="s">
        <v>17849</v>
      </c>
      <c r="E2586" t="s">
        <v>23895</v>
      </c>
      <c r="F2586" t="s">
        <v>1047</v>
      </c>
      <c r="G2586" t="s">
        <v>856</v>
      </c>
      <c r="H2586" t="s">
        <v>1205</v>
      </c>
      <c r="I2586" t="s">
        <v>12968</v>
      </c>
      <c r="J2586" t="s">
        <v>2944</v>
      </c>
      <c r="K2586" t="s">
        <v>12969</v>
      </c>
      <c r="L2586" t="s">
        <v>12964</v>
      </c>
    </row>
    <row r="2587" spans="1:12">
      <c r="A2587" t="s">
        <v>13001</v>
      </c>
      <c r="B2587" t="s">
        <v>12971</v>
      </c>
      <c r="C2587" t="str">
        <f t="shared" si="40"/>
        <v>JP</v>
      </c>
      <c r="D2587" s="2" t="s">
        <v>7877</v>
      </c>
      <c r="E2587" t="s">
        <v>2413</v>
      </c>
      <c r="F2587" t="s">
        <v>28209</v>
      </c>
      <c r="G2587" t="s">
        <v>856</v>
      </c>
      <c r="H2587" t="s">
        <v>8911</v>
      </c>
      <c r="I2587" t="s">
        <v>670</v>
      </c>
      <c r="J2587" t="s">
        <v>12972</v>
      </c>
      <c r="K2587" t="s">
        <v>9601</v>
      </c>
      <c r="L2587" t="s">
        <v>12964</v>
      </c>
    </row>
    <row r="2588" spans="1:12">
      <c r="A2588" t="s">
        <v>13004</v>
      </c>
      <c r="B2588" t="s">
        <v>12974</v>
      </c>
      <c r="C2588" t="str">
        <f t="shared" si="40"/>
        <v>Fairchem</v>
      </c>
      <c r="D2588" s="2" t="s">
        <v>28210</v>
      </c>
      <c r="E2588" t="s">
        <v>6703</v>
      </c>
      <c r="F2588" t="s">
        <v>28211</v>
      </c>
      <c r="G2588" t="s">
        <v>3807</v>
      </c>
      <c r="H2588" t="s">
        <v>3692</v>
      </c>
      <c r="I2588" t="s">
        <v>12975</v>
      </c>
      <c r="J2588" t="s">
        <v>12976</v>
      </c>
      <c r="K2588" t="s">
        <v>12977</v>
      </c>
      <c r="L2588" t="s">
        <v>9556</v>
      </c>
    </row>
    <row r="2589" spans="1:12">
      <c r="A2589" t="s">
        <v>13007</v>
      </c>
      <c r="B2589" t="s">
        <v>12979</v>
      </c>
      <c r="C2589" t="str">
        <f t="shared" si="40"/>
        <v>Suyog</v>
      </c>
      <c r="D2589" s="2" t="s">
        <v>24562</v>
      </c>
      <c r="E2589" t="s">
        <v>3375</v>
      </c>
      <c r="F2589" t="s">
        <v>28212</v>
      </c>
      <c r="G2589" t="s">
        <v>856</v>
      </c>
      <c r="H2589" t="s">
        <v>12980</v>
      </c>
      <c r="I2589" t="s">
        <v>12035</v>
      </c>
      <c r="J2589" t="s">
        <v>12981</v>
      </c>
      <c r="K2589" t="s">
        <v>12982</v>
      </c>
      <c r="L2589" t="s">
        <v>9556</v>
      </c>
    </row>
    <row r="2590" spans="1:12">
      <c r="A2590" t="s">
        <v>13010</v>
      </c>
      <c r="B2590" t="s">
        <v>12984</v>
      </c>
      <c r="C2590" t="str">
        <f t="shared" si="40"/>
        <v>Jindal</v>
      </c>
      <c r="D2590" s="2" t="s">
        <v>28213</v>
      </c>
      <c r="E2590" t="s">
        <v>28214</v>
      </c>
      <c r="F2590" t="s">
        <v>28215</v>
      </c>
      <c r="G2590" t="s">
        <v>856</v>
      </c>
      <c r="H2590" t="s">
        <v>4268</v>
      </c>
      <c r="I2590" t="s">
        <v>4954</v>
      </c>
      <c r="J2590" t="s">
        <v>3395</v>
      </c>
      <c r="K2590" t="s">
        <v>1256</v>
      </c>
      <c r="L2590" t="s">
        <v>1633</v>
      </c>
    </row>
    <row r="2591" spans="1:12">
      <c r="A2591" t="s">
        <v>13013</v>
      </c>
      <c r="B2591" t="s">
        <v>12986</v>
      </c>
      <c r="C2591" t="str">
        <f t="shared" si="40"/>
        <v>Adani</v>
      </c>
      <c r="D2591" s="2" t="s">
        <v>28216</v>
      </c>
      <c r="E2591" t="s">
        <v>1789</v>
      </c>
      <c r="F2591" t="s">
        <v>28217</v>
      </c>
      <c r="G2591" t="s">
        <v>856</v>
      </c>
      <c r="H2591" t="s">
        <v>12987</v>
      </c>
      <c r="I2591" t="s">
        <v>12988</v>
      </c>
      <c r="J2591" t="s">
        <v>12989</v>
      </c>
      <c r="K2591" t="s">
        <v>12990</v>
      </c>
      <c r="L2591" t="s">
        <v>3611</v>
      </c>
    </row>
    <row r="2592" spans="1:12">
      <c r="A2592" t="s">
        <v>13018</v>
      </c>
      <c r="B2592" t="s">
        <v>12992</v>
      </c>
      <c r="C2592" t="str">
        <f t="shared" si="40"/>
        <v>AB</v>
      </c>
      <c r="D2592" s="2" t="s">
        <v>28218</v>
      </c>
      <c r="E2592" t="s">
        <v>8230</v>
      </c>
      <c r="F2592" t="s">
        <v>28219</v>
      </c>
      <c r="G2592" t="s">
        <v>856</v>
      </c>
      <c r="H2592" t="s">
        <v>6803</v>
      </c>
      <c r="I2592" t="s">
        <v>12542</v>
      </c>
      <c r="J2592" t="s">
        <v>12994</v>
      </c>
      <c r="K2592" t="s">
        <v>12995</v>
      </c>
      <c r="L2592" t="s">
        <v>3611</v>
      </c>
    </row>
    <row r="2593" spans="1:12">
      <c r="A2593" t="s">
        <v>13021</v>
      </c>
      <c r="B2593" t="s">
        <v>12997</v>
      </c>
      <c r="C2593" t="str">
        <f t="shared" si="40"/>
        <v>Cranex</v>
      </c>
      <c r="D2593" s="2" t="s">
        <v>15616</v>
      </c>
      <c r="E2593" t="s">
        <v>22933</v>
      </c>
      <c r="F2593" t="s">
        <v>23605</v>
      </c>
      <c r="G2593" t="s">
        <v>856</v>
      </c>
      <c r="H2593" t="s">
        <v>1264</v>
      </c>
      <c r="I2593" t="s">
        <v>7105</v>
      </c>
      <c r="J2593" t="s">
        <v>11673</v>
      </c>
      <c r="K2593" t="s">
        <v>4539</v>
      </c>
      <c r="L2593" t="s">
        <v>12811</v>
      </c>
    </row>
    <row r="2594" spans="1:12">
      <c r="A2594" t="s">
        <v>842</v>
      </c>
      <c r="B2594" t="s">
        <v>843</v>
      </c>
      <c r="C2594" t="str">
        <f t="shared" si="40"/>
        <v>Name</v>
      </c>
      <c r="D2594" s="2" t="s">
        <v>844</v>
      </c>
      <c r="E2594" t="s">
        <v>845</v>
      </c>
      <c r="F2594" t="s">
        <v>846</v>
      </c>
      <c r="G2594" t="s">
        <v>847</v>
      </c>
      <c r="H2594" t="s">
        <v>848</v>
      </c>
      <c r="I2594" t="s">
        <v>849</v>
      </c>
      <c r="J2594" t="s">
        <v>850</v>
      </c>
      <c r="K2594" t="s">
        <v>851</v>
      </c>
      <c r="L2594" t="s">
        <v>852</v>
      </c>
    </row>
    <row r="2595" spans="1:12">
      <c r="A2595" t="s">
        <v>13026</v>
      </c>
      <c r="B2595" t="s">
        <v>13000</v>
      </c>
      <c r="C2595" t="str">
        <f t="shared" si="40"/>
        <v>Super</v>
      </c>
      <c r="D2595" s="2" t="s">
        <v>14483</v>
      </c>
      <c r="E2595" t="s">
        <v>4499</v>
      </c>
      <c r="F2595" t="s">
        <v>11476</v>
      </c>
      <c r="G2595" t="s">
        <v>856</v>
      </c>
      <c r="H2595" t="s">
        <v>1279</v>
      </c>
      <c r="I2595" t="s">
        <v>169</v>
      </c>
      <c r="J2595" t="s">
        <v>856</v>
      </c>
      <c r="K2595" t="s">
        <v>859</v>
      </c>
      <c r="L2595" t="s">
        <v>5741</v>
      </c>
    </row>
    <row r="2596" spans="1:12">
      <c r="A2596" t="s">
        <v>13032</v>
      </c>
      <c r="B2596" t="s">
        <v>13002</v>
      </c>
      <c r="C2596" t="str">
        <f t="shared" si="40"/>
        <v>Caspian</v>
      </c>
      <c r="D2596" s="2" t="s">
        <v>9634</v>
      </c>
      <c r="E2596" t="s">
        <v>859</v>
      </c>
      <c r="F2596" t="s">
        <v>24816</v>
      </c>
      <c r="G2596" t="s">
        <v>455</v>
      </c>
      <c r="H2596" t="s">
        <v>237</v>
      </c>
      <c r="I2596" t="s">
        <v>13003</v>
      </c>
      <c r="J2596" t="s">
        <v>5201</v>
      </c>
      <c r="K2596" t="s">
        <v>867</v>
      </c>
      <c r="L2596" t="s">
        <v>5741</v>
      </c>
    </row>
    <row r="2597" spans="1:12">
      <c r="A2597" t="s">
        <v>13035</v>
      </c>
      <c r="B2597" t="s">
        <v>13005</v>
      </c>
      <c r="C2597" t="str">
        <f t="shared" si="40"/>
        <v>Unick</v>
      </c>
      <c r="D2597" s="2" t="s">
        <v>24817</v>
      </c>
      <c r="E2597" t="s">
        <v>9013</v>
      </c>
      <c r="F2597" t="s">
        <v>2823</v>
      </c>
      <c r="G2597" t="s">
        <v>856</v>
      </c>
      <c r="H2597" t="s">
        <v>718</v>
      </c>
      <c r="I2597" t="s">
        <v>9167</v>
      </c>
      <c r="J2597" t="s">
        <v>1951</v>
      </c>
      <c r="K2597" t="s">
        <v>5005</v>
      </c>
      <c r="L2597" t="s">
        <v>5886</v>
      </c>
    </row>
    <row r="2598" spans="1:12">
      <c r="A2598" t="s">
        <v>13039</v>
      </c>
      <c r="B2598" t="s">
        <v>13008</v>
      </c>
      <c r="C2598" t="str">
        <f t="shared" si="40"/>
        <v>NSB</v>
      </c>
      <c r="D2598" s="2" t="s">
        <v>859</v>
      </c>
      <c r="E2598" t="s">
        <v>11378</v>
      </c>
      <c r="F2598" t="s">
        <v>23457</v>
      </c>
      <c r="G2598" t="s">
        <v>859</v>
      </c>
      <c r="H2598" t="s">
        <v>859</v>
      </c>
      <c r="I2598" t="s">
        <v>859</v>
      </c>
      <c r="J2598" t="s">
        <v>859</v>
      </c>
      <c r="K2598" t="s">
        <v>859</v>
      </c>
      <c r="L2598" t="s">
        <v>3543</v>
      </c>
    </row>
    <row r="2599" spans="1:12">
      <c r="A2599" t="s">
        <v>13044</v>
      </c>
      <c r="B2599" t="s">
        <v>13011</v>
      </c>
      <c r="C2599" t="str">
        <f t="shared" si="40"/>
        <v>Real</v>
      </c>
      <c r="D2599" s="2" t="s">
        <v>15456</v>
      </c>
      <c r="E2599" t="s">
        <v>3234</v>
      </c>
      <c r="F2599" t="s">
        <v>23724</v>
      </c>
      <c r="G2599" t="s">
        <v>856</v>
      </c>
      <c r="H2599" t="s">
        <v>4580</v>
      </c>
      <c r="I2599" t="s">
        <v>4003</v>
      </c>
      <c r="J2599" t="s">
        <v>4290</v>
      </c>
      <c r="K2599" t="s">
        <v>4414</v>
      </c>
      <c r="L2599" t="s">
        <v>13012</v>
      </c>
    </row>
    <row r="2600" spans="1:12">
      <c r="A2600" t="s">
        <v>13047</v>
      </c>
      <c r="B2600" t="s">
        <v>13014</v>
      </c>
      <c r="C2600" t="str">
        <f t="shared" si="40"/>
        <v>Balrampur</v>
      </c>
      <c r="D2600" s="2" t="s">
        <v>24307</v>
      </c>
      <c r="E2600" t="s">
        <v>5730</v>
      </c>
      <c r="F2600" t="s">
        <v>28220</v>
      </c>
      <c r="G2600" t="s">
        <v>455</v>
      </c>
      <c r="H2600" t="s">
        <v>13015</v>
      </c>
      <c r="I2600" t="s">
        <v>13016</v>
      </c>
      <c r="J2600" t="s">
        <v>13017</v>
      </c>
      <c r="K2600" t="s">
        <v>490</v>
      </c>
      <c r="L2600" t="s">
        <v>13012</v>
      </c>
    </row>
    <row r="2601" spans="1:12">
      <c r="A2601" t="s">
        <v>13051</v>
      </c>
      <c r="B2601" t="s">
        <v>13019</v>
      </c>
      <c r="C2601" t="str">
        <f t="shared" si="40"/>
        <v>Kitex</v>
      </c>
      <c r="D2601" s="2" t="s">
        <v>19563</v>
      </c>
      <c r="E2601" t="s">
        <v>6311</v>
      </c>
      <c r="F2601" t="s">
        <v>28221</v>
      </c>
      <c r="G2601" t="s">
        <v>1369</v>
      </c>
      <c r="H2601" t="s">
        <v>5903</v>
      </c>
      <c r="I2601" t="s">
        <v>10706</v>
      </c>
      <c r="J2601" t="s">
        <v>13020</v>
      </c>
      <c r="K2601" t="s">
        <v>10426</v>
      </c>
      <c r="L2601" t="s">
        <v>13012</v>
      </c>
    </row>
    <row r="2602" spans="1:12">
      <c r="A2602" t="s">
        <v>13056</v>
      </c>
      <c r="B2602" t="s">
        <v>13022</v>
      </c>
      <c r="C2602" t="str">
        <f t="shared" si="40"/>
        <v>Beryl</v>
      </c>
      <c r="D2602" s="2" t="s">
        <v>10919</v>
      </c>
      <c r="E2602" t="s">
        <v>21223</v>
      </c>
      <c r="F2602" t="s">
        <v>4566</v>
      </c>
      <c r="G2602" t="s">
        <v>856</v>
      </c>
      <c r="H2602" t="s">
        <v>933</v>
      </c>
      <c r="I2602" t="s">
        <v>13023</v>
      </c>
      <c r="J2602" t="s">
        <v>13024</v>
      </c>
      <c r="K2602" t="s">
        <v>13025</v>
      </c>
      <c r="L2602" t="s">
        <v>2319</v>
      </c>
    </row>
    <row r="2603" spans="1:12">
      <c r="A2603" t="s">
        <v>13060</v>
      </c>
      <c r="B2603" t="s">
        <v>773</v>
      </c>
      <c r="C2603" t="str">
        <f t="shared" si="40"/>
        <v>Rushil</v>
      </c>
      <c r="D2603" s="2" t="s">
        <v>23566</v>
      </c>
      <c r="E2603" t="s">
        <v>6780</v>
      </c>
      <c r="F2603" t="s">
        <v>28222</v>
      </c>
      <c r="G2603" t="s">
        <v>163</v>
      </c>
      <c r="H2603" t="s">
        <v>13028</v>
      </c>
      <c r="I2603" t="s">
        <v>13029</v>
      </c>
      <c r="J2603" t="s">
        <v>13030</v>
      </c>
      <c r="K2603" t="s">
        <v>13031</v>
      </c>
      <c r="L2603" t="s">
        <v>8745</v>
      </c>
    </row>
    <row r="2604" spans="1:12">
      <c r="A2604" t="s">
        <v>13063</v>
      </c>
      <c r="B2604" t="s">
        <v>13033</v>
      </c>
      <c r="C2604" t="str">
        <f t="shared" si="40"/>
        <v>Stanley</v>
      </c>
      <c r="D2604" s="2" t="s">
        <v>28223</v>
      </c>
      <c r="E2604" t="s">
        <v>28224</v>
      </c>
      <c r="F2604" t="s">
        <v>24535</v>
      </c>
      <c r="G2604" t="s">
        <v>856</v>
      </c>
      <c r="H2604" t="s">
        <v>11076</v>
      </c>
      <c r="I2604" t="s">
        <v>13034</v>
      </c>
      <c r="J2604" t="s">
        <v>1880</v>
      </c>
      <c r="K2604" t="s">
        <v>2859</v>
      </c>
      <c r="L2604" t="s">
        <v>8745</v>
      </c>
    </row>
    <row r="2605" spans="1:12">
      <c r="A2605" t="s">
        <v>13067</v>
      </c>
      <c r="B2605" t="s">
        <v>13036</v>
      </c>
      <c r="C2605" t="str">
        <f t="shared" si="40"/>
        <v>Rallis</v>
      </c>
      <c r="D2605" s="2" t="s">
        <v>28225</v>
      </c>
      <c r="E2605" t="s">
        <v>7474</v>
      </c>
      <c r="F2605" t="s">
        <v>28226</v>
      </c>
      <c r="G2605" t="s">
        <v>437</v>
      </c>
      <c r="H2605" t="s">
        <v>1129</v>
      </c>
      <c r="I2605" t="s">
        <v>13037</v>
      </c>
      <c r="J2605" t="s">
        <v>13038</v>
      </c>
      <c r="K2605" t="s">
        <v>6080</v>
      </c>
      <c r="L2605" t="s">
        <v>10851</v>
      </c>
    </row>
    <row r="2606" spans="1:12">
      <c r="A2606" t="s">
        <v>13071</v>
      </c>
      <c r="B2606" t="s">
        <v>13040</v>
      </c>
      <c r="C2606" t="str">
        <f t="shared" si="40"/>
        <v>Graphite</v>
      </c>
      <c r="D2606" s="2" t="s">
        <v>4511</v>
      </c>
      <c r="E2606" t="s">
        <v>12463</v>
      </c>
      <c r="F2606" t="s">
        <v>28227</v>
      </c>
      <c r="G2606" t="s">
        <v>2040</v>
      </c>
      <c r="H2606" t="s">
        <v>10577</v>
      </c>
      <c r="I2606" t="s">
        <v>13042</v>
      </c>
      <c r="J2606" t="s">
        <v>13043</v>
      </c>
      <c r="K2606" t="s">
        <v>9948</v>
      </c>
      <c r="L2606" t="s">
        <v>10106</v>
      </c>
    </row>
    <row r="2607" spans="1:12">
      <c r="A2607" t="s">
        <v>13077</v>
      </c>
      <c r="B2607" t="s">
        <v>13045</v>
      </c>
      <c r="C2607" t="str">
        <f t="shared" si="40"/>
        <v>Alfa</v>
      </c>
      <c r="D2607" s="2" t="s">
        <v>25668</v>
      </c>
      <c r="E2607" t="s">
        <v>2601</v>
      </c>
      <c r="F2607" t="s">
        <v>95</v>
      </c>
      <c r="G2607" t="s">
        <v>856</v>
      </c>
      <c r="H2607" t="s">
        <v>228</v>
      </c>
      <c r="I2607" t="s">
        <v>7604</v>
      </c>
      <c r="J2607" t="s">
        <v>7317</v>
      </c>
      <c r="K2607" t="s">
        <v>969</v>
      </c>
      <c r="L2607" t="s">
        <v>5718</v>
      </c>
    </row>
    <row r="2608" spans="1:12">
      <c r="A2608" t="s">
        <v>13079</v>
      </c>
      <c r="B2608" t="s">
        <v>13048</v>
      </c>
      <c r="C2608" t="str">
        <f t="shared" si="40"/>
        <v>Godavari</v>
      </c>
      <c r="D2608" s="2" t="s">
        <v>13185</v>
      </c>
      <c r="E2608" t="s">
        <v>9115</v>
      </c>
      <c r="F2608" t="s">
        <v>2247</v>
      </c>
      <c r="G2608" t="s">
        <v>856</v>
      </c>
      <c r="H2608" t="s">
        <v>282</v>
      </c>
      <c r="I2608" t="s">
        <v>13049</v>
      </c>
      <c r="J2608" t="s">
        <v>5490</v>
      </c>
      <c r="K2608" t="s">
        <v>13050</v>
      </c>
      <c r="L2608" t="s">
        <v>5718</v>
      </c>
    </row>
    <row r="2609" spans="1:12">
      <c r="A2609" t="s">
        <v>13085</v>
      </c>
      <c r="B2609" t="s">
        <v>13052</v>
      </c>
      <c r="C2609" t="str">
        <f t="shared" si="40"/>
        <v>Bal</v>
      </c>
      <c r="D2609" s="2" t="s">
        <v>28228</v>
      </c>
      <c r="E2609" t="s">
        <v>1190</v>
      </c>
      <c r="F2609" t="s">
        <v>28229</v>
      </c>
      <c r="G2609" t="s">
        <v>4779</v>
      </c>
      <c r="H2609" t="s">
        <v>3024</v>
      </c>
      <c r="I2609" t="s">
        <v>13053</v>
      </c>
      <c r="J2609" t="s">
        <v>13054</v>
      </c>
      <c r="K2609" t="s">
        <v>13055</v>
      </c>
      <c r="L2609" t="s">
        <v>5718</v>
      </c>
    </row>
    <row r="2610" spans="1:12">
      <c r="A2610" t="s">
        <v>842</v>
      </c>
      <c r="B2610" t="s">
        <v>843</v>
      </c>
      <c r="C2610" t="str">
        <f t="shared" si="40"/>
        <v>Name</v>
      </c>
      <c r="D2610" s="2" t="s">
        <v>844</v>
      </c>
      <c r="E2610" t="s">
        <v>845</v>
      </c>
      <c r="F2610" t="s">
        <v>846</v>
      </c>
      <c r="G2610" t="s">
        <v>847</v>
      </c>
      <c r="H2610" t="s">
        <v>848</v>
      </c>
      <c r="I2610" t="s">
        <v>849</v>
      </c>
      <c r="J2610" t="s">
        <v>850</v>
      </c>
      <c r="K2610" t="s">
        <v>851</v>
      </c>
      <c r="L2610" t="s">
        <v>852</v>
      </c>
    </row>
    <row r="2611" spans="1:12">
      <c r="A2611" t="s">
        <v>13088</v>
      </c>
      <c r="B2611" t="s">
        <v>13057</v>
      </c>
      <c r="C2611" t="str">
        <f t="shared" si="40"/>
        <v>Eighty</v>
      </c>
      <c r="D2611" s="2" t="s">
        <v>1026</v>
      </c>
      <c r="E2611" t="s">
        <v>1786</v>
      </c>
      <c r="F2611" t="s">
        <v>22956</v>
      </c>
      <c r="G2611" t="s">
        <v>856</v>
      </c>
      <c r="H2611" t="s">
        <v>1964</v>
      </c>
      <c r="I2611" t="s">
        <v>13058</v>
      </c>
      <c r="J2611" t="s">
        <v>13059</v>
      </c>
      <c r="K2611" t="s">
        <v>3506</v>
      </c>
      <c r="L2611" t="s">
        <v>5718</v>
      </c>
    </row>
    <row r="2612" spans="1:12">
      <c r="A2612" t="s">
        <v>13092</v>
      </c>
      <c r="B2612" t="s">
        <v>13061</v>
      </c>
      <c r="C2612" t="str">
        <f t="shared" si="40"/>
        <v>AAVAS</v>
      </c>
      <c r="D2612" s="2" t="s">
        <v>28230</v>
      </c>
      <c r="E2612" t="s">
        <v>6178</v>
      </c>
      <c r="F2612" t="s">
        <v>28231</v>
      </c>
      <c r="G2612" t="s">
        <v>856</v>
      </c>
      <c r="H2612" t="s">
        <v>3465</v>
      </c>
      <c r="I2612" t="s">
        <v>1221</v>
      </c>
      <c r="J2612" t="s">
        <v>13062</v>
      </c>
      <c r="K2612" t="s">
        <v>1611</v>
      </c>
      <c r="L2612" t="s">
        <v>658</v>
      </c>
    </row>
    <row r="2613" spans="1:12">
      <c r="A2613" t="s">
        <v>13095</v>
      </c>
      <c r="B2613" t="s">
        <v>13064</v>
      </c>
      <c r="C2613" t="str">
        <f t="shared" si="40"/>
        <v>Cil</v>
      </c>
      <c r="D2613" s="2" t="s">
        <v>6030</v>
      </c>
      <c r="E2613" t="s">
        <v>270</v>
      </c>
      <c r="F2613" t="s">
        <v>5354</v>
      </c>
      <c r="G2613" t="s">
        <v>856</v>
      </c>
      <c r="H2613" t="s">
        <v>969</v>
      </c>
      <c r="I2613" t="s">
        <v>13065</v>
      </c>
      <c r="J2613" t="s">
        <v>1887</v>
      </c>
      <c r="K2613" t="s">
        <v>13066</v>
      </c>
      <c r="L2613" t="s">
        <v>5005</v>
      </c>
    </row>
    <row r="2614" spans="1:12">
      <c r="A2614" t="s">
        <v>13099</v>
      </c>
      <c r="B2614" t="s">
        <v>13068</v>
      </c>
      <c r="C2614" t="str">
        <f t="shared" si="40"/>
        <v>Polyspin</v>
      </c>
      <c r="D2614" s="2" t="s">
        <v>22952</v>
      </c>
      <c r="E2614" t="s">
        <v>5752</v>
      </c>
      <c r="F2614" t="s">
        <v>22952</v>
      </c>
      <c r="G2614" t="s">
        <v>856</v>
      </c>
      <c r="H2614" t="s">
        <v>3608</v>
      </c>
      <c r="I2614" t="s">
        <v>13069</v>
      </c>
      <c r="J2614" t="s">
        <v>13070</v>
      </c>
      <c r="K2614" t="s">
        <v>8159</v>
      </c>
      <c r="L2614" t="s">
        <v>5005</v>
      </c>
    </row>
    <row r="2615" spans="1:12">
      <c r="A2615" t="s">
        <v>13102</v>
      </c>
      <c r="B2615" t="s">
        <v>13072</v>
      </c>
      <c r="C2615" t="str">
        <f t="shared" si="40"/>
        <v>Lykis</v>
      </c>
      <c r="D2615" s="2" t="s">
        <v>6788</v>
      </c>
      <c r="E2615" t="s">
        <v>1026</v>
      </c>
      <c r="F2615" t="s">
        <v>12664</v>
      </c>
      <c r="G2615" t="s">
        <v>856</v>
      </c>
      <c r="H2615" t="s">
        <v>13074</v>
      </c>
      <c r="I2615" t="s">
        <v>13075</v>
      </c>
      <c r="J2615" t="s">
        <v>13076</v>
      </c>
      <c r="K2615" t="s">
        <v>200</v>
      </c>
      <c r="L2615" t="s">
        <v>4226</v>
      </c>
    </row>
    <row r="2616" spans="1:12">
      <c r="A2616" t="s">
        <v>13105</v>
      </c>
      <c r="B2616" t="s">
        <v>13078</v>
      </c>
      <c r="C2616" t="str">
        <f t="shared" si="40"/>
        <v>Premco</v>
      </c>
      <c r="D2616" s="2" t="s">
        <v>28059</v>
      </c>
      <c r="E2616" t="s">
        <v>10502</v>
      </c>
      <c r="F2616" t="s">
        <v>28232</v>
      </c>
      <c r="G2616" t="s">
        <v>4127</v>
      </c>
      <c r="H2616" t="s">
        <v>546</v>
      </c>
      <c r="I2616" t="s">
        <v>7784</v>
      </c>
      <c r="J2616" t="s">
        <v>10601</v>
      </c>
      <c r="K2616" t="s">
        <v>4153</v>
      </c>
      <c r="L2616" t="s">
        <v>4226</v>
      </c>
    </row>
    <row r="2617" spans="1:12">
      <c r="A2617" t="s">
        <v>13109</v>
      </c>
      <c r="B2617" t="s">
        <v>13080</v>
      </c>
      <c r="C2617" t="str">
        <f t="shared" si="40"/>
        <v>United</v>
      </c>
      <c r="D2617" s="2" t="s">
        <v>24820</v>
      </c>
      <c r="E2617" t="s">
        <v>5088</v>
      </c>
      <c r="F2617" t="s">
        <v>28233</v>
      </c>
      <c r="G2617" t="s">
        <v>2858</v>
      </c>
      <c r="H2617" t="s">
        <v>748</v>
      </c>
      <c r="I2617" t="s">
        <v>13081</v>
      </c>
      <c r="J2617" t="s">
        <v>13082</v>
      </c>
      <c r="K2617" t="s">
        <v>13083</v>
      </c>
      <c r="L2617" t="s">
        <v>13084</v>
      </c>
    </row>
    <row r="2618" spans="1:12">
      <c r="A2618" t="s">
        <v>13111</v>
      </c>
      <c r="B2618" t="s">
        <v>13086</v>
      </c>
      <c r="C2618" t="str">
        <f t="shared" si="40"/>
        <v>Trident</v>
      </c>
      <c r="D2618" s="2" t="s">
        <v>24821</v>
      </c>
      <c r="E2618" t="s">
        <v>24822</v>
      </c>
      <c r="F2618" t="s">
        <v>24823</v>
      </c>
      <c r="G2618" t="s">
        <v>856</v>
      </c>
      <c r="H2618" t="s">
        <v>2584</v>
      </c>
      <c r="I2618" t="s">
        <v>1869</v>
      </c>
      <c r="J2618" t="s">
        <v>13087</v>
      </c>
      <c r="K2618" t="s">
        <v>10951</v>
      </c>
      <c r="L2618" t="s">
        <v>13084</v>
      </c>
    </row>
    <row r="2619" spans="1:12">
      <c r="A2619" t="s">
        <v>13115</v>
      </c>
      <c r="B2619" t="s">
        <v>13089</v>
      </c>
      <c r="C2619" t="str">
        <f t="shared" si="40"/>
        <v>K&amp;R</v>
      </c>
      <c r="D2619" s="2" t="s">
        <v>22976</v>
      </c>
      <c r="E2619" t="s">
        <v>7781</v>
      </c>
      <c r="F2619" t="s">
        <v>28234</v>
      </c>
      <c r="G2619" t="s">
        <v>856</v>
      </c>
      <c r="H2619" t="s">
        <v>987</v>
      </c>
      <c r="I2619" t="s">
        <v>13090</v>
      </c>
      <c r="J2619" t="s">
        <v>10516</v>
      </c>
      <c r="K2619" t="s">
        <v>13091</v>
      </c>
      <c r="L2619" t="s">
        <v>13084</v>
      </c>
    </row>
    <row r="2620" spans="1:12">
      <c r="A2620" t="s">
        <v>13120</v>
      </c>
      <c r="B2620" t="s">
        <v>13093</v>
      </c>
      <c r="C2620" t="str">
        <f t="shared" si="40"/>
        <v>Fiberweb</v>
      </c>
      <c r="D2620" s="2" t="s">
        <v>12967</v>
      </c>
      <c r="E2620" t="s">
        <v>2804</v>
      </c>
      <c r="F2620" t="s">
        <v>24824</v>
      </c>
      <c r="G2620" t="s">
        <v>856</v>
      </c>
      <c r="H2620" t="s">
        <v>688</v>
      </c>
      <c r="I2620" t="s">
        <v>11368</v>
      </c>
      <c r="J2620" t="s">
        <v>2653</v>
      </c>
      <c r="K2620" t="s">
        <v>8346</v>
      </c>
      <c r="L2620" t="s">
        <v>1228</v>
      </c>
    </row>
    <row r="2621" spans="1:12">
      <c r="A2621" t="s">
        <v>842</v>
      </c>
      <c r="B2621" t="s">
        <v>843</v>
      </c>
      <c r="C2621" t="str">
        <f t="shared" si="40"/>
        <v>Name</v>
      </c>
      <c r="D2621" s="2" t="s">
        <v>844</v>
      </c>
      <c r="E2621" t="s">
        <v>845</v>
      </c>
      <c r="F2621" t="s">
        <v>846</v>
      </c>
      <c r="G2621" t="s">
        <v>847</v>
      </c>
      <c r="H2621" t="s">
        <v>848</v>
      </c>
      <c r="I2621" t="s">
        <v>849</v>
      </c>
      <c r="J2621" t="s">
        <v>850</v>
      </c>
      <c r="K2621" t="s">
        <v>851</v>
      </c>
      <c r="L2621" t="s">
        <v>852</v>
      </c>
    </row>
    <row r="2622" spans="1:12">
      <c r="A2622" t="s">
        <v>13122</v>
      </c>
      <c r="B2622" t="s">
        <v>13096</v>
      </c>
      <c r="C2622" t="str">
        <f t="shared" si="40"/>
        <v>National</v>
      </c>
      <c r="D2622" s="2" t="s">
        <v>23075</v>
      </c>
      <c r="E2622" t="s">
        <v>6402</v>
      </c>
      <c r="F2622" t="s">
        <v>28235</v>
      </c>
      <c r="G2622" t="s">
        <v>2037</v>
      </c>
      <c r="H2622" t="s">
        <v>7760</v>
      </c>
      <c r="I2622" t="s">
        <v>13097</v>
      </c>
      <c r="J2622" t="s">
        <v>13098</v>
      </c>
      <c r="K2622" t="s">
        <v>2823</v>
      </c>
      <c r="L2622" t="s">
        <v>8262</v>
      </c>
    </row>
    <row r="2623" spans="1:12">
      <c r="A2623" t="s">
        <v>13127</v>
      </c>
      <c r="B2623" t="s">
        <v>13100</v>
      </c>
      <c r="C2623" t="str">
        <f t="shared" si="40"/>
        <v>Bhudevi</v>
      </c>
      <c r="D2623" s="2" t="s">
        <v>24825</v>
      </c>
      <c r="E2623" t="s">
        <v>859</v>
      </c>
      <c r="F2623" t="s">
        <v>24826</v>
      </c>
      <c r="G2623" t="s">
        <v>856</v>
      </c>
      <c r="H2623" t="s">
        <v>11345</v>
      </c>
      <c r="I2623" t="s">
        <v>13101</v>
      </c>
      <c r="J2623" t="s">
        <v>856</v>
      </c>
      <c r="K2623" t="s">
        <v>859</v>
      </c>
      <c r="L2623" t="s">
        <v>545</v>
      </c>
    </row>
    <row r="2624" spans="1:12">
      <c r="A2624" t="s">
        <v>13131</v>
      </c>
      <c r="B2624" t="s">
        <v>13103</v>
      </c>
      <c r="C2624" t="str">
        <f t="shared" si="40"/>
        <v>Polychem</v>
      </c>
      <c r="D2624" s="2" t="s">
        <v>24827</v>
      </c>
      <c r="E2624" t="s">
        <v>907</v>
      </c>
      <c r="F2624" t="s">
        <v>23465</v>
      </c>
      <c r="G2624" t="s">
        <v>437</v>
      </c>
      <c r="H2624" t="s">
        <v>2273</v>
      </c>
      <c r="I2624" t="s">
        <v>13104</v>
      </c>
      <c r="J2624" t="s">
        <v>2536</v>
      </c>
      <c r="K2624" t="s">
        <v>10915</v>
      </c>
      <c r="L2624" t="s">
        <v>545</v>
      </c>
    </row>
    <row r="2625" spans="1:12">
      <c r="A2625" t="s">
        <v>13135</v>
      </c>
      <c r="B2625" t="s">
        <v>13106</v>
      </c>
      <c r="C2625" t="str">
        <f t="shared" si="40"/>
        <v>Transpek</v>
      </c>
      <c r="D2625" s="2" t="s">
        <v>28236</v>
      </c>
      <c r="E2625" t="s">
        <v>2073</v>
      </c>
      <c r="F2625" t="s">
        <v>28237</v>
      </c>
      <c r="G2625" t="s">
        <v>4580</v>
      </c>
      <c r="H2625" t="s">
        <v>1524</v>
      </c>
      <c r="I2625" t="s">
        <v>13107</v>
      </c>
      <c r="J2625" t="s">
        <v>13108</v>
      </c>
      <c r="K2625" t="s">
        <v>621</v>
      </c>
      <c r="L2625" t="s">
        <v>7607</v>
      </c>
    </row>
    <row r="2626" spans="1:12">
      <c r="A2626" t="s">
        <v>13139</v>
      </c>
      <c r="B2626" t="s">
        <v>13110</v>
      </c>
      <c r="C2626" t="str">
        <f t="shared" ref="C2626:C2689" si="41">IFERROR(LEFT(B2626,FIND(" ",B2626)-1),B2626)</f>
        <v>Cheviot</v>
      </c>
      <c r="D2626" s="2" t="s">
        <v>28238</v>
      </c>
      <c r="E2626" t="s">
        <v>1852</v>
      </c>
      <c r="F2626" t="s">
        <v>28239</v>
      </c>
      <c r="G2626" t="s">
        <v>1902</v>
      </c>
      <c r="H2626" t="s">
        <v>1419</v>
      </c>
      <c r="I2626" t="s">
        <v>4932</v>
      </c>
      <c r="J2626" t="s">
        <v>12795</v>
      </c>
      <c r="K2626" t="s">
        <v>3986</v>
      </c>
      <c r="L2626" t="s">
        <v>7515</v>
      </c>
    </row>
    <row r="2627" spans="1:12">
      <c r="A2627" t="s">
        <v>13140</v>
      </c>
      <c r="B2627" t="s">
        <v>13112</v>
      </c>
      <c r="C2627" t="str">
        <f t="shared" si="41"/>
        <v>Dynemic</v>
      </c>
      <c r="D2627" s="2" t="s">
        <v>24829</v>
      </c>
      <c r="E2627" t="s">
        <v>3358</v>
      </c>
      <c r="F2627" t="s">
        <v>24830</v>
      </c>
      <c r="G2627" t="s">
        <v>856</v>
      </c>
      <c r="H2627" t="s">
        <v>665</v>
      </c>
      <c r="I2627" t="s">
        <v>1371</v>
      </c>
      <c r="J2627" t="s">
        <v>13113</v>
      </c>
      <c r="K2627" t="s">
        <v>13114</v>
      </c>
      <c r="L2627" t="s">
        <v>7515</v>
      </c>
    </row>
    <row r="2628" spans="1:12">
      <c r="A2628" t="s">
        <v>13146</v>
      </c>
      <c r="B2628" t="s">
        <v>13116</v>
      </c>
      <c r="C2628" t="str">
        <f t="shared" si="41"/>
        <v>Spacenet</v>
      </c>
      <c r="D2628" s="2" t="s">
        <v>240</v>
      </c>
      <c r="E2628" t="s">
        <v>24678</v>
      </c>
      <c r="F2628" t="s">
        <v>24831</v>
      </c>
      <c r="G2628" t="s">
        <v>856</v>
      </c>
      <c r="H2628" t="s">
        <v>364</v>
      </c>
      <c r="I2628" t="s">
        <v>13117</v>
      </c>
      <c r="J2628" t="s">
        <v>13118</v>
      </c>
      <c r="K2628" t="s">
        <v>13119</v>
      </c>
      <c r="L2628" t="s">
        <v>1142</v>
      </c>
    </row>
    <row r="2629" spans="1:12">
      <c r="A2629" t="s">
        <v>13149</v>
      </c>
      <c r="B2629" t="s">
        <v>13121</v>
      </c>
      <c r="C2629" t="str">
        <f t="shared" si="41"/>
        <v>Smart</v>
      </c>
      <c r="D2629" s="2" t="s">
        <v>169</v>
      </c>
      <c r="E2629" t="s">
        <v>23636</v>
      </c>
      <c r="F2629" t="s">
        <v>6345</v>
      </c>
      <c r="G2629" t="s">
        <v>856</v>
      </c>
      <c r="H2629" t="s">
        <v>1369</v>
      </c>
      <c r="I2629" t="s">
        <v>3609</v>
      </c>
      <c r="J2629" t="s">
        <v>2132</v>
      </c>
      <c r="K2629" t="s">
        <v>5382</v>
      </c>
      <c r="L2629" t="s">
        <v>1142</v>
      </c>
    </row>
    <row r="2630" spans="1:12">
      <c r="A2630" t="s">
        <v>13152</v>
      </c>
      <c r="B2630" t="s">
        <v>13123</v>
      </c>
      <c r="C2630" t="str">
        <f t="shared" si="41"/>
        <v>Arvee</v>
      </c>
      <c r="D2630" s="2" t="s">
        <v>23220</v>
      </c>
      <c r="E2630" t="s">
        <v>28240</v>
      </c>
      <c r="F2630" t="s">
        <v>28241</v>
      </c>
      <c r="G2630" t="s">
        <v>856</v>
      </c>
      <c r="H2630" t="s">
        <v>448</v>
      </c>
      <c r="I2630" t="s">
        <v>13125</v>
      </c>
      <c r="J2630" t="s">
        <v>1148</v>
      </c>
      <c r="K2630" t="s">
        <v>13126</v>
      </c>
      <c r="L2630" t="s">
        <v>1142</v>
      </c>
    </row>
    <row r="2631" spans="1:12">
      <c r="A2631" t="s">
        <v>13154</v>
      </c>
      <c r="B2631" t="s">
        <v>13128</v>
      </c>
      <c r="C2631" t="str">
        <f t="shared" si="41"/>
        <v>IVP</v>
      </c>
      <c r="D2631" s="2" t="s">
        <v>3879</v>
      </c>
      <c r="E2631" t="s">
        <v>16449</v>
      </c>
      <c r="F2631" t="s">
        <v>23356</v>
      </c>
      <c r="G2631" t="s">
        <v>570</v>
      </c>
      <c r="H2631" t="s">
        <v>955</v>
      </c>
      <c r="I2631" t="s">
        <v>13129</v>
      </c>
      <c r="J2631" t="s">
        <v>13130</v>
      </c>
      <c r="K2631" t="s">
        <v>6992</v>
      </c>
      <c r="L2631" t="s">
        <v>6193</v>
      </c>
    </row>
    <row r="2632" spans="1:12">
      <c r="A2632" t="s">
        <v>13160</v>
      </c>
      <c r="B2632" t="s">
        <v>13132</v>
      </c>
      <c r="C2632" t="str">
        <f t="shared" si="41"/>
        <v>Liberty</v>
      </c>
      <c r="D2632" s="2" t="s">
        <v>24832</v>
      </c>
      <c r="E2632" t="s">
        <v>23689</v>
      </c>
      <c r="F2632" t="s">
        <v>24833</v>
      </c>
      <c r="G2632" t="s">
        <v>856</v>
      </c>
      <c r="H2632" t="s">
        <v>596</v>
      </c>
      <c r="I2632" t="s">
        <v>13133</v>
      </c>
      <c r="J2632" t="s">
        <v>13134</v>
      </c>
      <c r="K2632" t="s">
        <v>10771</v>
      </c>
      <c r="L2632" t="s">
        <v>6193</v>
      </c>
    </row>
    <row r="2633" spans="1:12">
      <c r="A2633" t="s">
        <v>13164</v>
      </c>
      <c r="B2633" t="s">
        <v>13136</v>
      </c>
      <c r="C2633" t="str">
        <f t="shared" si="41"/>
        <v>Dr</v>
      </c>
      <c r="D2633" s="2" t="s">
        <v>28242</v>
      </c>
      <c r="E2633" t="s">
        <v>28243</v>
      </c>
      <c r="F2633" t="s">
        <v>28244</v>
      </c>
      <c r="G2633" t="s">
        <v>856</v>
      </c>
      <c r="H2633" t="s">
        <v>4599</v>
      </c>
      <c r="I2633" t="s">
        <v>13137</v>
      </c>
      <c r="J2633" t="s">
        <v>13138</v>
      </c>
      <c r="K2633" t="s">
        <v>6704</v>
      </c>
      <c r="L2633" t="s">
        <v>6193</v>
      </c>
    </row>
    <row r="2634" spans="1:12">
      <c r="A2634" t="s">
        <v>13167</v>
      </c>
      <c r="B2634" t="s">
        <v>777</v>
      </c>
      <c r="C2634" t="str">
        <f t="shared" si="41"/>
        <v>Ujaas</v>
      </c>
      <c r="D2634" s="2" t="s">
        <v>24834</v>
      </c>
      <c r="E2634" t="s">
        <v>24835</v>
      </c>
      <c r="F2634" t="s">
        <v>24836</v>
      </c>
      <c r="G2634" t="s">
        <v>856</v>
      </c>
      <c r="H2634" t="s">
        <v>5475</v>
      </c>
      <c r="I2634" t="s">
        <v>99</v>
      </c>
      <c r="J2634" t="s">
        <v>642</v>
      </c>
      <c r="K2634" t="s">
        <v>12086</v>
      </c>
      <c r="L2634" t="s">
        <v>8318</v>
      </c>
    </row>
    <row r="2635" spans="1:12">
      <c r="A2635" t="s">
        <v>13171</v>
      </c>
      <c r="B2635" t="s">
        <v>13141</v>
      </c>
      <c r="C2635" t="str">
        <f t="shared" si="41"/>
        <v>Sadbhav</v>
      </c>
      <c r="D2635" s="2" t="s">
        <v>3728</v>
      </c>
      <c r="E2635" t="s">
        <v>859</v>
      </c>
      <c r="F2635" t="s">
        <v>28245</v>
      </c>
      <c r="G2635" t="s">
        <v>856</v>
      </c>
      <c r="H2635" t="s">
        <v>13142</v>
      </c>
      <c r="I2635" t="s">
        <v>13143</v>
      </c>
      <c r="J2635" t="s">
        <v>13144</v>
      </c>
      <c r="K2635" t="s">
        <v>13145</v>
      </c>
      <c r="L2635" t="s">
        <v>8318</v>
      </c>
    </row>
    <row r="2636" spans="1:12">
      <c r="A2636" t="s">
        <v>13175</v>
      </c>
      <c r="B2636" t="s">
        <v>13147</v>
      </c>
      <c r="C2636" t="str">
        <f t="shared" si="41"/>
        <v>Ace</v>
      </c>
      <c r="D2636" s="2" t="s">
        <v>28246</v>
      </c>
      <c r="E2636" t="s">
        <v>28247</v>
      </c>
      <c r="F2636" t="s">
        <v>28248</v>
      </c>
      <c r="G2636" t="s">
        <v>856</v>
      </c>
      <c r="H2636" t="s">
        <v>610</v>
      </c>
      <c r="I2636" t="s">
        <v>10377</v>
      </c>
      <c r="J2636" t="s">
        <v>3020</v>
      </c>
      <c r="K2636" t="s">
        <v>13148</v>
      </c>
      <c r="L2636" t="s">
        <v>5339</v>
      </c>
    </row>
    <row r="2637" spans="1:12">
      <c r="A2637" t="s">
        <v>842</v>
      </c>
      <c r="B2637" t="s">
        <v>843</v>
      </c>
      <c r="C2637" t="str">
        <f t="shared" si="41"/>
        <v>Name</v>
      </c>
      <c r="D2637" s="2" t="s">
        <v>844</v>
      </c>
      <c r="E2637" t="s">
        <v>845</v>
      </c>
      <c r="F2637" t="s">
        <v>846</v>
      </c>
      <c r="G2637" t="s">
        <v>847</v>
      </c>
      <c r="H2637" t="s">
        <v>848</v>
      </c>
      <c r="I2637" t="s">
        <v>849</v>
      </c>
      <c r="J2637" t="s">
        <v>850</v>
      </c>
      <c r="K2637" t="s">
        <v>851</v>
      </c>
      <c r="L2637" t="s">
        <v>852</v>
      </c>
    </row>
    <row r="2638" spans="1:12">
      <c r="A2638" t="s">
        <v>13180</v>
      </c>
      <c r="B2638" t="s">
        <v>13150</v>
      </c>
      <c r="C2638" t="str">
        <f t="shared" si="41"/>
        <v>Hindcon</v>
      </c>
      <c r="D2638" s="2" t="s">
        <v>25597</v>
      </c>
      <c r="E2638" t="s">
        <v>11927</v>
      </c>
      <c r="F2638" t="s">
        <v>28249</v>
      </c>
      <c r="G2638" t="s">
        <v>856</v>
      </c>
      <c r="H2638" t="s">
        <v>148</v>
      </c>
      <c r="I2638" t="s">
        <v>6127</v>
      </c>
      <c r="J2638" t="s">
        <v>7758</v>
      </c>
      <c r="K2638" t="s">
        <v>1339</v>
      </c>
      <c r="L2638" t="s">
        <v>5339</v>
      </c>
    </row>
    <row r="2639" spans="1:12">
      <c r="A2639" t="s">
        <v>13183</v>
      </c>
      <c r="B2639" t="s">
        <v>13153</v>
      </c>
      <c r="C2639" t="str">
        <f t="shared" si="41"/>
        <v>Ambey</v>
      </c>
      <c r="D2639" s="2" t="s">
        <v>9419</v>
      </c>
      <c r="E2639" t="s">
        <v>15728</v>
      </c>
      <c r="F2639" t="s">
        <v>24837</v>
      </c>
      <c r="G2639" t="s">
        <v>856</v>
      </c>
      <c r="H2639" t="s">
        <v>105</v>
      </c>
      <c r="I2639" t="s">
        <v>3609</v>
      </c>
      <c r="J2639" t="s">
        <v>9711</v>
      </c>
      <c r="K2639" t="s">
        <v>6666</v>
      </c>
      <c r="L2639" t="s">
        <v>5339</v>
      </c>
    </row>
    <row r="2640" spans="1:12">
      <c r="A2640" t="s">
        <v>13186</v>
      </c>
      <c r="B2640" t="s">
        <v>13155</v>
      </c>
      <c r="C2640" t="str">
        <f t="shared" si="41"/>
        <v>Garnet</v>
      </c>
      <c r="D2640" s="2" t="s">
        <v>14234</v>
      </c>
      <c r="E2640" t="s">
        <v>1874</v>
      </c>
      <c r="F2640" t="s">
        <v>24356</v>
      </c>
      <c r="G2640" t="s">
        <v>856</v>
      </c>
      <c r="H2640" t="s">
        <v>1224</v>
      </c>
      <c r="I2640" t="s">
        <v>13157</v>
      </c>
      <c r="J2640" t="s">
        <v>13158</v>
      </c>
      <c r="K2640" t="s">
        <v>13159</v>
      </c>
      <c r="L2640" t="s">
        <v>11974</v>
      </c>
    </row>
    <row r="2641" spans="1:12">
      <c r="A2641" t="s">
        <v>13189</v>
      </c>
      <c r="B2641" t="s">
        <v>13161</v>
      </c>
      <c r="C2641" t="str">
        <f t="shared" si="41"/>
        <v>REC</v>
      </c>
      <c r="D2641" s="2" t="s">
        <v>28250</v>
      </c>
      <c r="E2641" t="s">
        <v>256</v>
      </c>
      <c r="F2641" t="s">
        <v>28251</v>
      </c>
      <c r="G2641" t="s">
        <v>16739</v>
      </c>
      <c r="H2641" t="s">
        <v>13162</v>
      </c>
      <c r="I2641" t="s">
        <v>7596</v>
      </c>
      <c r="J2641" t="s">
        <v>13163</v>
      </c>
      <c r="K2641" t="s">
        <v>668</v>
      </c>
      <c r="L2641" t="s">
        <v>11974</v>
      </c>
    </row>
    <row r="2642" spans="1:12">
      <c r="A2642" t="s">
        <v>13192</v>
      </c>
      <c r="B2642" t="s">
        <v>13165</v>
      </c>
      <c r="C2642" t="str">
        <f t="shared" si="41"/>
        <v>Rungta</v>
      </c>
      <c r="D2642" s="2" t="s">
        <v>18814</v>
      </c>
      <c r="E2642" t="s">
        <v>7517</v>
      </c>
      <c r="F2642" t="s">
        <v>24840</v>
      </c>
      <c r="G2642" t="s">
        <v>856</v>
      </c>
      <c r="H2642" t="s">
        <v>4580</v>
      </c>
      <c r="I2642" t="s">
        <v>4484</v>
      </c>
      <c r="J2642" t="s">
        <v>13166</v>
      </c>
      <c r="K2642" t="s">
        <v>5101</v>
      </c>
      <c r="L2642" t="s">
        <v>6580</v>
      </c>
    </row>
    <row r="2643" spans="1:12">
      <c r="A2643" t="s">
        <v>13196</v>
      </c>
      <c r="B2643" t="s">
        <v>133</v>
      </c>
      <c r="C2643" t="str">
        <f t="shared" si="41"/>
        <v>NTPC</v>
      </c>
      <c r="D2643" s="2" t="s">
        <v>28252</v>
      </c>
      <c r="E2643" t="s">
        <v>10731</v>
      </c>
      <c r="F2643" t="s">
        <v>28253</v>
      </c>
      <c r="G2643" t="s">
        <v>9037</v>
      </c>
      <c r="H2643" t="s">
        <v>13168</v>
      </c>
      <c r="I2643" t="s">
        <v>2506</v>
      </c>
      <c r="J2643" t="s">
        <v>13169</v>
      </c>
      <c r="K2643" t="s">
        <v>13170</v>
      </c>
      <c r="L2643" t="s">
        <v>6580</v>
      </c>
    </row>
    <row r="2644" spans="1:12">
      <c r="A2644" t="s">
        <v>13200</v>
      </c>
      <c r="B2644" t="s">
        <v>11295</v>
      </c>
      <c r="C2644" t="str">
        <f t="shared" si="41"/>
        <v>Neelam</v>
      </c>
      <c r="D2644" s="2" t="s">
        <v>2986</v>
      </c>
      <c r="E2644" t="s">
        <v>1430</v>
      </c>
      <c r="F2644" t="s">
        <v>23689</v>
      </c>
      <c r="G2644" t="s">
        <v>856</v>
      </c>
      <c r="H2644" t="s">
        <v>5548</v>
      </c>
      <c r="I2644" t="s">
        <v>9853</v>
      </c>
      <c r="J2644" t="s">
        <v>11296</v>
      </c>
      <c r="K2644" t="s">
        <v>302</v>
      </c>
      <c r="L2644" t="s">
        <v>6580</v>
      </c>
    </row>
    <row r="2645" spans="1:12">
      <c r="A2645" t="s">
        <v>13203</v>
      </c>
      <c r="B2645" t="s">
        <v>13172</v>
      </c>
      <c r="C2645" t="str">
        <f t="shared" si="41"/>
        <v>Indo</v>
      </c>
      <c r="D2645" s="2" t="s">
        <v>28254</v>
      </c>
      <c r="E2645" t="s">
        <v>13098</v>
      </c>
      <c r="F2645" t="s">
        <v>28255</v>
      </c>
      <c r="G2645" t="s">
        <v>856</v>
      </c>
      <c r="H2645" t="s">
        <v>10364</v>
      </c>
      <c r="I2645" t="s">
        <v>13173</v>
      </c>
      <c r="J2645" t="s">
        <v>13174</v>
      </c>
      <c r="K2645" t="s">
        <v>7418</v>
      </c>
      <c r="L2645" t="s">
        <v>199</v>
      </c>
    </row>
    <row r="2646" spans="1:12">
      <c r="A2646" t="s">
        <v>13206</v>
      </c>
      <c r="B2646" t="s">
        <v>769</v>
      </c>
      <c r="C2646" t="str">
        <f t="shared" si="41"/>
        <v>PTC</v>
      </c>
      <c r="D2646" s="2" t="s">
        <v>3691</v>
      </c>
      <c r="E2646" t="s">
        <v>3280</v>
      </c>
      <c r="F2646" t="s">
        <v>28256</v>
      </c>
      <c r="G2646" t="s">
        <v>856</v>
      </c>
      <c r="H2646" t="s">
        <v>13176</v>
      </c>
      <c r="I2646" t="s">
        <v>13177</v>
      </c>
      <c r="J2646" t="s">
        <v>13178</v>
      </c>
      <c r="K2646" t="s">
        <v>13179</v>
      </c>
      <c r="L2646" t="s">
        <v>6755</v>
      </c>
    </row>
    <row r="2647" spans="1:12">
      <c r="A2647" t="s">
        <v>13210</v>
      </c>
      <c r="B2647" t="s">
        <v>13181</v>
      </c>
      <c r="C2647" t="str">
        <f t="shared" si="41"/>
        <v>Aether</v>
      </c>
      <c r="D2647" s="2" t="s">
        <v>28257</v>
      </c>
      <c r="E2647" t="s">
        <v>9184</v>
      </c>
      <c r="F2647" t="s">
        <v>28258</v>
      </c>
      <c r="G2647" t="s">
        <v>856</v>
      </c>
      <c r="H2647" t="s">
        <v>11195</v>
      </c>
      <c r="I2647" t="s">
        <v>12535</v>
      </c>
      <c r="J2647" t="s">
        <v>13182</v>
      </c>
      <c r="K2647" t="s">
        <v>7592</v>
      </c>
      <c r="L2647" t="s">
        <v>7083</v>
      </c>
    </row>
    <row r="2648" spans="1:12">
      <c r="A2648" t="s">
        <v>842</v>
      </c>
      <c r="B2648" t="s">
        <v>843</v>
      </c>
      <c r="C2648" t="str">
        <f t="shared" si="41"/>
        <v>Name</v>
      </c>
      <c r="D2648" s="2" t="s">
        <v>844</v>
      </c>
      <c r="E2648" t="s">
        <v>845</v>
      </c>
      <c r="F2648" t="s">
        <v>846</v>
      </c>
      <c r="G2648" t="s">
        <v>847</v>
      </c>
      <c r="H2648" t="s">
        <v>848</v>
      </c>
      <c r="I2648" t="s">
        <v>849</v>
      </c>
      <c r="J2648" t="s">
        <v>850</v>
      </c>
      <c r="K2648" t="s">
        <v>851</v>
      </c>
      <c r="L2648" t="s">
        <v>852</v>
      </c>
    </row>
    <row r="2649" spans="1:12">
      <c r="A2649" t="s">
        <v>13213</v>
      </c>
      <c r="B2649" t="s">
        <v>13184</v>
      </c>
      <c r="C2649" t="str">
        <f t="shared" si="41"/>
        <v>Ishita</v>
      </c>
      <c r="D2649" s="2" t="s">
        <v>23483</v>
      </c>
      <c r="E2649" t="s">
        <v>18457</v>
      </c>
      <c r="F2649" t="s">
        <v>4410</v>
      </c>
      <c r="G2649" t="s">
        <v>856</v>
      </c>
      <c r="H2649" t="s">
        <v>352</v>
      </c>
      <c r="I2649" t="s">
        <v>1002</v>
      </c>
      <c r="J2649" t="s">
        <v>3427</v>
      </c>
      <c r="K2649" t="s">
        <v>12724</v>
      </c>
      <c r="L2649" t="s">
        <v>474</v>
      </c>
    </row>
    <row r="2650" spans="1:12">
      <c r="A2650" t="s">
        <v>13216</v>
      </c>
      <c r="B2650" t="s">
        <v>13187</v>
      </c>
      <c r="C2650" t="str">
        <f t="shared" si="41"/>
        <v>Comfort</v>
      </c>
      <c r="D2650" s="2" t="s">
        <v>8517</v>
      </c>
      <c r="E2650" t="s">
        <v>3815</v>
      </c>
      <c r="F2650" t="s">
        <v>23003</v>
      </c>
      <c r="G2650" t="s">
        <v>3692</v>
      </c>
      <c r="H2650" t="s">
        <v>7804</v>
      </c>
      <c r="I2650" t="s">
        <v>13188</v>
      </c>
      <c r="J2650" t="s">
        <v>1874</v>
      </c>
      <c r="K2650" t="s">
        <v>12365</v>
      </c>
      <c r="L2650" t="s">
        <v>474</v>
      </c>
    </row>
    <row r="2651" spans="1:12">
      <c r="A2651" t="s">
        <v>13218</v>
      </c>
      <c r="B2651" t="s">
        <v>13190</v>
      </c>
      <c r="C2651" t="str">
        <f t="shared" si="41"/>
        <v>Lyka</v>
      </c>
      <c r="D2651" s="2" t="s">
        <v>9864</v>
      </c>
      <c r="E2651" t="s">
        <v>28259</v>
      </c>
      <c r="F2651" t="s">
        <v>28260</v>
      </c>
      <c r="G2651" t="s">
        <v>856</v>
      </c>
      <c r="H2651" t="s">
        <v>3807</v>
      </c>
      <c r="I2651" t="s">
        <v>13191</v>
      </c>
      <c r="J2651" t="s">
        <v>3192</v>
      </c>
      <c r="K2651" t="s">
        <v>5999</v>
      </c>
      <c r="L2651" t="s">
        <v>474</v>
      </c>
    </row>
    <row r="2652" spans="1:12">
      <c r="A2652" t="s">
        <v>13222</v>
      </c>
      <c r="B2652" t="s">
        <v>13193</v>
      </c>
      <c r="C2652" t="str">
        <f t="shared" si="41"/>
        <v>Mukand</v>
      </c>
      <c r="D2652" s="2" t="s">
        <v>3723</v>
      </c>
      <c r="E2652" t="s">
        <v>1105</v>
      </c>
      <c r="F2652" t="s">
        <v>28261</v>
      </c>
      <c r="G2652" t="s">
        <v>1908</v>
      </c>
      <c r="H2652" t="s">
        <v>13194</v>
      </c>
      <c r="I2652" t="s">
        <v>893</v>
      </c>
      <c r="J2652" t="s">
        <v>13195</v>
      </c>
      <c r="K2652" t="s">
        <v>641</v>
      </c>
      <c r="L2652" t="s">
        <v>474</v>
      </c>
    </row>
    <row r="2653" spans="1:12">
      <c r="A2653" t="s">
        <v>13225</v>
      </c>
      <c r="B2653" t="s">
        <v>13197</v>
      </c>
      <c r="C2653" t="str">
        <f t="shared" si="41"/>
        <v>Sangani</v>
      </c>
      <c r="D2653" s="2" t="s">
        <v>23043</v>
      </c>
      <c r="E2653" t="s">
        <v>8395</v>
      </c>
      <c r="F2653" t="s">
        <v>24841</v>
      </c>
      <c r="G2653" t="s">
        <v>856</v>
      </c>
      <c r="H2653" t="s">
        <v>6085</v>
      </c>
      <c r="I2653" t="s">
        <v>13198</v>
      </c>
      <c r="J2653" t="s">
        <v>3710</v>
      </c>
      <c r="K2653" t="s">
        <v>13199</v>
      </c>
      <c r="L2653" t="s">
        <v>474</v>
      </c>
    </row>
    <row r="2654" spans="1:12">
      <c r="A2654" t="s">
        <v>13228</v>
      </c>
      <c r="B2654" t="s">
        <v>13201</v>
      </c>
      <c r="C2654" t="str">
        <f t="shared" si="41"/>
        <v>Epack</v>
      </c>
      <c r="D2654" s="2" t="s">
        <v>28262</v>
      </c>
      <c r="E2654" t="s">
        <v>28263</v>
      </c>
      <c r="F2654" t="s">
        <v>28264</v>
      </c>
      <c r="G2654" t="s">
        <v>856</v>
      </c>
      <c r="H2654" t="s">
        <v>1362</v>
      </c>
      <c r="I2654" t="s">
        <v>1444</v>
      </c>
      <c r="J2654" t="s">
        <v>13202</v>
      </c>
      <c r="K2654" t="s">
        <v>4086</v>
      </c>
      <c r="L2654" t="s">
        <v>474</v>
      </c>
    </row>
    <row r="2655" spans="1:12">
      <c r="A2655" t="s">
        <v>13230</v>
      </c>
      <c r="B2655" t="s">
        <v>13204</v>
      </c>
      <c r="C2655" t="str">
        <f t="shared" si="41"/>
        <v>R</v>
      </c>
      <c r="D2655" s="2" t="s">
        <v>22846</v>
      </c>
      <c r="E2655" t="s">
        <v>2741</v>
      </c>
      <c r="F2655" t="s">
        <v>24843</v>
      </c>
      <c r="G2655" t="s">
        <v>4863</v>
      </c>
      <c r="H2655" t="s">
        <v>2342</v>
      </c>
      <c r="I2655" t="s">
        <v>12057</v>
      </c>
      <c r="J2655" t="s">
        <v>13205</v>
      </c>
      <c r="K2655" t="s">
        <v>9534</v>
      </c>
      <c r="L2655" t="s">
        <v>474</v>
      </c>
    </row>
    <row r="2656" spans="1:12">
      <c r="A2656" t="s">
        <v>13234</v>
      </c>
      <c r="B2656" t="s">
        <v>13207</v>
      </c>
      <c r="C2656" t="str">
        <f t="shared" si="41"/>
        <v>United</v>
      </c>
      <c r="D2656" s="2" t="s">
        <v>5431</v>
      </c>
      <c r="E2656" t="s">
        <v>1472</v>
      </c>
      <c r="F2656" t="s">
        <v>2270</v>
      </c>
      <c r="G2656" t="s">
        <v>856</v>
      </c>
      <c r="H2656" t="s">
        <v>2320</v>
      </c>
      <c r="I2656" t="s">
        <v>13209</v>
      </c>
      <c r="J2656" t="s">
        <v>9937</v>
      </c>
      <c r="K2656" t="s">
        <v>3389</v>
      </c>
      <c r="L2656" t="s">
        <v>474</v>
      </c>
    </row>
    <row r="2657" spans="1:12">
      <c r="A2657" t="s">
        <v>13239</v>
      </c>
      <c r="B2657" t="s">
        <v>13211</v>
      </c>
      <c r="C2657" t="str">
        <f t="shared" si="41"/>
        <v>Rathi</v>
      </c>
      <c r="D2657" s="2" t="s">
        <v>5402</v>
      </c>
      <c r="E2657" t="s">
        <v>22964</v>
      </c>
      <c r="F2657" t="s">
        <v>24844</v>
      </c>
      <c r="G2657" t="s">
        <v>856</v>
      </c>
      <c r="H2657" t="s">
        <v>4263</v>
      </c>
      <c r="I2657" t="s">
        <v>13212</v>
      </c>
      <c r="J2657" t="s">
        <v>7934</v>
      </c>
      <c r="K2657" t="s">
        <v>6359</v>
      </c>
      <c r="L2657" t="s">
        <v>5462</v>
      </c>
    </row>
    <row r="2658" spans="1:12">
      <c r="A2658" t="s">
        <v>13243</v>
      </c>
      <c r="B2658" t="s">
        <v>13214</v>
      </c>
      <c r="C2658" t="str">
        <f t="shared" si="41"/>
        <v>Euro</v>
      </c>
      <c r="D2658" s="2" t="s">
        <v>17096</v>
      </c>
      <c r="E2658" t="s">
        <v>24845</v>
      </c>
      <c r="F2658" t="s">
        <v>24846</v>
      </c>
      <c r="G2658" t="s">
        <v>856</v>
      </c>
      <c r="H2658" t="s">
        <v>1534</v>
      </c>
      <c r="I2658" t="s">
        <v>13215</v>
      </c>
      <c r="J2658" t="s">
        <v>7483</v>
      </c>
      <c r="K2658" t="s">
        <v>6524</v>
      </c>
      <c r="L2658" t="s">
        <v>5462</v>
      </c>
    </row>
    <row r="2659" spans="1:12">
      <c r="A2659" t="s">
        <v>13248</v>
      </c>
      <c r="B2659" t="s">
        <v>13217</v>
      </c>
      <c r="C2659" t="str">
        <f t="shared" si="41"/>
        <v>DAPS</v>
      </c>
      <c r="D2659" s="2" t="s">
        <v>11859</v>
      </c>
      <c r="E2659" t="s">
        <v>14146</v>
      </c>
      <c r="F2659" t="s">
        <v>1633</v>
      </c>
      <c r="G2659" t="s">
        <v>2463</v>
      </c>
      <c r="H2659" t="s">
        <v>2204</v>
      </c>
      <c r="I2659" t="s">
        <v>6268</v>
      </c>
      <c r="J2659" t="s">
        <v>1581</v>
      </c>
      <c r="K2659" t="s">
        <v>1338</v>
      </c>
      <c r="L2659" t="s">
        <v>5462</v>
      </c>
    </row>
    <row r="2660" spans="1:12">
      <c r="A2660" t="s">
        <v>13251</v>
      </c>
      <c r="B2660" t="s">
        <v>13265</v>
      </c>
      <c r="C2660" t="str">
        <f t="shared" si="41"/>
        <v>M.V.K.</v>
      </c>
      <c r="D2660" s="2" t="s">
        <v>24847</v>
      </c>
      <c r="E2660" t="s">
        <v>8689</v>
      </c>
      <c r="F2660" t="s">
        <v>24848</v>
      </c>
      <c r="G2660" t="s">
        <v>856</v>
      </c>
      <c r="H2660" t="s">
        <v>4472</v>
      </c>
      <c r="I2660" t="s">
        <v>12828</v>
      </c>
      <c r="J2660" t="s">
        <v>13266</v>
      </c>
      <c r="K2660" t="s">
        <v>9855</v>
      </c>
      <c r="L2660" t="s">
        <v>5462</v>
      </c>
    </row>
    <row r="2661" spans="1:12">
      <c r="A2661" t="s">
        <v>13255</v>
      </c>
      <c r="B2661" t="s">
        <v>13219</v>
      </c>
      <c r="C2661" t="str">
        <f t="shared" si="41"/>
        <v>Gujarat</v>
      </c>
      <c r="D2661" s="2" t="s">
        <v>28265</v>
      </c>
      <c r="E2661" t="s">
        <v>24274</v>
      </c>
      <c r="F2661" t="s">
        <v>28266</v>
      </c>
      <c r="G2661" t="s">
        <v>2522</v>
      </c>
      <c r="H2661" t="s">
        <v>1431</v>
      </c>
      <c r="I2661" t="s">
        <v>13220</v>
      </c>
      <c r="J2661" t="s">
        <v>13221</v>
      </c>
      <c r="K2661" t="s">
        <v>4528</v>
      </c>
      <c r="L2661" t="s">
        <v>435</v>
      </c>
    </row>
    <row r="2662" spans="1:12">
      <c r="A2662" t="s">
        <v>13260</v>
      </c>
      <c r="B2662" t="s">
        <v>13223</v>
      </c>
      <c r="C2662" t="str">
        <f t="shared" si="41"/>
        <v>Asi</v>
      </c>
      <c r="D2662" s="2" t="s">
        <v>9800</v>
      </c>
      <c r="E2662" t="s">
        <v>290</v>
      </c>
      <c r="F2662" t="s">
        <v>28267</v>
      </c>
      <c r="G2662" t="s">
        <v>1071</v>
      </c>
      <c r="H2662" t="s">
        <v>189</v>
      </c>
      <c r="I2662" t="s">
        <v>9773</v>
      </c>
      <c r="J2662" t="s">
        <v>4666</v>
      </c>
      <c r="K2662" t="s">
        <v>13224</v>
      </c>
      <c r="L2662" t="s">
        <v>2550</v>
      </c>
    </row>
    <row r="2663" spans="1:12">
      <c r="A2663" t="s">
        <v>13264</v>
      </c>
      <c r="B2663" t="s">
        <v>13226</v>
      </c>
      <c r="C2663" t="str">
        <f t="shared" si="41"/>
        <v>Shreeoswal</v>
      </c>
      <c r="D2663" s="2" t="s">
        <v>10044</v>
      </c>
      <c r="E2663" t="s">
        <v>481</v>
      </c>
      <c r="F2663" t="s">
        <v>24849</v>
      </c>
      <c r="G2663" t="s">
        <v>856</v>
      </c>
      <c r="H2663" t="s">
        <v>9486</v>
      </c>
      <c r="I2663" t="s">
        <v>13227</v>
      </c>
      <c r="J2663" t="s">
        <v>9189</v>
      </c>
      <c r="K2663" t="s">
        <v>4433</v>
      </c>
      <c r="L2663" t="s">
        <v>2550</v>
      </c>
    </row>
    <row r="2664" spans="1:12">
      <c r="A2664" t="s">
        <v>842</v>
      </c>
      <c r="B2664" t="s">
        <v>843</v>
      </c>
      <c r="C2664" t="str">
        <f t="shared" si="41"/>
        <v>Name</v>
      </c>
      <c r="D2664" s="2" t="s">
        <v>844</v>
      </c>
      <c r="E2664" t="s">
        <v>845</v>
      </c>
      <c r="F2664" t="s">
        <v>846</v>
      </c>
      <c r="G2664" t="s">
        <v>847</v>
      </c>
      <c r="H2664" t="s">
        <v>848</v>
      </c>
      <c r="I2664" t="s">
        <v>849</v>
      </c>
      <c r="J2664" t="s">
        <v>850</v>
      </c>
      <c r="K2664" t="s">
        <v>851</v>
      </c>
      <c r="L2664" t="s">
        <v>852</v>
      </c>
    </row>
    <row r="2665" spans="1:12">
      <c r="A2665" t="s">
        <v>13267</v>
      </c>
      <c r="B2665" t="s">
        <v>13229</v>
      </c>
      <c r="C2665" t="str">
        <f t="shared" si="41"/>
        <v>Shish</v>
      </c>
      <c r="D2665" s="2" t="s">
        <v>5910</v>
      </c>
      <c r="E2665" t="s">
        <v>23683</v>
      </c>
      <c r="F2665" t="s">
        <v>28268</v>
      </c>
      <c r="G2665" t="s">
        <v>856</v>
      </c>
      <c r="H2665" t="s">
        <v>1211</v>
      </c>
      <c r="I2665" t="s">
        <v>284</v>
      </c>
      <c r="J2665" t="s">
        <v>11477</v>
      </c>
      <c r="K2665" t="s">
        <v>7681</v>
      </c>
      <c r="L2665" t="s">
        <v>2550</v>
      </c>
    </row>
    <row r="2666" spans="1:12">
      <c r="A2666" t="s">
        <v>13272</v>
      </c>
      <c r="B2666" t="s">
        <v>13231</v>
      </c>
      <c r="C2666" t="str">
        <f t="shared" si="41"/>
        <v>Mangalam</v>
      </c>
      <c r="D2666" s="2" t="s">
        <v>28269</v>
      </c>
      <c r="E2666" t="s">
        <v>1357</v>
      </c>
      <c r="F2666" t="s">
        <v>28270</v>
      </c>
      <c r="G2666" t="s">
        <v>198</v>
      </c>
      <c r="H2666" t="s">
        <v>10761</v>
      </c>
      <c r="I2666" t="s">
        <v>13232</v>
      </c>
      <c r="J2666" t="s">
        <v>13233</v>
      </c>
      <c r="K2666" t="s">
        <v>12777</v>
      </c>
      <c r="L2666" t="s">
        <v>9736</v>
      </c>
    </row>
    <row r="2667" spans="1:12">
      <c r="A2667" t="s">
        <v>13275</v>
      </c>
      <c r="B2667" t="s">
        <v>13235</v>
      </c>
      <c r="C2667" t="str">
        <f t="shared" si="41"/>
        <v>Northern</v>
      </c>
      <c r="D2667" s="2" t="s">
        <v>22905</v>
      </c>
      <c r="E2667" t="s">
        <v>5009</v>
      </c>
      <c r="F2667" t="s">
        <v>28271</v>
      </c>
      <c r="G2667" t="s">
        <v>856</v>
      </c>
      <c r="H2667" t="s">
        <v>13236</v>
      </c>
      <c r="I2667" t="s">
        <v>13237</v>
      </c>
      <c r="J2667" t="s">
        <v>13238</v>
      </c>
      <c r="K2667" t="s">
        <v>395</v>
      </c>
      <c r="L2667" t="s">
        <v>9736</v>
      </c>
    </row>
    <row r="2668" spans="1:12">
      <c r="A2668" t="s">
        <v>13278</v>
      </c>
      <c r="B2668" t="s">
        <v>13240</v>
      </c>
      <c r="C2668" t="str">
        <f t="shared" si="41"/>
        <v>Pritika</v>
      </c>
      <c r="D2668" s="2" t="s">
        <v>1576</v>
      </c>
      <c r="E2668" t="s">
        <v>6259</v>
      </c>
      <c r="F2668" t="s">
        <v>24850</v>
      </c>
      <c r="G2668" t="s">
        <v>856</v>
      </c>
      <c r="H2668" t="s">
        <v>3989</v>
      </c>
      <c r="I2668" t="s">
        <v>12449</v>
      </c>
      <c r="J2668" t="s">
        <v>13242</v>
      </c>
      <c r="K2668" t="s">
        <v>692</v>
      </c>
      <c r="L2668" t="s">
        <v>481</v>
      </c>
    </row>
    <row r="2669" spans="1:12">
      <c r="A2669" t="s">
        <v>13283</v>
      </c>
      <c r="B2669" t="s">
        <v>13244</v>
      </c>
      <c r="C2669" t="str">
        <f t="shared" si="41"/>
        <v>Mahickra</v>
      </c>
      <c r="D2669" s="2" t="s">
        <v>24851</v>
      </c>
      <c r="E2669" t="s">
        <v>24852</v>
      </c>
      <c r="F2669" t="s">
        <v>6423</v>
      </c>
      <c r="G2669" t="s">
        <v>2637</v>
      </c>
      <c r="H2669" t="s">
        <v>955</v>
      </c>
      <c r="I2669" t="s">
        <v>13246</v>
      </c>
      <c r="J2669" t="s">
        <v>13247</v>
      </c>
      <c r="K2669" t="s">
        <v>4928</v>
      </c>
      <c r="L2669" t="s">
        <v>481</v>
      </c>
    </row>
    <row r="2670" spans="1:12">
      <c r="A2670" t="s">
        <v>13287</v>
      </c>
      <c r="B2670" t="s">
        <v>13249</v>
      </c>
      <c r="C2670" t="str">
        <f t="shared" si="41"/>
        <v>Sangal</v>
      </c>
      <c r="D2670" s="2" t="s">
        <v>24793</v>
      </c>
      <c r="E2670" t="s">
        <v>3614</v>
      </c>
      <c r="F2670" t="s">
        <v>2330</v>
      </c>
      <c r="G2670" t="s">
        <v>856</v>
      </c>
      <c r="H2670" t="s">
        <v>858</v>
      </c>
      <c r="I2670" t="s">
        <v>7450</v>
      </c>
      <c r="J2670" t="s">
        <v>13250</v>
      </c>
      <c r="K2670" t="s">
        <v>3291</v>
      </c>
      <c r="L2670" t="s">
        <v>5250</v>
      </c>
    </row>
    <row r="2671" spans="1:12">
      <c r="A2671" t="s">
        <v>13290</v>
      </c>
      <c r="B2671" t="s">
        <v>13252</v>
      </c>
      <c r="C2671" t="str">
        <f t="shared" si="41"/>
        <v>Ansal</v>
      </c>
      <c r="D2671" s="2" t="s">
        <v>22844</v>
      </c>
      <c r="E2671" t="s">
        <v>23146</v>
      </c>
      <c r="F2671" t="s">
        <v>16149</v>
      </c>
      <c r="G2671" t="s">
        <v>2905</v>
      </c>
      <c r="H2671" t="s">
        <v>2418</v>
      </c>
      <c r="I2671" t="s">
        <v>13253</v>
      </c>
      <c r="J2671" t="s">
        <v>10591</v>
      </c>
      <c r="K2671" t="s">
        <v>13254</v>
      </c>
      <c r="L2671" t="s">
        <v>5250</v>
      </c>
    </row>
    <row r="2672" spans="1:12">
      <c r="A2672" t="s">
        <v>13295</v>
      </c>
      <c r="B2672" t="s">
        <v>13256</v>
      </c>
      <c r="C2672" t="str">
        <f t="shared" si="41"/>
        <v>Hikal</v>
      </c>
      <c r="D2672" s="2" t="s">
        <v>25698</v>
      </c>
      <c r="E2672" t="s">
        <v>23579</v>
      </c>
      <c r="F2672" t="s">
        <v>28272</v>
      </c>
      <c r="G2672" t="s">
        <v>987</v>
      </c>
      <c r="H2672" t="s">
        <v>10316</v>
      </c>
      <c r="I2672" t="s">
        <v>13257</v>
      </c>
      <c r="J2672" t="s">
        <v>13258</v>
      </c>
      <c r="K2672" t="s">
        <v>13259</v>
      </c>
      <c r="L2672" t="s">
        <v>5250</v>
      </c>
    </row>
    <row r="2673" spans="1:12">
      <c r="A2673" t="s">
        <v>13297</v>
      </c>
      <c r="B2673" t="s">
        <v>13261</v>
      </c>
      <c r="C2673" t="str">
        <f t="shared" si="41"/>
        <v>Lagnam</v>
      </c>
      <c r="D2673" s="2" t="s">
        <v>3862</v>
      </c>
      <c r="E2673" t="s">
        <v>3900</v>
      </c>
      <c r="F2673" t="s">
        <v>28273</v>
      </c>
      <c r="G2673" t="s">
        <v>856</v>
      </c>
      <c r="H2673" t="s">
        <v>5605</v>
      </c>
      <c r="I2673" t="s">
        <v>5213</v>
      </c>
      <c r="J2673" t="s">
        <v>13262</v>
      </c>
      <c r="K2673" t="s">
        <v>13263</v>
      </c>
      <c r="L2673" t="s">
        <v>5250</v>
      </c>
    </row>
    <row r="2674" spans="1:12">
      <c r="A2674" t="s">
        <v>13302</v>
      </c>
      <c r="B2674" t="s">
        <v>13268</v>
      </c>
      <c r="C2674" t="str">
        <f t="shared" si="41"/>
        <v>Savita</v>
      </c>
      <c r="D2674" s="2" t="s">
        <v>24854</v>
      </c>
      <c r="E2674" t="s">
        <v>7278</v>
      </c>
      <c r="F2674" t="s">
        <v>24855</v>
      </c>
      <c r="G2674" t="s">
        <v>6488</v>
      </c>
      <c r="H2674" t="s">
        <v>13269</v>
      </c>
      <c r="I2674" t="s">
        <v>13270</v>
      </c>
      <c r="J2674" t="s">
        <v>13271</v>
      </c>
      <c r="K2674" t="s">
        <v>11497</v>
      </c>
      <c r="L2674" t="s">
        <v>12054</v>
      </c>
    </row>
    <row r="2675" spans="1:12">
      <c r="A2675" t="s">
        <v>842</v>
      </c>
      <c r="B2675" t="s">
        <v>843</v>
      </c>
      <c r="C2675" t="str">
        <f t="shared" si="41"/>
        <v>Name</v>
      </c>
      <c r="D2675" s="2" t="s">
        <v>844</v>
      </c>
      <c r="E2675" t="s">
        <v>845</v>
      </c>
      <c r="F2675" t="s">
        <v>846</v>
      </c>
      <c r="G2675" t="s">
        <v>847</v>
      </c>
      <c r="H2675" t="s">
        <v>848</v>
      </c>
      <c r="I2675" t="s">
        <v>849</v>
      </c>
      <c r="J2675" t="s">
        <v>850</v>
      </c>
      <c r="K2675" t="s">
        <v>851</v>
      </c>
      <c r="L2675" t="s">
        <v>852</v>
      </c>
    </row>
    <row r="2676" spans="1:12">
      <c r="A2676" t="s">
        <v>13308</v>
      </c>
      <c r="B2676" t="s">
        <v>13273</v>
      </c>
      <c r="C2676" t="str">
        <f t="shared" si="41"/>
        <v>Steel</v>
      </c>
      <c r="D2676" s="2" t="s">
        <v>7081</v>
      </c>
      <c r="E2676" t="s">
        <v>28274</v>
      </c>
      <c r="F2676" t="s">
        <v>1710</v>
      </c>
      <c r="G2676" t="s">
        <v>856</v>
      </c>
      <c r="H2676" t="s">
        <v>3611</v>
      </c>
      <c r="I2676" t="s">
        <v>13274</v>
      </c>
      <c r="J2676" t="s">
        <v>12577</v>
      </c>
      <c r="K2676" t="s">
        <v>7754</v>
      </c>
      <c r="L2676" t="s">
        <v>12054</v>
      </c>
    </row>
    <row r="2677" spans="1:12">
      <c r="A2677" t="s">
        <v>13312</v>
      </c>
      <c r="B2677" t="s">
        <v>13276</v>
      </c>
      <c r="C2677" t="str">
        <f t="shared" si="41"/>
        <v>Aruna</v>
      </c>
      <c r="D2677" s="2" t="s">
        <v>2865</v>
      </c>
      <c r="E2677" t="s">
        <v>12513</v>
      </c>
      <c r="F2677" t="s">
        <v>22885</v>
      </c>
      <c r="G2677" t="s">
        <v>856</v>
      </c>
      <c r="H2677" t="s">
        <v>2598</v>
      </c>
      <c r="I2677" t="s">
        <v>13277</v>
      </c>
      <c r="J2677" t="s">
        <v>2766</v>
      </c>
      <c r="K2677" t="s">
        <v>9053</v>
      </c>
      <c r="L2677" t="s">
        <v>12054</v>
      </c>
    </row>
    <row r="2678" spans="1:12">
      <c r="A2678" t="s">
        <v>13317</v>
      </c>
      <c r="B2678" t="s">
        <v>13279</v>
      </c>
      <c r="C2678" t="str">
        <f t="shared" si="41"/>
        <v>Amarjothi</v>
      </c>
      <c r="D2678" s="2" t="s">
        <v>911</v>
      </c>
      <c r="E2678" t="s">
        <v>8478</v>
      </c>
      <c r="F2678" t="s">
        <v>28275</v>
      </c>
      <c r="G2678" t="s">
        <v>2687</v>
      </c>
      <c r="H2678" t="s">
        <v>6838</v>
      </c>
      <c r="I2678" t="s">
        <v>13280</v>
      </c>
      <c r="J2678" t="s">
        <v>13281</v>
      </c>
      <c r="K2678" t="s">
        <v>13282</v>
      </c>
      <c r="L2678" t="s">
        <v>12054</v>
      </c>
    </row>
    <row r="2679" spans="1:12">
      <c r="A2679" t="s">
        <v>13320</v>
      </c>
      <c r="B2679" t="s">
        <v>13284</v>
      </c>
      <c r="C2679" t="str">
        <f t="shared" si="41"/>
        <v>Transwind</v>
      </c>
      <c r="D2679" s="2" t="s">
        <v>10036</v>
      </c>
      <c r="E2679" t="s">
        <v>4887</v>
      </c>
      <c r="F2679" t="s">
        <v>529</v>
      </c>
      <c r="G2679" t="s">
        <v>856</v>
      </c>
      <c r="H2679" t="s">
        <v>293</v>
      </c>
      <c r="I2679" t="s">
        <v>13285</v>
      </c>
      <c r="J2679" t="s">
        <v>5398</v>
      </c>
      <c r="K2679" t="s">
        <v>13286</v>
      </c>
      <c r="L2679" t="s">
        <v>12054</v>
      </c>
    </row>
    <row r="2680" spans="1:12">
      <c r="A2680" t="s">
        <v>13323</v>
      </c>
      <c r="B2680" t="s">
        <v>13393</v>
      </c>
      <c r="C2680" t="str">
        <f t="shared" si="41"/>
        <v>CP</v>
      </c>
      <c r="D2680" s="2" t="s">
        <v>23391</v>
      </c>
      <c r="E2680" t="s">
        <v>657</v>
      </c>
      <c r="F2680" t="s">
        <v>28276</v>
      </c>
      <c r="G2680" t="s">
        <v>8048</v>
      </c>
      <c r="H2680" t="s">
        <v>681</v>
      </c>
      <c r="I2680" t="s">
        <v>13394</v>
      </c>
      <c r="J2680" t="s">
        <v>3472</v>
      </c>
      <c r="K2680" t="s">
        <v>13395</v>
      </c>
      <c r="L2680" t="s">
        <v>7510</v>
      </c>
    </row>
    <row r="2681" spans="1:12">
      <c r="A2681" t="s">
        <v>13328</v>
      </c>
      <c r="B2681" t="s">
        <v>13288</v>
      </c>
      <c r="C2681" t="str">
        <f t="shared" si="41"/>
        <v>Visaman</v>
      </c>
      <c r="D2681" s="2" t="s">
        <v>24857</v>
      </c>
      <c r="E2681" t="s">
        <v>24858</v>
      </c>
      <c r="F2681" t="s">
        <v>24859</v>
      </c>
      <c r="G2681" t="s">
        <v>856</v>
      </c>
      <c r="H2681" t="s">
        <v>2098</v>
      </c>
      <c r="I2681" t="s">
        <v>547</v>
      </c>
      <c r="J2681" t="s">
        <v>13289</v>
      </c>
      <c r="K2681" t="s">
        <v>13179</v>
      </c>
      <c r="L2681" t="s">
        <v>7510</v>
      </c>
    </row>
    <row r="2682" spans="1:12">
      <c r="A2682" t="s">
        <v>13332</v>
      </c>
      <c r="B2682" t="s">
        <v>13291</v>
      </c>
      <c r="C2682" t="str">
        <f t="shared" si="41"/>
        <v>Bajaj</v>
      </c>
      <c r="D2682" s="2" t="s">
        <v>28277</v>
      </c>
      <c r="E2682" t="s">
        <v>7604</v>
      </c>
      <c r="F2682" t="s">
        <v>28278</v>
      </c>
      <c r="G2682" t="s">
        <v>2204</v>
      </c>
      <c r="H2682" t="s">
        <v>13292</v>
      </c>
      <c r="I2682" t="s">
        <v>4549</v>
      </c>
      <c r="J2682" t="s">
        <v>13293</v>
      </c>
      <c r="K2682" t="s">
        <v>13294</v>
      </c>
      <c r="L2682" t="s">
        <v>1594</v>
      </c>
    </row>
    <row r="2683" spans="1:12">
      <c r="A2683" t="s">
        <v>13338</v>
      </c>
      <c r="B2683" t="s">
        <v>790</v>
      </c>
      <c r="C2683" t="str">
        <f t="shared" si="41"/>
        <v>Quess</v>
      </c>
      <c r="D2683" s="2" t="s">
        <v>4766</v>
      </c>
      <c r="E2683" t="s">
        <v>306</v>
      </c>
      <c r="F2683" t="s">
        <v>28279</v>
      </c>
      <c r="G2683" t="s">
        <v>6803</v>
      </c>
      <c r="H2683" t="s">
        <v>7561</v>
      </c>
      <c r="I2683" t="s">
        <v>4417</v>
      </c>
      <c r="J2683" t="s">
        <v>13296</v>
      </c>
      <c r="K2683" t="s">
        <v>6610</v>
      </c>
      <c r="L2683" t="s">
        <v>1594</v>
      </c>
    </row>
    <row r="2684" spans="1:12">
      <c r="A2684" t="s">
        <v>13342</v>
      </c>
      <c r="B2684" t="s">
        <v>13298</v>
      </c>
      <c r="C2684" t="str">
        <f t="shared" si="41"/>
        <v>Fedbank</v>
      </c>
      <c r="D2684" s="2" t="s">
        <v>28280</v>
      </c>
      <c r="E2684" t="s">
        <v>4853</v>
      </c>
      <c r="F2684" t="s">
        <v>28281</v>
      </c>
      <c r="G2684" t="s">
        <v>856</v>
      </c>
      <c r="H2684" t="s">
        <v>13300</v>
      </c>
      <c r="I2684" t="s">
        <v>1754</v>
      </c>
      <c r="J2684" t="s">
        <v>13301</v>
      </c>
      <c r="K2684" t="s">
        <v>239</v>
      </c>
      <c r="L2684" t="s">
        <v>1594</v>
      </c>
    </row>
    <row r="2685" spans="1:12">
      <c r="A2685" t="s">
        <v>13346</v>
      </c>
      <c r="B2685" t="s">
        <v>13303</v>
      </c>
      <c r="C2685" t="str">
        <f t="shared" si="41"/>
        <v>Royal</v>
      </c>
      <c r="D2685" s="2" t="s">
        <v>557</v>
      </c>
      <c r="E2685" t="s">
        <v>10416</v>
      </c>
      <c r="F2685" t="s">
        <v>11512</v>
      </c>
      <c r="G2685" t="s">
        <v>856</v>
      </c>
      <c r="H2685" t="s">
        <v>13306</v>
      </c>
      <c r="I2685" t="s">
        <v>13307</v>
      </c>
      <c r="J2685" t="s">
        <v>6677</v>
      </c>
      <c r="K2685" t="s">
        <v>204</v>
      </c>
      <c r="L2685" t="s">
        <v>9883</v>
      </c>
    </row>
    <row r="2686" spans="1:12">
      <c r="A2686" t="s">
        <v>13349</v>
      </c>
      <c r="B2686" t="s">
        <v>13309</v>
      </c>
      <c r="C2686" t="str">
        <f t="shared" si="41"/>
        <v>Welspun</v>
      </c>
      <c r="D2686" s="2" t="s">
        <v>9753</v>
      </c>
      <c r="E2686" t="s">
        <v>859</v>
      </c>
      <c r="F2686" t="s">
        <v>28282</v>
      </c>
      <c r="G2686" t="s">
        <v>856</v>
      </c>
      <c r="H2686" t="s">
        <v>7375</v>
      </c>
      <c r="I2686" t="s">
        <v>13310</v>
      </c>
      <c r="J2686" t="s">
        <v>13311</v>
      </c>
      <c r="K2686" t="s">
        <v>2509</v>
      </c>
      <c r="L2686" t="s">
        <v>9883</v>
      </c>
    </row>
    <row r="2687" spans="1:12">
      <c r="A2687" t="s">
        <v>13354</v>
      </c>
      <c r="B2687" t="s">
        <v>12262</v>
      </c>
      <c r="C2687" t="str">
        <f t="shared" si="41"/>
        <v>Technvision</v>
      </c>
      <c r="D2687" s="2" t="s">
        <v>24860</v>
      </c>
      <c r="E2687" t="s">
        <v>859</v>
      </c>
      <c r="F2687" t="s">
        <v>24861</v>
      </c>
      <c r="G2687" t="s">
        <v>856</v>
      </c>
      <c r="H2687" t="s">
        <v>1787</v>
      </c>
      <c r="I2687" t="s">
        <v>12263</v>
      </c>
      <c r="J2687" t="s">
        <v>6991</v>
      </c>
      <c r="K2687" t="s">
        <v>373</v>
      </c>
      <c r="L2687" t="s">
        <v>9883</v>
      </c>
    </row>
    <row r="2688" spans="1:12">
      <c r="A2688" t="s">
        <v>13357</v>
      </c>
      <c r="B2688" t="s">
        <v>13313</v>
      </c>
      <c r="C2688" t="str">
        <f t="shared" si="41"/>
        <v>S</v>
      </c>
      <c r="D2688" s="2" t="s">
        <v>28283</v>
      </c>
      <c r="E2688" t="s">
        <v>2020</v>
      </c>
      <c r="F2688" t="s">
        <v>28284</v>
      </c>
      <c r="G2688" t="s">
        <v>313</v>
      </c>
      <c r="H2688" t="s">
        <v>13314</v>
      </c>
      <c r="I2688" t="s">
        <v>2887</v>
      </c>
      <c r="J2688" t="s">
        <v>13315</v>
      </c>
      <c r="K2688" t="s">
        <v>13316</v>
      </c>
      <c r="L2688" t="s">
        <v>9883</v>
      </c>
    </row>
    <row r="2689" spans="1:12">
      <c r="A2689" t="s">
        <v>13362</v>
      </c>
      <c r="B2689" t="s">
        <v>13318</v>
      </c>
      <c r="C2689" t="str">
        <f t="shared" si="41"/>
        <v>Anmol</v>
      </c>
      <c r="D2689" s="2" t="s">
        <v>4856</v>
      </c>
      <c r="E2689" t="s">
        <v>5462</v>
      </c>
      <c r="F2689" t="s">
        <v>12216</v>
      </c>
      <c r="G2689" t="s">
        <v>856</v>
      </c>
      <c r="H2689" t="s">
        <v>6316</v>
      </c>
      <c r="I2689" t="s">
        <v>12967</v>
      </c>
      <c r="J2689" t="s">
        <v>13319</v>
      </c>
      <c r="K2689" t="s">
        <v>271</v>
      </c>
      <c r="L2689" t="s">
        <v>9883</v>
      </c>
    </row>
    <row r="2690" spans="1:12">
      <c r="A2690" t="s">
        <v>13365</v>
      </c>
      <c r="B2690" t="s">
        <v>13321</v>
      </c>
      <c r="C2690" t="str">
        <f t="shared" ref="C2690:C2753" si="42">IFERROR(LEFT(B2690,FIND(" ",B2690)-1),B2690)</f>
        <v>DSJ</v>
      </c>
      <c r="D2690" s="2" t="s">
        <v>4053</v>
      </c>
      <c r="E2690" t="s">
        <v>24862</v>
      </c>
      <c r="F2690" t="s">
        <v>23816</v>
      </c>
      <c r="G2690" t="s">
        <v>856</v>
      </c>
      <c r="H2690" t="s">
        <v>352</v>
      </c>
      <c r="I2690" t="s">
        <v>13322</v>
      </c>
      <c r="J2690" t="s">
        <v>408</v>
      </c>
      <c r="K2690" t="s">
        <v>1021</v>
      </c>
      <c r="L2690" t="s">
        <v>2506</v>
      </c>
    </row>
    <row r="2691" spans="1:12">
      <c r="A2691" t="s">
        <v>842</v>
      </c>
      <c r="B2691" t="s">
        <v>843</v>
      </c>
      <c r="C2691" t="str">
        <f t="shared" si="42"/>
        <v>Name</v>
      </c>
      <c r="D2691" s="2" t="s">
        <v>844</v>
      </c>
      <c r="E2691" t="s">
        <v>845</v>
      </c>
      <c r="F2691" t="s">
        <v>846</v>
      </c>
      <c r="G2691" t="s">
        <v>847</v>
      </c>
      <c r="H2691" t="s">
        <v>848</v>
      </c>
      <c r="I2691" t="s">
        <v>849</v>
      </c>
      <c r="J2691" t="s">
        <v>850</v>
      </c>
      <c r="K2691" t="s">
        <v>851</v>
      </c>
      <c r="L2691" t="s">
        <v>852</v>
      </c>
    </row>
    <row r="2692" spans="1:12">
      <c r="A2692" t="s">
        <v>13369</v>
      </c>
      <c r="B2692" t="s">
        <v>13324</v>
      </c>
      <c r="C2692" t="str">
        <f t="shared" si="42"/>
        <v>HDB</v>
      </c>
      <c r="D2692" s="2" t="s">
        <v>28285</v>
      </c>
      <c r="E2692" t="s">
        <v>4247</v>
      </c>
      <c r="F2692" t="s">
        <v>28286</v>
      </c>
      <c r="G2692" t="s">
        <v>856</v>
      </c>
      <c r="H2692" t="s">
        <v>13325</v>
      </c>
      <c r="I2692" t="s">
        <v>254</v>
      </c>
      <c r="J2692" t="s">
        <v>13326</v>
      </c>
      <c r="K2692" t="s">
        <v>1338</v>
      </c>
      <c r="L2692" t="s">
        <v>13327</v>
      </c>
    </row>
    <row r="2693" spans="1:12">
      <c r="A2693" t="s">
        <v>13373</v>
      </c>
      <c r="B2693" t="s">
        <v>13329</v>
      </c>
      <c r="C2693" t="str">
        <f t="shared" si="42"/>
        <v>Dhanlaxmi</v>
      </c>
      <c r="D2693" s="2" t="s">
        <v>28179</v>
      </c>
      <c r="E2693" t="s">
        <v>5918</v>
      </c>
      <c r="F2693" t="s">
        <v>28287</v>
      </c>
      <c r="G2693" t="s">
        <v>856</v>
      </c>
      <c r="H2693" t="s">
        <v>7375</v>
      </c>
      <c r="I2693" t="s">
        <v>13330</v>
      </c>
      <c r="J2693" t="s">
        <v>161</v>
      </c>
      <c r="K2693" t="s">
        <v>13331</v>
      </c>
      <c r="L2693" t="s">
        <v>10591</v>
      </c>
    </row>
    <row r="2694" spans="1:12">
      <c r="A2694" t="s">
        <v>13380</v>
      </c>
      <c r="B2694" t="s">
        <v>13339</v>
      </c>
      <c r="C2694" t="str">
        <f t="shared" si="42"/>
        <v>Aeonx</v>
      </c>
      <c r="D2694" s="2" t="s">
        <v>1872</v>
      </c>
      <c r="E2694" t="s">
        <v>22924</v>
      </c>
      <c r="F2694" t="s">
        <v>24863</v>
      </c>
      <c r="G2694" t="s">
        <v>309</v>
      </c>
      <c r="H2694" t="s">
        <v>574</v>
      </c>
      <c r="I2694" t="s">
        <v>13340</v>
      </c>
      <c r="J2694" t="s">
        <v>4339</v>
      </c>
      <c r="K2694" t="s">
        <v>13341</v>
      </c>
      <c r="L2694" t="s">
        <v>10591</v>
      </c>
    </row>
    <row r="2695" spans="1:12">
      <c r="A2695" t="s">
        <v>13384</v>
      </c>
      <c r="B2695" t="s">
        <v>13343</v>
      </c>
      <c r="C2695" t="str">
        <f t="shared" si="42"/>
        <v>Cosmo</v>
      </c>
      <c r="D2695" s="2" t="s">
        <v>9745</v>
      </c>
      <c r="E2695" t="s">
        <v>7747</v>
      </c>
      <c r="F2695" t="s">
        <v>28288</v>
      </c>
      <c r="G2695" t="s">
        <v>1027</v>
      </c>
      <c r="H2695" t="s">
        <v>13344</v>
      </c>
      <c r="I2695" t="s">
        <v>6091</v>
      </c>
      <c r="J2695" t="s">
        <v>13345</v>
      </c>
      <c r="K2695" t="s">
        <v>1233</v>
      </c>
      <c r="L2695" t="s">
        <v>529</v>
      </c>
    </row>
    <row r="2696" spans="1:12">
      <c r="A2696" t="s">
        <v>13388</v>
      </c>
      <c r="B2696" t="s">
        <v>13347</v>
      </c>
      <c r="C2696" t="str">
        <f t="shared" si="42"/>
        <v>Jindal</v>
      </c>
      <c r="D2696" s="2" t="s">
        <v>28289</v>
      </c>
      <c r="E2696" t="s">
        <v>28290</v>
      </c>
      <c r="F2696" t="s">
        <v>11326</v>
      </c>
      <c r="G2696" t="s">
        <v>856</v>
      </c>
      <c r="H2696" t="s">
        <v>1291</v>
      </c>
      <c r="I2696" t="s">
        <v>13348</v>
      </c>
      <c r="J2696" t="s">
        <v>6907</v>
      </c>
      <c r="K2696" t="s">
        <v>580</v>
      </c>
      <c r="L2696" t="s">
        <v>9153</v>
      </c>
    </row>
    <row r="2697" spans="1:12">
      <c r="A2697" t="s">
        <v>13392</v>
      </c>
      <c r="B2697" t="s">
        <v>13350</v>
      </c>
      <c r="C2697" t="str">
        <f t="shared" si="42"/>
        <v>Kopran</v>
      </c>
      <c r="D2697" s="2" t="s">
        <v>24658</v>
      </c>
      <c r="E2697" t="s">
        <v>3100</v>
      </c>
      <c r="F2697" t="s">
        <v>28291</v>
      </c>
      <c r="G2697" t="s">
        <v>1258</v>
      </c>
      <c r="H2697" t="s">
        <v>11182</v>
      </c>
      <c r="I2697" t="s">
        <v>13351</v>
      </c>
      <c r="J2697" t="s">
        <v>13352</v>
      </c>
      <c r="K2697" t="s">
        <v>13353</v>
      </c>
      <c r="L2697" t="s">
        <v>6124</v>
      </c>
    </row>
    <row r="2698" spans="1:12">
      <c r="A2698" t="s">
        <v>13396</v>
      </c>
      <c r="B2698" t="s">
        <v>13355</v>
      </c>
      <c r="C2698" t="str">
        <f t="shared" si="42"/>
        <v>Softsol</v>
      </c>
      <c r="D2698" s="2" t="s">
        <v>24865</v>
      </c>
      <c r="E2698" t="s">
        <v>8861</v>
      </c>
      <c r="F2698" t="s">
        <v>24866</v>
      </c>
      <c r="G2698" t="s">
        <v>856</v>
      </c>
      <c r="H2698" t="s">
        <v>3717</v>
      </c>
      <c r="I2698" t="s">
        <v>13356</v>
      </c>
      <c r="J2698" t="s">
        <v>5667</v>
      </c>
      <c r="K2698" t="s">
        <v>7734</v>
      </c>
      <c r="L2698" t="s">
        <v>3614</v>
      </c>
    </row>
    <row r="2699" spans="1:12">
      <c r="A2699" t="s">
        <v>13401</v>
      </c>
      <c r="B2699" t="s">
        <v>13358</v>
      </c>
      <c r="C2699" t="str">
        <f t="shared" si="42"/>
        <v>Incredible</v>
      </c>
      <c r="D2699" s="2" t="s">
        <v>18949</v>
      </c>
      <c r="E2699" t="s">
        <v>4852</v>
      </c>
      <c r="F2699" t="s">
        <v>28292</v>
      </c>
      <c r="G2699" t="s">
        <v>856</v>
      </c>
      <c r="H2699" t="s">
        <v>8112</v>
      </c>
      <c r="I2699" t="s">
        <v>13360</v>
      </c>
      <c r="J2699" t="s">
        <v>13361</v>
      </c>
      <c r="K2699" t="s">
        <v>7005</v>
      </c>
      <c r="L2699" t="s">
        <v>7183</v>
      </c>
    </row>
    <row r="2700" spans="1:12">
      <c r="A2700" t="s">
        <v>13405</v>
      </c>
      <c r="B2700" t="s">
        <v>13363</v>
      </c>
      <c r="C2700" t="str">
        <f t="shared" si="42"/>
        <v>Mahindra</v>
      </c>
      <c r="D2700" s="2" t="s">
        <v>28293</v>
      </c>
      <c r="E2700" t="s">
        <v>28294</v>
      </c>
      <c r="F2700" t="s">
        <v>28295</v>
      </c>
      <c r="G2700" t="s">
        <v>856</v>
      </c>
      <c r="H2700" t="s">
        <v>6036</v>
      </c>
      <c r="I2700" t="s">
        <v>1357</v>
      </c>
      <c r="J2700" t="s">
        <v>13364</v>
      </c>
      <c r="K2700" t="s">
        <v>88</v>
      </c>
      <c r="L2700" t="s">
        <v>7183</v>
      </c>
    </row>
    <row r="2701" spans="1:12">
      <c r="A2701" t="s">
        <v>13409</v>
      </c>
      <c r="B2701" t="s">
        <v>13366</v>
      </c>
      <c r="C2701" t="str">
        <f t="shared" si="42"/>
        <v>Power</v>
      </c>
      <c r="D2701" s="2" t="s">
        <v>28296</v>
      </c>
      <c r="E2701" t="s">
        <v>4494</v>
      </c>
      <c r="F2701" t="s">
        <v>28297</v>
      </c>
      <c r="G2701" t="s">
        <v>6015</v>
      </c>
      <c r="H2701" t="s">
        <v>13367</v>
      </c>
      <c r="I2701" t="s">
        <v>4849</v>
      </c>
      <c r="J2701" t="s">
        <v>13368</v>
      </c>
      <c r="K2701" t="s">
        <v>6259</v>
      </c>
      <c r="L2701" t="s">
        <v>7183</v>
      </c>
    </row>
    <row r="2702" spans="1:12">
      <c r="A2702" t="s">
        <v>842</v>
      </c>
      <c r="B2702" t="s">
        <v>843</v>
      </c>
      <c r="C2702" t="str">
        <f t="shared" si="42"/>
        <v>Name</v>
      </c>
      <c r="D2702" s="2" t="s">
        <v>844</v>
      </c>
      <c r="E2702" t="s">
        <v>845</v>
      </c>
      <c r="F2702" t="s">
        <v>846</v>
      </c>
      <c r="G2702" t="s">
        <v>847</v>
      </c>
      <c r="H2702" t="s">
        <v>848</v>
      </c>
      <c r="I2702" t="s">
        <v>849</v>
      </c>
      <c r="J2702" t="s">
        <v>850</v>
      </c>
      <c r="K2702" t="s">
        <v>851</v>
      </c>
      <c r="L2702" t="s">
        <v>852</v>
      </c>
    </row>
    <row r="2703" spans="1:12">
      <c r="A2703" t="s">
        <v>13412</v>
      </c>
      <c r="B2703" t="s">
        <v>13370</v>
      </c>
      <c r="C2703" t="str">
        <f t="shared" si="42"/>
        <v>Shriram</v>
      </c>
      <c r="D2703" s="2" t="s">
        <v>23216</v>
      </c>
      <c r="E2703" t="s">
        <v>2590</v>
      </c>
      <c r="F2703" t="s">
        <v>28298</v>
      </c>
      <c r="G2703" t="s">
        <v>856</v>
      </c>
      <c r="H2703" t="s">
        <v>7249</v>
      </c>
      <c r="I2703" t="s">
        <v>8078</v>
      </c>
      <c r="J2703" t="s">
        <v>13371</v>
      </c>
      <c r="K2703" t="s">
        <v>13372</v>
      </c>
      <c r="L2703" t="s">
        <v>7183</v>
      </c>
    </row>
    <row r="2704" spans="1:12">
      <c r="A2704" t="s">
        <v>13415</v>
      </c>
      <c r="B2704" t="s">
        <v>13381</v>
      </c>
      <c r="C2704" t="str">
        <f t="shared" si="42"/>
        <v>Hester</v>
      </c>
      <c r="D2704" s="2" t="s">
        <v>24868</v>
      </c>
      <c r="E2704" t="s">
        <v>14987</v>
      </c>
      <c r="F2704" t="s">
        <v>24869</v>
      </c>
      <c r="G2704" t="s">
        <v>552</v>
      </c>
      <c r="H2704" t="s">
        <v>7800</v>
      </c>
      <c r="I2704" t="s">
        <v>13382</v>
      </c>
      <c r="J2704" t="s">
        <v>13383</v>
      </c>
      <c r="K2704" t="s">
        <v>8900</v>
      </c>
      <c r="L2704" t="s">
        <v>5027</v>
      </c>
    </row>
    <row r="2705" spans="1:12">
      <c r="A2705" t="s">
        <v>13418</v>
      </c>
      <c r="B2705" t="s">
        <v>13385</v>
      </c>
      <c r="C2705" t="str">
        <f t="shared" si="42"/>
        <v>Abans</v>
      </c>
      <c r="D2705" s="2" t="s">
        <v>14501</v>
      </c>
      <c r="E2705" t="s">
        <v>11827</v>
      </c>
      <c r="F2705" t="s">
        <v>24870</v>
      </c>
      <c r="G2705" t="s">
        <v>856</v>
      </c>
      <c r="H2705" t="s">
        <v>8067</v>
      </c>
      <c r="I2705" t="s">
        <v>2955</v>
      </c>
      <c r="J2705" t="s">
        <v>13386</v>
      </c>
      <c r="K2705" t="s">
        <v>13387</v>
      </c>
      <c r="L2705" t="s">
        <v>5027</v>
      </c>
    </row>
    <row r="2706" spans="1:12">
      <c r="A2706" t="s">
        <v>13423</v>
      </c>
      <c r="B2706" t="s">
        <v>13389</v>
      </c>
      <c r="C2706" t="str">
        <f t="shared" si="42"/>
        <v>Gorani</v>
      </c>
      <c r="D2706" s="2" t="s">
        <v>16767</v>
      </c>
      <c r="E2706" t="s">
        <v>24871</v>
      </c>
      <c r="F2706" t="s">
        <v>2539</v>
      </c>
      <c r="G2706" t="s">
        <v>856</v>
      </c>
      <c r="H2706" t="s">
        <v>4302</v>
      </c>
      <c r="I2706" t="s">
        <v>13391</v>
      </c>
      <c r="J2706" t="s">
        <v>2624</v>
      </c>
      <c r="K2706" t="s">
        <v>5716</v>
      </c>
      <c r="L2706" t="s">
        <v>5999</v>
      </c>
    </row>
    <row r="2707" spans="1:12">
      <c r="A2707" t="s">
        <v>13428</v>
      </c>
      <c r="B2707" t="s">
        <v>13397</v>
      </c>
      <c r="C2707" t="str">
        <f t="shared" si="42"/>
        <v>Reliance</v>
      </c>
      <c r="D2707" s="2" t="s">
        <v>28299</v>
      </c>
      <c r="E2707" t="s">
        <v>5158</v>
      </c>
      <c r="F2707" t="s">
        <v>28300</v>
      </c>
      <c r="G2707" t="s">
        <v>552</v>
      </c>
      <c r="H2707" t="s">
        <v>13398</v>
      </c>
      <c r="I2707" t="s">
        <v>13399</v>
      </c>
      <c r="J2707" t="s">
        <v>13400</v>
      </c>
      <c r="K2707" t="s">
        <v>1694</v>
      </c>
      <c r="L2707" t="s">
        <v>5774</v>
      </c>
    </row>
    <row r="2708" spans="1:12">
      <c r="A2708" t="s">
        <v>13433</v>
      </c>
      <c r="B2708" t="s">
        <v>13402</v>
      </c>
      <c r="C2708" t="str">
        <f t="shared" si="42"/>
        <v>Neo</v>
      </c>
      <c r="D2708" s="2" t="s">
        <v>8263</v>
      </c>
      <c r="E2708" t="s">
        <v>9723</v>
      </c>
      <c r="F2708" t="s">
        <v>6280</v>
      </c>
      <c r="G2708" t="s">
        <v>856</v>
      </c>
      <c r="H2708" t="s">
        <v>732</v>
      </c>
      <c r="I2708" t="s">
        <v>13404</v>
      </c>
      <c r="J2708" t="s">
        <v>10540</v>
      </c>
      <c r="K2708" t="s">
        <v>12381</v>
      </c>
      <c r="L2708" t="s">
        <v>5774</v>
      </c>
    </row>
    <row r="2709" spans="1:12">
      <c r="A2709" t="s">
        <v>13437</v>
      </c>
      <c r="B2709" t="s">
        <v>13333</v>
      </c>
      <c r="C2709" t="str">
        <f t="shared" si="42"/>
        <v>Crest</v>
      </c>
      <c r="D2709" s="2" t="s">
        <v>28301</v>
      </c>
      <c r="E2709" t="s">
        <v>3236</v>
      </c>
      <c r="F2709" t="s">
        <v>28302</v>
      </c>
      <c r="G2709" t="s">
        <v>1369</v>
      </c>
      <c r="H2709" t="s">
        <v>13334</v>
      </c>
      <c r="I2709" t="s">
        <v>13335</v>
      </c>
      <c r="J2709" t="s">
        <v>13336</v>
      </c>
      <c r="K2709" t="s">
        <v>13337</v>
      </c>
      <c r="L2709" t="s">
        <v>1646</v>
      </c>
    </row>
    <row r="2710" spans="1:12">
      <c r="A2710" t="s">
        <v>13443</v>
      </c>
      <c r="B2710" t="s">
        <v>22949</v>
      </c>
      <c r="C2710" t="str">
        <f t="shared" si="42"/>
        <v>Tata</v>
      </c>
      <c r="D2710" s="2" t="s">
        <v>859</v>
      </c>
      <c r="E2710" t="s">
        <v>2586</v>
      </c>
      <c r="F2710" t="s">
        <v>22950</v>
      </c>
      <c r="G2710" t="s">
        <v>859</v>
      </c>
      <c r="H2710" t="s">
        <v>23473</v>
      </c>
      <c r="I2710" t="s">
        <v>859</v>
      </c>
      <c r="J2710" t="s">
        <v>23474</v>
      </c>
      <c r="K2710" t="s">
        <v>859</v>
      </c>
      <c r="L2710" t="s">
        <v>1646</v>
      </c>
    </row>
    <row r="2711" spans="1:12">
      <c r="A2711" t="s">
        <v>13448</v>
      </c>
      <c r="B2711" t="s">
        <v>13406</v>
      </c>
      <c r="C2711" t="str">
        <f t="shared" si="42"/>
        <v>Wallfort</v>
      </c>
      <c r="D2711" s="2" t="s">
        <v>22852</v>
      </c>
      <c r="E2711" t="s">
        <v>297</v>
      </c>
      <c r="F2711" t="s">
        <v>24533</v>
      </c>
      <c r="G2711" t="s">
        <v>856</v>
      </c>
      <c r="H2711" t="s">
        <v>9623</v>
      </c>
      <c r="I2711" t="s">
        <v>7448</v>
      </c>
      <c r="J2711" t="s">
        <v>1558</v>
      </c>
      <c r="K2711" t="s">
        <v>13407</v>
      </c>
      <c r="L2711" t="s">
        <v>13408</v>
      </c>
    </row>
    <row r="2712" spans="1:12">
      <c r="A2712" t="s">
        <v>13450</v>
      </c>
      <c r="B2712" t="s">
        <v>13410</v>
      </c>
      <c r="C2712" t="str">
        <f t="shared" si="42"/>
        <v>Pattech</v>
      </c>
      <c r="D2712" s="2" t="s">
        <v>24872</v>
      </c>
      <c r="E2712" t="s">
        <v>24873</v>
      </c>
      <c r="F2712" t="s">
        <v>24874</v>
      </c>
      <c r="G2712" t="s">
        <v>856</v>
      </c>
      <c r="H2712" t="s">
        <v>449</v>
      </c>
      <c r="I2712" t="s">
        <v>13411</v>
      </c>
      <c r="J2712" t="s">
        <v>5490</v>
      </c>
      <c r="K2712" t="s">
        <v>11440</v>
      </c>
      <c r="L2712" t="s">
        <v>13408</v>
      </c>
    </row>
    <row r="2713" spans="1:12">
      <c r="A2713" t="s">
        <v>13453</v>
      </c>
      <c r="B2713" t="s">
        <v>13413</v>
      </c>
      <c r="C2713" t="str">
        <f t="shared" si="42"/>
        <v>Bharat</v>
      </c>
      <c r="D2713" s="2" t="s">
        <v>28303</v>
      </c>
      <c r="E2713" t="s">
        <v>4448</v>
      </c>
      <c r="F2713" t="s">
        <v>28304</v>
      </c>
      <c r="G2713" t="s">
        <v>1191</v>
      </c>
      <c r="H2713" t="s">
        <v>2545</v>
      </c>
      <c r="I2713" t="s">
        <v>8173</v>
      </c>
      <c r="J2713" t="s">
        <v>13414</v>
      </c>
      <c r="K2713" t="s">
        <v>5816</v>
      </c>
      <c r="L2713" t="s">
        <v>9912</v>
      </c>
    </row>
    <row r="2714" spans="1:12">
      <c r="A2714" t="s">
        <v>13456</v>
      </c>
      <c r="B2714" t="s">
        <v>13416</v>
      </c>
      <c r="C2714" t="str">
        <f t="shared" si="42"/>
        <v>Vama</v>
      </c>
      <c r="D2714" s="2" t="s">
        <v>263</v>
      </c>
      <c r="E2714" t="s">
        <v>859</v>
      </c>
      <c r="F2714" t="s">
        <v>3295</v>
      </c>
      <c r="G2714" t="s">
        <v>856</v>
      </c>
      <c r="H2714" t="s">
        <v>704</v>
      </c>
      <c r="I2714" t="s">
        <v>13417</v>
      </c>
      <c r="J2714" t="s">
        <v>4945</v>
      </c>
      <c r="K2714" t="s">
        <v>3739</v>
      </c>
      <c r="L2714" t="s">
        <v>9912</v>
      </c>
    </row>
    <row r="2715" spans="1:12">
      <c r="A2715" t="s">
        <v>13461</v>
      </c>
      <c r="B2715" t="s">
        <v>13419</v>
      </c>
      <c r="C2715" t="str">
        <f t="shared" si="42"/>
        <v>Rane</v>
      </c>
      <c r="D2715" s="2" t="s">
        <v>24875</v>
      </c>
      <c r="E2715" t="s">
        <v>5129</v>
      </c>
      <c r="F2715" t="s">
        <v>24876</v>
      </c>
      <c r="G2715" t="s">
        <v>2451</v>
      </c>
      <c r="H2715" t="s">
        <v>13420</v>
      </c>
      <c r="I2715" t="s">
        <v>13421</v>
      </c>
      <c r="J2715" t="s">
        <v>13422</v>
      </c>
      <c r="K2715" t="s">
        <v>12317</v>
      </c>
      <c r="L2715" t="s">
        <v>4898</v>
      </c>
    </row>
    <row r="2716" spans="1:12">
      <c r="A2716" t="s">
        <v>13464</v>
      </c>
      <c r="B2716" t="s">
        <v>13424</v>
      </c>
      <c r="C2716" t="str">
        <f t="shared" si="42"/>
        <v>Sundaram</v>
      </c>
      <c r="D2716" s="2" t="s">
        <v>28305</v>
      </c>
      <c r="E2716" t="s">
        <v>6463</v>
      </c>
      <c r="F2716" t="s">
        <v>28306</v>
      </c>
      <c r="G2716" t="s">
        <v>437</v>
      </c>
      <c r="H2716" t="s">
        <v>13426</v>
      </c>
      <c r="I2716" t="s">
        <v>11827</v>
      </c>
      <c r="J2716" t="s">
        <v>13427</v>
      </c>
      <c r="K2716" t="s">
        <v>6718</v>
      </c>
      <c r="L2716" t="s">
        <v>4898</v>
      </c>
    </row>
    <row r="2717" spans="1:12">
      <c r="A2717" t="s">
        <v>13469</v>
      </c>
      <c r="B2717" t="s">
        <v>13429</v>
      </c>
      <c r="C2717" t="str">
        <f t="shared" si="42"/>
        <v>Race</v>
      </c>
      <c r="D2717" s="2" t="s">
        <v>28307</v>
      </c>
      <c r="E2717" t="s">
        <v>28308</v>
      </c>
      <c r="F2717" t="s">
        <v>28309</v>
      </c>
      <c r="G2717" t="s">
        <v>856</v>
      </c>
      <c r="H2717" t="s">
        <v>1449</v>
      </c>
      <c r="I2717" t="s">
        <v>13430</v>
      </c>
      <c r="J2717" t="s">
        <v>13431</v>
      </c>
      <c r="K2717" t="s">
        <v>13432</v>
      </c>
      <c r="L2717" t="s">
        <v>4898</v>
      </c>
    </row>
    <row r="2718" spans="1:12">
      <c r="A2718" t="s">
        <v>842</v>
      </c>
      <c r="B2718" t="s">
        <v>843</v>
      </c>
      <c r="C2718" t="str">
        <f t="shared" si="42"/>
        <v>Name</v>
      </c>
      <c r="D2718" s="2" t="s">
        <v>844</v>
      </c>
      <c r="E2718" t="s">
        <v>845</v>
      </c>
      <c r="F2718" t="s">
        <v>846</v>
      </c>
      <c r="G2718" t="s">
        <v>847</v>
      </c>
      <c r="H2718" t="s">
        <v>848</v>
      </c>
      <c r="I2718" t="s">
        <v>849</v>
      </c>
      <c r="J2718" t="s">
        <v>850</v>
      </c>
      <c r="K2718" t="s">
        <v>851</v>
      </c>
      <c r="L2718" t="s">
        <v>852</v>
      </c>
    </row>
    <row r="2719" spans="1:12">
      <c r="A2719" t="s">
        <v>13473</v>
      </c>
      <c r="B2719" t="s">
        <v>13434</v>
      </c>
      <c r="C2719" t="str">
        <f t="shared" si="42"/>
        <v>Newmalayalam</v>
      </c>
      <c r="D2719" s="2" t="s">
        <v>11040</v>
      </c>
      <c r="E2719" t="s">
        <v>8440</v>
      </c>
      <c r="F2719" t="s">
        <v>11928</v>
      </c>
      <c r="G2719" t="s">
        <v>856</v>
      </c>
      <c r="H2719" t="s">
        <v>1958</v>
      </c>
      <c r="I2719" t="s">
        <v>13435</v>
      </c>
      <c r="J2719" t="s">
        <v>13436</v>
      </c>
      <c r="K2719" t="s">
        <v>10212</v>
      </c>
      <c r="L2719" t="s">
        <v>4898</v>
      </c>
    </row>
    <row r="2720" spans="1:12">
      <c r="A2720" t="s">
        <v>13475</v>
      </c>
      <c r="B2720" t="s">
        <v>13438</v>
      </c>
      <c r="C2720" t="str">
        <f t="shared" si="42"/>
        <v>ITC</v>
      </c>
      <c r="D2720" s="2" t="s">
        <v>23052</v>
      </c>
      <c r="E2720" t="s">
        <v>28310</v>
      </c>
      <c r="F2720" t="s">
        <v>28311</v>
      </c>
      <c r="G2720" t="s">
        <v>856</v>
      </c>
      <c r="H2720" t="s">
        <v>13440</v>
      </c>
      <c r="I2720" t="s">
        <v>13441</v>
      </c>
      <c r="J2720" t="s">
        <v>13442</v>
      </c>
      <c r="K2720" t="s">
        <v>4025</v>
      </c>
      <c r="L2720" t="s">
        <v>1256</v>
      </c>
    </row>
    <row r="2721" spans="1:12">
      <c r="A2721" t="s">
        <v>13480</v>
      </c>
      <c r="B2721" t="s">
        <v>13444</v>
      </c>
      <c r="C2721" t="str">
        <f t="shared" si="42"/>
        <v>H</v>
      </c>
      <c r="D2721" s="2" t="s">
        <v>28312</v>
      </c>
      <c r="E2721" t="s">
        <v>8960</v>
      </c>
      <c r="F2721" t="s">
        <v>28313</v>
      </c>
      <c r="G2721" t="s">
        <v>8178</v>
      </c>
      <c r="H2721" t="s">
        <v>13445</v>
      </c>
      <c r="I2721" t="s">
        <v>8788</v>
      </c>
      <c r="J2721" t="s">
        <v>13446</v>
      </c>
      <c r="K2721" t="s">
        <v>13447</v>
      </c>
      <c r="L2721" t="s">
        <v>8707</v>
      </c>
    </row>
    <row r="2722" spans="1:12">
      <c r="A2722" t="s">
        <v>13485</v>
      </c>
      <c r="B2722" t="s">
        <v>13449</v>
      </c>
      <c r="C2722" t="str">
        <f t="shared" si="42"/>
        <v>Inv.&amp;</v>
      </c>
      <c r="D2722" s="2" t="s">
        <v>24400</v>
      </c>
      <c r="E2722" t="s">
        <v>26791</v>
      </c>
      <c r="F2722" t="s">
        <v>24400</v>
      </c>
      <c r="G2722" t="s">
        <v>1555</v>
      </c>
      <c r="H2722" t="s">
        <v>196</v>
      </c>
      <c r="I2722" t="s">
        <v>506</v>
      </c>
      <c r="J2722" t="s">
        <v>7550</v>
      </c>
      <c r="K2722" t="s">
        <v>11229</v>
      </c>
      <c r="L2722" t="s">
        <v>2470</v>
      </c>
    </row>
    <row r="2723" spans="1:12">
      <c r="A2723" t="s">
        <v>13488</v>
      </c>
      <c r="B2723" t="s">
        <v>13451</v>
      </c>
      <c r="C2723" t="str">
        <f t="shared" si="42"/>
        <v>FSN</v>
      </c>
      <c r="D2723" s="2" t="s">
        <v>28314</v>
      </c>
      <c r="E2723" t="s">
        <v>12706</v>
      </c>
      <c r="F2723" t="s">
        <v>28315</v>
      </c>
      <c r="G2723" t="s">
        <v>856</v>
      </c>
      <c r="H2723" t="s">
        <v>3858</v>
      </c>
      <c r="I2723" t="s">
        <v>13178</v>
      </c>
      <c r="J2723" t="s">
        <v>13452</v>
      </c>
      <c r="K2723" t="s">
        <v>3964</v>
      </c>
      <c r="L2723" t="s">
        <v>2470</v>
      </c>
    </row>
    <row r="2724" spans="1:12">
      <c r="A2724" t="s">
        <v>13491</v>
      </c>
      <c r="B2724" t="s">
        <v>13454</v>
      </c>
      <c r="C2724" t="str">
        <f t="shared" si="42"/>
        <v>Umiya</v>
      </c>
      <c r="D2724" s="2" t="s">
        <v>15309</v>
      </c>
      <c r="E2724" t="s">
        <v>4022</v>
      </c>
      <c r="F2724" t="s">
        <v>23790</v>
      </c>
      <c r="G2724" t="s">
        <v>856</v>
      </c>
      <c r="H2724" t="s">
        <v>1368</v>
      </c>
      <c r="I2724" t="s">
        <v>13455</v>
      </c>
      <c r="J2724" t="s">
        <v>4281</v>
      </c>
      <c r="K2724" t="s">
        <v>7669</v>
      </c>
      <c r="L2724" t="s">
        <v>2470</v>
      </c>
    </row>
    <row r="2725" spans="1:12">
      <c r="A2725" t="s">
        <v>13494</v>
      </c>
      <c r="B2725" t="s">
        <v>13457</v>
      </c>
      <c r="C2725" t="str">
        <f t="shared" si="42"/>
        <v>Sagility</v>
      </c>
      <c r="D2725" s="2" t="s">
        <v>24911</v>
      </c>
      <c r="E2725" t="s">
        <v>13142</v>
      </c>
      <c r="F2725" t="s">
        <v>28316</v>
      </c>
      <c r="G2725" t="s">
        <v>856</v>
      </c>
      <c r="H2725" t="s">
        <v>13458</v>
      </c>
      <c r="I2725" t="s">
        <v>13459</v>
      </c>
      <c r="J2725" t="s">
        <v>13460</v>
      </c>
      <c r="K2725" t="s">
        <v>4814</v>
      </c>
      <c r="L2725" t="s">
        <v>968</v>
      </c>
    </row>
    <row r="2726" spans="1:12">
      <c r="A2726" t="s">
        <v>13500</v>
      </c>
      <c r="B2726" t="s">
        <v>13462</v>
      </c>
      <c r="C2726" t="str">
        <f t="shared" si="42"/>
        <v>WEP</v>
      </c>
      <c r="D2726" s="2" t="s">
        <v>8755</v>
      </c>
      <c r="E2726" t="s">
        <v>9414</v>
      </c>
      <c r="F2726" t="s">
        <v>28004</v>
      </c>
      <c r="G2726" t="s">
        <v>643</v>
      </c>
      <c r="H2726" t="s">
        <v>3847</v>
      </c>
      <c r="I2726" t="s">
        <v>13463</v>
      </c>
      <c r="J2726" t="s">
        <v>9199</v>
      </c>
      <c r="K2726" t="s">
        <v>3982</v>
      </c>
      <c r="L2726" t="s">
        <v>6907</v>
      </c>
    </row>
    <row r="2727" spans="1:12">
      <c r="A2727" t="s">
        <v>13505</v>
      </c>
      <c r="B2727" t="s">
        <v>13465</v>
      </c>
      <c r="C2727" t="str">
        <f t="shared" si="42"/>
        <v>G</v>
      </c>
      <c r="D2727" s="2" t="s">
        <v>28317</v>
      </c>
      <c r="E2727" t="s">
        <v>8788</v>
      </c>
      <c r="F2727" t="s">
        <v>28318</v>
      </c>
      <c r="G2727" t="s">
        <v>5114</v>
      </c>
      <c r="H2727" t="s">
        <v>13466</v>
      </c>
      <c r="I2727" t="s">
        <v>6260</v>
      </c>
      <c r="J2727" t="s">
        <v>13467</v>
      </c>
      <c r="K2727" t="s">
        <v>13468</v>
      </c>
      <c r="L2727" t="s">
        <v>6907</v>
      </c>
    </row>
    <row r="2728" spans="1:12">
      <c r="A2728" t="s">
        <v>13509</v>
      </c>
      <c r="B2728" t="s">
        <v>13470</v>
      </c>
      <c r="C2728" t="str">
        <f t="shared" si="42"/>
        <v>Nilkamal</v>
      </c>
      <c r="D2728" s="2" t="s">
        <v>28319</v>
      </c>
      <c r="E2728" t="s">
        <v>2985</v>
      </c>
      <c r="F2728" t="s">
        <v>28320</v>
      </c>
      <c r="G2728" t="s">
        <v>2418</v>
      </c>
      <c r="H2728" t="s">
        <v>387</v>
      </c>
      <c r="I2728" t="s">
        <v>13471</v>
      </c>
      <c r="J2728" t="s">
        <v>13472</v>
      </c>
      <c r="K2728" t="s">
        <v>7669</v>
      </c>
      <c r="L2728" t="s">
        <v>6907</v>
      </c>
    </row>
    <row r="2729" spans="1:12">
      <c r="A2729" t="s">
        <v>842</v>
      </c>
      <c r="B2729" t="s">
        <v>843</v>
      </c>
      <c r="C2729" t="str">
        <f t="shared" si="42"/>
        <v>Name</v>
      </c>
      <c r="D2729" s="2" t="s">
        <v>844</v>
      </c>
      <c r="E2729" t="s">
        <v>845</v>
      </c>
      <c r="F2729" t="s">
        <v>846</v>
      </c>
      <c r="G2729" t="s">
        <v>847</v>
      </c>
      <c r="H2729" t="s">
        <v>848</v>
      </c>
      <c r="I2729" t="s">
        <v>849</v>
      </c>
      <c r="J2729" t="s">
        <v>850</v>
      </c>
      <c r="K2729" t="s">
        <v>851</v>
      </c>
      <c r="L2729" t="s">
        <v>852</v>
      </c>
    </row>
    <row r="2730" spans="1:12">
      <c r="A2730" t="s">
        <v>13513</v>
      </c>
      <c r="B2730" t="s">
        <v>13474</v>
      </c>
      <c r="C2730" t="str">
        <f t="shared" si="42"/>
        <v>Shahlon</v>
      </c>
      <c r="D2730" s="2" t="s">
        <v>17674</v>
      </c>
      <c r="E2730" t="s">
        <v>28321</v>
      </c>
      <c r="F2730" t="s">
        <v>28322</v>
      </c>
      <c r="G2730" t="s">
        <v>352</v>
      </c>
      <c r="H2730" t="s">
        <v>3634</v>
      </c>
      <c r="I2730" t="s">
        <v>1495</v>
      </c>
      <c r="J2730" t="s">
        <v>12769</v>
      </c>
      <c r="K2730" t="s">
        <v>10186</v>
      </c>
      <c r="L2730" t="s">
        <v>6907</v>
      </c>
    </row>
    <row r="2731" spans="1:12">
      <c r="A2731" t="s">
        <v>13516</v>
      </c>
      <c r="B2731" t="s">
        <v>13476</v>
      </c>
      <c r="C2731" t="str">
        <f t="shared" si="42"/>
        <v>Betex</v>
      </c>
      <c r="D2731" s="2" t="s">
        <v>23582</v>
      </c>
      <c r="E2731" t="s">
        <v>28323</v>
      </c>
      <c r="F2731" t="s">
        <v>28324</v>
      </c>
      <c r="G2731" t="s">
        <v>856</v>
      </c>
      <c r="H2731" t="s">
        <v>883</v>
      </c>
      <c r="I2731" t="s">
        <v>13477</v>
      </c>
      <c r="J2731" t="s">
        <v>13478</v>
      </c>
      <c r="K2731" t="s">
        <v>13479</v>
      </c>
      <c r="L2731" t="s">
        <v>2762</v>
      </c>
    </row>
    <row r="2732" spans="1:12">
      <c r="A2732" t="s">
        <v>13519</v>
      </c>
      <c r="B2732" t="s">
        <v>13481</v>
      </c>
      <c r="C2732" t="str">
        <f t="shared" si="42"/>
        <v>Advance</v>
      </c>
      <c r="D2732" s="2" t="s">
        <v>13482</v>
      </c>
      <c r="E2732" t="s">
        <v>13483</v>
      </c>
      <c r="F2732" t="s">
        <v>3782</v>
      </c>
      <c r="G2732" t="s">
        <v>856</v>
      </c>
      <c r="H2732" t="s">
        <v>883</v>
      </c>
      <c r="I2732" t="s">
        <v>856</v>
      </c>
      <c r="J2732" t="s">
        <v>1620</v>
      </c>
      <c r="K2732" t="s">
        <v>13484</v>
      </c>
      <c r="L2732" t="s">
        <v>2762</v>
      </c>
    </row>
    <row r="2733" spans="1:12">
      <c r="A2733" t="s">
        <v>13523</v>
      </c>
      <c r="B2733" t="s">
        <v>23476</v>
      </c>
      <c r="C2733" t="str">
        <f t="shared" si="42"/>
        <v>New</v>
      </c>
      <c r="D2733" s="2" t="s">
        <v>1441</v>
      </c>
      <c r="E2733" t="s">
        <v>10938</v>
      </c>
      <c r="F2733" t="s">
        <v>8044</v>
      </c>
      <c r="G2733" t="s">
        <v>856</v>
      </c>
      <c r="H2733" t="s">
        <v>568</v>
      </c>
      <c r="I2733" t="s">
        <v>13486</v>
      </c>
      <c r="J2733" t="s">
        <v>363</v>
      </c>
      <c r="K2733" t="s">
        <v>13487</v>
      </c>
      <c r="L2733" t="s">
        <v>2762</v>
      </c>
    </row>
    <row r="2734" spans="1:12">
      <c r="A2734" t="s">
        <v>13529</v>
      </c>
      <c r="B2734" t="s">
        <v>13489</v>
      </c>
      <c r="C2734" t="str">
        <f t="shared" si="42"/>
        <v>Harish</v>
      </c>
      <c r="D2734" s="2" t="s">
        <v>27032</v>
      </c>
      <c r="E2734" t="s">
        <v>4390</v>
      </c>
      <c r="F2734" t="s">
        <v>6718</v>
      </c>
      <c r="G2734" t="s">
        <v>856</v>
      </c>
      <c r="H2734" t="s">
        <v>1017</v>
      </c>
      <c r="I2734" t="s">
        <v>13490</v>
      </c>
      <c r="J2734" t="s">
        <v>8542</v>
      </c>
      <c r="K2734" t="s">
        <v>3471</v>
      </c>
      <c r="L2734" t="s">
        <v>2762</v>
      </c>
    </row>
    <row r="2735" spans="1:12">
      <c r="A2735" t="s">
        <v>13533</v>
      </c>
      <c r="B2735" t="s">
        <v>13492</v>
      </c>
      <c r="C2735" t="str">
        <f t="shared" si="42"/>
        <v>Nelcast</v>
      </c>
      <c r="D2735" s="2" t="s">
        <v>24879</v>
      </c>
      <c r="E2735" t="s">
        <v>12500</v>
      </c>
      <c r="F2735" t="s">
        <v>24880</v>
      </c>
      <c r="G2735" t="s">
        <v>1449</v>
      </c>
      <c r="H2735" t="s">
        <v>1868</v>
      </c>
      <c r="I2735" t="s">
        <v>13493</v>
      </c>
      <c r="J2735" t="s">
        <v>8486</v>
      </c>
      <c r="K2735" t="s">
        <v>7340</v>
      </c>
      <c r="L2735" t="s">
        <v>1089</v>
      </c>
    </row>
    <row r="2736" spans="1:12">
      <c r="A2736" t="s">
        <v>13537</v>
      </c>
      <c r="B2736" t="s">
        <v>13495</v>
      </c>
      <c r="C2736" t="str">
        <f t="shared" si="42"/>
        <v>CreditAcc.</v>
      </c>
      <c r="D2736" s="2" t="s">
        <v>28325</v>
      </c>
      <c r="E2736" t="s">
        <v>7316</v>
      </c>
      <c r="F2736" t="s">
        <v>28326</v>
      </c>
      <c r="G2736" t="s">
        <v>856</v>
      </c>
      <c r="H2736" t="s">
        <v>13496</v>
      </c>
      <c r="I2736" t="s">
        <v>13497</v>
      </c>
      <c r="J2736" t="s">
        <v>13498</v>
      </c>
      <c r="K2736" t="s">
        <v>13499</v>
      </c>
      <c r="L2736" t="s">
        <v>1089</v>
      </c>
    </row>
    <row r="2737" spans="1:12">
      <c r="A2737" t="s">
        <v>13540</v>
      </c>
      <c r="B2737" t="s">
        <v>13501</v>
      </c>
      <c r="C2737" t="str">
        <f t="shared" si="42"/>
        <v>Universus</v>
      </c>
      <c r="D2737" s="2" t="s">
        <v>28327</v>
      </c>
      <c r="E2737" t="s">
        <v>559</v>
      </c>
      <c r="F2737" t="s">
        <v>28328</v>
      </c>
      <c r="G2737" t="s">
        <v>856</v>
      </c>
      <c r="H2737" t="s">
        <v>13502</v>
      </c>
      <c r="I2737" t="s">
        <v>13503</v>
      </c>
      <c r="J2737" t="s">
        <v>1813</v>
      </c>
      <c r="K2737" t="s">
        <v>13504</v>
      </c>
      <c r="L2737" t="s">
        <v>1089</v>
      </c>
    </row>
    <row r="2738" spans="1:12">
      <c r="A2738" t="s">
        <v>13545</v>
      </c>
      <c r="B2738" t="s">
        <v>13506</v>
      </c>
      <c r="C2738" t="str">
        <f t="shared" si="42"/>
        <v>Bajaj</v>
      </c>
      <c r="D2738" s="2" t="s">
        <v>28329</v>
      </c>
      <c r="E2738" t="s">
        <v>10562</v>
      </c>
      <c r="F2738" t="s">
        <v>28330</v>
      </c>
      <c r="G2738" t="s">
        <v>856</v>
      </c>
      <c r="H2738" t="s">
        <v>13507</v>
      </c>
      <c r="I2738" t="s">
        <v>10546</v>
      </c>
      <c r="J2738" t="s">
        <v>13508</v>
      </c>
      <c r="K2738" t="s">
        <v>5908</v>
      </c>
      <c r="L2738" t="s">
        <v>1089</v>
      </c>
    </row>
    <row r="2739" spans="1:12">
      <c r="A2739" t="s">
        <v>13552</v>
      </c>
      <c r="B2739" t="s">
        <v>13510</v>
      </c>
      <c r="C2739" t="str">
        <f t="shared" si="42"/>
        <v>Tirupati</v>
      </c>
      <c r="D2739" s="2" t="s">
        <v>23026</v>
      </c>
      <c r="E2739" t="s">
        <v>22718</v>
      </c>
      <c r="F2739" t="s">
        <v>7459</v>
      </c>
      <c r="G2739" t="s">
        <v>314</v>
      </c>
      <c r="H2739" t="s">
        <v>1449</v>
      </c>
      <c r="I2739" t="s">
        <v>13511</v>
      </c>
      <c r="J2739" t="s">
        <v>6341</v>
      </c>
      <c r="K2739" t="s">
        <v>13512</v>
      </c>
      <c r="L2739" t="s">
        <v>6583</v>
      </c>
    </row>
    <row r="2740" spans="1:12">
      <c r="A2740" t="s">
        <v>13555</v>
      </c>
      <c r="B2740" t="s">
        <v>13514</v>
      </c>
      <c r="C2740" t="str">
        <f t="shared" si="42"/>
        <v>Jubilant</v>
      </c>
      <c r="D2740" s="2" t="s">
        <v>28331</v>
      </c>
      <c r="E2740" t="s">
        <v>2823</v>
      </c>
      <c r="F2740" t="s">
        <v>28332</v>
      </c>
      <c r="G2740" t="s">
        <v>5509</v>
      </c>
      <c r="H2740" t="s">
        <v>8856</v>
      </c>
      <c r="I2740" t="s">
        <v>315</v>
      </c>
      <c r="J2740" t="s">
        <v>13515</v>
      </c>
      <c r="K2740" t="s">
        <v>9153</v>
      </c>
      <c r="L2740" t="s">
        <v>6583</v>
      </c>
    </row>
    <row r="2741" spans="1:12">
      <c r="A2741" t="s">
        <v>13559</v>
      </c>
      <c r="B2741" t="s">
        <v>13517</v>
      </c>
      <c r="C2741" t="str">
        <f t="shared" si="42"/>
        <v>Tamboli</v>
      </c>
      <c r="D2741" s="2" t="s">
        <v>19487</v>
      </c>
      <c r="E2741" t="s">
        <v>4184</v>
      </c>
      <c r="F2741" t="s">
        <v>28333</v>
      </c>
      <c r="G2741" t="s">
        <v>4019</v>
      </c>
      <c r="H2741" t="s">
        <v>1071</v>
      </c>
      <c r="I2741" t="s">
        <v>13518</v>
      </c>
      <c r="J2741" t="s">
        <v>8791</v>
      </c>
      <c r="K2741" t="s">
        <v>7024</v>
      </c>
      <c r="L2741" t="s">
        <v>6583</v>
      </c>
    </row>
    <row r="2742" spans="1:12">
      <c r="A2742" t="s">
        <v>13563</v>
      </c>
      <c r="B2742" t="s">
        <v>13520</v>
      </c>
      <c r="C2742" t="str">
        <f t="shared" si="42"/>
        <v>Shradha</v>
      </c>
      <c r="D2742" s="2" t="s">
        <v>17595</v>
      </c>
      <c r="E2742" t="s">
        <v>6033</v>
      </c>
      <c r="F2742" t="s">
        <v>28334</v>
      </c>
      <c r="G2742" t="s">
        <v>8772</v>
      </c>
      <c r="H2742" t="s">
        <v>1556</v>
      </c>
      <c r="I2742" t="s">
        <v>13521</v>
      </c>
      <c r="J2742" t="s">
        <v>4729</v>
      </c>
      <c r="K2742" t="s">
        <v>13522</v>
      </c>
      <c r="L2742" t="s">
        <v>6583</v>
      </c>
    </row>
    <row r="2743" spans="1:12">
      <c r="A2743" t="s">
        <v>13568</v>
      </c>
      <c r="B2743" t="s">
        <v>13524</v>
      </c>
      <c r="C2743" t="str">
        <f t="shared" si="42"/>
        <v>Ravindra</v>
      </c>
      <c r="D2743" s="2" t="s">
        <v>24706</v>
      </c>
      <c r="E2743" t="s">
        <v>25333</v>
      </c>
      <c r="F2743" t="s">
        <v>28335</v>
      </c>
      <c r="G2743" t="s">
        <v>856</v>
      </c>
      <c r="H2743" t="s">
        <v>5867</v>
      </c>
      <c r="I2743" t="s">
        <v>13525</v>
      </c>
      <c r="J2743" t="s">
        <v>13526</v>
      </c>
      <c r="K2743" t="s">
        <v>13527</v>
      </c>
      <c r="L2743" t="s">
        <v>13528</v>
      </c>
    </row>
    <row r="2744" spans="1:12">
      <c r="A2744" t="s">
        <v>13573</v>
      </c>
      <c r="B2744" t="s">
        <v>13530</v>
      </c>
      <c r="C2744" t="str">
        <f t="shared" si="42"/>
        <v>CWD</v>
      </c>
      <c r="D2744" s="2" t="s">
        <v>24282</v>
      </c>
      <c r="E2744" t="s">
        <v>24882</v>
      </c>
      <c r="F2744" t="s">
        <v>24883</v>
      </c>
      <c r="G2744" t="s">
        <v>856</v>
      </c>
      <c r="H2744" t="s">
        <v>1844</v>
      </c>
      <c r="I2744" t="s">
        <v>13531</v>
      </c>
      <c r="J2744" t="s">
        <v>13532</v>
      </c>
      <c r="K2744" t="s">
        <v>11031</v>
      </c>
      <c r="L2744" t="s">
        <v>1620</v>
      </c>
    </row>
    <row r="2745" spans="1:12">
      <c r="A2745" t="s">
        <v>842</v>
      </c>
      <c r="B2745" t="s">
        <v>843</v>
      </c>
      <c r="C2745" t="str">
        <f t="shared" si="42"/>
        <v>Name</v>
      </c>
      <c r="D2745" s="2" t="s">
        <v>844</v>
      </c>
      <c r="E2745" t="s">
        <v>845</v>
      </c>
      <c r="F2745" t="s">
        <v>846</v>
      </c>
      <c r="G2745" t="s">
        <v>847</v>
      </c>
      <c r="H2745" t="s">
        <v>848</v>
      </c>
      <c r="I2745" t="s">
        <v>849</v>
      </c>
      <c r="J2745" t="s">
        <v>850</v>
      </c>
      <c r="K2745" t="s">
        <v>851</v>
      </c>
      <c r="L2745" t="s">
        <v>852</v>
      </c>
    </row>
    <row r="2746" spans="1:12">
      <c r="A2746" t="s">
        <v>13579</v>
      </c>
      <c r="B2746" t="s">
        <v>13534</v>
      </c>
      <c r="C2746" t="str">
        <f t="shared" si="42"/>
        <v>Vertis</v>
      </c>
      <c r="D2746" s="2" t="s">
        <v>6906</v>
      </c>
      <c r="E2746" t="s">
        <v>3432</v>
      </c>
      <c r="F2746" t="s">
        <v>24884</v>
      </c>
      <c r="G2746" t="s">
        <v>856</v>
      </c>
      <c r="H2746" t="s">
        <v>9191</v>
      </c>
      <c r="I2746" t="s">
        <v>11759</v>
      </c>
      <c r="J2746" t="s">
        <v>13536</v>
      </c>
      <c r="K2746" t="s">
        <v>3975</v>
      </c>
      <c r="L2746" t="s">
        <v>1620</v>
      </c>
    </row>
    <row r="2747" spans="1:12">
      <c r="A2747" t="s">
        <v>13584</v>
      </c>
      <c r="B2747" t="s">
        <v>13538</v>
      </c>
      <c r="C2747" t="str">
        <f t="shared" si="42"/>
        <v>Maks</v>
      </c>
      <c r="D2747" s="2" t="s">
        <v>7501</v>
      </c>
      <c r="E2747" t="s">
        <v>8288</v>
      </c>
      <c r="F2747" t="s">
        <v>2884</v>
      </c>
      <c r="G2747" t="s">
        <v>856</v>
      </c>
      <c r="H2747" t="s">
        <v>1449</v>
      </c>
      <c r="I2747" t="s">
        <v>4317</v>
      </c>
      <c r="J2747" t="s">
        <v>3295</v>
      </c>
      <c r="K2747" t="s">
        <v>13539</v>
      </c>
      <c r="L2747" t="s">
        <v>5670</v>
      </c>
    </row>
    <row r="2748" spans="1:12">
      <c r="A2748" t="s">
        <v>13587</v>
      </c>
      <c r="B2748" t="s">
        <v>13541</v>
      </c>
      <c r="C2748" t="str">
        <f t="shared" si="42"/>
        <v>Dalmia</v>
      </c>
      <c r="D2748" s="2" t="s">
        <v>28336</v>
      </c>
      <c r="E2748" t="s">
        <v>6308</v>
      </c>
      <c r="F2748" t="s">
        <v>28337</v>
      </c>
      <c r="G2748" t="s">
        <v>389</v>
      </c>
      <c r="H2748" t="s">
        <v>5123</v>
      </c>
      <c r="I2748" t="s">
        <v>13542</v>
      </c>
      <c r="J2748" t="s">
        <v>13543</v>
      </c>
      <c r="K2748" t="s">
        <v>13544</v>
      </c>
      <c r="L2748" t="s">
        <v>1198</v>
      </c>
    </row>
    <row r="2749" spans="1:12">
      <c r="A2749" t="s">
        <v>13591</v>
      </c>
      <c r="B2749" t="s">
        <v>13546</v>
      </c>
      <c r="C2749" t="str">
        <f t="shared" si="42"/>
        <v>Trident</v>
      </c>
      <c r="D2749" s="2" t="s">
        <v>3590</v>
      </c>
      <c r="E2749" t="s">
        <v>3217</v>
      </c>
      <c r="F2749" t="s">
        <v>28338</v>
      </c>
      <c r="G2749" t="s">
        <v>541</v>
      </c>
      <c r="H2749" t="s">
        <v>13548</v>
      </c>
      <c r="I2749" t="s">
        <v>13549</v>
      </c>
      <c r="J2749" t="s">
        <v>13550</v>
      </c>
      <c r="K2749" t="s">
        <v>13551</v>
      </c>
      <c r="L2749" t="s">
        <v>1198</v>
      </c>
    </row>
    <row r="2750" spans="1:12">
      <c r="A2750" t="s">
        <v>13594</v>
      </c>
      <c r="B2750" t="s">
        <v>13553</v>
      </c>
      <c r="C2750" t="str">
        <f t="shared" si="42"/>
        <v>Glance</v>
      </c>
      <c r="D2750" s="2" t="s">
        <v>24028</v>
      </c>
      <c r="E2750" t="s">
        <v>7483</v>
      </c>
      <c r="F2750" t="s">
        <v>28339</v>
      </c>
      <c r="G2750" t="s">
        <v>856</v>
      </c>
      <c r="H2750" t="s">
        <v>198</v>
      </c>
      <c r="I2750" t="s">
        <v>13554</v>
      </c>
      <c r="J2750" t="s">
        <v>10426</v>
      </c>
      <c r="K2750" t="s">
        <v>11666</v>
      </c>
      <c r="L2750" t="s">
        <v>3585</v>
      </c>
    </row>
    <row r="2751" spans="1:12">
      <c r="A2751" t="s">
        <v>13599</v>
      </c>
      <c r="B2751" t="s">
        <v>13556</v>
      </c>
      <c r="C2751" t="str">
        <f t="shared" si="42"/>
        <v>Oasis</v>
      </c>
      <c r="D2751" s="2" t="s">
        <v>4972</v>
      </c>
      <c r="E2751" t="s">
        <v>24886</v>
      </c>
      <c r="F2751" t="s">
        <v>2571</v>
      </c>
      <c r="G2751" t="s">
        <v>856</v>
      </c>
      <c r="H2751" t="s">
        <v>333</v>
      </c>
      <c r="I2751" t="s">
        <v>13557</v>
      </c>
      <c r="J2751" t="s">
        <v>2912</v>
      </c>
      <c r="K2751" t="s">
        <v>13558</v>
      </c>
      <c r="L2751" t="s">
        <v>3585</v>
      </c>
    </row>
    <row r="2752" spans="1:12">
      <c r="A2752" t="s">
        <v>13604</v>
      </c>
      <c r="B2752" t="s">
        <v>13560</v>
      </c>
      <c r="C2752" t="str">
        <f t="shared" si="42"/>
        <v>PNB</v>
      </c>
      <c r="D2752" s="2" t="s">
        <v>28340</v>
      </c>
      <c r="E2752" t="s">
        <v>3710</v>
      </c>
      <c r="F2752" t="s">
        <v>28341</v>
      </c>
      <c r="G2752" t="s">
        <v>987</v>
      </c>
      <c r="H2752" t="s">
        <v>13561</v>
      </c>
      <c r="I2752" t="s">
        <v>9938</v>
      </c>
      <c r="J2752" t="s">
        <v>13562</v>
      </c>
      <c r="K2752" t="s">
        <v>7480</v>
      </c>
      <c r="L2752" t="s">
        <v>3585</v>
      </c>
    </row>
    <row r="2753" spans="1:12">
      <c r="A2753" t="s">
        <v>13608</v>
      </c>
      <c r="B2753" t="s">
        <v>13564</v>
      </c>
      <c r="C2753" t="str">
        <f t="shared" si="42"/>
        <v>Tyroon</v>
      </c>
      <c r="D2753" s="2" t="s">
        <v>16870</v>
      </c>
      <c r="E2753" t="s">
        <v>23675</v>
      </c>
      <c r="F2753" t="s">
        <v>3814</v>
      </c>
      <c r="G2753" t="s">
        <v>856</v>
      </c>
      <c r="H2753" t="s">
        <v>2522</v>
      </c>
      <c r="I2753" t="s">
        <v>13566</v>
      </c>
      <c r="J2753" t="s">
        <v>548</v>
      </c>
      <c r="K2753" t="s">
        <v>13567</v>
      </c>
      <c r="L2753" t="s">
        <v>113</v>
      </c>
    </row>
    <row r="2754" spans="1:12">
      <c r="A2754" t="s">
        <v>13612</v>
      </c>
      <c r="B2754" t="s">
        <v>13569</v>
      </c>
      <c r="C2754" t="str">
        <f t="shared" ref="C2754:C2817" si="43">IFERROR(LEFT(B2754,FIND(" ",B2754)-1),B2754)</f>
        <v>Adani</v>
      </c>
      <c r="D2754" s="2" t="s">
        <v>28342</v>
      </c>
      <c r="E2754" t="s">
        <v>28343</v>
      </c>
      <c r="F2754" t="s">
        <v>28344</v>
      </c>
      <c r="G2754" t="s">
        <v>237</v>
      </c>
      <c r="H2754" t="s">
        <v>13570</v>
      </c>
      <c r="I2754" t="s">
        <v>13571</v>
      </c>
      <c r="J2754" t="s">
        <v>13572</v>
      </c>
      <c r="K2754" t="s">
        <v>8273</v>
      </c>
      <c r="L2754" t="s">
        <v>113</v>
      </c>
    </row>
    <row r="2755" spans="1:12">
      <c r="A2755" t="s">
        <v>13616</v>
      </c>
      <c r="B2755" t="s">
        <v>13574</v>
      </c>
      <c r="C2755" t="str">
        <f t="shared" si="43"/>
        <v>Oriental</v>
      </c>
      <c r="D2755" s="2" t="s">
        <v>11978</v>
      </c>
      <c r="E2755" t="s">
        <v>23734</v>
      </c>
      <c r="F2755" t="s">
        <v>24878</v>
      </c>
      <c r="G2755" t="s">
        <v>1601</v>
      </c>
      <c r="H2755" t="s">
        <v>13575</v>
      </c>
      <c r="I2755" t="s">
        <v>13576</v>
      </c>
      <c r="J2755" t="s">
        <v>13577</v>
      </c>
      <c r="K2755" t="s">
        <v>13578</v>
      </c>
      <c r="L2755" t="s">
        <v>113</v>
      </c>
    </row>
    <row r="2756" spans="1:12">
      <c r="A2756" t="s">
        <v>842</v>
      </c>
      <c r="B2756" t="s">
        <v>843</v>
      </c>
      <c r="C2756" t="str">
        <f t="shared" si="43"/>
        <v>Name</v>
      </c>
      <c r="D2756" s="2" t="s">
        <v>844</v>
      </c>
      <c r="E2756" t="s">
        <v>845</v>
      </c>
      <c r="F2756" t="s">
        <v>846</v>
      </c>
      <c r="G2756" t="s">
        <v>847</v>
      </c>
      <c r="H2756" t="s">
        <v>848</v>
      </c>
      <c r="I2756" t="s">
        <v>849</v>
      </c>
      <c r="J2756" t="s">
        <v>850</v>
      </c>
      <c r="K2756" t="s">
        <v>851</v>
      </c>
      <c r="L2756" t="s">
        <v>852</v>
      </c>
    </row>
    <row r="2757" spans="1:12">
      <c r="A2757" t="s">
        <v>13621</v>
      </c>
      <c r="B2757" t="s">
        <v>13374</v>
      </c>
      <c r="C2757" t="str">
        <f t="shared" si="43"/>
        <v>S</v>
      </c>
      <c r="D2757" s="2" t="s">
        <v>23155</v>
      </c>
      <c r="E2757" t="s">
        <v>5474</v>
      </c>
      <c r="F2757" t="s">
        <v>28345</v>
      </c>
      <c r="G2757" t="s">
        <v>196</v>
      </c>
      <c r="H2757" t="s">
        <v>13376</v>
      </c>
      <c r="I2757" t="s">
        <v>13377</v>
      </c>
      <c r="J2757" t="s">
        <v>13378</v>
      </c>
      <c r="K2757" t="s">
        <v>10804</v>
      </c>
      <c r="L2757" t="s">
        <v>113</v>
      </c>
    </row>
    <row r="2758" spans="1:12">
      <c r="A2758" t="s">
        <v>13625</v>
      </c>
      <c r="B2758" t="s">
        <v>13580</v>
      </c>
      <c r="C2758" t="str">
        <f t="shared" si="43"/>
        <v>Broach</v>
      </c>
      <c r="D2758" s="2" t="s">
        <v>4370</v>
      </c>
      <c r="E2758" t="s">
        <v>3896</v>
      </c>
      <c r="F2758" t="s">
        <v>12386</v>
      </c>
      <c r="G2758" t="s">
        <v>856</v>
      </c>
      <c r="H2758" t="s">
        <v>1804</v>
      </c>
      <c r="I2758" t="s">
        <v>13582</v>
      </c>
      <c r="J2758" t="s">
        <v>2598</v>
      </c>
      <c r="K2758" t="s">
        <v>13583</v>
      </c>
      <c r="L2758" t="s">
        <v>113</v>
      </c>
    </row>
    <row r="2759" spans="1:12">
      <c r="A2759" t="s">
        <v>13628</v>
      </c>
      <c r="B2759" t="s">
        <v>13585</v>
      </c>
      <c r="C2759" t="str">
        <f t="shared" si="43"/>
        <v>Kanchi</v>
      </c>
      <c r="D2759" s="2" t="s">
        <v>24616</v>
      </c>
      <c r="E2759" t="s">
        <v>9199</v>
      </c>
      <c r="F2759" t="s">
        <v>28346</v>
      </c>
      <c r="G2759" t="s">
        <v>4302</v>
      </c>
      <c r="H2759" t="s">
        <v>489</v>
      </c>
      <c r="I2759" t="s">
        <v>13586</v>
      </c>
      <c r="J2759" t="s">
        <v>4431</v>
      </c>
      <c r="K2759" t="s">
        <v>1449</v>
      </c>
      <c r="L2759" t="s">
        <v>7949</v>
      </c>
    </row>
    <row r="2760" spans="1:12">
      <c r="A2760" t="s">
        <v>13632</v>
      </c>
      <c r="B2760" t="s">
        <v>13588</v>
      </c>
      <c r="C2760" t="str">
        <f t="shared" si="43"/>
        <v>The</v>
      </c>
      <c r="D2760" s="2" t="s">
        <v>24030</v>
      </c>
      <c r="E2760" t="s">
        <v>3759</v>
      </c>
      <c r="F2760" t="s">
        <v>24887</v>
      </c>
      <c r="G2760" t="s">
        <v>856</v>
      </c>
      <c r="H2760" t="s">
        <v>5741</v>
      </c>
      <c r="I2760" t="s">
        <v>13589</v>
      </c>
      <c r="J2760" t="s">
        <v>13590</v>
      </c>
      <c r="K2760" t="s">
        <v>421</v>
      </c>
      <c r="L2760" t="s">
        <v>7949</v>
      </c>
    </row>
    <row r="2761" spans="1:12">
      <c r="A2761" t="s">
        <v>13635</v>
      </c>
      <c r="B2761" t="s">
        <v>13592</v>
      </c>
      <c r="C2761" t="str">
        <f t="shared" si="43"/>
        <v>NGL</v>
      </c>
      <c r="D2761" s="2" t="s">
        <v>24888</v>
      </c>
      <c r="E2761" t="s">
        <v>24148</v>
      </c>
      <c r="F2761" t="s">
        <v>24889</v>
      </c>
      <c r="G2761" t="s">
        <v>1642</v>
      </c>
      <c r="H2761" t="s">
        <v>950</v>
      </c>
      <c r="I2761" t="s">
        <v>1141</v>
      </c>
      <c r="J2761" t="s">
        <v>13593</v>
      </c>
      <c r="K2761" t="s">
        <v>380</v>
      </c>
      <c r="L2761" t="s">
        <v>7949</v>
      </c>
    </row>
    <row r="2762" spans="1:12">
      <c r="A2762" t="s">
        <v>13638</v>
      </c>
      <c r="B2762" t="s">
        <v>13595</v>
      </c>
      <c r="C2762" t="str">
        <f t="shared" si="43"/>
        <v>Universal</v>
      </c>
      <c r="D2762" s="2" t="s">
        <v>9102</v>
      </c>
      <c r="E2762" t="s">
        <v>859</v>
      </c>
      <c r="F2762" t="s">
        <v>24890</v>
      </c>
      <c r="G2762" t="s">
        <v>856</v>
      </c>
      <c r="H2762" t="s">
        <v>217</v>
      </c>
      <c r="I2762" t="s">
        <v>13596</v>
      </c>
      <c r="J2762" t="s">
        <v>13597</v>
      </c>
      <c r="K2762" t="s">
        <v>13598</v>
      </c>
      <c r="L2762" t="s">
        <v>7295</v>
      </c>
    </row>
    <row r="2763" spans="1:12">
      <c r="A2763" t="s">
        <v>13644</v>
      </c>
      <c r="B2763" t="s">
        <v>13600</v>
      </c>
      <c r="C2763" t="str">
        <f t="shared" si="43"/>
        <v>Natl.</v>
      </c>
      <c r="D2763" s="2" t="s">
        <v>24891</v>
      </c>
      <c r="E2763" t="s">
        <v>2872</v>
      </c>
      <c r="F2763" t="s">
        <v>23736</v>
      </c>
      <c r="G2763" t="s">
        <v>856</v>
      </c>
      <c r="H2763" t="s">
        <v>314</v>
      </c>
      <c r="I2763" t="s">
        <v>13601</v>
      </c>
      <c r="J2763" t="s">
        <v>13602</v>
      </c>
      <c r="K2763" t="s">
        <v>13603</v>
      </c>
      <c r="L2763" t="s">
        <v>7295</v>
      </c>
    </row>
    <row r="2764" spans="1:12">
      <c r="A2764" t="s">
        <v>13647</v>
      </c>
      <c r="B2764" t="s">
        <v>13605</v>
      </c>
      <c r="C2764" t="str">
        <f t="shared" si="43"/>
        <v>Sukhjit</v>
      </c>
      <c r="D2764" s="2" t="s">
        <v>22728</v>
      </c>
      <c r="E2764" t="s">
        <v>8613</v>
      </c>
      <c r="F2764" t="s">
        <v>28347</v>
      </c>
      <c r="G2764" t="s">
        <v>570</v>
      </c>
      <c r="H2764" t="s">
        <v>3703</v>
      </c>
      <c r="I2764" t="s">
        <v>13606</v>
      </c>
      <c r="J2764" t="s">
        <v>13607</v>
      </c>
      <c r="K2764" t="s">
        <v>386</v>
      </c>
      <c r="L2764" t="s">
        <v>7295</v>
      </c>
    </row>
    <row r="2765" spans="1:12">
      <c r="A2765" t="s">
        <v>13650</v>
      </c>
      <c r="B2765" t="s">
        <v>13609</v>
      </c>
      <c r="C2765" t="str">
        <f t="shared" si="43"/>
        <v>Samhi</v>
      </c>
      <c r="D2765" s="2" t="s">
        <v>23646</v>
      </c>
      <c r="E2765" t="s">
        <v>23272</v>
      </c>
      <c r="F2765" t="s">
        <v>28348</v>
      </c>
      <c r="G2765" t="s">
        <v>856</v>
      </c>
      <c r="H2765" t="s">
        <v>7525</v>
      </c>
      <c r="I2765" t="s">
        <v>3511</v>
      </c>
      <c r="J2765" t="s">
        <v>13611</v>
      </c>
      <c r="K2765" t="s">
        <v>4528</v>
      </c>
      <c r="L2765" t="s">
        <v>7295</v>
      </c>
    </row>
    <row r="2766" spans="1:12">
      <c r="A2766" t="s">
        <v>13654</v>
      </c>
      <c r="B2766" t="s">
        <v>13613</v>
      </c>
      <c r="C2766" t="str">
        <f t="shared" si="43"/>
        <v>Mansi</v>
      </c>
      <c r="D2766" s="2" t="s">
        <v>3709</v>
      </c>
      <c r="E2766" t="s">
        <v>1753</v>
      </c>
      <c r="F2766" t="s">
        <v>24892</v>
      </c>
      <c r="G2766" t="s">
        <v>856</v>
      </c>
      <c r="H2766" t="s">
        <v>610</v>
      </c>
      <c r="I2766" t="s">
        <v>8322</v>
      </c>
      <c r="J2766" t="s">
        <v>9372</v>
      </c>
      <c r="K2766" t="s">
        <v>13615</v>
      </c>
      <c r="L2766" t="s">
        <v>3809</v>
      </c>
    </row>
    <row r="2767" spans="1:12">
      <c r="A2767" t="s">
        <v>13659</v>
      </c>
      <c r="B2767" t="s">
        <v>13617</v>
      </c>
      <c r="C2767" t="str">
        <f t="shared" si="43"/>
        <v>Bangalore</v>
      </c>
      <c r="D2767" s="2" t="s">
        <v>4066</v>
      </c>
      <c r="E2767" t="s">
        <v>24113</v>
      </c>
      <c r="F2767" t="s">
        <v>6895</v>
      </c>
      <c r="G2767" t="s">
        <v>856</v>
      </c>
      <c r="H2767" t="s">
        <v>333</v>
      </c>
      <c r="I2767" t="s">
        <v>13619</v>
      </c>
      <c r="J2767" t="s">
        <v>667</v>
      </c>
      <c r="K2767" t="s">
        <v>13620</v>
      </c>
      <c r="L2767" t="s">
        <v>3809</v>
      </c>
    </row>
    <row r="2768" spans="1:12">
      <c r="A2768" t="s">
        <v>13663</v>
      </c>
      <c r="B2768" t="s">
        <v>13622</v>
      </c>
      <c r="C2768" t="str">
        <f t="shared" si="43"/>
        <v>Jyoti</v>
      </c>
      <c r="D2768" s="2" t="s">
        <v>28349</v>
      </c>
      <c r="E2768" t="s">
        <v>8193</v>
      </c>
      <c r="F2768" t="s">
        <v>7488</v>
      </c>
      <c r="G2768" t="s">
        <v>856</v>
      </c>
      <c r="H2768" t="s">
        <v>8342</v>
      </c>
      <c r="I2768" t="s">
        <v>13623</v>
      </c>
      <c r="J2768" t="s">
        <v>4198</v>
      </c>
      <c r="K2768" t="s">
        <v>13624</v>
      </c>
      <c r="L2768" t="s">
        <v>3809</v>
      </c>
    </row>
    <row r="2769" spans="1:12">
      <c r="A2769" t="s">
        <v>13666</v>
      </c>
      <c r="B2769" t="s">
        <v>13626</v>
      </c>
      <c r="C2769" t="str">
        <f t="shared" si="43"/>
        <v>Dharani</v>
      </c>
      <c r="D2769" s="2" t="s">
        <v>5009</v>
      </c>
      <c r="E2769" t="s">
        <v>2198</v>
      </c>
      <c r="F2769" t="s">
        <v>9634</v>
      </c>
      <c r="G2769" t="s">
        <v>856</v>
      </c>
      <c r="H2769" t="s">
        <v>2240</v>
      </c>
      <c r="I2769" t="s">
        <v>8623</v>
      </c>
      <c r="J2769" t="s">
        <v>163</v>
      </c>
      <c r="K2769" t="s">
        <v>664</v>
      </c>
      <c r="L2769" t="s">
        <v>2777</v>
      </c>
    </row>
    <row r="2770" spans="1:12">
      <c r="A2770" t="s">
        <v>13669</v>
      </c>
      <c r="B2770" t="s">
        <v>13629</v>
      </c>
      <c r="C2770" t="str">
        <f t="shared" si="43"/>
        <v>PG</v>
      </c>
      <c r="D2770" s="2" t="s">
        <v>28350</v>
      </c>
      <c r="E2770" t="s">
        <v>6583</v>
      </c>
      <c r="F2770" t="s">
        <v>28351</v>
      </c>
      <c r="G2770" t="s">
        <v>856</v>
      </c>
      <c r="H2770" t="s">
        <v>3894</v>
      </c>
      <c r="I2770" t="s">
        <v>6669</v>
      </c>
      <c r="J2770" t="s">
        <v>13630</v>
      </c>
      <c r="K2770" t="s">
        <v>13631</v>
      </c>
      <c r="L2770" t="s">
        <v>2777</v>
      </c>
    </row>
    <row r="2771" spans="1:12">
      <c r="A2771" t="s">
        <v>13674</v>
      </c>
      <c r="B2771" t="s">
        <v>13633</v>
      </c>
      <c r="C2771" t="str">
        <f t="shared" si="43"/>
        <v>Zenotech</v>
      </c>
      <c r="D2771" s="2" t="s">
        <v>1193</v>
      </c>
      <c r="E2771" t="s">
        <v>15109</v>
      </c>
      <c r="F2771" t="s">
        <v>24775</v>
      </c>
      <c r="G2771" t="s">
        <v>856</v>
      </c>
      <c r="H2771" t="s">
        <v>3807</v>
      </c>
      <c r="I2771" t="s">
        <v>13634</v>
      </c>
      <c r="J2771" t="s">
        <v>4898</v>
      </c>
      <c r="K2771" t="s">
        <v>542</v>
      </c>
      <c r="L2771" t="s">
        <v>2777</v>
      </c>
    </row>
    <row r="2772" spans="1:12">
      <c r="A2772" t="s">
        <v>842</v>
      </c>
      <c r="B2772" t="s">
        <v>843</v>
      </c>
      <c r="C2772" t="str">
        <f t="shared" si="43"/>
        <v>Name</v>
      </c>
      <c r="D2772" s="2" t="s">
        <v>844</v>
      </c>
      <c r="E2772" t="s">
        <v>845</v>
      </c>
      <c r="F2772" t="s">
        <v>846</v>
      </c>
      <c r="G2772" t="s">
        <v>847</v>
      </c>
      <c r="H2772" t="s">
        <v>848</v>
      </c>
      <c r="I2772" t="s">
        <v>849</v>
      </c>
      <c r="J2772" t="s">
        <v>850</v>
      </c>
      <c r="K2772" t="s">
        <v>851</v>
      </c>
      <c r="L2772" t="s">
        <v>852</v>
      </c>
    </row>
    <row r="2773" spans="1:12">
      <c r="A2773" t="s">
        <v>13678</v>
      </c>
      <c r="B2773" t="s">
        <v>13636</v>
      </c>
      <c r="C2773" t="str">
        <f t="shared" si="43"/>
        <v>BFL</v>
      </c>
      <c r="D2773" s="2" t="s">
        <v>11211</v>
      </c>
      <c r="E2773" t="s">
        <v>8922</v>
      </c>
      <c r="F2773" t="s">
        <v>2145</v>
      </c>
      <c r="G2773" t="s">
        <v>856</v>
      </c>
      <c r="H2773" t="s">
        <v>652</v>
      </c>
      <c r="I2773" t="s">
        <v>7283</v>
      </c>
      <c r="J2773" t="s">
        <v>1256</v>
      </c>
      <c r="K2773" t="s">
        <v>932</v>
      </c>
      <c r="L2773" t="s">
        <v>2777</v>
      </c>
    </row>
    <row r="2774" spans="1:12">
      <c r="A2774" t="s">
        <v>13681</v>
      </c>
      <c r="B2774" t="s">
        <v>13639</v>
      </c>
      <c r="C2774" t="str">
        <f t="shared" si="43"/>
        <v>JM</v>
      </c>
      <c r="D2774" s="2" t="s">
        <v>28352</v>
      </c>
      <c r="E2774" t="s">
        <v>5428</v>
      </c>
      <c r="F2774" t="s">
        <v>28353</v>
      </c>
      <c r="G2774" t="s">
        <v>2969</v>
      </c>
      <c r="H2774" t="s">
        <v>13641</v>
      </c>
      <c r="I2774" t="s">
        <v>13642</v>
      </c>
      <c r="J2774" t="s">
        <v>13643</v>
      </c>
      <c r="K2774" t="s">
        <v>363</v>
      </c>
      <c r="L2774" t="s">
        <v>10442</v>
      </c>
    </row>
    <row r="2775" spans="1:12">
      <c r="A2775" t="s">
        <v>13684</v>
      </c>
      <c r="B2775" t="s">
        <v>13648</v>
      </c>
      <c r="C2775" t="str">
        <f t="shared" si="43"/>
        <v>Yamuna</v>
      </c>
      <c r="D2775" s="2" t="s">
        <v>28354</v>
      </c>
      <c r="E2775" t="s">
        <v>7183</v>
      </c>
      <c r="F2775" t="s">
        <v>28355</v>
      </c>
      <c r="G2775" t="s">
        <v>2687</v>
      </c>
      <c r="H2775" t="s">
        <v>5324</v>
      </c>
      <c r="I2775" t="s">
        <v>13649</v>
      </c>
      <c r="J2775" t="s">
        <v>1781</v>
      </c>
      <c r="K2775" t="s">
        <v>6992</v>
      </c>
      <c r="L2775" t="s">
        <v>10442</v>
      </c>
    </row>
    <row r="2776" spans="1:12">
      <c r="A2776" t="s">
        <v>13688</v>
      </c>
      <c r="B2776" t="s">
        <v>13651</v>
      </c>
      <c r="C2776" t="str">
        <f t="shared" si="43"/>
        <v>DEE</v>
      </c>
      <c r="D2776" s="2" t="s">
        <v>25306</v>
      </c>
      <c r="E2776" t="s">
        <v>23766</v>
      </c>
      <c r="F2776" t="s">
        <v>28356</v>
      </c>
      <c r="G2776" t="s">
        <v>856</v>
      </c>
      <c r="H2776" t="s">
        <v>9858</v>
      </c>
      <c r="I2776" t="s">
        <v>13652</v>
      </c>
      <c r="J2776" t="s">
        <v>13653</v>
      </c>
      <c r="K2776" t="s">
        <v>9252</v>
      </c>
      <c r="L2776" t="s">
        <v>10442</v>
      </c>
    </row>
    <row r="2777" spans="1:12">
      <c r="A2777" t="s">
        <v>13692</v>
      </c>
      <c r="B2777" t="s">
        <v>13655</v>
      </c>
      <c r="C2777" t="str">
        <f t="shared" si="43"/>
        <v>Pavna</v>
      </c>
      <c r="D2777" s="2" t="s">
        <v>5523</v>
      </c>
      <c r="E2777" t="s">
        <v>24895</v>
      </c>
      <c r="F2777" t="s">
        <v>24896</v>
      </c>
      <c r="G2777" t="s">
        <v>856</v>
      </c>
      <c r="H2777" t="s">
        <v>13656</v>
      </c>
      <c r="I2777" t="s">
        <v>13657</v>
      </c>
      <c r="J2777" t="s">
        <v>13658</v>
      </c>
      <c r="K2777" t="s">
        <v>8578</v>
      </c>
      <c r="L2777" t="s">
        <v>11229</v>
      </c>
    </row>
    <row r="2778" spans="1:12">
      <c r="A2778" t="s">
        <v>13697</v>
      </c>
      <c r="B2778" t="s">
        <v>13660</v>
      </c>
      <c r="C2778" t="str">
        <f t="shared" si="43"/>
        <v>Konndor</v>
      </c>
      <c r="D2778" s="2" t="s">
        <v>6958</v>
      </c>
      <c r="E2778" t="s">
        <v>484</v>
      </c>
      <c r="F2778" t="s">
        <v>6898</v>
      </c>
      <c r="G2778" t="s">
        <v>856</v>
      </c>
      <c r="H2778" t="s">
        <v>577</v>
      </c>
      <c r="I2778" t="s">
        <v>13662</v>
      </c>
      <c r="J2778" t="s">
        <v>2109</v>
      </c>
      <c r="K2778" t="s">
        <v>1903</v>
      </c>
      <c r="L2778" t="s">
        <v>11723</v>
      </c>
    </row>
    <row r="2779" spans="1:12">
      <c r="A2779" t="s">
        <v>13701</v>
      </c>
      <c r="B2779" t="s">
        <v>13664</v>
      </c>
      <c r="C2779" t="str">
        <f t="shared" si="43"/>
        <v>Hisar</v>
      </c>
      <c r="D2779" s="2" t="s">
        <v>24413</v>
      </c>
      <c r="E2779" t="s">
        <v>11466</v>
      </c>
      <c r="F2779" t="s">
        <v>24897</v>
      </c>
      <c r="G2779" t="s">
        <v>3847</v>
      </c>
      <c r="H2779" t="s">
        <v>1449</v>
      </c>
      <c r="I2779" t="s">
        <v>7998</v>
      </c>
      <c r="J2779" t="s">
        <v>13665</v>
      </c>
      <c r="K2779" t="s">
        <v>2763</v>
      </c>
      <c r="L2779" t="s">
        <v>11723</v>
      </c>
    </row>
    <row r="2780" spans="1:12">
      <c r="A2780" t="s">
        <v>13704</v>
      </c>
      <c r="B2780" t="s">
        <v>13667</v>
      </c>
      <c r="C2780" t="str">
        <f t="shared" si="43"/>
        <v>KIFS</v>
      </c>
      <c r="D2780" s="2" t="s">
        <v>10636</v>
      </c>
      <c r="E2780" t="s">
        <v>3756</v>
      </c>
      <c r="F2780" t="s">
        <v>28357</v>
      </c>
      <c r="G2780" t="s">
        <v>2066</v>
      </c>
      <c r="H2780" t="s">
        <v>6466</v>
      </c>
      <c r="I2780" t="s">
        <v>13668</v>
      </c>
      <c r="J2780" t="s">
        <v>9883</v>
      </c>
      <c r="K2780" t="s">
        <v>8195</v>
      </c>
      <c r="L2780" t="s">
        <v>11723</v>
      </c>
    </row>
    <row r="2781" spans="1:12">
      <c r="A2781" t="s">
        <v>13709</v>
      </c>
      <c r="B2781" t="s">
        <v>13670</v>
      </c>
      <c r="C2781" t="str">
        <f t="shared" si="43"/>
        <v>Indian</v>
      </c>
      <c r="D2781" s="2" t="s">
        <v>23617</v>
      </c>
      <c r="E2781" t="s">
        <v>22959</v>
      </c>
      <c r="F2781" t="s">
        <v>28358</v>
      </c>
      <c r="G2781" t="s">
        <v>856</v>
      </c>
      <c r="H2781" t="s">
        <v>13671</v>
      </c>
      <c r="I2781" t="s">
        <v>13672</v>
      </c>
      <c r="J2781" t="s">
        <v>13673</v>
      </c>
      <c r="K2781" t="s">
        <v>9414</v>
      </c>
      <c r="L2781" t="s">
        <v>11723</v>
      </c>
    </row>
    <row r="2782" spans="1:12">
      <c r="A2782" t="s">
        <v>13713</v>
      </c>
      <c r="B2782" t="s">
        <v>13675</v>
      </c>
      <c r="C2782" t="str">
        <f t="shared" si="43"/>
        <v>Can</v>
      </c>
      <c r="D2782" s="2" t="s">
        <v>28359</v>
      </c>
      <c r="E2782" t="s">
        <v>4566</v>
      </c>
      <c r="F2782" t="s">
        <v>28360</v>
      </c>
      <c r="G2782" t="s">
        <v>158</v>
      </c>
      <c r="H2782" t="s">
        <v>13676</v>
      </c>
      <c r="I2782" t="s">
        <v>11622</v>
      </c>
      <c r="J2782" t="s">
        <v>13677</v>
      </c>
      <c r="K2782" t="s">
        <v>2470</v>
      </c>
      <c r="L2782" t="s">
        <v>8377</v>
      </c>
    </row>
    <row r="2783" spans="1:12">
      <c r="A2783" t="s">
        <v>842</v>
      </c>
      <c r="B2783" t="s">
        <v>843</v>
      </c>
      <c r="C2783" t="str">
        <f t="shared" si="43"/>
        <v>Name</v>
      </c>
      <c r="D2783" s="2" t="s">
        <v>844</v>
      </c>
      <c r="E2783" t="s">
        <v>845</v>
      </c>
      <c r="F2783" t="s">
        <v>846</v>
      </c>
      <c r="G2783" t="s">
        <v>847</v>
      </c>
      <c r="H2783" t="s">
        <v>848</v>
      </c>
      <c r="I2783" t="s">
        <v>849</v>
      </c>
      <c r="J2783" t="s">
        <v>850</v>
      </c>
      <c r="K2783" t="s">
        <v>851</v>
      </c>
      <c r="L2783" t="s">
        <v>852</v>
      </c>
    </row>
    <row r="2784" spans="1:12">
      <c r="A2784" t="s">
        <v>13719</v>
      </c>
      <c r="B2784" t="s">
        <v>812</v>
      </c>
      <c r="C2784" t="str">
        <f t="shared" si="43"/>
        <v>Khadim</v>
      </c>
      <c r="D2784" s="2" t="s">
        <v>22922</v>
      </c>
      <c r="E2784" t="s">
        <v>3720</v>
      </c>
      <c r="F2784" t="s">
        <v>24642</v>
      </c>
      <c r="G2784" t="s">
        <v>856</v>
      </c>
      <c r="H2784" t="s">
        <v>314</v>
      </c>
      <c r="I2784" t="s">
        <v>13679</v>
      </c>
      <c r="J2784" t="s">
        <v>7025</v>
      </c>
      <c r="K2784" t="s">
        <v>13680</v>
      </c>
      <c r="L2784" t="s">
        <v>8377</v>
      </c>
    </row>
    <row r="2785" spans="1:12">
      <c r="A2785" t="s">
        <v>13724</v>
      </c>
      <c r="B2785" t="s">
        <v>13682</v>
      </c>
      <c r="C2785" t="str">
        <f t="shared" si="43"/>
        <v>Him</v>
      </c>
      <c r="D2785" s="2" t="s">
        <v>24782</v>
      </c>
      <c r="E2785" t="s">
        <v>4920</v>
      </c>
      <c r="F2785" t="s">
        <v>28361</v>
      </c>
      <c r="G2785" t="s">
        <v>4302</v>
      </c>
      <c r="H2785" t="s">
        <v>2342</v>
      </c>
      <c r="I2785" t="s">
        <v>10761</v>
      </c>
      <c r="J2785" t="s">
        <v>13683</v>
      </c>
      <c r="K2785" t="s">
        <v>538</v>
      </c>
      <c r="L2785" t="s">
        <v>9918</v>
      </c>
    </row>
    <row r="2786" spans="1:12">
      <c r="A2786" t="s">
        <v>13728</v>
      </c>
      <c r="B2786" t="s">
        <v>13685</v>
      </c>
      <c r="C2786" t="str">
        <f t="shared" si="43"/>
        <v>Confidence</v>
      </c>
      <c r="D2786" s="2" t="s">
        <v>1098</v>
      </c>
      <c r="E2786" t="s">
        <v>6714</v>
      </c>
      <c r="F2786" t="s">
        <v>28362</v>
      </c>
      <c r="G2786" t="s">
        <v>1141</v>
      </c>
      <c r="H2786" t="s">
        <v>276</v>
      </c>
      <c r="I2786" t="s">
        <v>12183</v>
      </c>
      <c r="J2786" t="s">
        <v>13686</v>
      </c>
      <c r="K2786" t="s">
        <v>13687</v>
      </c>
      <c r="L2786" t="s">
        <v>9918</v>
      </c>
    </row>
    <row r="2787" spans="1:12">
      <c r="A2787" t="s">
        <v>13731</v>
      </c>
      <c r="B2787" t="s">
        <v>13689</v>
      </c>
      <c r="C2787" t="str">
        <f t="shared" si="43"/>
        <v>Aditya</v>
      </c>
      <c r="D2787" s="2" t="s">
        <v>28363</v>
      </c>
      <c r="E2787" t="s">
        <v>2884</v>
      </c>
      <c r="F2787" t="s">
        <v>28364</v>
      </c>
      <c r="G2787" t="s">
        <v>856</v>
      </c>
      <c r="H2787" t="s">
        <v>13690</v>
      </c>
      <c r="I2787" t="s">
        <v>10820</v>
      </c>
      <c r="J2787" t="s">
        <v>13691</v>
      </c>
      <c r="K2787" t="s">
        <v>6907</v>
      </c>
      <c r="L2787" t="s">
        <v>9918</v>
      </c>
    </row>
    <row r="2788" spans="1:12">
      <c r="A2788" t="s">
        <v>13735</v>
      </c>
      <c r="B2788" t="s">
        <v>13693</v>
      </c>
      <c r="C2788" t="str">
        <f t="shared" si="43"/>
        <v>Keystone</v>
      </c>
      <c r="D2788" s="2" t="s">
        <v>28365</v>
      </c>
      <c r="E2788" t="s">
        <v>23691</v>
      </c>
      <c r="F2788" t="s">
        <v>28366</v>
      </c>
      <c r="G2788" t="s">
        <v>1264</v>
      </c>
      <c r="H2788" t="s">
        <v>9019</v>
      </c>
      <c r="I2788" t="s">
        <v>13694</v>
      </c>
      <c r="J2788" t="s">
        <v>13695</v>
      </c>
      <c r="K2788" t="s">
        <v>13696</v>
      </c>
      <c r="L2788" t="s">
        <v>9918</v>
      </c>
    </row>
    <row r="2789" spans="1:12">
      <c r="A2789" t="s">
        <v>13738</v>
      </c>
      <c r="B2789" t="s">
        <v>13698</v>
      </c>
      <c r="C2789" t="str">
        <f t="shared" si="43"/>
        <v>Rexnord</v>
      </c>
      <c r="D2789" s="2" t="s">
        <v>22733</v>
      </c>
      <c r="E2789" t="s">
        <v>10065</v>
      </c>
      <c r="F2789" t="s">
        <v>24900</v>
      </c>
      <c r="G2789" t="s">
        <v>856</v>
      </c>
      <c r="H2789" t="s">
        <v>2969</v>
      </c>
      <c r="I2789" t="s">
        <v>13699</v>
      </c>
      <c r="J2789" t="s">
        <v>3454</v>
      </c>
      <c r="K2789" t="s">
        <v>4548</v>
      </c>
      <c r="L2789" t="s">
        <v>13700</v>
      </c>
    </row>
    <row r="2790" spans="1:12">
      <c r="A2790" t="s">
        <v>13740</v>
      </c>
      <c r="B2790" t="s">
        <v>13702</v>
      </c>
      <c r="C2790" t="str">
        <f t="shared" si="43"/>
        <v>Raja</v>
      </c>
      <c r="D2790" s="2" t="s">
        <v>24901</v>
      </c>
      <c r="E2790" t="s">
        <v>859</v>
      </c>
      <c r="F2790" t="s">
        <v>24037</v>
      </c>
      <c r="G2790" t="s">
        <v>856</v>
      </c>
      <c r="H2790" t="s">
        <v>4136</v>
      </c>
      <c r="I2790" t="s">
        <v>2120</v>
      </c>
      <c r="J2790" t="s">
        <v>2069</v>
      </c>
      <c r="K2790" t="s">
        <v>13703</v>
      </c>
      <c r="L2790" t="s">
        <v>13700</v>
      </c>
    </row>
    <row r="2791" spans="1:12">
      <c r="A2791" t="s">
        <v>13746</v>
      </c>
      <c r="B2791" t="s">
        <v>13705</v>
      </c>
      <c r="C2791" t="str">
        <f t="shared" si="43"/>
        <v>Indus</v>
      </c>
      <c r="D2791" s="2" t="s">
        <v>24902</v>
      </c>
      <c r="E2791" t="s">
        <v>5452</v>
      </c>
      <c r="F2791" t="s">
        <v>24903</v>
      </c>
      <c r="G2791" t="s">
        <v>580</v>
      </c>
      <c r="H2791" t="s">
        <v>13706</v>
      </c>
      <c r="I2791" t="s">
        <v>8517</v>
      </c>
      <c r="J2791" t="s">
        <v>13707</v>
      </c>
      <c r="K2791" t="s">
        <v>13708</v>
      </c>
      <c r="L2791" t="s">
        <v>13700</v>
      </c>
    </row>
    <row r="2792" spans="1:12">
      <c r="A2792" t="s">
        <v>13750</v>
      </c>
      <c r="B2792" t="s">
        <v>13710</v>
      </c>
      <c r="C2792" t="str">
        <f t="shared" si="43"/>
        <v>Shiva</v>
      </c>
      <c r="D2792" s="2" t="s">
        <v>3736</v>
      </c>
      <c r="E2792" t="s">
        <v>2543</v>
      </c>
      <c r="F2792" t="s">
        <v>28367</v>
      </c>
      <c r="G2792" t="s">
        <v>1534</v>
      </c>
      <c r="H2792" t="s">
        <v>2511</v>
      </c>
      <c r="I2792" t="s">
        <v>13711</v>
      </c>
      <c r="J2792" t="s">
        <v>13712</v>
      </c>
      <c r="K2792" t="s">
        <v>11505</v>
      </c>
      <c r="L2792" t="s">
        <v>5910</v>
      </c>
    </row>
    <row r="2793" spans="1:12">
      <c r="A2793" t="s">
        <v>13754</v>
      </c>
      <c r="B2793" t="s">
        <v>13714</v>
      </c>
      <c r="C2793" t="str">
        <f t="shared" si="43"/>
        <v>Virat</v>
      </c>
      <c r="D2793" s="2" t="s">
        <v>22849</v>
      </c>
      <c r="E2793" t="s">
        <v>27614</v>
      </c>
      <c r="F2793" t="s">
        <v>24651</v>
      </c>
      <c r="G2793" t="s">
        <v>856</v>
      </c>
      <c r="H2793" t="s">
        <v>13716</v>
      </c>
      <c r="I2793" t="s">
        <v>13717</v>
      </c>
      <c r="J2793" t="s">
        <v>5682</v>
      </c>
      <c r="K2793" t="s">
        <v>13718</v>
      </c>
      <c r="L2793" t="s">
        <v>3894</v>
      </c>
    </row>
    <row r="2794" spans="1:12">
      <c r="A2794" t="s">
        <v>13757</v>
      </c>
      <c r="B2794" t="s">
        <v>13720</v>
      </c>
      <c r="C2794" t="str">
        <f t="shared" si="43"/>
        <v>Mac</v>
      </c>
      <c r="D2794" s="2" t="s">
        <v>3791</v>
      </c>
      <c r="E2794" t="s">
        <v>5225</v>
      </c>
      <c r="F2794" t="s">
        <v>6142</v>
      </c>
      <c r="G2794" t="s">
        <v>856</v>
      </c>
      <c r="H2794" t="s">
        <v>1787</v>
      </c>
      <c r="I2794" t="s">
        <v>13721</v>
      </c>
      <c r="J2794" t="s">
        <v>5180</v>
      </c>
      <c r="K2794" t="s">
        <v>13722</v>
      </c>
      <c r="L2794" t="s">
        <v>13723</v>
      </c>
    </row>
    <row r="2795" spans="1:12">
      <c r="A2795" t="s">
        <v>13760</v>
      </c>
      <c r="B2795" t="s">
        <v>13725</v>
      </c>
      <c r="C2795" t="str">
        <f t="shared" si="43"/>
        <v>NTC</v>
      </c>
      <c r="D2795" s="2" t="s">
        <v>23068</v>
      </c>
      <c r="E2795" t="s">
        <v>4796</v>
      </c>
      <c r="F2795" t="s">
        <v>24904</v>
      </c>
      <c r="G2795" t="s">
        <v>856</v>
      </c>
      <c r="H2795" t="s">
        <v>5580</v>
      </c>
      <c r="I2795" t="s">
        <v>13726</v>
      </c>
      <c r="J2795" t="s">
        <v>6092</v>
      </c>
      <c r="K2795" t="s">
        <v>13727</v>
      </c>
      <c r="L2795" t="s">
        <v>11827</v>
      </c>
    </row>
    <row r="2796" spans="1:12">
      <c r="A2796" t="s">
        <v>13763</v>
      </c>
      <c r="B2796" t="s">
        <v>13729</v>
      </c>
      <c r="C2796" t="str">
        <f t="shared" si="43"/>
        <v>Sulabh</v>
      </c>
      <c r="D2796" s="2" t="s">
        <v>363</v>
      </c>
      <c r="E2796" t="s">
        <v>1220</v>
      </c>
      <c r="F2796" t="s">
        <v>9288</v>
      </c>
      <c r="G2796" t="s">
        <v>856</v>
      </c>
      <c r="H2796" t="s">
        <v>2858</v>
      </c>
      <c r="I2796" t="s">
        <v>12307</v>
      </c>
      <c r="J2796" t="s">
        <v>2320</v>
      </c>
      <c r="K2796" t="s">
        <v>13730</v>
      </c>
      <c r="L2796" t="s">
        <v>11827</v>
      </c>
    </row>
    <row r="2797" spans="1:12">
      <c r="A2797" t="s">
        <v>13767</v>
      </c>
      <c r="B2797" t="s">
        <v>13732</v>
      </c>
      <c r="C2797" t="str">
        <f t="shared" si="43"/>
        <v>Sar</v>
      </c>
      <c r="D2797" s="2" t="s">
        <v>22693</v>
      </c>
      <c r="E2797" t="s">
        <v>4796</v>
      </c>
      <c r="F2797" t="s">
        <v>28368</v>
      </c>
      <c r="G2797" t="s">
        <v>856</v>
      </c>
      <c r="H2797" t="s">
        <v>3913</v>
      </c>
      <c r="I2797" t="s">
        <v>13733</v>
      </c>
      <c r="J2797" t="s">
        <v>8306</v>
      </c>
      <c r="K2797" t="s">
        <v>13734</v>
      </c>
      <c r="L2797" t="s">
        <v>11827</v>
      </c>
    </row>
    <row r="2798" spans="1:12">
      <c r="A2798" t="s">
        <v>13771</v>
      </c>
      <c r="B2798" t="s">
        <v>13736</v>
      </c>
      <c r="C2798" t="str">
        <f t="shared" si="43"/>
        <v>Nandan</v>
      </c>
      <c r="D2798" s="2" t="s">
        <v>5483</v>
      </c>
      <c r="E2798" t="s">
        <v>9079</v>
      </c>
      <c r="F2798" t="s">
        <v>28369</v>
      </c>
      <c r="G2798" t="s">
        <v>856</v>
      </c>
      <c r="H2798" t="s">
        <v>4052</v>
      </c>
      <c r="I2798" t="s">
        <v>1210</v>
      </c>
      <c r="J2798" t="s">
        <v>13737</v>
      </c>
      <c r="K2798" t="s">
        <v>3487</v>
      </c>
      <c r="L2798" t="s">
        <v>10686</v>
      </c>
    </row>
    <row r="2799" spans="1:12">
      <c r="A2799" t="s">
        <v>842</v>
      </c>
      <c r="B2799" t="s">
        <v>843</v>
      </c>
      <c r="C2799" t="str">
        <f t="shared" si="43"/>
        <v>Name</v>
      </c>
      <c r="D2799" s="2" t="s">
        <v>844</v>
      </c>
      <c r="E2799" t="s">
        <v>845</v>
      </c>
      <c r="F2799" t="s">
        <v>846</v>
      </c>
      <c r="G2799" t="s">
        <v>847</v>
      </c>
      <c r="H2799" t="s">
        <v>848</v>
      </c>
      <c r="I2799" t="s">
        <v>849</v>
      </c>
      <c r="J2799" t="s">
        <v>850</v>
      </c>
      <c r="K2799" t="s">
        <v>851</v>
      </c>
      <c r="L2799" t="s">
        <v>852</v>
      </c>
    </row>
    <row r="2800" spans="1:12">
      <c r="A2800" t="s">
        <v>13776</v>
      </c>
      <c r="B2800" t="s">
        <v>13739</v>
      </c>
      <c r="C2800" t="str">
        <f t="shared" si="43"/>
        <v>Texel</v>
      </c>
      <c r="D2800" s="2" t="s">
        <v>28370</v>
      </c>
      <c r="E2800" t="s">
        <v>23008</v>
      </c>
      <c r="F2800" t="s">
        <v>23115</v>
      </c>
      <c r="G2800" t="s">
        <v>856</v>
      </c>
      <c r="H2800" t="s">
        <v>2204</v>
      </c>
      <c r="I2800" t="s">
        <v>911</v>
      </c>
      <c r="J2800" t="s">
        <v>4853</v>
      </c>
      <c r="K2800" t="s">
        <v>2108</v>
      </c>
      <c r="L2800" t="s">
        <v>10686</v>
      </c>
    </row>
    <row r="2801" spans="1:12">
      <c r="A2801" t="s">
        <v>13780</v>
      </c>
      <c r="B2801" t="s">
        <v>13741</v>
      </c>
      <c r="C2801" t="str">
        <f t="shared" si="43"/>
        <v>Keynote</v>
      </c>
      <c r="D2801" s="2" t="s">
        <v>28371</v>
      </c>
      <c r="E2801" t="s">
        <v>612</v>
      </c>
      <c r="F2801" t="s">
        <v>28372</v>
      </c>
      <c r="G2801" t="s">
        <v>1986</v>
      </c>
      <c r="H2801" t="s">
        <v>13742</v>
      </c>
      <c r="I2801" t="s">
        <v>13743</v>
      </c>
      <c r="J2801" t="s">
        <v>13744</v>
      </c>
      <c r="K2801" t="s">
        <v>13745</v>
      </c>
      <c r="L2801" t="s">
        <v>10686</v>
      </c>
    </row>
    <row r="2802" spans="1:12">
      <c r="A2802" t="s">
        <v>13784</v>
      </c>
      <c r="B2802" t="s">
        <v>13747</v>
      </c>
      <c r="C2802" t="str">
        <f t="shared" si="43"/>
        <v>Raghuvansh</v>
      </c>
      <c r="D2802" s="2" t="s">
        <v>24123</v>
      </c>
      <c r="E2802" t="s">
        <v>3907</v>
      </c>
      <c r="F2802" t="s">
        <v>24906</v>
      </c>
      <c r="G2802" t="s">
        <v>856</v>
      </c>
      <c r="H2802" t="s">
        <v>4842</v>
      </c>
      <c r="I2802" t="s">
        <v>13748</v>
      </c>
      <c r="J2802" t="s">
        <v>3654</v>
      </c>
      <c r="K2802" t="s">
        <v>13749</v>
      </c>
      <c r="L2802" t="s">
        <v>10686</v>
      </c>
    </row>
    <row r="2803" spans="1:12">
      <c r="A2803" t="s">
        <v>13787</v>
      </c>
      <c r="B2803" t="s">
        <v>13751</v>
      </c>
      <c r="C2803" t="str">
        <f t="shared" si="43"/>
        <v>TTK</v>
      </c>
      <c r="D2803" s="2" t="s">
        <v>28373</v>
      </c>
      <c r="E2803" t="s">
        <v>6109</v>
      </c>
      <c r="F2803" t="s">
        <v>28374</v>
      </c>
      <c r="G2803" t="s">
        <v>514</v>
      </c>
      <c r="H2803" t="s">
        <v>8788</v>
      </c>
      <c r="I2803" t="s">
        <v>13752</v>
      </c>
      <c r="J2803" t="s">
        <v>13753</v>
      </c>
      <c r="K2803" t="s">
        <v>4831</v>
      </c>
      <c r="L2803" t="s">
        <v>444</v>
      </c>
    </row>
    <row r="2804" spans="1:12">
      <c r="A2804" t="s">
        <v>13791</v>
      </c>
      <c r="B2804" t="s">
        <v>13755</v>
      </c>
      <c r="C2804" t="str">
        <f t="shared" si="43"/>
        <v>Coastal</v>
      </c>
      <c r="D2804" s="2" t="s">
        <v>23251</v>
      </c>
      <c r="E2804" t="s">
        <v>4540</v>
      </c>
      <c r="F2804" t="s">
        <v>8990</v>
      </c>
      <c r="G2804" t="s">
        <v>856</v>
      </c>
      <c r="H2804" t="s">
        <v>314</v>
      </c>
      <c r="I2804" t="s">
        <v>5780</v>
      </c>
      <c r="J2804" t="s">
        <v>3969</v>
      </c>
      <c r="K2804" t="s">
        <v>13637</v>
      </c>
      <c r="L2804" t="s">
        <v>4241</v>
      </c>
    </row>
    <row r="2805" spans="1:12">
      <c r="A2805" t="s">
        <v>13796</v>
      </c>
      <c r="B2805" t="s">
        <v>13758</v>
      </c>
      <c r="C2805" t="str">
        <f t="shared" si="43"/>
        <v>Containe</v>
      </c>
      <c r="D2805" s="2" t="s">
        <v>23733</v>
      </c>
      <c r="E2805" t="s">
        <v>3972</v>
      </c>
      <c r="F2805" t="s">
        <v>3525</v>
      </c>
      <c r="G2805" t="s">
        <v>856</v>
      </c>
      <c r="H2805" t="s">
        <v>969</v>
      </c>
      <c r="I2805" t="s">
        <v>7249</v>
      </c>
      <c r="J2805" t="s">
        <v>12980</v>
      </c>
      <c r="K2805" t="s">
        <v>13759</v>
      </c>
      <c r="L2805" t="s">
        <v>4241</v>
      </c>
    </row>
    <row r="2806" spans="1:12">
      <c r="A2806" t="s">
        <v>13801</v>
      </c>
      <c r="B2806" t="s">
        <v>13761</v>
      </c>
      <c r="C2806" t="str">
        <f t="shared" si="43"/>
        <v>Sabrimala</v>
      </c>
      <c r="D2806" s="2" t="s">
        <v>128</v>
      </c>
      <c r="E2806" t="s">
        <v>4797</v>
      </c>
      <c r="F2806" t="s">
        <v>3410</v>
      </c>
      <c r="G2806" t="s">
        <v>856</v>
      </c>
      <c r="H2806" t="s">
        <v>673</v>
      </c>
      <c r="I2806" t="s">
        <v>3251</v>
      </c>
      <c r="J2806" t="s">
        <v>856</v>
      </c>
      <c r="K2806" t="s">
        <v>859</v>
      </c>
      <c r="L2806" t="s">
        <v>950</v>
      </c>
    </row>
    <row r="2807" spans="1:12">
      <c r="A2807" t="s">
        <v>13805</v>
      </c>
      <c r="B2807" t="s">
        <v>13764</v>
      </c>
      <c r="C2807" t="str">
        <f t="shared" si="43"/>
        <v>Anand</v>
      </c>
      <c r="D2807" s="2" t="s">
        <v>23639</v>
      </c>
      <c r="E2807" t="s">
        <v>4721</v>
      </c>
      <c r="F2807" t="s">
        <v>28375</v>
      </c>
      <c r="G2807" t="s">
        <v>856</v>
      </c>
      <c r="H2807" t="s">
        <v>1616</v>
      </c>
      <c r="I2807" t="s">
        <v>13765</v>
      </c>
      <c r="J2807" t="s">
        <v>13766</v>
      </c>
      <c r="K2807" t="s">
        <v>748</v>
      </c>
      <c r="L2807" t="s">
        <v>950</v>
      </c>
    </row>
    <row r="2808" spans="1:12">
      <c r="A2808" t="s">
        <v>13808</v>
      </c>
      <c r="B2808" t="s">
        <v>13768</v>
      </c>
      <c r="C2808" t="str">
        <f t="shared" si="43"/>
        <v>Konstelec</v>
      </c>
      <c r="D2808" s="2" t="s">
        <v>4331</v>
      </c>
      <c r="E2808" t="s">
        <v>4184</v>
      </c>
      <c r="F2808" t="s">
        <v>23606</v>
      </c>
      <c r="G2808" t="s">
        <v>856</v>
      </c>
      <c r="H2808" t="s">
        <v>282</v>
      </c>
      <c r="I2808" t="s">
        <v>13769</v>
      </c>
      <c r="J2808" t="s">
        <v>13770</v>
      </c>
      <c r="K2808" t="s">
        <v>12444</v>
      </c>
      <c r="L2808" t="s">
        <v>950</v>
      </c>
    </row>
    <row r="2809" spans="1:12">
      <c r="A2809" t="s">
        <v>13812</v>
      </c>
      <c r="B2809" t="s">
        <v>13772</v>
      </c>
      <c r="C2809" t="str">
        <f t="shared" si="43"/>
        <v>IRB</v>
      </c>
      <c r="D2809" s="2" t="s">
        <v>28376</v>
      </c>
      <c r="E2809" t="s">
        <v>681</v>
      </c>
      <c r="F2809" t="s">
        <v>28377</v>
      </c>
      <c r="G2809" t="s">
        <v>1762</v>
      </c>
      <c r="H2809" t="s">
        <v>13773</v>
      </c>
      <c r="I2809" t="s">
        <v>9199</v>
      </c>
      <c r="J2809" t="s">
        <v>13774</v>
      </c>
      <c r="K2809" t="s">
        <v>13775</v>
      </c>
      <c r="L2809" t="s">
        <v>10951</v>
      </c>
    </row>
    <row r="2810" spans="1:12">
      <c r="A2810" t="s">
        <v>842</v>
      </c>
      <c r="B2810" t="s">
        <v>843</v>
      </c>
      <c r="C2810" t="str">
        <f t="shared" si="43"/>
        <v>Name</v>
      </c>
      <c r="D2810" s="2" t="s">
        <v>844</v>
      </c>
      <c r="E2810" t="s">
        <v>845</v>
      </c>
      <c r="F2810" t="s">
        <v>846</v>
      </c>
      <c r="G2810" t="s">
        <v>847</v>
      </c>
      <c r="H2810" t="s">
        <v>848</v>
      </c>
      <c r="I2810" t="s">
        <v>849</v>
      </c>
      <c r="J2810" t="s">
        <v>850</v>
      </c>
      <c r="K2810" t="s">
        <v>851</v>
      </c>
      <c r="L2810" t="s">
        <v>852</v>
      </c>
    </row>
    <row r="2811" spans="1:12">
      <c r="A2811" t="s">
        <v>13816</v>
      </c>
      <c r="B2811" t="s">
        <v>13777</v>
      </c>
      <c r="C2811" t="str">
        <f t="shared" si="43"/>
        <v>Arnold</v>
      </c>
      <c r="D2811" s="2" t="s">
        <v>4909</v>
      </c>
      <c r="E2811" t="s">
        <v>5343</v>
      </c>
      <c r="F2811" t="s">
        <v>25666</v>
      </c>
      <c r="G2811" t="s">
        <v>856</v>
      </c>
      <c r="H2811" t="s">
        <v>6620</v>
      </c>
      <c r="I2811" t="s">
        <v>13778</v>
      </c>
      <c r="J2811" t="s">
        <v>10020</v>
      </c>
      <c r="K2811" t="s">
        <v>13779</v>
      </c>
      <c r="L2811" t="s">
        <v>5212</v>
      </c>
    </row>
    <row r="2812" spans="1:12">
      <c r="A2812" t="s">
        <v>13821</v>
      </c>
      <c r="B2812" t="s">
        <v>13781</v>
      </c>
      <c r="C2812" t="str">
        <f t="shared" si="43"/>
        <v>Zee</v>
      </c>
      <c r="D2812" s="2" t="s">
        <v>27863</v>
      </c>
      <c r="E2812" t="s">
        <v>2803</v>
      </c>
      <c r="F2812" t="s">
        <v>28378</v>
      </c>
      <c r="G2812" t="s">
        <v>15793</v>
      </c>
      <c r="H2812" t="s">
        <v>10337</v>
      </c>
      <c r="I2812" t="s">
        <v>9167</v>
      </c>
      <c r="J2812" t="s">
        <v>13782</v>
      </c>
      <c r="K2812" t="s">
        <v>13783</v>
      </c>
      <c r="L2812" t="s">
        <v>5212</v>
      </c>
    </row>
    <row r="2813" spans="1:12">
      <c r="A2813" t="s">
        <v>13825</v>
      </c>
      <c r="B2813" t="s">
        <v>13785</v>
      </c>
      <c r="C2813" t="str">
        <f t="shared" si="43"/>
        <v>Choksi</v>
      </c>
      <c r="D2813" s="2" t="s">
        <v>8129</v>
      </c>
      <c r="E2813" t="s">
        <v>23448</v>
      </c>
      <c r="F2813" t="s">
        <v>28114</v>
      </c>
      <c r="G2813" t="s">
        <v>856</v>
      </c>
      <c r="H2813" t="s">
        <v>714</v>
      </c>
      <c r="I2813" t="s">
        <v>8419</v>
      </c>
      <c r="J2813" t="s">
        <v>10436</v>
      </c>
      <c r="K2813" t="s">
        <v>10613</v>
      </c>
      <c r="L2813" t="s">
        <v>13786</v>
      </c>
    </row>
    <row r="2814" spans="1:12">
      <c r="A2814" t="s">
        <v>13828</v>
      </c>
      <c r="B2814" t="s">
        <v>13788</v>
      </c>
      <c r="C2814" t="str">
        <f t="shared" si="43"/>
        <v>Veer</v>
      </c>
      <c r="D2814" s="2" t="s">
        <v>22974</v>
      </c>
      <c r="E2814" t="s">
        <v>24907</v>
      </c>
      <c r="F2814" t="s">
        <v>24908</v>
      </c>
      <c r="G2814" t="s">
        <v>856</v>
      </c>
      <c r="H2814" t="s">
        <v>448</v>
      </c>
      <c r="I2814" t="s">
        <v>13789</v>
      </c>
      <c r="J2814" t="s">
        <v>955</v>
      </c>
      <c r="K2814" t="s">
        <v>13790</v>
      </c>
      <c r="L2814" t="s">
        <v>13786</v>
      </c>
    </row>
    <row r="2815" spans="1:12">
      <c r="A2815" t="s">
        <v>13831</v>
      </c>
      <c r="B2815" t="s">
        <v>13792</v>
      </c>
      <c r="C2815" t="str">
        <f t="shared" si="43"/>
        <v>Avadh</v>
      </c>
      <c r="D2815" s="2" t="s">
        <v>28379</v>
      </c>
      <c r="E2815" t="s">
        <v>5474</v>
      </c>
      <c r="F2815" t="s">
        <v>28380</v>
      </c>
      <c r="G2815" t="s">
        <v>976</v>
      </c>
      <c r="H2815" t="s">
        <v>13793</v>
      </c>
      <c r="I2815" t="s">
        <v>13794</v>
      </c>
      <c r="J2815" t="s">
        <v>13795</v>
      </c>
      <c r="K2815" t="s">
        <v>610</v>
      </c>
      <c r="L2815" t="s">
        <v>4460</v>
      </c>
    </row>
    <row r="2816" spans="1:12">
      <c r="A2816" t="s">
        <v>13834</v>
      </c>
      <c r="B2816" t="s">
        <v>23488</v>
      </c>
      <c r="C2816" t="str">
        <f t="shared" si="43"/>
        <v>Brilliant</v>
      </c>
      <c r="D2816" s="2" t="s">
        <v>14531</v>
      </c>
      <c r="E2816" t="s">
        <v>691</v>
      </c>
      <c r="F2816" t="s">
        <v>480</v>
      </c>
      <c r="G2816" t="s">
        <v>856</v>
      </c>
      <c r="H2816" t="s">
        <v>1642</v>
      </c>
      <c r="I2816" t="s">
        <v>13742</v>
      </c>
      <c r="J2816" t="s">
        <v>4160</v>
      </c>
      <c r="K2816" t="s">
        <v>856</v>
      </c>
      <c r="L2816" t="s">
        <v>8167</v>
      </c>
    </row>
    <row r="2817" spans="1:12">
      <c r="A2817" t="s">
        <v>13838</v>
      </c>
      <c r="B2817" t="s">
        <v>13797</v>
      </c>
      <c r="C2817" t="str">
        <f t="shared" si="43"/>
        <v>Asahi</v>
      </c>
      <c r="D2817" s="2" t="s">
        <v>25017</v>
      </c>
      <c r="E2817" t="s">
        <v>7642</v>
      </c>
      <c r="F2817" t="s">
        <v>28381</v>
      </c>
      <c r="G2817" t="s">
        <v>397</v>
      </c>
      <c r="H2817" t="s">
        <v>3327</v>
      </c>
      <c r="I2817" t="s">
        <v>13799</v>
      </c>
      <c r="J2817" t="s">
        <v>12829</v>
      </c>
      <c r="K2817" t="s">
        <v>5015</v>
      </c>
      <c r="L2817" t="s">
        <v>13800</v>
      </c>
    </row>
    <row r="2818" spans="1:12">
      <c r="A2818" t="s">
        <v>13840</v>
      </c>
      <c r="B2818" t="s">
        <v>13802</v>
      </c>
      <c r="C2818" t="str">
        <f t="shared" ref="C2818:C2881" si="44">IFERROR(LEFT(B2818,FIND(" ",B2818)-1),B2818)</f>
        <v>Paragon</v>
      </c>
      <c r="D2818" s="2" t="s">
        <v>5022</v>
      </c>
      <c r="E2818" t="s">
        <v>8015</v>
      </c>
      <c r="F2818" t="s">
        <v>23769</v>
      </c>
      <c r="G2818" t="s">
        <v>856</v>
      </c>
      <c r="H2818" t="s">
        <v>4357</v>
      </c>
      <c r="I2818" t="s">
        <v>13804</v>
      </c>
      <c r="J2818" t="s">
        <v>11507</v>
      </c>
      <c r="K2818" t="s">
        <v>2273</v>
      </c>
      <c r="L2818" t="s">
        <v>13800</v>
      </c>
    </row>
    <row r="2819" spans="1:12">
      <c r="A2819" t="s">
        <v>13842</v>
      </c>
      <c r="B2819" t="s">
        <v>13806</v>
      </c>
      <c r="C2819" t="str">
        <f t="shared" si="44"/>
        <v>Tata</v>
      </c>
      <c r="D2819" s="2" t="s">
        <v>28382</v>
      </c>
      <c r="E2819" t="s">
        <v>23681</v>
      </c>
      <c r="F2819" t="s">
        <v>28383</v>
      </c>
      <c r="G2819" t="s">
        <v>4160</v>
      </c>
      <c r="H2819" t="s">
        <v>5615</v>
      </c>
      <c r="I2819" t="s">
        <v>8193</v>
      </c>
      <c r="J2819" t="s">
        <v>13807</v>
      </c>
      <c r="K2819" t="s">
        <v>9883</v>
      </c>
      <c r="L2819" t="s">
        <v>12602</v>
      </c>
    </row>
    <row r="2820" spans="1:12">
      <c r="A2820" t="s">
        <v>13844</v>
      </c>
      <c r="B2820" t="s">
        <v>24909</v>
      </c>
      <c r="C2820" t="str">
        <f t="shared" si="44"/>
        <v>Karnimata</v>
      </c>
      <c r="D2820" s="2" t="s">
        <v>13700</v>
      </c>
      <c r="E2820" t="s">
        <v>539</v>
      </c>
      <c r="F2820" t="s">
        <v>5399</v>
      </c>
      <c r="G2820" t="s">
        <v>856</v>
      </c>
      <c r="H2820" t="s">
        <v>6992</v>
      </c>
      <c r="I2820" t="s">
        <v>24910</v>
      </c>
      <c r="J2820" t="s">
        <v>6973</v>
      </c>
      <c r="K2820" t="s">
        <v>2352</v>
      </c>
      <c r="L2820" t="s">
        <v>6062</v>
      </c>
    </row>
    <row r="2821" spans="1:12">
      <c r="A2821" t="s">
        <v>13850</v>
      </c>
      <c r="B2821" t="s">
        <v>13809</v>
      </c>
      <c r="C2821" t="str">
        <f t="shared" si="44"/>
        <v>Viceroy</v>
      </c>
      <c r="D2821" s="2" t="s">
        <v>11922</v>
      </c>
      <c r="E2821" t="s">
        <v>4774</v>
      </c>
      <c r="F2821" t="s">
        <v>28384</v>
      </c>
      <c r="G2821" t="s">
        <v>856</v>
      </c>
      <c r="H2821" t="s">
        <v>11974</v>
      </c>
      <c r="I2821" t="s">
        <v>13810</v>
      </c>
      <c r="J2821" t="s">
        <v>5879</v>
      </c>
      <c r="K2821" t="s">
        <v>13811</v>
      </c>
      <c r="L2821" t="s">
        <v>6062</v>
      </c>
    </row>
    <row r="2822" spans="1:12">
      <c r="A2822" t="s">
        <v>13852</v>
      </c>
      <c r="B2822" t="s">
        <v>799</v>
      </c>
      <c r="C2822" t="str">
        <f t="shared" si="44"/>
        <v>Laurus</v>
      </c>
      <c r="D2822" s="2" t="s">
        <v>28385</v>
      </c>
      <c r="E2822" t="s">
        <v>28386</v>
      </c>
      <c r="F2822" t="s">
        <v>28387</v>
      </c>
      <c r="G2822" t="s">
        <v>673</v>
      </c>
      <c r="H2822" t="s">
        <v>13813</v>
      </c>
      <c r="I2822" t="s">
        <v>13814</v>
      </c>
      <c r="J2822" t="s">
        <v>13815</v>
      </c>
      <c r="K2822" t="s">
        <v>3484</v>
      </c>
      <c r="L2822" t="s">
        <v>6062</v>
      </c>
    </row>
    <row r="2823" spans="1:12">
      <c r="A2823" t="s">
        <v>13856</v>
      </c>
      <c r="B2823" t="s">
        <v>13817</v>
      </c>
      <c r="C2823" t="str">
        <f t="shared" si="44"/>
        <v>Ginni</v>
      </c>
      <c r="D2823" s="2" t="s">
        <v>24911</v>
      </c>
      <c r="E2823" t="s">
        <v>6961</v>
      </c>
      <c r="F2823" t="s">
        <v>28388</v>
      </c>
      <c r="G2823" t="s">
        <v>856</v>
      </c>
      <c r="H2823" t="s">
        <v>4311</v>
      </c>
      <c r="I2823" t="s">
        <v>13818</v>
      </c>
      <c r="J2823" t="s">
        <v>13819</v>
      </c>
      <c r="K2823" t="s">
        <v>13820</v>
      </c>
      <c r="L2823" t="s">
        <v>554</v>
      </c>
    </row>
    <row r="2824" spans="1:12">
      <c r="A2824" t="s">
        <v>13858</v>
      </c>
      <c r="B2824" t="s">
        <v>13822</v>
      </c>
      <c r="C2824" t="str">
        <f t="shared" si="44"/>
        <v>Objectone</v>
      </c>
      <c r="D2824" s="2" t="s">
        <v>14427</v>
      </c>
      <c r="E2824" t="s">
        <v>859</v>
      </c>
      <c r="F2824" t="s">
        <v>8194</v>
      </c>
      <c r="G2824" t="s">
        <v>856</v>
      </c>
      <c r="H2824" t="s">
        <v>7782</v>
      </c>
      <c r="I2824" t="s">
        <v>13824</v>
      </c>
      <c r="J2824" t="s">
        <v>111</v>
      </c>
      <c r="K2824" t="s">
        <v>12041</v>
      </c>
      <c r="L2824" t="s">
        <v>554</v>
      </c>
    </row>
    <row r="2825" spans="1:12">
      <c r="A2825" t="s">
        <v>13862</v>
      </c>
      <c r="B2825" t="s">
        <v>13826</v>
      </c>
      <c r="C2825" t="str">
        <f t="shared" si="44"/>
        <v>Ambalal</v>
      </c>
      <c r="D2825" s="2" t="s">
        <v>14144</v>
      </c>
      <c r="E2825" t="s">
        <v>1025</v>
      </c>
      <c r="F2825" t="s">
        <v>28389</v>
      </c>
      <c r="G2825" t="s">
        <v>856</v>
      </c>
      <c r="H2825" t="s">
        <v>252</v>
      </c>
      <c r="I2825" t="s">
        <v>13827</v>
      </c>
      <c r="J2825" t="s">
        <v>2290</v>
      </c>
      <c r="K2825" t="s">
        <v>9167</v>
      </c>
      <c r="L2825" t="s">
        <v>554</v>
      </c>
    </row>
    <row r="2826" spans="1:12">
      <c r="A2826" t="s">
        <v>842</v>
      </c>
      <c r="B2826" t="s">
        <v>843</v>
      </c>
      <c r="C2826" t="str">
        <f t="shared" si="44"/>
        <v>Name</v>
      </c>
      <c r="D2826" s="2" t="s">
        <v>844</v>
      </c>
      <c r="E2826" t="s">
        <v>845</v>
      </c>
      <c r="F2826" t="s">
        <v>846</v>
      </c>
      <c r="G2826" t="s">
        <v>847</v>
      </c>
      <c r="H2826" t="s">
        <v>848</v>
      </c>
      <c r="I2826" t="s">
        <v>849</v>
      </c>
      <c r="J2826" t="s">
        <v>850</v>
      </c>
      <c r="K2826" t="s">
        <v>851</v>
      </c>
      <c r="L2826" t="s">
        <v>852</v>
      </c>
    </row>
    <row r="2827" spans="1:12">
      <c r="A2827" t="s">
        <v>13865</v>
      </c>
      <c r="B2827" t="s">
        <v>13829</v>
      </c>
      <c r="C2827" t="str">
        <f t="shared" si="44"/>
        <v>Shree</v>
      </c>
      <c r="D2827" s="2" t="s">
        <v>28390</v>
      </c>
      <c r="E2827" t="s">
        <v>8328</v>
      </c>
      <c r="F2827" t="s">
        <v>27638</v>
      </c>
      <c r="G2827" t="s">
        <v>856</v>
      </c>
      <c r="H2827" t="s">
        <v>333</v>
      </c>
      <c r="I2827" t="s">
        <v>13830</v>
      </c>
      <c r="J2827" t="s">
        <v>1085</v>
      </c>
      <c r="K2827" t="s">
        <v>5718</v>
      </c>
      <c r="L2827" t="s">
        <v>554</v>
      </c>
    </row>
    <row r="2828" spans="1:12">
      <c r="A2828" t="s">
        <v>13870</v>
      </c>
      <c r="B2828" t="s">
        <v>13832</v>
      </c>
      <c r="C2828" t="str">
        <f t="shared" si="44"/>
        <v>Transchem</v>
      </c>
      <c r="D2828" s="2" t="s">
        <v>22986</v>
      </c>
      <c r="E2828" t="s">
        <v>8211</v>
      </c>
      <c r="F2828" t="s">
        <v>24912</v>
      </c>
      <c r="G2828" t="s">
        <v>856</v>
      </c>
      <c r="H2828" t="s">
        <v>3807</v>
      </c>
      <c r="I2828" t="s">
        <v>13833</v>
      </c>
      <c r="J2828" t="s">
        <v>856</v>
      </c>
      <c r="K2828" t="s">
        <v>859</v>
      </c>
      <c r="L2828" t="s">
        <v>12021</v>
      </c>
    </row>
    <row r="2829" spans="1:12">
      <c r="A2829" t="s">
        <v>13874</v>
      </c>
      <c r="B2829" t="s">
        <v>13839</v>
      </c>
      <c r="C2829" t="str">
        <f t="shared" si="44"/>
        <v>Triton</v>
      </c>
      <c r="D2829" s="2" t="s">
        <v>2109</v>
      </c>
      <c r="E2829" t="s">
        <v>24913</v>
      </c>
      <c r="F2829" t="s">
        <v>5410</v>
      </c>
      <c r="G2829" t="s">
        <v>856</v>
      </c>
      <c r="H2829" t="s">
        <v>448</v>
      </c>
      <c r="I2829" t="s">
        <v>10257</v>
      </c>
      <c r="J2829" t="s">
        <v>856</v>
      </c>
      <c r="K2829" t="s">
        <v>859</v>
      </c>
      <c r="L2829" t="s">
        <v>12021</v>
      </c>
    </row>
    <row r="2830" spans="1:12">
      <c r="A2830" t="s">
        <v>13876</v>
      </c>
      <c r="B2830" t="s">
        <v>13841</v>
      </c>
      <c r="C2830" t="str">
        <f t="shared" si="44"/>
        <v>Mish</v>
      </c>
      <c r="D2830" s="2" t="s">
        <v>5022</v>
      </c>
      <c r="E2830" t="s">
        <v>7267</v>
      </c>
      <c r="F2830" t="s">
        <v>5712</v>
      </c>
      <c r="G2830" t="s">
        <v>856</v>
      </c>
      <c r="H2830" t="s">
        <v>455</v>
      </c>
      <c r="I2830" t="s">
        <v>1868</v>
      </c>
      <c r="J2830" t="s">
        <v>11765</v>
      </c>
      <c r="K2830" t="s">
        <v>3526</v>
      </c>
      <c r="L2830" t="s">
        <v>12021</v>
      </c>
    </row>
    <row r="2831" spans="1:12">
      <c r="A2831" t="s">
        <v>13880</v>
      </c>
      <c r="B2831" t="s">
        <v>13843</v>
      </c>
      <c r="C2831" t="str">
        <f t="shared" si="44"/>
        <v>Lambodhara</v>
      </c>
      <c r="D2831" s="2" t="s">
        <v>8800</v>
      </c>
      <c r="E2831" t="s">
        <v>13888</v>
      </c>
      <c r="F2831" t="s">
        <v>28391</v>
      </c>
      <c r="G2831" t="s">
        <v>1518</v>
      </c>
      <c r="H2831" t="s">
        <v>5891</v>
      </c>
      <c r="I2831" t="s">
        <v>10962</v>
      </c>
      <c r="J2831" t="s">
        <v>4725</v>
      </c>
      <c r="K2831" t="s">
        <v>8023</v>
      </c>
      <c r="L2831" t="s">
        <v>8838</v>
      </c>
    </row>
    <row r="2832" spans="1:12">
      <c r="A2832" t="s">
        <v>13882</v>
      </c>
      <c r="B2832" t="s">
        <v>13845</v>
      </c>
      <c r="C2832" t="str">
        <f t="shared" si="44"/>
        <v>SpiceJet</v>
      </c>
      <c r="D2832" s="2" t="s">
        <v>25062</v>
      </c>
      <c r="E2832" t="s">
        <v>859</v>
      </c>
      <c r="F2832" t="s">
        <v>28392</v>
      </c>
      <c r="G2832" t="s">
        <v>856</v>
      </c>
      <c r="H2832" t="s">
        <v>13846</v>
      </c>
      <c r="I2832" t="s">
        <v>13847</v>
      </c>
      <c r="J2832" t="s">
        <v>13848</v>
      </c>
      <c r="K2832" t="s">
        <v>13849</v>
      </c>
      <c r="L2832" t="s">
        <v>8838</v>
      </c>
    </row>
    <row r="2833" spans="1:12">
      <c r="A2833" t="s">
        <v>13886</v>
      </c>
      <c r="B2833" t="s">
        <v>13851</v>
      </c>
      <c r="C2833" t="str">
        <f t="shared" si="44"/>
        <v>Billwin</v>
      </c>
      <c r="D2833" s="2" t="s">
        <v>2815</v>
      </c>
      <c r="E2833" t="s">
        <v>1232</v>
      </c>
      <c r="F2833" t="s">
        <v>5098</v>
      </c>
      <c r="G2833" t="s">
        <v>856</v>
      </c>
      <c r="H2833" t="s">
        <v>352</v>
      </c>
      <c r="I2833" t="s">
        <v>3251</v>
      </c>
      <c r="J2833" t="s">
        <v>249</v>
      </c>
      <c r="K2833" t="s">
        <v>9996</v>
      </c>
      <c r="L2833" t="s">
        <v>1009</v>
      </c>
    </row>
    <row r="2834" spans="1:12">
      <c r="A2834" t="s">
        <v>13890</v>
      </c>
      <c r="B2834" t="s">
        <v>13853</v>
      </c>
      <c r="C2834" t="str">
        <f t="shared" si="44"/>
        <v>Tirupati</v>
      </c>
      <c r="D2834" s="2" t="s">
        <v>9900</v>
      </c>
      <c r="E2834" t="s">
        <v>1406</v>
      </c>
      <c r="F2834" t="s">
        <v>16175</v>
      </c>
      <c r="G2834" t="s">
        <v>856</v>
      </c>
      <c r="H2834" t="s">
        <v>4863</v>
      </c>
      <c r="I2834" t="s">
        <v>13854</v>
      </c>
      <c r="J2834" t="s">
        <v>4176</v>
      </c>
      <c r="K2834" t="s">
        <v>13855</v>
      </c>
      <c r="L2834" t="s">
        <v>4153</v>
      </c>
    </row>
    <row r="2835" spans="1:12">
      <c r="A2835" t="s">
        <v>13892</v>
      </c>
      <c r="B2835" t="s">
        <v>13857</v>
      </c>
      <c r="C2835" t="str">
        <f t="shared" si="44"/>
        <v>Madhya</v>
      </c>
      <c r="D2835" s="2" t="s">
        <v>11582</v>
      </c>
      <c r="E2835" t="s">
        <v>1247</v>
      </c>
      <c r="F2835" t="s">
        <v>2575</v>
      </c>
      <c r="G2835" t="s">
        <v>856</v>
      </c>
      <c r="H2835" t="s">
        <v>4600</v>
      </c>
      <c r="I2835" t="s">
        <v>13403</v>
      </c>
      <c r="J2835" t="s">
        <v>9031</v>
      </c>
      <c r="K2835" t="s">
        <v>4580</v>
      </c>
      <c r="L2835" t="s">
        <v>4153</v>
      </c>
    </row>
    <row r="2836" spans="1:12">
      <c r="A2836" t="s">
        <v>13895</v>
      </c>
      <c r="B2836" t="s">
        <v>13859</v>
      </c>
      <c r="C2836" t="str">
        <f t="shared" si="44"/>
        <v>Std.</v>
      </c>
      <c r="D2836" s="2" t="s">
        <v>397</v>
      </c>
      <c r="E2836" t="s">
        <v>2256</v>
      </c>
      <c r="F2836" t="s">
        <v>23491</v>
      </c>
      <c r="G2836" t="s">
        <v>856</v>
      </c>
      <c r="H2836" t="s">
        <v>4773</v>
      </c>
      <c r="I2836" t="s">
        <v>13860</v>
      </c>
      <c r="J2836" t="s">
        <v>8031</v>
      </c>
      <c r="K2836" t="s">
        <v>13861</v>
      </c>
      <c r="L2836" t="s">
        <v>5365</v>
      </c>
    </row>
    <row r="2837" spans="1:12">
      <c r="A2837" t="s">
        <v>842</v>
      </c>
      <c r="B2837" t="s">
        <v>843</v>
      </c>
      <c r="C2837" t="str">
        <f t="shared" si="44"/>
        <v>Name</v>
      </c>
      <c r="D2837" s="2" t="s">
        <v>844</v>
      </c>
      <c r="E2837" t="s">
        <v>845</v>
      </c>
      <c r="F2837" t="s">
        <v>846</v>
      </c>
      <c r="G2837" t="s">
        <v>847</v>
      </c>
      <c r="H2837" t="s">
        <v>848</v>
      </c>
      <c r="I2837" t="s">
        <v>849</v>
      </c>
      <c r="J2837" t="s">
        <v>850</v>
      </c>
      <c r="K2837" t="s">
        <v>851</v>
      </c>
      <c r="L2837" t="s">
        <v>852</v>
      </c>
    </row>
    <row r="2838" spans="1:12">
      <c r="A2838" t="s">
        <v>13897</v>
      </c>
      <c r="B2838" t="s">
        <v>13863</v>
      </c>
      <c r="C2838" t="str">
        <f t="shared" si="44"/>
        <v>Camex</v>
      </c>
      <c r="D2838" s="2" t="s">
        <v>708</v>
      </c>
      <c r="E2838" t="s">
        <v>1467</v>
      </c>
      <c r="F2838" t="s">
        <v>10416</v>
      </c>
      <c r="G2838" t="s">
        <v>856</v>
      </c>
      <c r="H2838" t="s">
        <v>495</v>
      </c>
      <c r="I2838" t="s">
        <v>12618</v>
      </c>
      <c r="J2838" t="s">
        <v>13864</v>
      </c>
      <c r="K2838" t="s">
        <v>1456</v>
      </c>
      <c r="L2838" t="s">
        <v>5365</v>
      </c>
    </row>
    <row r="2839" spans="1:12">
      <c r="A2839" t="s">
        <v>13901</v>
      </c>
      <c r="B2839" t="s">
        <v>13866</v>
      </c>
      <c r="C2839" t="str">
        <f t="shared" si="44"/>
        <v>Divyadhan</v>
      </c>
      <c r="D2839" s="2" t="s">
        <v>21118</v>
      </c>
      <c r="E2839" t="s">
        <v>2761</v>
      </c>
      <c r="F2839" t="s">
        <v>23196</v>
      </c>
      <c r="G2839" t="s">
        <v>856</v>
      </c>
      <c r="H2839" t="s">
        <v>5012</v>
      </c>
      <c r="I2839" t="s">
        <v>13869</v>
      </c>
      <c r="J2839" t="s">
        <v>1341</v>
      </c>
      <c r="K2839" t="s">
        <v>1237</v>
      </c>
      <c r="L2839" t="s">
        <v>5365</v>
      </c>
    </row>
    <row r="2840" spans="1:12">
      <c r="A2840" t="s">
        <v>13904</v>
      </c>
      <c r="B2840" t="s">
        <v>13871</v>
      </c>
      <c r="C2840" t="str">
        <f t="shared" si="44"/>
        <v>Containerway</v>
      </c>
      <c r="D2840" s="2" t="s">
        <v>3574</v>
      </c>
      <c r="E2840" t="s">
        <v>859</v>
      </c>
      <c r="F2840" t="s">
        <v>23490</v>
      </c>
      <c r="G2840" t="s">
        <v>856</v>
      </c>
      <c r="H2840" t="s">
        <v>13872</v>
      </c>
      <c r="I2840" t="s">
        <v>13873</v>
      </c>
      <c r="J2840" t="s">
        <v>625</v>
      </c>
      <c r="K2840" t="s">
        <v>859</v>
      </c>
      <c r="L2840" t="s">
        <v>3139</v>
      </c>
    </row>
    <row r="2841" spans="1:12">
      <c r="A2841" t="s">
        <v>13910</v>
      </c>
      <c r="B2841" t="s">
        <v>13875</v>
      </c>
      <c r="C2841" t="str">
        <f t="shared" si="44"/>
        <v>Bhandari</v>
      </c>
      <c r="D2841" s="2" t="s">
        <v>7682</v>
      </c>
      <c r="E2841" t="s">
        <v>10326</v>
      </c>
      <c r="F2841" t="s">
        <v>28393</v>
      </c>
      <c r="G2841" t="s">
        <v>1902</v>
      </c>
      <c r="H2841" t="s">
        <v>389</v>
      </c>
      <c r="I2841" t="s">
        <v>6672</v>
      </c>
      <c r="J2841" t="s">
        <v>12416</v>
      </c>
      <c r="K2841" t="s">
        <v>1262</v>
      </c>
      <c r="L2841" t="s">
        <v>6370</v>
      </c>
    </row>
    <row r="2842" spans="1:12">
      <c r="A2842" t="s">
        <v>13914</v>
      </c>
      <c r="B2842" t="s">
        <v>13877</v>
      </c>
      <c r="C2842" t="str">
        <f t="shared" si="44"/>
        <v>Himatsing.</v>
      </c>
      <c r="D2842" s="2" t="s">
        <v>26073</v>
      </c>
      <c r="E2842" t="s">
        <v>7295</v>
      </c>
      <c r="F2842" t="s">
        <v>28394</v>
      </c>
      <c r="G2842" t="s">
        <v>1141</v>
      </c>
      <c r="H2842" t="s">
        <v>3575</v>
      </c>
      <c r="I2842" t="s">
        <v>13878</v>
      </c>
      <c r="J2842" t="s">
        <v>13879</v>
      </c>
      <c r="K2842" t="s">
        <v>12444</v>
      </c>
      <c r="L2842" t="s">
        <v>6370</v>
      </c>
    </row>
    <row r="2843" spans="1:12">
      <c r="A2843" t="s">
        <v>13918</v>
      </c>
      <c r="B2843" t="s">
        <v>11367</v>
      </c>
      <c r="C2843" t="str">
        <f t="shared" si="44"/>
        <v>Vivo</v>
      </c>
      <c r="D2843" s="2" t="s">
        <v>23334</v>
      </c>
      <c r="E2843" t="s">
        <v>4153</v>
      </c>
      <c r="F2843" t="s">
        <v>23053</v>
      </c>
      <c r="G2843" t="s">
        <v>856</v>
      </c>
      <c r="H2843" t="s">
        <v>4580</v>
      </c>
      <c r="I2843" t="s">
        <v>11369</v>
      </c>
      <c r="J2843" t="s">
        <v>7569</v>
      </c>
      <c r="K2843" t="s">
        <v>1097</v>
      </c>
      <c r="L2843" t="s">
        <v>6370</v>
      </c>
    </row>
    <row r="2844" spans="1:12">
      <c r="A2844" t="s">
        <v>13922</v>
      </c>
      <c r="B2844" t="s">
        <v>13881</v>
      </c>
      <c r="C2844" t="str">
        <f t="shared" si="44"/>
        <v>Tuni</v>
      </c>
      <c r="D2844" s="2" t="s">
        <v>3318</v>
      </c>
      <c r="E2844" t="s">
        <v>4575</v>
      </c>
      <c r="F2844" t="s">
        <v>8397</v>
      </c>
      <c r="G2844" t="s">
        <v>856</v>
      </c>
      <c r="H2844" t="s">
        <v>198</v>
      </c>
      <c r="I2844" t="s">
        <v>875</v>
      </c>
      <c r="J2844" t="s">
        <v>7086</v>
      </c>
      <c r="K2844" t="s">
        <v>8716</v>
      </c>
      <c r="L2844" t="s">
        <v>5136</v>
      </c>
    </row>
    <row r="2845" spans="1:12">
      <c r="A2845" t="s">
        <v>13925</v>
      </c>
      <c r="B2845" t="s">
        <v>13883</v>
      </c>
      <c r="C2845" t="str">
        <f t="shared" si="44"/>
        <v>Omax</v>
      </c>
      <c r="D2845" s="2" t="s">
        <v>28395</v>
      </c>
      <c r="E2845" t="s">
        <v>7932</v>
      </c>
      <c r="F2845" t="s">
        <v>28396</v>
      </c>
      <c r="G2845" t="s">
        <v>242</v>
      </c>
      <c r="H2845" t="s">
        <v>625</v>
      </c>
      <c r="I2845" t="s">
        <v>13884</v>
      </c>
      <c r="J2845" t="s">
        <v>13885</v>
      </c>
      <c r="K2845" t="s">
        <v>6491</v>
      </c>
      <c r="L2845" t="s">
        <v>4953</v>
      </c>
    </row>
    <row r="2846" spans="1:12">
      <c r="A2846" t="s">
        <v>13929</v>
      </c>
      <c r="B2846" t="s">
        <v>13891</v>
      </c>
      <c r="C2846" t="str">
        <f t="shared" si="44"/>
        <v>B</v>
      </c>
      <c r="D2846" s="2" t="s">
        <v>23494</v>
      </c>
      <c r="E2846" t="s">
        <v>1231</v>
      </c>
      <c r="F2846" t="s">
        <v>23495</v>
      </c>
      <c r="G2846" t="s">
        <v>856</v>
      </c>
      <c r="H2846" t="s">
        <v>286</v>
      </c>
      <c r="I2846" t="s">
        <v>12632</v>
      </c>
      <c r="J2846" t="s">
        <v>3699</v>
      </c>
      <c r="K2846" t="s">
        <v>4889</v>
      </c>
      <c r="L2846" t="s">
        <v>144</v>
      </c>
    </row>
    <row r="2847" spans="1:12">
      <c r="A2847" t="s">
        <v>13932</v>
      </c>
      <c r="B2847" t="s">
        <v>13893</v>
      </c>
      <c r="C2847" t="str">
        <f t="shared" si="44"/>
        <v>Dynamatic</v>
      </c>
      <c r="D2847" s="2" t="s">
        <v>28397</v>
      </c>
      <c r="E2847" t="s">
        <v>23336</v>
      </c>
      <c r="F2847" t="s">
        <v>28398</v>
      </c>
      <c r="G2847" t="s">
        <v>1787</v>
      </c>
      <c r="H2847" t="s">
        <v>11343</v>
      </c>
      <c r="I2847" t="s">
        <v>7424</v>
      </c>
      <c r="J2847" t="s">
        <v>13894</v>
      </c>
      <c r="K2847" t="s">
        <v>6887</v>
      </c>
      <c r="L2847" t="s">
        <v>144</v>
      </c>
    </row>
    <row r="2848" spans="1:12">
      <c r="A2848" t="s">
        <v>13935</v>
      </c>
      <c r="B2848" t="s">
        <v>13896</v>
      </c>
      <c r="C2848" t="str">
        <f t="shared" si="44"/>
        <v>Indus</v>
      </c>
      <c r="D2848" s="2" t="s">
        <v>3115</v>
      </c>
      <c r="E2848" t="s">
        <v>15985</v>
      </c>
      <c r="F2848" t="s">
        <v>24915</v>
      </c>
      <c r="G2848" t="s">
        <v>3165</v>
      </c>
      <c r="H2848" t="s">
        <v>448</v>
      </c>
      <c r="I2848" t="s">
        <v>8608</v>
      </c>
      <c r="J2848" t="s">
        <v>718</v>
      </c>
      <c r="K2848" t="s">
        <v>4546</v>
      </c>
      <c r="L2848" t="s">
        <v>9049</v>
      </c>
    </row>
    <row r="2849" spans="1:12">
      <c r="A2849" t="s">
        <v>13941</v>
      </c>
      <c r="B2849" t="s">
        <v>13898</v>
      </c>
      <c r="C2849" t="str">
        <f t="shared" si="44"/>
        <v>Hira</v>
      </c>
      <c r="D2849" s="2" t="s">
        <v>28399</v>
      </c>
      <c r="E2849" t="s">
        <v>28400</v>
      </c>
      <c r="F2849" t="s">
        <v>28401</v>
      </c>
      <c r="G2849" t="s">
        <v>856</v>
      </c>
      <c r="H2849" t="s">
        <v>237</v>
      </c>
      <c r="I2849" t="s">
        <v>13899</v>
      </c>
      <c r="J2849" t="s">
        <v>5882</v>
      </c>
      <c r="K2849" t="s">
        <v>13900</v>
      </c>
      <c r="L2849" t="s">
        <v>9049</v>
      </c>
    </row>
    <row r="2850" spans="1:12">
      <c r="A2850" t="s">
        <v>13943</v>
      </c>
      <c r="B2850" t="s">
        <v>13902</v>
      </c>
      <c r="C2850" t="str">
        <f t="shared" si="44"/>
        <v>Barak</v>
      </c>
      <c r="D2850" s="2" t="s">
        <v>23184</v>
      </c>
      <c r="E2850" t="s">
        <v>23318</v>
      </c>
      <c r="F2850" t="s">
        <v>28402</v>
      </c>
      <c r="G2850" t="s">
        <v>856</v>
      </c>
      <c r="H2850" t="s">
        <v>3318</v>
      </c>
      <c r="I2850" t="s">
        <v>13903</v>
      </c>
      <c r="J2850" t="s">
        <v>4295</v>
      </c>
      <c r="K2850" t="s">
        <v>88</v>
      </c>
      <c r="L2850" t="s">
        <v>9049</v>
      </c>
    </row>
    <row r="2851" spans="1:12">
      <c r="A2851" t="s">
        <v>13946</v>
      </c>
      <c r="B2851" t="s">
        <v>13905</v>
      </c>
      <c r="C2851" t="str">
        <f t="shared" si="44"/>
        <v>Megastar</v>
      </c>
      <c r="D2851" s="2" t="s">
        <v>22927</v>
      </c>
      <c r="E2851" t="s">
        <v>24957</v>
      </c>
      <c r="F2851" t="s">
        <v>24547</v>
      </c>
      <c r="G2851" t="s">
        <v>856</v>
      </c>
      <c r="H2851" t="s">
        <v>161</v>
      </c>
      <c r="I2851" t="s">
        <v>13907</v>
      </c>
      <c r="J2851" t="s">
        <v>13908</v>
      </c>
      <c r="K2851" t="s">
        <v>13909</v>
      </c>
      <c r="L2851" t="s">
        <v>9049</v>
      </c>
    </row>
    <row r="2852" spans="1:12">
      <c r="A2852" t="s">
        <v>13948</v>
      </c>
      <c r="B2852" t="s">
        <v>13911</v>
      </c>
      <c r="C2852" t="str">
        <f t="shared" si="44"/>
        <v>Mercury</v>
      </c>
      <c r="D2852" s="2" t="s">
        <v>9745</v>
      </c>
      <c r="E2852" t="s">
        <v>4033</v>
      </c>
      <c r="F2852" t="s">
        <v>5546</v>
      </c>
      <c r="G2852" t="s">
        <v>714</v>
      </c>
      <c r="H2852" t="s">
        <v>2905</v>
      </c>
      <c r="I2852" t="s">
        <v>13912</v>
      </c>
      <c r="J2852" t="s">
        <v>2377</v>
      </c>
      <c r="K2852" t="s">
        <v>1075</v>
      </c>
      <c r="L2852" t="s">
        <v>13913</v>
      </c>
    </row>
    <row r="2853" spans="1:12">
      <c r="A2853" t="s">
        <v>842</v>
      </c>
      <c r="B2853" t="s">
        <v>843</v>
      </c>
      <c r="C2853" t="str">
        <f t="shared" si="44"/>
        <v>Name</v>
      </c>
      <c r="D2853" s="2" t="s">
        <v>844</v>
      </c>
      <c r="E2853" t="s">
        <v>845</v>
      </c>
      <c r="F2853" t="s">
        <v>846</v>
      </c>
      <c r="G2853" t="s">
        <v>847</v>
      </c>
      <c r="H2853" t="s">
        <v>848</v>
      </c>
      <c r="I2853" t="s">
        <v>849</v>
      </c>
      <c r="J2853" t="s">
        <v>850</v>
      </c>
      <c r="K2853" t="s">
        <v>851</v>
      </c>
      <c r="L2853" t="s">
        <v>852</v>
      </c>
    </row>
    <row r="2854" spans="1:12">
      <c r="A2854" t="s">
        <v>13951</v>
      </c>
      <c r="B2854" t="s">
        <v>13915</v>
      </c>
      <c r="C2854" t="str">
        <f t="shared" si="44"/>
        <v>Baazar</v>
      </c>
      <c r="D2854" s="2" t="s">
        <v>28403</v>
      </c>
      <c r="E2854" t="s">
        <v>24285</v>
      </c>
      <c r="F2854" t="s">
        <v>28404</v>
      </c>
      <c r="G2854" t="s">
        <v>856</v>
      </c>
      <c r="H2854" t="s">
        <v>1441</v>
      </c>
      <c r="I2854" t="s">
        <v>13916</v>
      </c>
      <c r="J2854" t="s">
        <v>13917</v>
      </c>
      <c r="K2854" t="s">
        <v>8107</v>
      </c>
      <c r="L2854" t="s">
        <v>13913</v>
      </c>
    </row>
    <row r="2855" spans="1:12">
      <c r="A2855" t="s">
        <v>13954</v>
      </c>
      <c r="B2855" t="s">
        <v>13919</v>
      </c>
      <c r="C2855" t="str">
        <f t="shared" si="44"/>
        <v>Centrum</v>
      </c>
      <c r="D2855" s="2" t="s">
        <v>3385</v>
      </c>
      <c r="E2855" t="s">
        <v>859</v>
      </c>
      <c r="F2855" t="s">
        <v>28405</v>
      </c>
      <c r="G2855" t="s">
        <v>856</v>
      </c>
      <c r="H2855" t="s">
        <v>13920</v>
      </c>
      <c r="I2855" t="s">
        <v>9073</v>
      </c>
      <c r="J2855" t="s">
        <v>13921</v>
      </c>
      <c r="K2855" t="s">
        <v>8010</v>
      </c>
      <c r="L2855" t="s">
        <v>4528</v>
      </c>
    </row>
    <row r="2856" spans="1:12">
      <c r="A2856" t="s">
        <v>13957</v>
      </c>
      <c r="B2856" t="s">
        <v>13923</v>
      </c>
      <c r="C2856" t="str">
        <f t="shared" si="44"/>
        <v>LIC</v>
      </c>
      <c r="D2856" s="2" t="s">
        <v>10689</v>
      </c>
      <c r="E2856" t="s">
        <v>18084</v>
      </c>
      <c r="F2856" t="s">
        <v>28406</v>
      </c>
      <c r="G2856" t="s">
        <v>5548</v>
      </c>
      <c r="H2856" t="s">
        <v>4848</v>
      </c>
      <c r="I2856" t="s">
        <v>10693</v>
      </c>
      <c r="J2856" t="s">
        <v>13924</v>
      </c>
      <c r="K2856" t="s">
        <v>5994</v>
      </c>
      <c r="L2856" t="s">
        <v>4528</v>
      </c>
    </row>
    <row r="2857" spans="1:12">
      <c r="A2857" t="s">
        <v>13962</v>
      </c>
      <c r="B2857" t="s">
        <v>13926</v>
      </c>
      <c r="C2857" t="str">
        <f t="shared" si="44"/>
        <v>Crayons</v>
      </c>
      <c r="D2857" s="2" t="s">
        <v>8146</v>
      </c>
      <c r="E2857" t="s">
        <v>5108</v>
      </c>
      <c r="F2857" t="s">
        <v>24916</v>
      </c>
      <c r="G2857" t="s">
        <v>856</v>
      </c>
      <c r="H2857" t="s">
        <v>246</v>
      </c>
      <c r="I2857" t="s">
        <v>13927</v>
      </c>
      <c r="J2857" t="s">
        <v>13928</v>
      </c>
      <c r="K2857" t="s">
        <v>3448</v>
      </c>
      <c r="L2857" t="s">
        <v>4528</v>
      </c>
    </row>
    <row r="2858" spans="1:12">
      <c r="A2858" t="s">
        <v>13967</v>
      </c>
      <c r="B2858" t="s">
        <v>751</v>
      </c>
      <c r="C2858" t="str">
        <f t="shared" si="44"/>
        <v>Texmo</v>
      </c>
      <c r="D2858" s="2" t="s">
        <v>24412</v>
      </c>
      <c r="E2858" t="s">
        <v>2108</v>
      </c>
      <c r="F2858" t="s">
        <v>24917</v>
      </c>
      <c r="G2858" t="s">
        <v>856</v>
      </c>
      <c r="H2858" t="s">
        <v>316</v>
      </c>
      <c r="I2858" t="s">
        <v>13933</v>
      </c>
      <c r="J2858" t="s">
        <v>13934</v>
      </c>
      <c r="K2858" t="s">
        <v>13055</v>
      </c>
      <c r="L2858" t="s">
        <v>12934</v>
      </c>
    </row>
    <row r="2859" spans="1:12">
      <c r="A2859" t="s">
        <v>13972</v>
      </c>
      <c r="B2859" t="s">
        <v>13936</v>
      </c>
      <c r="C2859" t="str">
        <f t="shared" si="44"/>
        <v>SPML</v>
      </c>
      <c r="D2859" s="2" t="s">
        <v>24918</v>
      </c>
      <c r="E2859" t="s">
        <v>22771</v>
      </c>
      <c r="F2859" t="s">
        <v>24920</v>
      </c>
      <c r="G2859" t="s">
        <v>856</v>
      </c>
      <c r="H2859" t="s">
        <v>340</v>
      </c>
      <c r="I2859" t="s">
        <v>13938</v>
      </c>
      <c r="J2859" t="s">
        <v>13939</v>
      </c>
      <c r="K2859" t="s">
        <v>13940</v>
      </c>
      <c r="L2859" t="s">
        <v>4831</v>
      </c>
    </row>
    <row r="2860" spans="1:12">
      <c r="A2860" t="s">
        <v>13975</v>
      </c>
      <c r="B2860" t="s">
        <v>13942</v>
      </c>
      <c r="C2860" t="str">
        <f t="shared" si="44"/>
        <v>Pil</v>
      </c>
      <c r="D2860" s="2" t="s">
        <v>6500</v>
      </c>
      <c r="E2860" t="s">
        <v>28407</v>
      </c>
      <c r="F2860" t="s">
        <v>24921</v>
      </c>
      <c r="G2860" t="s">
        <v>856</v>
      </c>
      <c r="H2860" t="s">
        <v>2969</v>
      </c>
      <c r="I2860" t="s">
        <v>642</v>
      </c>
      <c r="J2860" t="s">
        <v>5425</v>
      </c>
      <c r="K2860" t="s">
        <v>10778</v>
      </c>
      <c r="L2860" t="s">
        <v>339</v>
      </c>
    </row>
    <row r="2861" spans="1:12">
      <c r="A2861" t="s">
        <v>13979</v>
      </c>
      <c r="B2861" t="s">
        <v>13944</v>
      </c>
      <c r="C2861" t="str">
        <f t="shared" si="44"/>
        <v>Modern</v>
      </c>
      <c r="D2861" s="2" t="s">
        <v>23635</v>
      </c>
      <c r="E2861" t="s">
        <v>4773</v>
      </c>
      <c r="F2861" t="s">
        <v>28408</v>
      </c>
      <c r="G2861" t="s">
        <v>856</v>
      </c>
      <c r="H2861" t="s">
        <v>9658</v>
      </c>
      <c r="I2861" t="s">
        <v>8675</v>
      </c>
      <c r="J2861" t="s">
        <v>13945</v>
      </c>
      <c r="K2861" t="s">
        <v>8988</v>
      </c>
      <c r="L2861" t="s">
        <v>339</v>
      </c>
    </row>
    <row r="2862" spans="1:12">
      <c r="A2862" t="s">
        <v>13983</v>
      </c>
      <c r="B2862" t="s">
        <v>13947</v>
      </c>
      <c r="C2862" t="str">
        <f t="shared" si="44"/>
        <v>Zodiac</v>
      </c>
      <c r="D2862" s="2" t="s">
        <v>2045</v>
      </c>
      <c r="E2862" t="s">
        <v>17674</v>
      </c>
      <c r="F2862" t="s">
        <v>11292</v>
      </c>
      <c r="G2862" t="s">
        <v>134</v>
      </c>
      <c r="H2862" t="s">
        <v>352</v>
      </c>
      <c r="I2862" t="s">
        <v>859</v>
      </c>
      <c r="J2862" t="s">
        <v>3178</v>
      </c>
      <c r="K2862" t="s">
        <v>859</v>
      </c>
      <c r="L2862" t="s">
        <v>239</v>
      </c>
    </row>
    <row r="2863" spans="1:12">
      <c r="A2863" t="s">
        <v>13987</v>
      </c>
      <c r="B2863" t="s">
        <v>13949</v>
      </c>
      <c r="C2863" t="str">
        <f t="shared" si="44"/>
        <v>IOL</v>
      </c>
      <c r="D2863" s="2" t="s">
        <v>27156</v>
      </c>
      <c r="E2863" t="s">
        <v>5075</v>
      </c>
      <c r="F2863" t="s">
        <v>28409</v>
      </c>
      <c r="G2863" t="s">
        <v>858</v>
      </c>
      <c r="H2863" t="s">
        <v>6317</v>
      </c>
      <c r="I2863" t="s">
        <v>726</v>
      </c>
      <c r="J2863" t="s">
        <v>13950</v>
      </c>
      <c r="K2863" t="s">
        <v>1594</v>
      </c>
      <c r="L2863" t="s">
        <v>5780</v>
      </c>
    </row>
    <row r="2864" spans="1:12">
      <c r="A2864" t="s">
        <v>842</v>
      </c>
      <c r="B2864" t="s">
        <v>843</v>
      </c>
      <c r="C2864" t="str">
        <f t="shared" si="44"/>
        <v>Name</v>
      </c>
      <c r="D2864" s="2" t="s">
        <v>844</v>
      </c>
      <c r="E2864" t="s">
        <v>845</v>
      </c>
      <c r="F2864" t="s">
        <v>846</v>
      </c>
      <c r="G2864" t="s">
        <v>847</v>
      </c>
      <c r="H2864" t="s">
        <v>848</v>
      </c>
      <c r="I2864" t="s">
        <v>849</v>
      </c>
      <c r="J2864" t="s">
        <v>850</v>
      </c>
      <c r="K2864" t="s">
        <v>851</v>
      </c>
      <c r="L2864" t="s">
        <v>852</v>
      </c>
    </row>
    <row r="2865" spans="1:12">
      <c r="A2865" t="s">
        <v>13991</v>
      </c>
      <c r="B2865" t="s">
        <v>14797</v>
      </c>
      <c r="C2865" t="str">
        <f t="shared" si="44"/>
        <v>Bhartiya</v>
      </c>
      <c r="D2865" s="2" t="s">
        <v>28410</v>
      </c>
      <c r="E2865" t="s">
        <v>14278</v>
      </c>
      <c r="F2865" t="s">
        <v>28411</v>
      </c>
      <c r="G2865" t="s">
        <v>856</v>
      </c>
      <c r="H2865" t="s">
        <v>657</v>
      </c>
      <c r="I2865" t="s">
        <v>14798</v>
      </c>
      <c r="J2865" t="s">
        <v>14799</v>
      </c>
      <c r="K2865" t="s">
        <v>3362</v>
      </c>
      <c r="L2865" t="s">
        <v>1704</v>
      </c>
    </row>
    <row r="2866" spans="1:12">
      <c r="A2866" t="s">
        <v>13994</v>
      </c>
      <c r="B2866" t="s">
        <v>13955</v>
      </c>
      <c r="C2866" t="str">
        <f t="shared" si="44"/>
        <v>Aspinwall</v>
      </c>
      <c r="D2866" s="2" t="s">
        <v>15397</v>
      </c>
      <c r="E2866" t="s">
        <v>4514</v>
      </c>
      <c r="F2866" t="s">
        <v>28412</v>
      </c>
      <c r="G2866" t="s">
        <v>5475</v>
      </c>
      <c r="H2866" t="s">
        <v>4351</v>
      </c>
      <c r="I2866" t="s">
        <v>13956</v>
      </c>
      <c r="J2866" t="s">
        <v>1624</v>
      </c>
      <c r="K2866" t="s">
        <v>1406</v>
      </c>
      <c r="L2866" t="s">
        <v>12623</v>
      </c>
    </row>
    <row r="2867" spans="1:12">
      <c r="A2867" t="s">
        <v>14000</v>
      </c>
      <c r="B2867" t="s">
        <v>13958</v>
      </c>
      <c r="C2867" t="str">
        <f t="shared" si="44"/>
        <v>Chandra</v>
      </c>
      <c r="D2867" s="2" t="s">
        <v>3815</v>
      </c>
      <c r="E2867" t="s">
        <v>859</v>
      </c>
      <c r="F2867" t="s">
        <v>10137</v>
      </c>
      <c r="G2867" t="s">
        <v>856</v>
      </c>
      <c r="H2867" t="s">
        <v>13959</v>
      </c>
      <c r="I2867" t="s">
        <v>13960</v>
      </c>
      <c r="J2867" t="s">
        <v>13961</v>
      </c>
      <c r="K2867" t="s">
        <v>598</v>
      </c>
      <c r="L2867" t="s">
        <v>12849</v>
      </c>
    </row>
    <row r="2868" spans="1:12">
      <c r="A2868" t="s">
        <v>14002</v>
      </c>
      <c r="B2868" t="s">
        <v>13963</v>
      </c>
      <c r="C2868" t="str">
        <f t="shared" si="44"/>
        <v>Orient</v>
      </c>
      <c r="D2868" s="2" t="s">
        <v>28413</v>
      </c>
      <c r="E2868" t="s">
        <v>8297</v>
      </c>
      <c r="F2868" t="s">
        <v>28414</v>
      </c>
      <c r="G2868" t="s">
        <v>293</v>
      </c>
      <c r="H2868" t="s">
        <v>13964</v>
      </c>
      <c r="I2868" t="s">
        <v>13965</v>
      </c>
      <c r="J2868" t="s">
        <v>13966</v>
      </c>
      <c r="K2868" t="s">
        <v>4345</v>
      </c>
      <c r="L2868" t="s">
        <v>12849</v>
      </c>
    </row>
    <row r="2869" spans="1:12">
      <c r="A2869" t="s">
        <v>14004</v>
      </c>
      <c r="B2869" t="s">
        <v>13968</v>
      </c>
      <c r="C2869" t="str">
        <f t="shared" si="44"/>
        <v>Tata</v>
      </c>
      <c r="D2869" s="2" t="s">
        <v>28352</v>
      </c>
      <c r="E2869" t="s">
        <v>25576</v>
      </c>
      <c r="F2869" t="s">
        <v>28415</v>
      </c>
      <c r="G2869" t="s">
        <v>5352</v>
      </c>
      <c r="H2869" t="s">
        <v>13969</v>
      </c>
      <c r="I2869" t="s">
        <v>6903</v>
      </c>
      <c r="J2869" t="s">
        <v>13970</v>
      </c>
      <c r="K2869" t="s">
        <v>13971</v>
      </c>
      <c r="L2869" t="s">
        <v>12849</v>
      </c>
    </row>
    <row r="2870" spans="1:12">
      <c r="A2870" t="s">
        <v>14009</v>
      </c>
      <c r="B2870" t="s">
        <v>13973</v>
      </c>
      <c r="C2870" t="str">
        <f t="shared" si="44"/>
        <v>Pioneer</v>
      </c>
      <c r="D2870" s="2" t="s">
        <v>28416</v>
      </c>
      <c r="E2870" t="s">
        <v>481</v>
      </c>
      <c r="F2870" t="s">
        <v>23040</v>
      </c>
      <c r="G2870" t="s">
        <v>856</v>
      </c>
      <c r="H2870" t="s">
        <v>7566</v>
      </c>
      <c r="I2870" t="s">
        <v>7183</v>
      </c>
      <c r="J2870" t="s">
        <v>9560</v>
      </c>
      <c r="K2870" t="s">
        <v>13974</v>
      </c>
      <c r="L2870" t="s">
        <v>3693</v>
      </c>
    </row>
    <row r="2871" spans="1:12">
      <c r="A2871" t="s">
        <v>14011</v>
      </c>
      <c r="B2871" t="s">
        <v>13976</v>
      </c>
      <c r="C2871" t="str">
        <f t="shared" si="44"/>
        <v>Neogen</v>
      </c>
      <c r="D2871" s="2" t="s">
        <v>24923</v>
      </c>
      <c r="E2871" t="s">
        <v>24463</v>
      </c>
      <c r="F2871" t="s">
        <v>24924</v>
      </c>
      <c r="G2871" t="s">
        <v>632</v>
      </c>
      <c r="H2871" t="s">
        <v>12964</v>
      </c>
      <c r="I2871" t="s">
        <v>13977</v>
      </c>
      <c r="J2871" t="s">
        <v>13978</v>
      </c>
      <c r="K2871" t="s">
        <v>1744</v>
      </c>
      <c r="L2871" t="s">
        <v>3693</v>
      </c>
    </row>
    <row r="2872" spans="1:12">
      <c r="A2872" t="s">
        <v>14016</v>
      </c>
      <c r="B2872" t="s">
        <v>13980</v>
      </c>
      <c r="C2872" t="str">
        <f t="shared" si="44"/>
        <v>IIFL</v>
      </c>
      <c r="D2872" s="2" t="s">
        <v>28417</v>
      </c>
      <c r="E2872" t="s">
        <v>220</v>
      </c>
      <c r="F2872" t="s">
        <v>28418</v>
      </c>
      <c r="G2872" t="s">
        <v>856</v>
      </c>
      <c r="H2872" t="s">
        <v>13981</v>
      </c>
      <c r="I2872" t="s">
        <v>3473</v>
      </c>
      <c r="J2872" t="s">
        <v>13982</v>
      </c>
      <c r="K2872" t="s">
        <v>5317</v>
      </c>
      <c r="L2872" t="s">
        <v>1140</v>
      </c>
    </row>
    <row r="2873" spans="1:12">
      <c r="A2873" t="s">
        <v>14021</v>
      </c>
      <c r="B2873" t="s">
        <v>13984</v>
      </c>
      <c r="C2873" t="str">
        <f t="shared" si="44"/>
        <v>Sumedha</v>
      </c>
      <c r="D2873" s="2" t="s">
        <v>23070</v>
      </c>
      <c r="E2873" t="s">
        <v>260</v>
      </c>
      <c r="F2873" t="s">
        <v>23289</v>
      </c>
      <c r="G2873" t="s">
        <v>2040</v>
      </c>
      <c r="H2873" t="s">
        <v>6053</v>
      </c>
      <c r="I2873" t="s">
        <v>13985</v>
      </c>
      <c r="J2873" t="s">
        <v>7245</v>
      </c>
      <c r="K2873" t="s">
        <v>13986</v>
      </c>
      <c r="L2873" t="s">
        <v>1140</v>
      </c>
    </row>
    <row r="2874" spans="1:12">
      <c r="A2874" t="s">
        <v>14024</v>
      </c>
      <c r="B2874" t="s">
        <v>13988</v>
      </c>
      <c r="C2874" t="str">
        <f t="shared" si="44"/>
        <v>Auto</v>
      </c>
      <c r="D2874" s="2" t="s">
        <v>24926</v>
      </c>
      <c r="E2874" t="s">
        <v>24927</v>
      </c>
      <c r="F2874" t="s">
        <v>24928</v>
      </c>
      <c r="G2874" t="s">
        <v>856</v>
      </c>
      <c r="H2874" t="s">
        <v>933</v>
      </c>
      <c r="I2874" t="s">
        <v>13989</v>
      </c>
      <c r="J2874" t="s">
        <v>2506</v>
      </c>
      <c r="K2874" t="s">
        <v>13990</v>
      </c>
      <c r="L2874" t="s">
        <v>3094</v>
      </c>
    </row>
    <row r="2875" spans="1:12">
      <c r="A2875" t="s">
        <v>14028</v>
      </c>
      <c r="B2875" t="s">
        <v>13992</v>
      </c>
      <c r="C2875" t="str">
        <f t="shared" si="44"/>
        <v>Super</v>
      </c>
      <c r="D2875" s="2" t="s">
        <v>12090</v>
      </c>
      <c r="E2875" t="s">
        <v>1581</v>
      </c>
      <c r="F2875" t="s">
        <v>6291</v>
      </c>
      <c r="G2875" t="s">
        <v>570</v>
      </c>
      <c r="H2875" t="s">
        <v>196</v>
      </c>
      <c r="I2875" t="s">
        <v>13074</v>
      </c>
      <c r="J2875" t="s">
        <v>13993</v>
      </c>
      <c r="K2875" t="s">
        <v>1000</v>
      </c>
      <c r="L2875" t="s">
        <v>3094</v>
      </c>
    </row>
    <row r="2876" spans="1:12">
      <c r="A2876" t="s">
        <v>14032</v>
      </c>
      <c r="B2876" t="s">
        <v>13995</v>
      </c>
      <c r="C2876" t="str">
        <f t="shared" si="44"/>
        <v>Finolex</v>
      </c>
      <c r="D2876" s="2" t="s">
        <v>23432</v>
      </c>
      <c r="E2876" t="s">
        <v>5208</v>
      </c>
      <c r="F2876" t="s">
        <v>28419</v>
      </c>
      <c r="G2876" t="s">
        <v>2584</v>
      </c>
      <c r="H2876" t="s">
        <v>13996</v>
      </c>
      <c r="I2876" t="s">
        <v>13997</v>
      </c>
      <c r="J2876" t="s">
        <v>13998</v>
      </c>
      <c r="K2876" t="s">
        <v>13999</v>
      </c>
      <c r="L2876" t="s">
        <v>3102</v>
      </c>
    </row>
    <row r="2877" spans="1:12">
      <c r="A2877" t="s">
        <v>14034</v>
      </c>
      <c r="B2877" t="s">
        <v>14001</v>
      </c>
      <c r="C2877" t="str">
        <f t="shared" si="44"/>
        <v>Yaan</v>
      </c>
      <c r="D2877" s="2" t="s">
        <v>17209</v>
      </c>
      <c r="E2877" t="s">
        <v>21999</v>
      </c>
      <c r="F2877" t="s">
        <v>2175</v>
      </c>
      <c r="G2877" t="s">
        <v>856</v>
      </c>
      <c r="H2877" t="s">
        <v>933</v>
      </c>
      <c r="I2877" t="s">
        <v>1002</v>
      </c>
      <c r="J2877" t="s">
        <v>164</v>
      </c>
      <c r="K2877" t="s">
        <v>9193</v>
      </c>
      <c r="L2877" t="s">
        <v>3102</v>
      </c>
    </row>
    <row r="2878" spans="1:12">
      <c r="A2878" t="s">
        <v>14036</v>
      </c>
      <c r="B2878" t="s">
        <v>14003</v>
      </c>
      <c r="C2878" t="str">
        <f t="shared" si="44"/>
        <v>Almondz</v>
      </c>
      <c r="D2878" s="2" t="s">
        <v>8179</v>
      </c>
      <c r="E2878" t="s">
        <v>8589</v>
      </c>
      <c r="F2878" t="s">
        <v>28420</v>
      </c>
      <c r="G2878" t="s">
        <v>856</v>
      </c>
      <c r="H2878" t="s">
        <v>6878</v>
      </c>
      <c r="I2878" t="s">
        <v>1721</v>
      </c>
      <c r="J2878" t="s">
        <v>3424</v>
      </c>
      <c r="K2878" t="s">
        <v>8528</v>
      </c>
      <c r="L2878" t="s">
        <v>3102</v>
      </c>
    </row>
    <row r="2879" spans="1:12">
      <c r="A2879" t="s">
        <v>14040</v>
      </c>
      <c r="B2879" t="s">
        <v>14005</v>
      </c>
      <c r="C2879" t="str">
        <f t="shared" si="44"/>
        <v>M</v>
      </c>
      <c r="D2879" s="2" t="s">
        <v>24683</v>
      </c>
      <c r="E2879" t="s">
        <v>8625</v>
      </c>
      <c r="F2879" t="s">
        <v>28421</v>
      </c>
      <c r="G2879" t="s">
        <v>2618</v>
      </c>
      <c r="H2879" t="s">
        <v>14006</v>
      </c>
      <c r="I2879" t="s">
        <v>14007</v>
      </c>
      <c r="J2879" t="s">
        <v>14008</v>
      </c>
      <c r="K2879" t="s">
        <v>924</v>
      </c>
      <c r="L2879" t="s">
        <v>3102</v>
      </c>
    </row>
    <row r="2880" spans="1:12">
      <c r="A2880" t="s">
        <v>842</v>
      </c>
      <c r="B2880" t="s">
        <v>843</v>
      </c>
      <c r="C2880" t="str">
        <f t="shared" si="44"/>
        <v>Name</v>
      </c>
      <c r="D2880" s="2" t="s">
        <v>844</v>
      </c>
      <c r="E2880" t="s">
        <v>845</v>
      </c>
      <c r="F2880" t="s">
        <v>846</v>
      </c>
      <c r="G2880" t="s">
        <v>847</v>
      </c>
      <c r="H2880" t="s">
        <v>848</v>
      </c>
      <c r="I2880" t="s">
        <v>849</v>
      </c>
      <c r="J2880" t="s">
        <v>850</v>
      </c>
      <c r="K2880" t="s">
        <v>851</v>
      </c>
      <c r="L2880" t="s">
        <v>852</v>
      </c>
    </row>
    <row r="2881" spans="1:12">
      <c r="A2881" t="s">
        <v>14045</v>
      </c>
      <c r="B2881" t="s">
        <v>14010</v>
      </c>
      <c r="C2881" t="str">
        <f t="shared" si="44"/>
        <v>Triumph</v>
      </c>
      <c r="D2881" s="2" t="s">
        <v>4646</v>
      </c>
      <c r="E2881" t="s">
        <v>316</v>
      </c>
      <c r="F2881" t="s">
        <v>1486</v>
      </c>
      <c r="G2881" t="s">
        <v>856</v>
      </c>
      <c r="H2881" t="s">
        <v>2320</v>
      </c>
      <c r="I2881" t="s">
        <v>3697</v>
      </c>
      <c r="J2881" t="s">
        <v>856</v>
      </c>
      <c r="K2881" t="s">
        <v>859</v>
      </c>
      <c r="L2881" t="s">
        <v>11476</v>
      </c>
    </row>
    <row r="2882" spans="1:12">
      <c r="A2882" t="s">
        <v>14049</v>
      </c>
      <c r="B2882" t="s">
        <v>14012</v>
      </c>
      <c r="C2882" t="str">
        <f t="shared" ref="C2882:C2945" si="45">IFERROR(LEFT(B2882,FIND(" ",B2882)-1),B2882)</f>
        <v>Triton</v>
      </c>
      <c r="D2882" s="2" t="s">
        <v>28422</v>
      </c>
      <c r="E2882" t="s">
        <v>22944</v>
      </c>
      <c r="F2882" t="s">
        <v>28423</v>
      </c>
      <c r="G2882" t="s">
        <v>1534</v>
      </c>
      <c r="H2882" t="s">
        <v>4945</v>
      </c>
      <c r="I2882" t="s">
        <v>14013</v>
      </c>
      <c r="J2882" t="s">
        <v>14014</v>
      </c>
      <c r="K2882" t="s">
        <v>14015</v>
      </c>
      <c r="L2882" t="s">
        <v>1075</v>
      </c>
    </row>
    <row r="2883" spans="1:12">
      <c r="A2883" t="s">
        <v>14052</v>
      </c>
      <c r="B2883" t="s">
        <v>14017</v>
      </c>
      <c r="C2883" t="str">
        <f t="shared" si="45"/>
        <v>Interise</v>
      </c>
      <c r="D2883" s="2" t="s">
        <v>2910</v>
      </c>
      <c r="E2883" t="s">
        <v>859</v>
      </c>
      <c r="F2883" t="s">
        <v>14018</v>
      </c>
      <c r="G2883" t="s">
        <v>3378</v>
      </c>
      <c r="H2883" t="s">
        <v>4381</v>
      </c>
      <c r="I2883" t="s">
        <v>14019</v>
      </c>
      <c r="J2883" t="s">
        <v>14020</v>
      </c>
      <c r="K2883" t="s">
        <v>976</v>
      </c>
      <c r="L2883" t="s">
        <v>1075</v>
      </c>
    </row>
    <row r="2884" spans="1:12">
      <c r="A2884" t="s">
        <v>14054</v>
      </c>
      <c r="B2884" t="s">
        <v>14022</v>
      </c>
      <c r="C2884" t="str">
        <f t="shared" si="45"/>
        <v>Synoptics</v>
      </c>
      <c r="D2884" s="2" t="s">
        <v>24929</v>
      </c>
      <c r="E2884" t="s">
        <v>1255</v>
      </c>
      <c r="F2884" t="s">
        <v>24930</v>
      </c>
      <c r="G2884" t="s">
        <v>856</v>
      </c>
      <c r="H2884" t="s">
        <v>331</v>
      </c>
      <c r="I2884" t="s">
        <v>14023</v>
      </c>
      <c r="J2884" t="s">
        <v>7267</v>
      </c>
      <c r="K2884" t="s">
        <v>700</v>
      </c>
      <c r="L2884" t="s">
        <v>1075</v>
      </c>
    </row>
    <row r="2885" spans="1:12">
      <c r="A2885" t="s">
        <v>14058</v>
      </c>
      <c r="B2885" t="s">
        <v>14025</v>
      </c>
      <c r="C2885" t="str">
        <f t="shared" si="45"/>
        <v>Megasoft</v>
      </c>
      <c r="D2885" s="2" t="s">
        <v>23541</v>
      </c>
      <c r="E2885" t="s">
        <v>13786</v>
      </c>
      <c r="F2885" t="s">
        <v>28424</v>
      </c>
      <c r="G2885" t="s">
        <v>856</v>
      </c>
      <c r="H2885" t="s">
        <v>14026</v>
      </c>
      <c r="I2885" t="s">
        <v>14027</v>
      </c>
      <c r="J2885" t="s">
        <v>856</v>
      </c>
      <c r="K2885" t="s">
        <v>859</v>
      </c>
      <c r="L2885" t="s">
        <v>240</v>
      </c>
    </row>
    <row r="2886" spans="1:12">
      <c r="A2886" t="s">
        <v>14061</v>
      </c>
      <c r="B2886" t="s">
        <v>14029</v>
      </c>
      <c r="C2886" t="str">
        <f t="shared" si="45"/>
        <v>Sh.</v>
      </c>
      <c r="D2886" s="2" t="s">
        <v>25555</v>
      </c>
      <c r="E2886" t="s">
        <v>1507</v>
      </c>
      <c r="F2886" t="s">
        <v>28425</v>
      </c>
      <c r="G2886" t="s">
        <v>6466</v>
      </c>
      <c r="H2886" t="s">
        <v>6848</v>
      </c>
      <c r="I2886" t="s">
        <v>6016</v>
      </c>
      <c r="J2886" t="s">
        <v>14031</v>
      </c>
      <c r="K2886" t="s">
        <v>271</v>
      </c>
      <c r="L2886" t="s">
        <v>609</v>
      </c>
    </row>
    <row r="2887" spans="1:12">
      <c r="A2887" t="s">
        <v>14067</v>
      </c>
      <c r="B2887" t="s">
        <v>14033</v>
      </c>
      <c r="C2887" t="str">
        <f t="shared" si="45"/>
        <v>Jaipan</v>
      </c>
      <c r="D2887" s="2" t="s">
        <v>8937</v>
      </c>
      <c r="E2887" t="s">
        <v>11606</v>
      </c>
      <c r="F2887" t="s">
        <v>8567</v>
      </c>
      <c r="G2887" t="s">
        <v>856</v>
      </c>
      <c r="H2887" t="s">
        <v>237</v>
      </c>
      <c r="I2887" t="s">
        <v>856</v>
      </c>
      <c r="J2887" t="s">
        <v>14007</v>
      </c>
      <c r="K2887" t="s">
        <v>6604</v>
      </c>
      <c r="L2887" t="s">
        <v>609</v>
      </c>
    </row>
    <row r="2888" spans="1:12">
      <c r="A2888" t="s">
        <v>14071</v>
      </c>
      <c r="B2888" t="s">
        <v>14035</v>
      </c>
      <c r="C2888" t="str">
        <f t="shared" si="45"/>
        <v>Ganon</v>
      </c>
      <c r="D2888" s="2" t="s">
        <v>2221</v>
      </c>
      <c r="E2888" t="s">
        <v>24931</v>
      </c>
      <c r="F2888" t="s">
        <v>3271</v>
      </c>
      <c r="G2888" t="s">
        <v>856</v>
      </c>
      <c r="H2888" t="s">
        <v>933</v>
      </c>
      <c r="I2888" t="s">
        <v>856</v>
      </c>
      <c r="J2888" t="s">
        <v>856</v>
      </c>
      <c r="K2888" t="s">
        <v>870</v>
      </c>
      <c r="L2888" t="s">
        <v>609</v>
      </c>
    </row>
    <row r="2889" spans="1:12">
      <c r="A2889" t="s">
        <v>14075</v>
      </c>
      <c r="B2889" t="s">
        <v>14037</v>
      </c>
      <c r="C2889" t="str">
        <f t="shared" si="45"/>
        <v>GIC</v>
      </c>
      <c r="D2889" s="2" t="s">
        <v>28426</v>
      </c>
      <c r="E2889" t="s">
        <v>179</v>
      </c>
      <c r="F2889" t="s">
        <v>28427</v>
      </c>
      <c r="G2889" t="s">
        <v>4053</v>
      </c>
      <c r="H2889" t="s">
        <v>8057</v>
      </c>
      <c r="I2889" t="s">
        <v>14038</v>
      </c>
      <c r="J2889" t="s">
        <v>14039</v>
      </c>
      <c r="K2889" t="s">
        <v>584</v>
      </c>
      <c r="L2889" t="s">
        <v>609</v>
      </c>
    </row>
    <row r="2890" spans="1:12">
      <c r="A2890" t="s">
        <v>14077</v>
      </c>
      <c r="B2890" t="s">
        <v>14041</v>
      </c>
      <c r="C2890" t="str">
        <f t="shared" si="45"/>
        <v>Sh.</v>
      </c>
      <c r="D2890" s="2" t="s">
        <v>24932</v>
      </c>
      <c r="E2890" t="s">
        <v>23590</v>
      </c>
      <c r="F2890" t="s">
        <v>24933</v>
      </c>
      <c r="G2890" t="s">
        <v>856</v>
      </c>
      <c r="H2890" t="s">
        <v>514</v>
      </c>
      <c r="I2890" t="s">
        <v>14042</v>
      </c>
      <c r="J2890" t="s">
        <v>14043</v>
      </c>
      <c r="K2890" t="s">
        <v>11722</v>
      </c>
      <c r="L2890" t="s">
        <v>14044</v>
      </c>
    </row>
    <row r="2891" spans="1:12">
      <c r="A2891" t="s">
        <v>842</v>
      </c>
      <c r="B2891" t="s">
        <v>843</v>
      </c>
      <c r="C2891" t="str">
        <f t="shared" si="45"/>
        <v>Name</v>
      </c>
      <c r="D2891" s="2" t="s">
        <v>844</v>
      </c>
      <c r="E2891" t="s">
        <v>845</v>
      </c>
      <c r="F2891" t="s">
        <v>846</v>
      </c>
      <c r="G2891" t="s">
        <v>847</v>
      </c>
      <c r="H2891" t="s">
        <v>848</v>
      </c>
      <c r="I2891" t="s">
        <v>849</v>
      </c>
      <c r="J2891" t="s">
        <v>850</v>
      </c>
      <c r="K2891" t="s">
        <v>851</v>
      </c>
      <c r="L2891" t="s">
        <v>852</v>
      </c>
    </row>
    <row r="2892" spans="1:12">
      <c r="A2892" t="s">
        <v>14081</v>
      </c>
      <c r="B2892" t="s">
        <v>14046</v>
      </c>
      <c r="C2892" t="str">
        <f t="shared" si="45"/>
        <v>L&amp;T</v>
      </c>
      <c r="D2892" s="2" t="s">
        <v>28428</v>
      </c>
      <c r="E2892" t="s">
        <v>3858</v>
      </c>
      <c r="F2892" t="s">
        <v>28429</v>
      </c>
      <c r="G2892" t="s">
        <v>8772</v>
      </c>
      <c r="H2892" t="s">
        <v>14047</v>
      </c>
      <c r="I2892" t="s">
        <v>2511</v>
      </c>
      <c r="J2892" t="s">
        <v>14048</v>
      </c>
      <c r="K2892" t="s">
        <v>10709</v>
      </c>
      <c r="L2892" t="s">
        <v>1052</v>
      </c>
    </row>
    <row r="2893" spans="1:12">
      <c r="A2893" t="s">
        <v>14084</v>
      </c>
      <c r="B2893" t="s">
        <v>13952</v>
      </c>
      <c r="C2893" t="str">
        <f t="shared" si="45"/>
        <v>MIC</v>
      </c>
      <c r="D2893" s="2" t="s">
        <v>10182</v>
      </c>
      <c r="E2893" t="s">
        <v>28430</v>
      </c>
      <c r="F2893" t="s">
        <v>28431</v>
      </c>
      <c r="G2893" t="s">
        <v>856</v>
      </c>
      <c r="H2893" t="s">
        <v>186</v>
      </c>
      <c r="I2893" t="s">
        <v>13953</v>
      </c>
      <c r="J2893" t="s">
        <v>3182</v>
      </c>
      <c r="K2893" t="s">
        <v>2515</v>
      </c>
      <c r="L2893" t="s">
        <v>1052</v>
      </c>
    </row>
    <row r="2894" spans="1:12">
      <c r="A2894" t="s">
        <v>14087</v>
      </c>
      <c r="B2894" t="s">
        <v>14050</v>
      </c>
      <c r="C2894" t="str">
        <f t="shared" si="45"/>
        <v>Entero</v>
      </c>
      <c r="D2894" s="2" t="s">
        <v>28432</v>
      </c>
      <c r="E2894" t="s">
        <v>22830</v>
      </c>
      <c r="F2894" t="s">
        <v>28433</v>
      </c>
      <c r="G2894" t="s">
        <v>856</v>
      </c>
      <c r="H2894" t="s">
        <v>7708</v>
      </c>
      <c r="I2894" t="s">
        <v>8499</v>
      </c>
      <c r="J2894" t="s">
        <v>14051</v>
      </c>
      <c r="K2894" t="s">
        <v>12885</v>
      </c>
      <c r="L2894" t="s">
        <v>1052</v>
      </c>
    </row>
    <row r="2895" spans="1:12">
      <c r="A2895" t="s">
        <v>14091</v>
      </c>
      <c r="B2895" t="s">
        <v>14053</v>
      </c>
      <c r="C2895" t="str">
        <f t="shared" si="45"/>
        <v>G-Tech</v>
      </c>
      <c r="D2895" s="2" t="s">
        <v>6936</v>
      </c>
      <c r="E2895" t="s">
        <v>859</v>
      </c>
      <c r="F2895" t="s">
        <v>519</v>
      </c>
      <c r="G2895" t="s">
        <v>856</v>
      </c>
      <c r="H2895" t="s">
        <v>856</v>
      </c>
      <c r="I2895" t="s">
        <v>870</v>
      </c>
      <c r="J2895" t="s">
        <v>856</v>
      </c>
      <c r="K2895" t="s">
        <v>859</v>
      </c>
      <c r="L2895" t="s">
        <v>7336</v>
      </c>
    </row>
    <row r="2896" spans="1:12">
      <c r="A2896" t="s">
        <v>14096</v>
      </c>
      <c r="B2896" t="s">
        <v>14055</v>
      </c>
      <c r="C2896" t="str">
        <f t="shared" si="45"/>
        <v>Adani</v>
      </c>
      <c r="D2896" s="2" t="s">
        <v>28434</v>
      </c>
      <c r="E2896" t="s">
        <v>22939</v>
      </c>
      <c r="F2896" t="s">
        <v>28435</v>
      </c>
      <c r="G2896" t="s">
        <v>856</v>
      </c>
      <c r="H2896" t="s">
        <v>14056</v>
      </c>
      <c r="I2896" t="s">
        <v>14057</v>
      </c>
      <c r="J2896" t="s">
        <v>1670</v>
      </c>
      <c r="K2896" t="s">
        <v>2160</v>
      </c>
      <c r="L2896" t="s">
        <v>7336</v>
      </c>
    </row>
    <row r="2897" spans="1:12">
      <c r="A2897" t="s">
        <v>14100</v>
      </c>
      <c r="B2897" t="s">
        <v>14059</v>
      </c>
      <c r="C2897" t="str">
        <f t="shared" si="45"/>
        <v>Rajshree</v>
      </c>
      <c r="D2897" s="2" t="s">
        <v>7330</v>
      </c>
      <c r="E2897" t="s">
        <v>2137</v>
      </c>
      <c r="F2897" t="s">
        <v>25122</v>
      </c>
      <c r="G2897" t="s">
        <v>856</v>
      </c>
      <c r="H2897" t="s">
        <v>4716</v>
      </c>
      <c r="I2897" t="s">
        <v>8003</v>
      </c>
      <c r="J2897" t="s">
        <v>14060</v>
      </c>
      <c r="K2897" t="s">
        <v>1827</v>
      </c>
      <c r="L2897" t="s">
        <v>7336</v>
      </c>
    </row>
    <row r="2898" spans="1:12">
      <c r="A2898" t="s">
        <v>14106</v>
      </c>
      <c r="B2898" t="s">
        <v>14062</v>
      </c>
      <c r="C2898" t="str">
        <f t="shared" si="45"/>
        <v>RattanIndia</v>
      </c>
      <c r="D2898" s="2" t="s">
        <v>12382</v>
      </c>
      <c r="E2898" t="s">
        <v>6313</v>
      </c>
      <c r="F2898" t="s">
        <v>28436</v>
      </c>
      <c r="G2898" t="s">
        <v>856</v>
      </c>
      <c r="H2898" t="s">
        <v>11897</v>
      </c>
      <c r="I2898" t="s">
        <v>14063</v>
      </c>
      <c r="J2898" t="s">
        <v>14064</v>
      </c>
      <c r="K2898" t="s">
        <v>14065</v>
      </c>
      <c r="L2898" t="s">
        <v>14066</v>
      </c>
    </row>
    <row r="2899" spans="1:12">
      <c r="A2899" t="s">
        <v>14112</v>
      </c>
      <c r="B2899" t="s">
        <v>14068</v>
      </c>
      <c r="C2899" t="str">
        <f t="shared" si="45"/>
        <v>Apollo</v>
      </c>
      <c r="D2899" s="2" t="s">
        <v>24211</v>
      </c>
      <c r="E2899" t="s">
        <v>23722</v>
      </c>
      <c r="F2899" t="s">
        <v>28437</v>
      </c>
      <c r="G2899" t="s">
        <v>2350</v>
      </c>
      <c r="H2899" t="s">
        <v>4115</v>
      </c>
      <c r="I2899" t="s">
        <v>14069</v>
      </c>
      <c r="J2899" t="s">
        <v>14070</v>
      </c>
      <c r="K2899" t="s">
        <v>3493</v>
      </c>
      <c r="L2899" t="s">
        <v>14066</v>
      </c>
    </row>
    <row r="2900" spans="1:12">
      <c r="A2900" t="s">
        <v>14117</v>
      </c>
      <c r="B2900" t="s">
        <v>802</v>
      </c>
      <c r="C2900" t="str">
        <f t="shared" si="45"/>
        <v>PSP</v>
      </c>
      <c r="D2900" s="2" t="s">
        <v>28438</v>
      </c>
      <c r="E2900" t="s">
        <v>28439</v>
      </c>
      <c r="F2900" t="s">
        <v>28440</v>
      </c>
      <c r="G2900" t="s">
        <v>856</v>
      </c>
      <c r="H2900" t="s">
        <v>1449</v>
      </c>
      <c r="I2900" t="s">
        <v>14072</v>
      </c>
      <c r="J2900" t="s">
        <v>14073</v>
      </c>
      <c r="K2900" t="s">
        <v>14074</v>
      </c>
      <c r="L2900" t="s">
        <v>14066</v>
      </c>
    </row>
    <row r="2901" spans="1:12">
      <c r="A2901" t="s">
        <v>14121</v>
      </c>
      <c r="B2901" t="s">
        <v>14076</v>
      </c>
      <c r="C2901" t="str">
        <f t="shared" si="45"/>
        <v>Vedavaag</v>
      </c>
      <c r="D2901" s="2" t="s">
        <v>6701</v>
      </c>
      <c r="E2901" t="s">
        <v>11974</v>
      </c>
      <c r="F2901" t="s">
        <v>3862</v>
      </c>
      <c r="G2901" t="s">
        <v>2598</v>
      </c>
      <c r="H2901" t="s">
        <v>1901</v>
      </c>
      <c r="I2901" t="s">
        <v>8172</v>
      </c>
      <c r="J2901" t="s">
        <v>3545</v>
      </c>
      <c r="K2901" t="s">
        <v>6163</v>
      </c>
      <c r="L2901" t="s">
        <v>14066</v>
      </c>
    </row>
    <row r="2902" spans="1:12">
      <c r="A2902" t="s">
        <v>14123</v>
      </c>
      <c r="B2902" t="s">
        <v>14078</v>
      </c>
      <c r="C2902" t="str">
        <f t="shared" si="45"/>
        <v>Bannari</v>
      </c>
      <c r="D2902" s="2" t="s">
        <v>28441</v>
      </c>
      <c r="E2902" t="s">
        <v>2793</v>
      </c>
      <c r="F2902" t="s">
        <v>28442</v>
      </c>
      <c r="G2902" t="s">
        <v>714</v>
      </c>
      <c r="H2902" t="s">
        <v>6065</v>
      </c>
      <c r="I2902" t="s">
        <v>14079</v>
      </c>
      <c r="J2902" t="s">
        <v>14080</v>
      </c>
      <c r="K2902" t="s">
        <v>12050</v>
      </c>
      <c r="L2902" t="s">
        <v>2611</v>
      </c>
    </row>
    <row r="2903" spans="1:12">
      <c r="A2903" t="s">
        <v>14127</v>
      </c>
      <c r="B2903" t="s">
        <v>14082</v>
      </c>
      <c r="C2903" t="str">
        <f t="shared" si="45"/>
        <v>Indo</v>
      </c>
      <c r="D2903" s="2" t="s">
        <v>24936</v>
      </c>
      <c r="E2903" t="s">
        <v>24937</v>
      </c>
      <c r="F2903" t="s">
        <v>24938</v>
      </c>
      <c r="G2903" t="s">
        <v>1787</v>
      </c>
      <c r="H2903" t="s">
        <v>8194</v>
      </c>
      <c r="I2903" t="s">
        <v>11431</v>
      </c>
      <c r="J2903" t="s">
        <v>10384</v>
      </c>
      <c r="K2903" t="s">
        <v>14083</v>
      </c>
      <c r="L2903" t="s">
        <v>12980</v>
      </c>
    </row>
    <row r="2904" spans="1:12">
      <c r="A2904" t="s">
        <v>14133</v>
      </c>
      <c r="B2904" t="s">
        <v>14085</v>
      </c>
      <c r="C2904" t="str">
        <f t="shared" si="45"/>
        <v>Coromandel</v>
      </c>
      <c r="D2904" s="2" t="s">
        <v>4654</v>
      </c>
      <c r="E2904" t="s">
        <v>23503</v>
      </c>
      <c r="F2904" t="s">
        <v>23504</v>
      </c>
      <c r="G2904" t="s">
        <v>856</v>
      </c>
      <c r="H2904" t="s">
        <v>6281</v>
      </c>
      <c r="I2904" t="s">
        <v>14086</v>
      </c>
      <c r="J2904" t="s">
        <v>9984</v>
      </c>
      <c r="K2904" t="s">
        <v>4689</v>
      </c>
      <c r="L2904" t="s">
        <v>3225</v>
      </c>
    </row>
    <row r="2905" spans="1:12">
      <c r="A2905" t="s">
        <v>14137</v>
      </c>
      <c r="B2905" t="s">
        <v>14088</v>
      </c>
      <c r="C2905" t="str">
        <f t="shared" si="45"/>
        <v>Moneyboxx</v>
      </c>
      <c r="D2905" s="2" t="s">
        <v>24500</v>
      </c>
      <c r="E2905" t="s">
        <v>859</v>
      </c>
      <c r="F2905" t="s">
        <v>24939</v>
      </c>
      <c r="G2905" t="s">
        <v>856</v>
      </c>
      <c r="H2905" t="s">
        <v>1264</v>
      </c>
      <c r="I2905" t="s">
        <v>14089</v>
      </c>
      <c r="J2905" t="s">
        <v>14090</v>
      </c>
      <c r="K2905" t="s">
        <v>12449</v>
      </c>
      <c r="L2905" t="s">
        <v>3225</v>
      </c>
    </row>
    <row r="2906" spans="1:12">
      <c r="A2906" t="s">
        <v>14139</v>
      </c>
      <c r="B2906" t="s">
        <v>14092</v>
      </c>
      <c r="C2906" t="str">
        <f t="shared" si="45"/>
        <v>Exide</v>
      </c>
      <c r="D2906" s="2" t="s">
        <v>28443</v>
      </c>
      <c r="E2906" t="s">
        <v>23449</v>
      </c>
      <c r="F2906" t="s">
        <v>28444</v>
      </c>
      <c r="G2906" t="s">
        <v>2037</v>
      </c>
      <c r="H2906" t="s">
        <v>14093</v>
      </c>
      <c r="I2906" t="s">
        <v>5816</v>
      </c>
      <c r="J2906" t="s">
        <v>14094</v>
      </c>
      <c r="K2906" t="s">
        <v>14095</v>
      </c>
      <c r="L2906" t="s">
        <v>3225</v>
      </c>
    </row>
    <row r="2907" spans="1:12">
      <c r="A2907" t="s">
        <v>842</v>
      </c>
      <c r="B2907" t="s">
        <v>843</v>
      </c>
      <c r="C2907" t="str">
        <f t="shared" si="45"/>
        <v>Name</v>
      </c>
      <c r="D2907" s="2" t="s">
        <v>844</v>
      </c>
      <c r="E2907" t="s">
        <v>845</v>
      </c>
      <c r="F2907" t="s">
        <v>846</v>
      </c>
      <c r="G2907" t="s">
        <v>847</v>
      </c>
      <c r="H2907" t="s">
        <v>848</v>
      </c>
      <c r="I2907" t="s">
        <v>849</v>
      </c>
      <c r="J2907" t="s">
        <v>850</v>
      </c>
      <c r="K2907" t="s">
        <v>851</v>
      </c>
      <c r="L2907" t="s">
        <v>852</v>
      </c>
    </row>
    <row r="2908" spans="1:12">
      <c r="A2908" t="s">
        <v>14142</v>
      </c>
      <c r="B2908" t="s">
        <v>14097</v>
      </c>
      <c r="C2908" t="str">
        <f t="shared" si="45"/>
        <v>Triven.Engg.Ind.</v>
      </c>
      <c r="D2908" s="2" t="s">
        <v>28445</v>
      </c>
      <c r="E2908" t="s">
        <v>3666</v>
      </c>
      <c r="F2908" t="s">
        <v>28446</v>
      </c>
      <c r="G2908" t="s">
        <v>993</v>
      </c>
      <c r="H2908" t="s">
        <v>2291</v>
      </c>
      <c r="I2908" t="s">
        <v>14098</v>
      </c>
      <c r="J2908" t="s">
        <v>14099</v>
      </c>
      <c r="K2908" t="s">
        <v>2884</v>
      </c>
      <c r="L2908" t="s">
        <v>3225</v>
      </c>
    </row>
    <row r="2909" spans="1:12">
      <c r="A2909" t="s">
        <v>14147</v>
      </c>
      <c r="B2909" t="s">
        <v>14101</v>
      </c>
      <c r="C2909" t="str">
        <f t="shared" si="45"/>
        <v>Infibeam</v>
      </c>
      <c r="D2909" s="2" t="s">
        <v>3441</v>
      </c>
      <c r="E2909" t="s">
        <v>22819</v>
      </c>
      <c r="F2909" t="s">
        <v>28447</v>
      </c>
      <c r="G2909" t="s">
        <v>856</v>
      </c>
      <c r="H2909" t="s">
        <v>6476</v>
      </c>
      <c r="I2909" t="s">
        <v>14103</v>
      </c>
      <c r="J2909" t="s">
        <v>14104</v>
      </c>
      <c r="K2909" t="s">
        <v>14105</v>
      </c>
      <c r="L2909" t="s">
        <v>3225</v>
      </c>
    </row>
    <row r="2910" spans="1:12">
      <c r="A2910" t="s">
        <v>14151</v>
      </c>
      <c r="B2910" t="s">
        <v>14107</v>
      </c>
      <c r="C2910" t="str">
        <f t="shared" si="45"/>
        <v>F</v>
      </c>
      <c r="D2910" s="2" t="s">
        <v>28448</v>
      </c>
      <c r="E2910" t="s">
        <v>28449</v>
      </c>
      <c r="F2910" t="s">
        <v>28450</v>
      </c>
      <c r="G2910" t="s">
        <v>933</v>
      </c>
      <c r="H2910" t="s">
        <v>14108</v>
      </c>
      <c r="I2910" t="s">
        <v>14109</v>
      </c>
      <c r="J2910" t="s">
        <v>14110</v>
      </c>
      <c r="K2910" t="s">
        <v>14111</v>
      </c>
      <c r="L2910" t="s">
        <v>3225</v>
      </c>
    </row>
    <row r="2911" spans="1:12">
      <c r="A2911" t="s">
        <v>14155</v>
      </c>
      <c r="B2911" t="s">
        <v>14113</v>
      </c>
      <c r="C2911" t="str">
        <f t="shared" si="45"/>
        <v>Market</v>
      </c>
      <c r="D2911" s="2" t="s">
        <v>2267</v>
      </c>
      <c r="E2911" t="s">
        <v>24940</v>
      </c>
      <c r="F2911" t="s">
        <v>2530</v>
      </c>
      <c r="G2911" t="s">
        <v>856</v>
      </c>
      <c r="H2911" t="s">
        <v>1106</v>
      </c>
      <c r="I2911" t="s">
        <v>14115</v>
      </c>
      <c r="J2911" t="s">
        <v>5012</v>
      </c>
      <c r="K2911" t="s">
        <v>2821</v>
      </c>
      <c r="L2911" t="s">
        <v>14116</v>
      </c>
    </row>
    <row r="2912" spans="1:12">
      <c r="A2912" t="s">
        <v>14160</v>
      </c>
      <c r="B2912" t="s">
        <v>14118</v>
      </c>
      <c r="C2912" t="str">
        <f t="shared" si="45"/>
        <v>Pradhin</v>
      </c>
      <c r="D2912" s="2" t="s">
        <v>1986</v>
      </c>
      <c r="E2912" t="s">
        <v>7760</v>
      </c>
      <c r="F2912" t="s">
        <v>3462</v>
      </c>
      <c r="G2912" t="s">
        <v>856</v>
      </c>
      <c r="H2912" t="s">
        <v>6036</v>
      </c>
      <c r="I2912" t="s">
        <v>14120</v>
      </c>
      <c r="J2912" t="s">
        <v>5015</v>
      </c>
      <c r="K2912" t="s">
        <v>859</v>
      </c>
      <c r="L2912" t="s">
        <v>14116</v>
      </c>
    </row>
    <row r="2913" spans="1:12">
      <c r="A2913" t="s">
        <v>14165</v>
      </c>
      <c r="B2913" t="s">
        <v>14122</v>
      </c>
      <c r="C2913" t="str">
        <f t="shared" si="45"/>
        <v>Vipul</v>
      </c>
      <c r="D2913" s="2" t="s">
        <v>28451</v>
      </c>
      <c r="E2913" t="s">
        <v>23827</v>
      </c>
      <c r="F2913" t="s">
        <v>28452</v>
      </c>
      <c r="G2913" t="s">
        <v>2673</v>
      </c>
      <c r="H2913" t="s">
        <v>1071</v>
      </c>
      <c r="I2913" t="s">
        <v>5108</v>
      </c>
      <c r="J2913" t="s">
        <v>708</v>
      </c>
      <c r="K2913" t="s">
        <v>197</v>
      </c>
      <c r="L2913" t="s">
        <v>14116</v>
      </c>
    </row>
    <row r="2914" spans="1:12">
      <c r="A2914" t="s">
        <v>14167</v>
      </c>
      <c r="B2914" t="s">
        <v>14124</v>
      </c>
      <c r="C2914" t="str">
        <f t="shared" si="45"/>
        <v>Le</v>
      </c>
      <c r="D2914" s="2" t="s">
        <v>28453</v>
      </c>
      <c r="E2914" t="s">
        <v>28454</v>
      </c>
      <c r="F2914" t="s">
        <v>28455</v>
      </c>
      <c r="G2914" t="s">
        <v>856</v>
      </c>
      <c r="H2914" t="s">
        <v>5276</v>
      </c>
      <c r="I2914" t="s">
        <v>14125</v>
      </c>
      <c r="J2914" t="s">
        <v>14126</v>
      </c>
      <c r="K2914" t="s">
        <v>11656</v>
      </c>
      <c r="L2914" t="s">
        <v>14116</v>
      </c>
    </row>
    <row r="2915" spans="1:12">
      <c r="A2915" t="s">
        <v>14172</v>
      </c>
      <c r="B2915" t="s">
        <v>14128</v>
      </c>
      <c r="C2915" t="str">
        <f t="shared" si="45"/>
        <v>JK</v>
      </c>
      <c r="D2915" s="2" t="s">
        <v>28456</v>
      </c>
      <c r="E2915" t="s">
        <v>7117</v>
      </c>
      <c r="F2915" t="s">
        <v>28457</v>
      </c>
      <c r="G2915" t="s">
        <v>3925</v>
      </c>
      <c r="H2915" t="s">
        <v>14129</v>
      </c>
      <c r="I2915" t="s">
        <v>14130</v>
      </c>
      <c r="J2915" t="s">
        <v>14131</v>
      </c>
      <c r="K2915" t="s">
        <v>14132</v>
      </c>
      <c r="L2915" t="s">
        <v>5530</v>
      </c>
    </row>
    <row r="2916" spans="1:12">
      <c r="A2916" t="s">
        <v>14176</v>
      </c>
      <c r="B2916" t="s">
        <v>14134</v>
      </c>
      <c r="C2916" t="str">
        <f t="shared" si="45"/>
        <v>Ambo</v>
      </c>
      <c r="D2916" s="2" t="s">
        <v>8980</v>
      </c>
      <c r="E2916" t="s">
        <v>23661</v>
      </c>
      <c r="F2916" t="s">
        <v>28458</v>
      </c>
      <c r="G2916" t="s">
        <v>856</v>
      </c>
      <c r="H2916" t="s">
        <v>5266</v>
      </c>
      <c r="I2916" t="s">
        <v>859</v>
      </c>
      <c r="J2916" t="s">
        <v>14136</v>
      </c>
      <c r="K2916" t="s">
        <v>859</v>
      </c>
      <c r="L2916" t="s">
        <v>5530</v>
      </c>
    </row>
    <row r="2917" spans="1:12">
      <c r="A2917" t="s">
        <v>14179</v>
      </c>
      <c r="B2917" t="s">
        <v>14138</v>
      </c>
      <c r="C2917" t="str">
        <f t="shared" si="45"/>
        <v>ABM</v>
      </c>
      <c r="D2917" s="2" t="s">
        <v>24898</v>
      </c>
      <c r="E2917" t="s">
        <v>3587</v>
      </c>
      <c r="F2917" t="s">
        <v>28459</v>
      </c>
      <c r="G2917" t="s">
        <v>228</v>
      </c>
      <c r="H2917" t="s">
        <v>249</v>
      </c>
      <c r="I2917" t="s">
        <v>1611</v>
      </c>
      <c r="J2917" t="s">
        <v>7005</v>
      </c>
      <c r="K2917" t="s">
        <v>4417</v>
      </c>
      <c r="L2917" t="s">
        <v>1910</v>
      </c>
    </row>
    <row r="2918" spans="1:12">
      <c r="A2918" t="s">
        <v>842</v>
      </c>
      <c r="B2918" t="s">
        <v>843</v>
      </c>
      <c r="C2918" t="str">
        <f t="shared" si="45"/>
        <v>Name</v>
      </c>
      <c r="D2918" s="2" t="s">
        <v>844</v>
      </c>
      <c r="E2918" t="s">
        <v>845</v>
      </c>
      <c r="F2918" t="s">
        <v>846</v>
      </c>
      <c r="G2918" t="s">
        <v>847</v>
      </c>
      <c r="H2918" t="s">
        <v>848</v>
      </c>
      <c r="I2918" t="s">
        <v>849</v>
      </c>
      <c r="J2918" t="s">
        <v>850</v>
      </c>
      <c r="K2918" t="s">
        <v>851</v>
      </c>
      <c r="L2918" t="s">
        <v>852</v>
      </c>
    </row>
    <row r="2919" spans="1:12">
      <c r="A2919" t="s">
        <v>14184</v>
      </c>
      <c r="B2919" t="s">
        <v>14140</v>
      </c>
      <c r="C2919" t="str">
        <f t="shared" si="45"/>
        <v>Aik</v>
      </c>
      <c r="D2919" s="2" t="s">
        <v>23086</v>
      </c>
      <c r="E2919" t="s">
        <v>7599</v>
      </c>
      <c r="F2919" t="s">
        <v>22766</v>
      </c>
      <c r="G2919" t="s">
        <v>856</v>
      </c>
      <c r="H2919" t="s">
        <v>1687</v>
      </c>
      <c r="I2919" t="s">
        <v>14141</v>
      </c>
      <c r="J2919" t="s">
        <v>1750</v>
      </c>
      <c r="K2919" t="s">
        <v>13986</v>
      </c>
      <c r="L2919" t="s">
        <v>1910</v>
      </c>
    </row>
    <row r="2920" spans="1:12">
      <c r="A2920" t="s">
        <v>14189</v>
      </c>
      <c r="B2920" t="s">
        <v>14143</v>
      </c>
      <c r="C2920" t="str">
        <f t="shared" si="45"/>
        <v>RRIL</v>
      </c>
      <c r="D2920" s="2" t="s">
        <v>6799</v>
      </c>
      <c r="E2920" t="s">
        <v>16840</v>
      </c>
      <c r="F2920" t="s">
        <v>28460</v>
      </c>
      <c r="G2920" t="s">
        <v>856</v>
      </c>
      <c r="H2920" t="s">
        <v>5467</v>
      </c>
      <c r="I2920" t="s">
        <v>14145</v>
      </c>
      <c r="J2920" t="s">
        <v>5435</v>
      </c>
      <c r="K2920" t="s">
        <v>12256</v>
      </c>
      <c r="L2920" t="s">
        <v>14146</v>
      </c>
    </row>
    <row r="2921" spans="1:12">
      <c r="A2921" t="s">
        <v>14193</v>
      </c>
      <c r="B2921" t="s">
        <v>14148</v>
      </c>
      <c r="C2921" t="str">
        <f t="shared" si="45"/>
        <v>Graphisads</v>
      </c>
      <c r="D2921" s="2" t="s">
        <v>23699</v>
      </c>
      <c r="E2921" t="s">
        <v>5537</v>
      </c>
      <c r="F2921" t="s">
        <v>24942</v>
      </c>
      <c r="G2921" t="s">
        <v>856</v>
      </c>
      <c r="H2921" t="s">
        <v>7260</v>
      </c>
      <c r="I2921" t="s">
        <v>14149</v>
      </c>
      <c r="J2921" t="s">
        <v>14150</v>
      </c>
      <c r="K2921" t="s">
        <v>2819</v>
      </c>
      <c r="L2921" t="s">
        <v>14146</v>
      </c>
    </row>
    <row r="2922" spans="1:12">
      <c r="A2922" t="s">
        <v>14195</v>
      </c>
      <c r="B2922" t="s">
        <v>14156</v>
      </c>
      <c r="C2922" t="str">
        <f t="shared" si="45"/>
        <v>Poddar</v>
      </c>
      <c r="D2922" s="2" t="s">
        <v>24943</v>
      </c>
      <c r="E2922" t="s">
        <v>6274</v>
      </c>
      <c r="F2922" t="s">
        <v>24944</v>
      </c>
      <c r="G2922" t="s">
        <v>2687</v>
      </c>
      <c r="H2922" t="s">
        <v>92</v>
      </c>
      <c r="I2922" t="s">
        <v>14157</v>
      </c>
      <c r="J2922" t="s">
        <v>14158</v>
      </c>
      <c r="K2922" t="s">
        <v>14159</v>
      </c>
      <c r="L2922" t="s">
        <v>13823</v>
      </c>
    </row>
    <row r="2923" spans="1:12">
      <c r="A2923" t="s">
        <v>14199</v>
      </c>
      <c r="B2923" t="s">
        <v>14161</v>
      </c>
      <c r="C2923" t="str">
        <f t="shared" si="45"/>
        <v>SEAMEC</v>
      </c>
      <c r="D2923" s="2" t="s">
        <v>28461</v>
      </c>
      <c r="E2923" t="s">
        <v>7651</v>
      </c>
      <c r="F2923" t="s">
        <v>28462</v>
      </c>
      <c r="G2923" t="s">
        <v>856</v>
      </c>
      <c r="H2923" t="s">
        <v>14162</v>
      </c>
      <c r="I2923" t="s">
        <v>14163</v>
      </c>
      <c r="J2923" t="s">
        <v>14164</v>
      </c>
      <c r="K2923" t="s">
        <v>195</v>
      </c>
      <c r="L2923" t="s">
        <v>13823</v>
      </c>
    </row>
    <row r="2924" spans="1:12">
      <c r="A2924" t="s">
        <v>14202</v>
      </c>
      <c r="B2924" t="s">
        <v>14166</v>
      </c>
      <c r="C2924" t="str">
        <f t="shared" si="45"/>
        <v>Maris</v>
      </c>
      <c r="D2924" s="2" t="s">
        <v>23798</v>
      </c>
      <c r="E2924" t="s">
        <v>859</v>
      </c>
      <c r="F2924" t="s">
        <v>24645</v>
      </c>
      <c r="G2924" t="s">
        <v>856</v>
      </c>
      <c r="H2924" t="s">
        <v>687</v>
      </c>
      <c r="I2924" t="s">
        <v>3069</v>
      </c>
      <c r="J2924" t="s">
        <v>12141</v>
      </c>
      <c r="K2924" t="s">
        <v>427</v>
      </c>
      <c r="L2924" t="s">
        <v>9984</v>
      </c>
    </row>
    <row r="2925" spans="1:12">
      <c r="A2925" t="s">
        <v>14207</v>
      </c>
      <c r="B2925" t="s">
        <v>14411</v>
      </c>
      <c r="C2925" t="str">
        <f t="shared" si="45"/>
        <v>Mitcon</v>
      </c>
      <c r="D2925" s="2" t="s">
        <v>23705</v>
      </c>
      <c r="E2925" t="s">
        <v>23360</v>
      </c>
      <c r="F2925" t="s">
        <v>28463</v>
      </c>
      <c r="G2925" t="s">
        <v>856</v>
      </c>
      <c r="H2925" t="s">
        <v>3925</v>
      </c>
      <c r="I2925" t="s">
        <v>14413</v>
      </c>
      <c r="J2925" t="s">
        <v>14414</v>
      </c>
      <c r="K2925" t="s">
        <v>2196</v>
      </c>
      <c r="L2925" t="s">
        <v>9984</v>
      </c>
    </row>
    <row r="2926" spans="1:12">
      <c r="A2926" t="s">
        <v>14211</v>
      </c>
      <c r="B2926" t="s">
        <v>14168</v>
      </c>
      <c r="C2926" t="str">
        <f t="shared" si="45"/>
        <v>Universal</v>
      </c>
      <c r="D2926" s="2" t="s">
        <v>28464</v>
      </c>
      <c r="E2926" t="s">
        <v>6683</v>
      </c>
      <c r="F2926" t="s">
        <v>28465</v>
      </c>
      <c r="G2926" t="s">
        <v>987</v>
      </c>
      <c r="H2926" t="s">
        <v>14169</v>
      </c>
      <c r="I2926" t="s">
        <v>14170</v>
      </c>
      <c r="J2926" t="s">
        <v>14171</v>
      </c>
      <c r="K2926" t="s">
        <v>5856</v>
      </c>
      <c r="L2926" t="s">
        <v>4275</v>
      </c>
    </row>
    <row r="2927" spans="1:12">
      <c r="A2927" t="s">
        <v>14214</v>
      </c>
      <c r="B2927" t="s">
        <v>14173</v>
      </c>
      <c r="C2927" t="str">
        <f t="shared" si="45"/>
        <v>Priti</v>
      </c>
      <c r="D2927" s="2" t="s">
        <v>28466</v>
      </c>
      <c r="E2927" t="s">
        <v>5422</v>
      </c>
      <c r="F2927" t="s">
        <v>23426</v>
      </c>
      <c r="G2927" t="s">
        <v>856</v>
      </c>
      <c r="H2927" t="s">
        <v>449</v>
      </c>
      <c r="I2927" t="s">
        <v>14174</v>
      </c>
      <c r="J2927" t="s">
        <v>625</v>
      </c>
      <c r="K2927" t="s">
        <v>14175</v>
      </c>
      <c r="L2927" t="s">
        <v>4275</v>
      </c>
    </row>
    <row r="2928" spans="1:12">
      <c r="A2928" t="s">
        <v>14219</v>
      </c>
      <c r="B2928" t="s">
        <v>14177</v>
      </c>
      <c r="C2928" t="str">
        <f t="shared" si="45"/>
        <v>Alpine</v>
      </c>
      <c r="D2928" s="2" t="s">
        <v>24319</v>
      </c>
      <c r="E2928" t="s">
        <v>2571</v>
      </c>
      <c r="F2928" t="s">
        <v>24947</v>
      </c>
      <c r="G2928" t="s">
        <v>856</v>
      </c>
      <c r="H2928" t="s">
        <v>3847</v>
      </c>
      <c r="I2928" t="s">
        <v>5741</v>
      </c>
      <c r="J2928" t="s">
        <v>1216</v>
      </c>
      <c r="K2928" t="s">
        <v>14178</v>
      </c>
      <c r="L2928" t="s">
        <v>8194</v>
      </c>
    </row>
    <row r="2929" spans="1:12">
      <c r="A2929" t="s">
        <v>14222</v>
      </c>
      <c r="B2929" t="s">
        <v>14180</v>
      </c>
      <c r="C2929" t="str">
        <f t="shared" si="45"/>
        <v>Health.Global</v>
      </c>
      <c r="D2929" s="2" t="s">
        <v>28467</v>
      </c>
      <c r="E2929" t="s">
        <v>28468</v>
      </c>
      <c r="F2929" t="s">
        <v>28469</v>
      </c>
      <c r="G2929" t="s">
        <v>856</v>
      </c>
      <c r="H2929" t="s">
        <v>1223</v>
      </c>
      <c r="I2929" t="s">
        <v>14181</v>
      </c>
      <c r="J2929" t="s">
        <v>14182</v>
      </c>
      <c r="K2929" t="s">
        <v>14183</v>
      </c>
      <c r="L2929" t="s">
        <v>1185</v>
      </c>
    </row>
    <row r="2930" spans="1:12">
      <c r="A2930" t="s">
        <v>14226</v>
      </c>
      <c r="B2930" t="s">
        <v>14185</v>
      </c>
      <c r="C2930" t="str">
        <f t="shared" si="45"/>
        <v>Laxmi</v>
      </c>
      <c r="D2930" s="2" t="s">
        <v>28470</v>
      </c>
      <c r="E2930" t="s">
        <v>24686</v>
      </c>
      <c r="F2930" t="s">
        <v>28471</v>
      </c>
      <c r="G2930" t="s">
        <v>1264</v>
      </c>
      <c r="H2930" t="s">
        <v>2722</v>
      </c>
      <c r="I2930" t="s">
        <v>14186</v>
      </c>
      <c r="J2930" t="s">
        <v>14187</v>
      </c>
      <c r="K2930" t="s">
        <v>14188</v>
      </c>
      <c r="L2930" t="s">
        <v>1185</v>
      </c>
    </row>
    <row r="2931" spans="1:12">
      <c r="A2931" t="s">
        <v>14230</v>
      </c>
      <c r="B2931" t="s">
        <v>14190</v>
      </c>
      <c r="C2931" t="str">
        <f t="shared" si="45"/>
        <v>Competent</v>
      </c>
      <c r="D2931" s="2" t="s">
        <v>5835</v>
      </c>
      <c r="E2931" t="s">
        <v>6961</v>
      </c>
      <c r="F2931" t="s">
        <v>28472</v>
      </c>
      <c r="G2931" t="s">
        <v>1264</v>
      </c>
      <c r="H2931" t="s">
        <v>2099</v>
      </c>
      <c r="I2931" t="s">
        <v>14191</v>
      </c>
      <c r="J2931" t="s">
        <v>14192</v>
      </c>
      <c r="K2931" t="s">
        <v>273</v>
      </c>
      <c r="L2931" t="s">
        <v>1185</v>
      </c>
    </row>
    <row r="2932" spans="1:12">
      <c r="A2932" t="s">
        <v>14235</v>
      </c>
      <c r="B2932" t="s">
        <v>14194</v>
      </c>
      <c r="C2932" t="str">
        <f t="shared" si="45"/>
        <v>Inflame</v>
      </c>
      <c r="D2932" s="2" t="s">
        <v>16738</v>
      </c>
      <c r="E2932" t="s">
        <v>28473</v>
      </c>
      <c r="F2932" t="s">
        <v>28474</v>
      </c>
      <c r="G2932" t="s">
        <v>856</v>
      </c>
      <c r="H2932" t="s">
        <v>2618</v>
      </c>
      <c r="I2932" t="s">
        <v>10076</v>
      </c>
      <c r="J2932" t="s">
        <v>1076</v>
      </c>
      <c r="K2932" t="s">
        <v>10310</v>
      </c>
      <c r="L2932" t="s">
        <v>7971</v>
      </c>
    </row>
    <row r="2933" spans="1:12">
      <c r="A2933" t="s">
        <v>14237</v>
      </c>
      <c r="B2933" t="s">
        <v>14196</v>
      </c>
      <c r="C2933" t="str">
        <f t="shared" si="45"/>
        <v>3B</v>
      </c>
      <c r="D2933" s="2" t="s">
        <v>23384</v>
      </c>
      <c r="E2933" t="s">
        <v>9855</v>
      </c>
      <c r="F2933" t="s">
        <v>24950</v>
      </c>
      <c r="G2933" t="s">
        <v>856</v>
      </c>
      <c r="H2933" t="s">
        <v>3797</v>
      </c>
      <c r="I2933" t="s">
        <v>14197</v>
      </c>
      <c r="J2933" t="s">
        <v>1041</v>
      </c>
      <c r="K2933" t="s">
        <v>14198</v>
      </c>
      <c r="L2933" t="s">
        <v>7971</v>
      </c>
    </row>
    <row r="2934" spans="1:12">
      <c r="A2934" t="s">
        <v>842</v>
      </c>
      <c r="B2934" t="s">
        <v>843</v>
      </c>
      <c r="C2934" t="str">
        <f t="shared" si="45"/>
        <v>Name</v>
      </c>
      <c r="D2934" s="2" t="s">
        <v>844</v>
      </c>
      <c r="E2934" t="s">
        <v>845</v>
      </c>
      <c r="F2934" t="s">
        <v>846</v>
      </c>
      <c r="G2934" t="s">
        <v>847</v>
      </c>
      <c r="H2934" t="s">
        <v>848</v>
      </c>
      <c r="I2934" t="s">
        <v>849</v>
      </c>
      <c r="J2934" t="s">
        <v>850</v>
      </c>
      <c r="K2934" t="s">
        <v>851</v>
      </c>
      <c r="L2934" t="s">
        <v>852</v>
      </c>
    </row>
    <row r="2935" spans="1:12">
      <c r="A2935" t="s">
        <v>14241</v>
      </c>
      <c r="B2935" t="s">
        <v>14200</v>
      </c>
      <c r="C2935" t="str">
        <f t="shared" si="45"/>
        <v>Sakar</v>
      </c>
      <c r="D2935" s="2" t="s">
        <v>22923</v>
      </c>
      <c r="E2935" t="s">
        <v>6113</v>
      </c>
      <c r="F2935" t="s">
        <v>23507</v>
      </c>
      <c r="G2935" t="s">
        <v>856</v>
      </c>
      <c r="H2935" t="s">
        <v>5350</v>
      </c>
      <c r="I2935" t="s">
        <v>1036</v>
      </c>
      <c r="J2935" t="s">
        <v>14201</v>
      </c>
      <c r="K2935" t="s">
        <v>86</v>
      </c>
      <c r="L2935" t="s">
        <v>1916</v>
      </c>
    </row>
    <row r="2936" spans="1:12">
      <c r="A2936" t="s">
        <v>14245</v>
      </c>
      <c r="B2936" t="s">
        <v>14203</v>
      </c>
      <c r="C2936" t="str">
        <f t="shared" si="45"/>
        <v>Supra</v>
      </c>
      <c r="D2936" s="2" t="s">
        <v>4737</v>
      </c>
      <c r="E2936" t="s">
        <v>28475</v>
      </c>
      <c r="F2936" t="s">
        <v>6509</v>
      </c>
      <c r="G2936" t="s">
        <v>856</v>
      </c>
      <c r="H2936" t="s">
        <v>2027</v>
      </c>
      <c r="I2936" t="s">
        <v>14204</v>
      </c>
      <c r="J2936" t="s">
        <v>14205</v>
      </c>
      <c r="K2936" t="s">
        <v>14206</v>
      </c>
      <c r="L2936" t="s">
        <v>8517</v>
      </c>
    </row>
    <row r="2937" spans="1:12">
      <c r="A2937" t="s">
        <v>14249</v>
      </c>
      <c r="B2937" t="s">
        <v>823</v>
      </c>
      <c r="C2937" t="str">
        <f t="shared" si="45"/>
        <v>Ujjivan</v>
      </c>
      <c r="D2937" s="2" t="s">
        <v>28476</v>
      </c>
      <c r="E2937" t="s">
        <v>8252</v>
      </c>
      <c r="F2937" t="s">
        <v>28477</v>
      </c>
      <c r="G2937" t="s">
        <v>856</v>
      </c>
      <c r="H2937" t="s">
        <v>14208</v>
      </c>
      <c r="I2937" t="s">
        <v>14209</v>
      </c>
      <c r="J2937" t="s">
        <v>14210</v>
      </c>
      <c r="K2937" t="s">
        <v>141</v>
      </c>
      <c r="L2937" t="s">
        <v>8517</v>
      </c>
    </row>
    <row r="2938" spans="1:12">
      <c r="A2938" t="s">
        <v>14253</v>
      </c>
      <c r="B2938" t="s">
        <v>14212</v>
      </c>
      <c r="C2938" t="str">
        <f t="shared" si="45"/>
        <v>W</v>
      </c>
      <c r="D2938" s="2" t="s">
        <v>3705</v>
      </c>
      <c r="E2938" t="s">
        <v>21918</v>
      </c>
      <c r="F2938" t="s">
        <v>27560</v>
      </c>
      <c r="G2938" t="s">
        <v>1056</v>
      </c>
      <c r="H2938" t="s">
        <v>407</v>
      </c>
      <c r="I2938" t="s">
        <v>14213</v>
      </c>
      <c r="J2938" t="s">
        <v>10287</v>
      </c>
      <c r="K2938" t="s">
        <v>13661</v>
      </c>
      <c r="L2938" t="s">
        <v>8338</v>
      </c>
    </row>
    <row r="2939" spans="1:12">
      <c r="A2939" t="s">
        <v>14257</v>
      </c>
      <c r="B2939" t="s">
        <v>14215</v>
      </c>
      <c r="C2939" t="str">
        <f t="shared" si="45"/>
        <v>Indian</v>
      </c>
      <c r="D2939" s="2" t="s">
        <v>28478</v>
      </c>
      <c r="E2939" t="s">
        <v>390</v>
      </c>
      <c r="F2939" t="s">
        <v>28479</v>
      </c>
      <c r="G2939" t="s">
        <v>856</v>
      </c>
      <c r="H2939" t="s">
        <v>14216</v>
      </c>
      <c r="I2939" t="s">
        <v>14217</v>
      </c>
      <c r="J2939" t="s">
        <v>14218</v>
      </c>
      <c r="K2939" t="s">
        <v>4015</v>
      </c>
      <c r="L2939" t="s">
        <v>2108</v>
      </c>
    </row>
    <row r="2940" spans="1:12">
      <c r="A2940" t="s">
        <v>14261</v>
      </c>
      <c r="B2940" t="s">
        <v>14220</v>
      </c>
      <c r="C2940" t="str">
        <f t="shared" si="45"/>
        <v>Innomet</v>
      </c>
      <c r="D2940" s="2" t="s">
        <v>25172</v>
      </c>
      <c r="E2940" t="s">
        <v>21131</v>
      </c>
      <c r="F2940" t="s">
        <v>28480</v>
      </c>
      <c r="G2940" t="s">
        <v>856</v>
      </c>
      <c r="H2940" t="s">
        <v>2240</v>
      </c>
      <c r="I2940" t="s">
        <v>14221</v>
      </c>
      <c r="J2940" t="s">
        <v>250</v>
      </c>
      <c r="K2940" t="s">
        <v>7195</v>
      </c>
      <c r="L2940" t="s">
        <v>2108</v>
      </c>
    </row>
    <row r="2941" spans="1:12">
      <c r="A2941" t="s">
        <v>14263</v>
      </c>
      <c r="B2941" t="s">
        <v>14223</v>
      </c>
      <c r="C2941" t="str">
        <f t="shared" si="45"/>
        <v>V-Mart</v>
      </c>
      <c r="D2941" s="2" t="s">
        <v>28481</v>
      </c>
      <c r="E2941" t="s">
        <v>28482</v>
      </c>
      <c r="F2941" t="s">
        <v>28483</v>
      </c>
      <c r="G2941" t="s">
        <v>856</v>
      </c>
      <c r="H2941" t="s">
        <v>6737</v>
      </c>
      <c r="I2941" t="s">
        <v>14224</v>
      </c>
      <c r="J2941" t="s">
        <v>14225</v>
      </c>
      <c r="K2941" t="s">
        <v>6677</v>
      </c>
      <c r="L2941" t="s">
        <v>1863</v>
      </c>
    </row>
    <row r="2942" spans="1:12">
      <c r="A2942" t="s">
        <v>14267</v>
      </c>
      <c r="B2942" t="s">
        <v>14227</v>
      </c>
      <c r="C2942" t="str">
        <f t="shared" si="45"/>
        <v>Madhav</v>
      </c>
      <c r="D2942" s="2" t="s">
        <v>1102</v>
      </c>
      <c r="E2942" t="s">
        <v>1686</v>
      </c>
      <c r="F2942" t="s">
        <v>24271</v>
      </c>
      <c r="G2942" t="s">
        <v>856</v>
      </c>
      <c r="H2942" t="s">
        <v>282</v>
      </c>
      <c r="I2942" t="s">
        <v>8419</v>
      </c>
      <c r="J2942" t="s">
        <v>14228</v>
      </c>
      <c r="K2942" t="s">
        <v>14229</v>
      </c>
      <c r="L2942" t="s">
        <v>1863</v>
      </c>
    </row>
    <row r="2943" spans="1:12">
      <c r="A2943" t="s">
        <v>14272</v>
      </c>
      <c r="B2943" t="s">
        <v>14231</v>
      </c>
      <c r="C2943" t="str">
        <f t="shared" si="45"/>
        <v>Aarti</v>
      </c>
      <c r="D2943" s="2" t="s">
        <v>28484</v>
      </c>
      <c r="E2943" t="s">
        <v>22769</v>
      </c>
      <c r="F2943" t="s">
        <v>28485</v>
      </c>
      <c r="G2943" t="s">
        <v>1141</v>
      </c>
      <c r="H2943" t="s">
        <v>14232</v>
      </c>
      <c r="I2943" t="s">
        <v>3295</v>
      </c>
      <c r="J2943" t="s">
        <v>14233</v>
      </c>
      <c r="K2943" t="s">
        <v>14234</v>
      </c>
      <c r="L2943" t="s">
        <v>1863</v>
      </c>
    </row>
    <row r="2944" spans="1:12">
      <c r="A2944" t="s">
        <v>14276</v>
      </c>
      <c r="B2944" t="s">
        <v>14236</v>
      </c>
      <c r="C2944" t="str">
        <f t="shared" si="45"/>
        <v>Kamadgiri</v>
      </c>
      <c r="D2944" s="2" t="s">
        <v>22954</v>
      </c>
      <c r="E2944" t="s">
        <v>20562</v>
      </c>
      <c r="F2944" t="s">
        <v>23422</v>
      </c>
      <c r="G2944" t="s">
        <v>856</v>
      </c>
      <c r="H2944" t="s">
        <v>198</v>
      </c>
      <c r="I2944" t="s">
        <v>6345</v>
      </c>
      <c r="J2944" t="s">
        <v>9669</v>
      </c>
      <c r="K2944" t="s">
        <v>115</v>
      </c>
      <c r="L2944" t="s">
        <v>490</v>
      </c>
    </row>
    <row r="2945" spans="1:12">
      <c r="A2945" t="s">
        <v>842</v>
      </c>
      <c r="B2945" t="s">
        <v>843</v>
      </c>
      <c r="C2945" t="str">
        <f t="shared" si="45"/>
        <v>Name</v>
      </c>
      <c r="D2945" s="2" t="s">
        <v>844</v>
      </c>
      <c r="E2945" t="s">
        <v>845</v>
      </c>
      <c r="F2945" t="s">
        <v>846</v>
      </c>
      <c r="G2945" t="s">
        <v>847</v>
      </c>
      <c r="H2945" t="s">
        <v>848</v>
      </c>
      <c r="I2945" t="s">
        <v>849</v>
      </c>
      <c r="J2945" t="s">
        <v>850</v>
      </c>
      <c r="K2945" t="s">
        <v>851</v>
      </c>
      <c r="L2945" t="s">
        <v>852</v>
      </c>
    </row>
    <row r="2946" spans="1:12">
      <c r="A2946" t="s">
        <v>14281</v>
      </c>
      <c r="B2946" t="s">
        <v>14238</v>
      </c>
      <c r="C2946" t="str">
        <f t="shared" ref="C2946:C3009" si="46">IFERROR(LEFT(B2946,FIND(" ",B2946)-1),B2946)</f>
        <v>Photoquip</v>
      </c>
      <c r="D2946" s="2" t="s">
        <v>9437</v>
      </c>
      <c r="E2946" t="s">
        <v>8243</v>
      </c>
      <c r="F2946" t="s">
        <v>9412</v>
      </c>
      <c r="G2946" t="s">
        <v>856</v>
      </c>
      <c r="H2946" t="s">
        <v>1804</v>
      </c>
      <c r="I2946" t="s">
        <v>14239</v>
      </c>
      <c r="J2946" t="s">
        <v>7804</v>
      </c>
      <c r="K2946" t="s">
        <v>14240</v>
      </c>
      <c r="L2946" t="s">
        <v>490</v>
      </c>
    </row>
    <row r="2947" spans="1:12">
      <c r="A2947" t="s">
        <v>14285</v>
      </c>
      <c r="B2947" t="s">
        <v>14242</v>
      </c>
      <c r="C2947" t="str">
        <f t="shared" si="46"/>
        <v>A.K.Capital</v>
      </c>
      <c r="D2947" s="2" t="s">
        <v>28486</v>
      </c>
      <c r="E2947" t="s">
        <v>3102</v>
      </c>
      <c r="F2947" t="s">
        <v>28487</v>
      </c>
      <c r="G2947" t="s">
        <v>3617</v>
      </c>
      <c r="H2947" t="s">
        <v>5424</v>
      </c>
      <c r="I2947" t="s">
        <v>5548</v>
      </c>
      <c r="J2947" t="s">
        <v>14244</v>
      </c>
      <c r="K2947" t="s">
        <v>13241</v>
      </c>
      <c r="L2947" t="s">
        <v>11437</v>
      </c>
    </row>
    <row r="2948" spans="1:12">
      <c r="A2948" t="s">
        <v>14289</v>
      </c>
      <c r="B2948" t="s">
        <v>14246</v>
      </c>
      <c r="C2948" t="str">
        <f t="shared" si="46"/>
        <v>Sequent</v>
      </c>
      <c r="D2948" s="2" t="s">
        <v>28488</v>
      </c>
      <c r="E2948" t="s">
        <v>27174</v>
      </c>
      <c r="F2948" t="s">
        <v>28489</v>
      </c>
      <c r="G2948" t="s">
        <v>856</v>
      </c>
      <c r="H2948" t="s">
        <v>1834</v>
      </c>
      <c r="I2948" t="s">
        <v>14247</v>
      </c>
      <c r="J2948" t="s">
        <v>14248</v>
      </c>
      <c r="K2948" t="s">
        <v>4573</v>
      </c>
      <c r="L2948" t="s">
        <v>7769</v>
      </c>
    </row>
    <row r="2949" spans="1:12">
      <c r="A2949" t="s">
        <v>14294</v>
      </c>
      <c r="B2949" t="s">
        <v>14250</v>
      </c>
      <c r="C2949" t="str">
        <f t="shared" si="46"/>
        <v>Ducol</v>
      </c>
      <c r="D2949" s="2" t="s">
        <v>3879</v>
      </c>
      <c r="E2949" t="s">
        <v>22898</v>
      </c>
      <c r="F2949" t="s">
        <v>24952</v>
      </c>
      <c r="G2949" t="s">
        <v>856</v>
      </c>
      <c r="H2949" t="s">
        <v>1056</v>
      </c>
      <c r="I2949" t="s">
        <v>14252</v>
      </c>
      <c r="J2949" t="s">
        <v>4921</v>
      </c>
      <c r="K2949" t="s">
        <v>5180</v>
      </c>
      <c r="L2949" t="s">
        <v>7769</v>
      </c>
    </row>
    <row r="2950" spans="1:12">
      <c r="A2950" t="s">
        <v>14297</v>
      </c>
      <c r="B2950" t="s">
        <v>14254</v>
      </c>
      <c r="C2950" t="str">
        <f t="shared" si="46"/>
        <v>City</v>
      </c>
      <c r="D2950" s="2" t="s">
        <v>7105</v>
      </c>
      <c r="E2950" t="s">
        <v>5321</v>
      </c>
      <c r="F2950" t="s">
        <v>22956</v>
      </c>
      <c r="G2950" t="s">
        <v>856</v>
      </c>
      <c r="H2950" t="s">
        <v>4822</v>
      </c>
      <c r="I2950" t="s">
        <v>4893</v>
      </c>
      <c r="J2950" t="s">
        <v>14255</v>
      </c>
      <c r="K2950" t="s">
        <v>14256</v>
      </c>
      <c r="L2950" t="s">
        <v>1406</v>
      </c>
    </row>
    <row r="2951" spans="1:12">
      <c r="A2951" t="s">
        <v>14302</v>
      </c>
      <c r="B2951" t="s">
        <v>14258</v>
      </c>
      <c r="C2951" t="str">
        <f t="shared" si="46"/>
        <v>Kavveri</v>
      </c>
      <c r="D2951" s="2" t="s">
        <v>9397</v>
      </c>
      <c r="E2951" t="s">
        <v>23227</v>
      </c>
      <c r="F2951" t="s">
        <v>24953</v>
      </c>
      <c r="G2951" t="s">
        <v>856</v>
      </c>
      <c r="H2951" t="s">
        <v>3378</v>
      </c>
      <c r="I2951" t="s">
        <v>14259</v>
      </c>
      <c r="J2951" t="s">
        <v>1065</v>
      </c>
      <c r="K2951" t="s">
        <v>14260</v>
      </c>
      <c r="L2951" t="s">
        <v>579</v>
      </c>
    </row>
    <row r="2952" spans="1:12">
      <c r="A2952" t="s">
        <v>14304</v>
      </c>
      <c r="B2952" t="s">
        <v>14262</v>
      </c>
      <c r="C2952" t="str">
        <f t="shared" si="46"/>
        <v>India</v>
      </c>
      <c r="D2952" s="2" t="s">
        <v>22716</v>
      </c>
      <c r="E2952" t="s">
        <v>28490</v>
      </c>
      <c r="F2952" t="s">
        <v>25463</v>
      </c>
      <c r="G2952" t="s">
        <v>856</v>
      </c>
      <c r="H2952" t="s">
        <v>883</v>
      </c>
      <c r="I2952" t="s">
        <v>6835</v>
      </c>
      <c r="J2952" t="s">
        <v>14108</v>
      </c>
      <c r="K2952" t="s">
        <v>1686</v>
      </c>
      <c r="L2952" t="s">
        <v>5752</v>
      </c>
    </row>
    <row r="2953" spans="1:12">
      <c r="A2953" t="s">
        <v>14308</v>
      </c>
      <c r="B2953" t="s">
        <v>14264</v>
      </c>
      <c r="C2953" t="str">
        <f t="shared" si="46"/>
        <v>Advik</v>
      </c>
      <c r="D2953" s="2" t="s">
        <v>2969</v>
      </c>
      <c r="E2953" t="s">
        <v>14114</v>
      </c>
      <c r="F2953" t="s">
        <v>24954</v>
      </c>
      <c r="G2953" t="s">
        <v>856</v>
      </c>
      <c r="H2953" t="s">
        <v>309</v>
      </c>
      <c r="I2953" t="s">
        <v>14265</v>
      </c>
      <c r="J2953" t="s">
        <v>1175</v>
      </c>
      <c r="K2953" t="s">
        <v>14266</v>
      </c>
      <c r="L2953" t="s">
        <v>5752</v>
      </c>
    </row>
    <row r="2954" spans="1:12">
      <c r="A2954" t="s">
        <v>14312</v>
      </c>
      <c r="B2954" t="s">
        <v>14268</v>
      </c>
      <c r="C2954" t="str">
        <f t="shared" si="46"/>
        <v>ACME</v>
      </c>
      <c r="D2954" s="2" t="s">
        <v>24955</v>
      </c>
      <c r="E2954" t="s">
        <v>22412</v>
      </c>
      <c r="F2954" t="s">
        <v>28491</v>
      </c>
      <c r="G2954" t="s">
        <v>1687</v>
      </c>
      <c r="H2954" t="s">
        <v>14269</v>
      </c>
      <c r="I2954" t="s">
        <v>14270</v>
      </c>
      <c r="J2954" t="s">
        <v>14271</v>
      </c>
      <c r="K2954" t="s">
        <v>12122</v>
      </c>
      <c r="L2954" t="s">
        <v>5752</v>
      </c>
    </row>
    <row r="2955" spans="1:12">
      <c r="A2955" t="s">
        <v>14314</v>
      </c>
      <c r="B2955" t="s">
        <v>14273</v>
      </c>
      <c r="C2955" t="str">
        <f t="shared" si="46"/>
        <v>GeeCee</v>
      </c>
      <c r="D2955" s="2" t="s">
        <v>28492</v>
      </c>
      <c r="E2955" t="s">
        <v>6471</v>
      </c>
      <c r="F2955" t="s">
        <v>28493</v>
      </c>
      <c r="G2955" t="s">
        <v>856</v>
      </c>
      <c r="H2955" t="s">
        <v>3617</v>
      </c>
      <c r="I2955" t="s">
        <v>14274</v>
      </c>
      <c r="J2955" t="s">
        <v>4313</v>
      </c>
      <c r="K2955" t="s">
        <v>14275</v>
      </c>
      <c r="L2955" t="s">
        <v>2515</v>
      </c>
    </row>
    <row r="2956" spans="1:12">
      <c r="A2956" t="s">
        <v>14319</v>
      </c>
      <c r="B2956" t="s">
        <v>14277</v>
      </c>
      <c r="C2956" t="str">
        <f t="shared" si="46"/>
        <v>Gokul</v>
      </c>
      <c r="D2956" s="2" t="s">
        <v>7545</v>
      </c>
      <c r="E2956" t="s">
        <v>8566</v>
      </c>
      <c r="F2956" t="s">
        <v>28494</v>
      </c>
      <c r="G2956" t="s">
        <v>856</v>
      </c>
      <c r="H2956" t="s">
        <v>583</v>
      </c>
      <c r="I2956" t="s">
        <v>7091</v>
      </c>
      <c r="J2956" t="s">
        <v>14280</v>
      </c>
      <c r="K2956" t="s">
        <v>390</v>
      </c>
      <c r="L2956" t="s">
        <v>2515</v>
      </c>
    </row>
    <row r="2957" spans="1:12">
      <c r="A2957" t="s">
        <v>14322</v>
      </c>
      <c r="B2957" t="s">
        <v>14282</v>
      </c>
      <c r="C2957" t="str">
        <f t="shared" si="46"/>
        <v>AU</v>
      </c>
      <c r="D2957" s="2" t="s">
        <v>28495</v>
      </c>
      <c r="E2957" t="s">
        <v>4790</v>
      </c>
      <c r="F2957" t="s">
        <v>28496</v>
      </c>
      <c r="G2957" t="s">
        <v>2637</v>
      </c>
      <c r="H2957" t="s">
        <v>14283</v>
      </c>
      <c r="I2957" t="s">
        <v>1524</v>
      </c>
      <c r="J2957" t="s">
        <v>14284</v>
      </c>
      <c r="K2957" t="s">
        <v>5866</v>
      </c>
      <c r="L2957" t="s">
        <v>2515</v>
      </c>
    </row>
    <row r="2958" spans="1:12">
      <c r="A2958" t="s">
        <v>14326</v>
      </c>
      <c r="B2958" t="s">
        <v>14286</v>
      </c>
      <c r="C2958" t="str">
        <f t="shared" si="46"/>
        <v>Religare</v>
      </c>
      <c r="D2958" s="2" t="s">
        <v>27578</v>
      </c>
      <c r="E2958" t="s">
        <v>23528</v>
      </c>
      <c r="F2958" t="s">
        <v>28497</v>
      </c>
      <c r="G2958" t="s">
        <v>856</v>
      </c>
      <c r="H2958" t="s">
        <v>302</v>
      </c>
      <c r="I2958" t="s">
        <v>14287</v>
      </c>
      <c r="J2958" t="s">
        <v>14288</v>
      </c>
      <c r="K2958" t="s">
        <v>239</v>
      </c>
      <c r="L2958" t="s">
        <v>4933</v>
      </c>
    </row>
    <row r="2959" spans="1:12">
      <c r="A2959" t="s">
        <v>14331</v>
      </c>
      <c r="B2959" t="s">
        <v>14290</v>
      </c>
      <c r="C2959" t="str">
        <f t="shared" si="46"/>
        <v>Star</v>
      </c>
      <c r="D2959" s="2" t="s">
        <v>28498</v>
      </c>
      <c r="E2959" t="s">
        <v>23190</v>
      </c>
      <c r="F2959" t="s">
        <v>28499</v>
      </c>
      <c r="G2959" t="s">
        <v>1601</v>
      </c>
      <c r="H2959" t="s">
        <v>14291</v>
      </c>
      <c r="I2959" t="s">
        <v>14292</v>
      </c>
      <c r="J2959" t="s">
        <v>14293</v>
      </c>
      <c r="K2959" t="s">
        <v>3579</v>
      </c>
      <c r="L2959" t="s">
        <v>4933</v>
      </c>
    </row>
    <row r="2960" spans="1:12">
      <c r="A2960" t="s">
        <v>14334</v>
      </c>
      <c r="B2960" t="s">
        <v>14295</v>
      </c>
      <c r="C2960" t="str">
        <f t="shared" si="46"/>
        <v>Trans</v>
      </c>
      <c r="D2960" s="2" t="s">
        <v>9918</v>
      </c>
      <c r="E2960" t="s">
        <v>10107</v>
      </c>
      <c r="F2960" t="s">
        <v>28500</v>
      </c>
      <c r="G2960" t="s">
        <v>856</v>
      </c>
      <c r="H2960" t="s">
        <v>732</v>
      </c>
      <c r="I2960" t="s">
        <v>6131</v>
      </c>
      <c r="J2960" t="s">
        <v>6792</v>
      </c>
      <c r="K2960" t="s">
        <v>14296</v>
      </c>
      <c r="L2960" t="s">
        <v>3914</v>
      </c>
    </row>
    <row r="2961" spans="1:12">
      <c r="A2961" t="s">
        <v>842</v>
      </c>
      <c r="B2961" t="s">
        <v>843</v>
      </c>
      <c r="C2961" t="str">
        <f t="shared" si="46"/>
        <v>Name</v>
      </c>
      <c r="D2961" s="2" t="s">
        <v>844</v>
      </c>
      <c r="E2961" t="s">
        <v>845</v>
      </c>
      <c r="F2961" t="s">
        <v>846</v>
      </c>
      <c r="G2961" t="s">
        <v>847</v>
      </c>
      <c r="H2961" t="s">
        <v>848</v>
      </c>
      <c r="I2961" t="s">
        <v>849</v>
      </c>
      <c r="J2961" t="s">
        <v>850</v>
      </c>
      <c r="K2961" t="s">
        <v>851</v>
      </c>
      <c r="L2961" t="s">
        <v>852</v>
      </c>
    </row>
    <row r="2962" spans="1:12">
      <c r="A2962" t="s">
        <v>14339</v>
      </c>
      <c r="B2962" t="s">
        <v>14298</v>
      </c>
      <c r="C2962" t="str">
        <f t="shared" si="46"/>
        <v>AYM</v>
      </c>
      <c r="D2962" s="2" t="s">
        <v>28501</v>
      </c>
      <c r="E2962" t="s">
        <v>23454</v>
      </c>
      <c r="F2962" t="s">
        <v>28502</v>
      </c>
      <c r="G2962" t="s">
        <v>856</v>
      </c>
      <c r="H2962" t="s">
        <v>14299</v>
      </c>
      <c r="I2962" t="s">
        <v>14300</v>
      </c>
      <c r="J2962" t="s">
        <v>9975</v>
      </c>
      <c r="K2962" t="s">
        <v>14301</v>
      </c>
      <c r="L2962" t="s">
        <v>440</v>
      </c>
    </row>
    <row r="2963" spans="1:12">
      <c r="A2963" t="s">
        <v>14342</v>
      </c>
      <c r="B2963" t="s">
        <v>14303</v>
      </c>
      <c r="C2963" t="str">
        <f t="shared" si="46"/>
        <v>Krypton</v>
      </c>
      <c r="D2963" s="2" t="s">
        <v>9480</v>
      </c>
      <c r="E2963" t="s">
        <v>28503</v>
      </c>
      <c r="F2963" t="s">
        <v>16388</v>
      </c>
      <c r="G2963" t="s">
        <v>6595</v>
      </c>
      <c r="H2963" t="s">
        <v>2132</v>
      </c>
      <c r="I2963" t="s">
        <v>2614</v>
      </c>
      <c r="J2963" t="s">
        <v>10051</v>
      </c>
      <c r="K2963" t="s">
        <v>12598</v>
      </c>
      <c r="L2963" t="s">
        <v>440</v>
      </c>
    </row>
    <row r="2964" spans="1:12">
      <c r="A2964" t="s">
        <v>14344</v>
      </c>
      <c r="B2964" t="s">
        <v>14305</v>
      </c>
      <c r="C2964" t="str">
        <f t="shared" si="46"/>
        <v>Kirl.</v>
      </c>
      <c r="D2964" s="2" t="s">
        <v>28504</v>
      </c>
      <c r="E2964" t="s">
        <v>859</v>
      </c>
      <c r="F2964" t="s">
        <v>28505</v>
      </c>
      <c r="G2964" t="s">
        <v>856</v>
      </c>
      <c r="H2964" t="s">
        <v>1449</v>
      </c>
      <c r="I2964" t="s">
        <v>14306</v>
      </c>
      <c r="J2964" t="s">
        <v>14307</v>
      </c>
      <c r="K2964" t="s">
        <v>8907</v>
      </c>
      <c r="L2964" t="s">
        <v>1262</v>
      </c>
    </row>
    <row r="2965" spans="1:12">
      <c r="A2965" t="s">
        <v>14347</v>
      </c>
      <c r="B2965" t="s">
        <v>14309</v>
      </c>
      <c r="C2965" t="str">
        <f t="shared" si="46"/>
        <v>Bafna</v>
      </c>
      <c r="D2965" s="2" t="s">
        <v>24306</v>
      </c>
      <c r="E2965" t="s">
        <v>22818</v>
      </c>
      <c r="F2965" t="s">
        <v>24956</v>
      </c>
      <c r="G2965" t="s">
        <v>856</v>
      </c>
      <c r="H2965" t="s">
        <v>5667</v>
      </c>
      <c r="I2965" t="s">
        <v>14310</v>
      </c>
      <c r="J2965" t="s">
        <v>5859</v>
      </c>
      <c r="K2965" t="s">
        <v>14311</v>
      </c>
      <c r="L2965" t="s">
        <v>1269</v>
      </c>
    </row>
    <row r="2966" spans="1:12">
      <c r="A2966" t="s">
        <v>14351</v>
      </c>
      <c r="B2966" t="s">
        <v>14313</v>
      </c>
      <c r="C2966" t="str">
        <f t="shared" si="46"/>
        <v>Bhavik</v>
      </c>
      <c r="D2966" s="2" t="s">
        <v>23123</v>
      </c>
      <c r="E2966" t="s">
        <v>24957</v>
      </c>
      <c r="F2966" t="s">
        <v>24958</v>
      </c>
      <c r="G2966" t="s">
        <v>856</v>
      </c>
      <c r="H2966" t="s">
        <v>859</v>
      </c>
      <c r="I2966" t="s">
        <v>859</v>
      </c>
      <c r="J2966" t="s">
        <v>859</v>
      </c>
      <c r="K2966" t="s">
        <v>859</v>
      </c>
      <c r="L2966" t="s">
        <v>4894</v>
      </c>
    </row>
    <row r="2967" spans="1:12">
      <c r="A2967" t="s">
        <v>14355</v>
      </c>
      <c r="B2967" t="s">
        <v>14315</v>
      </c>
      <c r="C2967" t="str">
        <f t="shared" si="46"/>
        <v>Saraswati</v>
      </c>
      <c r="D2967" s="2" t="s">
        <v>24959</v>
      </c>
      <c r="E2967" t="s">
        <v>24960</v>
      </c>
      <c r="F2967" t="s">
        <v>28506</v>
      </c>
      <c r="G2967" t="s">
        <v>856</v>
      </c>
      <c r="H2967" t="s">
        <v>2155</v>
      </c>
      <c r="I2967" t="s">
        <v>14316</v>
      </c>
      <c r="J2967" t="s">
        <v>14317</v>
      </c>
      <c r="K2967" t="s">
        <v>14318</v>
      </c>
      <c r="L2967" t="s">
        <v>6031</v>
      </c>
    </row>
    <row r="2968" spans="1:12">
      <c r="A2968" t="s">
        <v>14361</v>
      </c>
      <c r="B2968" t="s">
        <v>14409</v>
      </c>
      <c r="C2968" t="str">
        <f t="shared" si="46"/>
        <v>Marg</v>
      </c>
      <c r="D2968" s="2" t="s">
        <v>23105</v>
      </c>
      <c r="E2968" t="s">
        <v>24681</v>
      </c>
      <c r="F2968" t="s">
        <v>23105</v>
      </c>
      <c r="G2968" t="s">
        <v>856</v>
      </c>
      <c r="H2968" t="s">
        <v>2522</v>
      </c>
      <c r="I2968" t="s">
        <v>8892</v>
      </c>
      <c r="J2968" t="s">
        <v>2418</v>
      </c>
      <c r="K2968" t="s">
        <v>5425</v>
      </c>
      <c r="L2968" t="s">
        <v>6031</v>
      </c>
    </row>
    <row r="2969" spans="1:12">
      <c r="A2969" t="s">
        <v>14363</v>
      </c>
      <c r="B2969" t="s">
        <v>14320</v>
      </c>
      <c r="C2969" t="str">
        <f t="shared" si="46"/>
        <v>Sita</v>
      </c>
      <c r="D2969" s="2" t="s">
        <v>28507</v>
      </c>
      <c r="E2969" t="s">
        <v>11440</v>
      </c>
      <c r="F2969" t="s">
        <v>9241</v>
      </c>
      <c r="G2969" t="s">
        <v>856</v>
      </c>
      <c r="H2969" t="s">
        <v>6595</v>
      </c>
      <c r="I2969" t="s">
        <v>14321</v>
      </c>
      <c r="J2969" t="s">
        <v>4997</v>
      </c>
      <c r="K2969" t="s">
        <v>6935</v>
      </c>
      <c r="L2969" t="s">
        <v>5953</v>
      </c>
    </row>
    <row r="2970" spans="1:12">
      <c r="A2970" t="s">
        <v>14366</v>
      </c>
      <c r="B2970" t="s">
        <v>14323</v>
      </c>
      <c r="C2970" t="str">
        <f t="shared" si="46"/>
        <v>Adcon</v>
      </c>
      <c r="D2970" s="2" t="s">
        <v>333</v>
      </c>
      <c r="E2970" t="s">
        <v>14907</v>
      </c>
      <c r="F2970" t="s">
        <v>10962</v>
      </c>
      <c r="G2970" t="s">
        <v>856</v>
      </c>
      <c r="H2970" t="s">
        <v>309</v>
      </c>
      <c r="I2970" t="s">
        <v>14324</v>
      </c>
      <c r="J2970" t="s">
        <v>1317</v>
      </c>
      <c r="K2970" t="s">
        <v>14325</v>
      </c>
      <c r="L2970" t="s">
        <v>8255</v>
      </c>
    </row>
    <row r="2971" spans="1:12">
      <c r="A2971" t="s">
        <v>14369</v>
      </c>
      <c r="B2971" t="s">
        <v>14327</v>
      </c>
      <c r="C2971" t="str">
        <f t="shared" si="46"/>
        <v>Nimbus</v>
      </c>
      <c r="D2971" s="2" t="s">
        <v>24577</v>
      </c>
      <c r="E2971" t="s">
        <v>859</v>
      </c>
      <c r="F2971" t="s">
        <v>28508</v>
      </c>
      <c r="G2971" t="s">
        <v>856</v>
      </c>
      <c r="H2971" t="s">
        <v>14328</v>
      </c>
      <c r="I2971" t="s">
        <v>14329</v>
      </c>
      <c r="J2971" t="s">
        <v>172</v>
      </c>
      <c r="K2971" t="s">
        <v>14330</v>
      </c>
      <c r="L2971" t="s">
        <v>8255</v>
      </c>
    </row>
    <row r="2972" spans="1:12">
      <c r="A2972" t="s">
        <v>842</v>
      </c>
      <c r="B2972" t="s">
        <v>843</v>
      </c>
      <c r="C2972" t="str">
        <f t="shared" si="46"/>
        <v>Name</v>
      </c>
      <c r="D2972" s="2" t="s">
        <v>844</v>
      </c>
      <c r="E2972" t="s">
        <v>845</v>
      </c>
      <c r="F2972" t="s">
        <v>846</v>
      </c>
      <c r="G2972" t="s">
        <v>847</v>
      </c>
      <c r="H2972" t="s">
        <v>848</v>
      </c>
      <c r="I2972" t="s">
        <v>849</v>
      </c>
      <c r="J2972" t="s">
        <v>850</v>
      </c>
      <c r="K2972" t="s">
        <v>851</v>
      </c>
      <c r="L2972" t="s">
        <v>852</v>
      </c>
    </row>
    <row r="2973" spans="1:12">
      <c r="A2973" t="s">
        <v>14371</v>
      </c>
      <c r="B2973" t="s">
        <v>14332</v>
      </c>
      <c r="C2973" t="str">
        <f t="shared" si="46"/>
        <v>Prime</v>
      </c>
      <c r="D2973" s="2" t="s">
        <v>10648</v>
      </c>
      <c r="E2973" t="s">
        <v>3015</v>
      </c>
      <c r="F2973" t="s">
        <v>10648</v>
      </c>
      <c r="G2973" t="s">
        <v>856</v>
      </c>
      <c r="H2973" t="s">
        <v>883</v>
      </c>
      <c r="I2973" t="s">
        <v>14333</v>
      </c>
      <c r="J2973" t="s">
        <v>82</v>
      </c>
      <c r="K2973" t="s">
        <v>10034</v>
      </c>
      <c r="L2973" t="s">
        <v>3493</v>
      </c>
    </row>
    <row r="2974" spans="1:12">
      <c r="A2974" t="s">
        <v>14376</v>
      </c>
      <c r="B2974" t="s">
        <v>14335</v>
      </c>
      <c r="C2974" t="str">
        <f t="shared" si="46"/>
        <v>Bhagyanagar</v>
      </c>
      <c r="D2974" s="2" t="s">
        <v>28509</v>
      </c>
      <c r="E2974" t="s">
        <v>8702</v>
      </c>
      <c r="F2974" t="s">
        <v>23462</v>
      </c>
      <c r="G2974" t="s">
        <v>856</v>
      </c>
      <c r="H2974" t="s">
        <v>707</v>
      </c>
      <c r="I2974" t="s">
        <v>14336</v>
      </c>
      <c r="J2974" t="s">
        <v>14337</v>
      </c>
      <c r="K2974" t="s">
        <v>14338</v>
      </c>
      <c r="L2974" t="s">
        <v>10111</v>
      </c>
    </row>
    <row r="2975" spans="1:12">
      <c r="A2975" t="s">
        <v>14379</v>
      </c>
      <c r="B2975" t="s">
        <v>14340</v>
      </c>
      <c r="C2975" t="str">
        <f t="shared" si="46"/>
        <v>Batliboi</v>
      </c>
      <c r="D2975" s="2" t="s">
        <v>2190</v>
      </c>
      <c r="E2975" t="s">
        <v>6942</v>
      </c>
      <c r="F2975" t="s">
        <v>28510</v>
      </c>
      <c r="G2975" t="s">
        <v>4019</v>
      </c>
      <c r="H2975" t="s">
        <v>713</v>
      </c>
      <c r="I2975" t="s">
        <v>14341</v>
      </c>
      <c r="J2975" t="s">
        <v>11596</v>
      </c>
      <c r="K2975" t="s">
        <v>13589</v>
      </c>
      <c r="L2975" t="s">
        <v>6550</v>
      </c>
    </row>
    <row r="2976" spans="1:12">
      <c r="A2976" t="s">
        <v>14383</v>
      </c>
      <c r="B2976" t="s">
        <v>14343</v>
      </c>
      <c r="C2976" t="str">
        <f t="shared" si="46"/>
        <v>Adeshwar</v>
      </c>
      <c r="D2976" s="2" t="s">
        <v>7142</v>
      </c>
      <c r="E2976" t="s">
        <v>156</v>
      </c>
      <c r="F2976" t="s">
        <v>5687</v>
      </c>
      <c r="G2976" t="s">
        <v>856</v>
      </c>
      <c r="H2976" t="s">
        <v>4580</v>
      </c>
      <c r="I2976" t="s">
        <v>8155</v>
      </c>
      <c r="J2976" t="s">
        <v>5564</v>
      </c>
      <c r="K2976" t="s">
        <v>13762</v>
      </c>
      <c r="L2976" t="s">
        <v>6550</v>
      </c>
    </row>
    <row r="2977" spans="1:12">
      <c r="A2977" t="s">
        <v>14387</v>
      </c>
      <c r="B2977" t="s">
        <v>14345</v>
      </c>
      <c r="C2977" t="str">
        <f t="shared" si="46"/>
        <v>Sahaj</v>
      </c>
      <c r="D2977" s="2" t="s">
        <v>2865</v>
      </c>
      <c r="E2977" t="s">
        <v>6778</v>
      </c>
      <c r="F2977" t="s">
        <v>2025</v>
      </c>
      <c r="G2977" t="s">
        <v>856</v>
      </c>
      <c r="H2977" t="s">
        <v>2037</v>
      </c>
      <c r="I2977" t="s">
        <v>859</v>
      </c>
      <c r="J2977" t="s">
        <v>14346</v>
      </c>
      <c r="K2977" t="s">
        <v>859</v>
      </c>
      <c r="L2977" t="s">
        <v>6550</v>
      </c>
    </row>
    <row r="2978" spans="1:12">
      <c r="A2978" t="s">
        <v>14391</v>
      </c>
      <c r="B2978" t="s">
        <v>14348</v>
      </c>
      <c r="C2978" t="str">
        <f t="shared" si="46"/>
        <v>S</v>
      </c>
      <c r="D2978" s="2" t="s">
        <v>4324</v>
      </c>
      <c r="E2978" t="s">
        <v>9763</v>
      </c>
      <c r="F2978" t="s">
        <v>4578</v>
      </c>
      <c r="G2978" t="s">
        <v>856</v>
      </c>
      <c r="H2978" t="s">
        <v>198</v>
      </c>
      <c r="I2978" t="s">
        <v>14349</v>
      </c>
      <c r="J2978" t="s">
        <v>2128</v>
      </c>
      <c r="K2978" t="s">
        <v>14350</v>
      </c>
      <c r="L2978" t="s">
        <v>4932</v>
      </c>
    </row>
    <row r="2979" spans="1:12">
      <c r="A2979" t="s">
        <v>14394</v>
      </c>
      <c r="B2979" t="s">
        <v>14352</v>
      </c>
      <c r="C2979" t="str">
        <f t="shared" si="46"/>
        <v>Neelamalai</v>
      </c>
      <c r="D2979" s="2" t="s">
        <v>24961</v>
      </c>
      <c r="E2979" t="s">
        <v>7769</v>
      </c>
      <c r="F2979" t="s">
        <v>24962</v>
      </c>
      <c r="G2979" t="s">
        <v>437</v>
      </c>
      <c r="H2979" t="s">
        <v>14353</v>
      </c>
      <c r="I2979" t="s">
        <v>14354</v>
      </c>
      <c r="J2979" t="s">
        <v>890</v>
      </c>
      <c r="K2979" t="s">
        <v>12326</v>
      </c>
      <c r="L2979" t="s">
        <v>4932</v>
      </c>
    </row>
    <row r="2980" spans="1:12">
      <c r="A2980" t="s">
        <v>14397</v>
      </c>
      <c r="B2980" t="s">
        <v>14356</v>
      </c>
      <c r="C2980" t="str">
        <f t="shared" si="46"/>
        <v>KMS</v>
      </c>
      <c r="D2980" s="2" t="s">
        <v>14357</v>
      </c>
      <c r="E2980" t="s">
        <v>14358</v>
      </c>
      <c r="F2980" t="s">
        <v>14359</v>
      </c>
      <c r="G2980" t="s">
        <v>231</v>
      </c>
      <c r="H2980" t="s">
        <v>163</v>
      </c>
      <c r="I2980" t="s">
        <v>11833</v>
      </c>
      <c r="J2980" t="s">
        <v>372</v>
      </c>
      <c r="K2980" t="s">
        <v>14360</v>
      </c>
      <c r="L2980" t="s">
        <v>4932</v>
      </c>
    </row>
    <row r="2981" spans="1:12">
      <c r="A2981" t="s">
        <v>14400</v>
      </c>
      <c r="B2981" t="s">
        <v>14362</v>
      </c>
      <c r="C2981" t="str">
        <f t="shared" si="46"/>
        <v>Kenvi</v>
      </c>
      <c r="D2981" s="2" t="s">
        <v>313</v>
      </c>
      <c r="E2981" t="s">
        <v>22694</v>
      </c>
      <c r="F2981" t="s">
        <v>23218</v>
      </c>
      <c r="G2981" t="s">
        <v>856</v>
      </c>
      <c r="H2981" t="s">
        <v>2350</v>
      </c>
      <c r="I2981" t="s">
        <v>7724</v>
      </c>
      <c r="J2981" t="s">
        <v>12007</v>
      </c>
      <c r="K2981" t="s">
        <v>3354</v>
      </c>
      <c r="L2981" t="s">
        <v>4932</v>
      </c>
    </row>
    <row r="2982" spans="1:12">
      <c r="A2982" t="s">
        <v>14404</v>
      </c>
      <c r="B2982" t="s">
        <v>14364</v>
      </c>
      <c r="C2982" t="str">
        <f t="shared" si="46"/>
        <v>IRM</v>
      </c>
      <c r="D2982" s="2" t="s">
        <v>23148</v>
      </c>
      <c r="E2982" t="s">
        <v>6084</v>
      </c>
      <c r="F2982" t="s">
        <v>28511</v>
      </c>
      <c r="G2982" t="s">
        <v>1027</v>
      </c>
      <c r="H2982" t="s">
        <v>4752</v>
      </c>
      <c r="I2982" t="s">
        <v>14365</v>
      </c>
      <c r="J2982" t="s">
        <v>12505</v>
      </c>
      <c r="K2982" t="s">
        <v>10836</v>
      </c>
      <c r="L2982" t="s">
        <v>4932</v>
      </c>
    </row>
    <row r="2983" spans="1:12">
      <c r="A2983" t="s">
        <v>14408</v>
      </c>
      <c r="B2983" t="s">
        <v>14367</v>
      </c>
      <c r="C2983" t="str">
        <f t="shared" si="46"/>
        <v>Sellwin</v>
      </c>
      <c r="D2983" s="2" t="s">
        <v>4241</v>
      </c>
      <c r="E2983" t="s">
        <v>20059</v>
      </c>
      <c r="F2983" t="s">
        <v>24964</v>
      </c>
      <c r="G2983" t="s">
        <v>856</v>
      </c>
      <c r="H2983" t="s">
        <v>7148</v>
      </c>
      <c r="I2983" t="s">
        <v>14368</v>
      </c>
      <c r="J2983" t="s">
        <v>5357</v>
      </c>
      <c r="K2983" t="s">
        <v>3422</v>
      </c>
      <c r="L2983" t="s">
        <v>2865</v>
      </c>
    </row>
    <row r="2984" spans="1:12">
      <c r="A2984" t="s">
        <v>14410</v>
      </c>
      <c r="B2984" t="s">
        <v>14370</v>
      </c>
      <c r="C2984" t="str">
        <f t="shared" si="46"/>
        <v>Vamshi</v>
      </c>
      <c r="D2984" s="2" t="s">
        <v>10220</v>
      </c>
      <c r="E2984" t="s">
        <v>3678</v>
      </c>
      <c r="F2984" t="s">
        <v>4915</v>
      </c>
      <c r="G2984" t="s">
        <v>856</v>
      </c>
      <c r="H2984" t="s">
        <v>1369</v>
      </c>
      <c r="I2984" t="s">
        <v>1250</v>
      </c>
      <c r="J2984" t="s">
        <v>4121</v>
      </c>
      <c r="K2984" t="s">
        <v>10572</v>
      </c>
      <c r="L2984" t="s">
        <v>4006</v>
      </c>
    </row>
    <row r="2985" spans="1:12">
      <c r="A2985" t="s">
        <v>14415</v>
      </c>
      <c r="B2985" t="s">
        <v>14372</v>
      </c>
      <c r="C2985" t="str">
        <f t="shared" si="46"/>
        <v>Altius</v>
      </c>
      <c r="D2985" s="2" t="s">
        <v>23204</v>
      </c>
      <c r="E2985" t="s">
        <v>1683</v>
      </c>
      <c r="F2985" t="s">
        <v>23521</v>
      </c>
      <c r="G2985" t="s">
        <v>10152</v>
      </c>
      <c r="H2985" t="s">
        <v>14373</v>
      </c>
      <c r="I2985" t="s">
        <v>14374</v>
      </c>
      <c r="J2985" t="s">
        <v>14375</v>
      </c>
      <c r="K2985" t="s">
        <v>1342</v>
      </c>
      <c r="L2985" t="s">
        <v>4006</v>
      </c>
    </row>
    <row r="2986" spans="1:12">
      <c r="A2986" t="s">
        <v>14419</v>
      </c>
      <c r="B2986" t="s">
        <v>14605</v>
      </c>
      <c r="C2986" t="str">
        <f t="shared" si="46"/>
        <v>Panabyte</v>
      </c>
      <c r="D2986" s="2" t="s">
        <v>22692</v>
      </c>
      <c r="E2986" t="s">
        <v>859</v>
      </c>
      <c r="F2986" t="s">
        <v>4783</v>
      </c>
      <c r="G2986" t="s">
        <v>856</v>
      </c>
      <c r="H2986" t="s">
        <v>9032</v>
      </c>
      <c r="I2986" t="s">
        <v>14607</v>
      </c>
      <c r="J2986" t="s">
        <v>362</v>
      </c>
      <c r="K2986" t="s">
        <v>6240</v>
      </c>
      <c r="L2986" t="s">
        <v>8803</v>
      </c>
    </row>
    <row r="2987" spans="1:12">
      <c r="A2987" t="s">
        <v>14424</v>
      </c>
      <c r="B2987" t="s">
        <v>14377</v>
      </c>
      <c r="C2987" t="str">
        <f t="shared" si="46"/>
        <v>Deep</v>
      </c>
      <c r="D2987" s="2" t="s">
        <v>8088</v>
      </c>
      <c r="E2987" t="s">
        <v>6033</v>
      </c>
      <c r="F2987" t="s">
        <v>23758</v>
      </c>
      <c r="G2987" t="s">
        <v>856</v>
      </c>
      <c r="H2987" t="s">
        <v>2687</v>
      </c>
      <c r="I2987" t="s">
        <v>664</v>
      </c>
      <c r="J2987" t="s">
        <v>4948</v>
      </c>
      <c r="K2987" t="s">
        <v>14378</v>
      </c>
      <c r="L2987" t="s">
        <v>252</v>
      </c>
    </row>
    <row r="2988" spans="1:12">
      <c r="A2988" t="s">
        <v>842</v>
      </c>
      <c r="B2988" t="s">
        <v>843</v>
      </c>
      <c r="C2988" t="str">
        <f t="shared" si="46"/>
        <v>Name</v>
      </c>
      <c r="D2988" s="2" t="s">
        <v>844</v>
      </c>
      <c r="E2988" t="s">
        <v>845</v>
      </c>
      <c r="F2988" t="s">
        <v>846</v>
      </c>
      <c r="G2988" t="s">
        <v>847</v>
      </c>
      <c r="H2988" t="s">
        <v>848</v>
      </c>
      <c r="I2988" t="s">
        <v>849</v>
      </c>
      <c r="J2988" t="s">
        <v>850</v>
      </c>
      <c r="K2988" t="s">
        <v>851</v>
      </c>
      <c r="L2988" t="s">
        <v>852</v>
      </c>
    </row>
    <row r="2989" spans="1:12">
      <c r="A2989" t="s">
        <v>14428</v>
      </c>
      <c r="B2989" t="s">
        <v>14380</v>
      </c>
      <c r="C2989" t="str">
        <f t="shared" si="46"/>
        <v>IKIO</v>
      </c>
      <c r="D2989" s="2" t="s">
        <v>23242</v>
      </c>
      <c r="E2989" t="s">
        <v>13236</v>
      </c>
      <c r="F2989" t="s">
        <v>28512</v>
      </c>
      <c r="G2989" t="s">
        <v>856</v>
      </c>
      <c r="H2989" t="s">
        <v>5414</v>
      </c>
      <c r="I2989" t="s">
        <v>14381</v>
      </c>
      <c r="J2989" t="s">
        <v>14382</v>
      </c>
      <c r="K2989" t="s">
        <v>499</v>
      </c>
      <c r="L2989" t="s">
        <v>252</v>
      </c>
    </row>
    <row r="2990" spans="1:12">
      <c r="A2990" t="s">
        <v>14432</v>
      </c>
      <c r="B2990" t="s">
        <v>14384</v>
      </c>
      <c r="C2990" t="str">
        <f t="shared" si="46"/>
        <v>Maruti</v>
      </c>
      <c r="D2990" s="2" t="s">
        <v>2145</v>
      </c>
      <c r="E2990" t="s">
        <v>23464</v>
      </c>
      <c r="F2990" t="s">
        <v>23317</v>
      </c>
      <c r="G2990" t="s">
        <v>856</v>
      </c>
      <c r="H2990" t="s">
        <v>1369</v>
      </c>
      <c r="I2990" t="s">
        <v>14385</v>
      </c>
      <c r="J2990" t="s">
        <v>4370</v>
      </c>
      <c r="K2990" t="s">
        <v>14386</v>
      </c>
      <c r="L2990" t="s">
        <v>202</v>
      </c>
    </row>
    <row r="2991" spans="1:12">
      <c r="A2991" t="s">
        <v>14436</v>
      </c>
      <c r="B2991" t="s">
        <v>14388</v>
      </c>
      <c r="C2991" t="str">
        <f t="shared" si="46"/>
        <v>Vishvprabha</v>
      </c>
      <c r="D2991" s="2" t="s">
        <v>13665</v>
      </c>
      <c r="E2991" t="s">
        <v>859</v>
      </c>
      <c r="F2991" t="s">
        <v>7470</v>
      </c>
      <c r="G2991" t="s">
        <v>856</v>
      </c>
      <c r="H2991" t="s">
        <v>14389</v>
      </c>
      <c r="I2991" t="s">
        <v>14390</v>
      </c>
      <c r="J2991" t="s">
        <v>10284</v>
      </c>
      <c r="K2991" t="s">
        <v>9951</v>
      </c>
      <c r="L2991" t="s">
        <v>202</v>
      </c>
    </row>
    <row r="2992" spans="1:12">
      <c r="A2992" t="s">
        <v>14438</v>
      </c>
      <c r="B2992" t="s">
        <v>14392</v>
      </c>
      <c r="C2992" t="str">
        <f t="shared" si="46"/>
        <v>HB</v>
      </c>
      <c r="D2992" s="2" t="s">
        <v>9891</v>
      </c>
      <c r="E2992" t="s">
        <v>3441</v>
      </c>
      <c r="F2992" t="s">
        <v>28513</v>
      </c>
      <c r="G2992" t="s">
        <v>856</v>
      </c>
      <c r="H2992" t="s">
        <v>2059</v>
      </c>
      <c r="I2992" t="s">
        <v>14393</v>
      </c>
      <c r="J2992" t="s">
        <v>127</v>
      </c>
      <c r="K2992" t="s">
        <v>11279</v>
      </c>
      <c r="L2992" t="s">
        <v>5023</v>
      </c>
    </row>
    <row r="2993" spans="1:12">
      <c r="A2993" t="s">
        <v>14442</v>
      </c>
      <c r="B2993" t="s">
        <v>14395</v>
      </c>
      <c r="C2993" t="str">
        <f t="shared" si="46"/>
        <v>Crystal</v>
      </c>
      <c r="D2993" s="2" t="s">
        <v>8476</v>
      </c>
      <c r="E2993" t="s">
        <v>23151</v>
      </c>
      <c r="F2993" t="s">
        <v>4871</v>
      </c>
      <c r="G2993" t="s">
        <v>856</v>
      </c>
      <c r="H2993" t="s">
        <v>420</v>
      </c>
      <c r="I2993" t="s">
        <v>12146</v>
      </c>
      <c r="J2993" t="s">
        <v>432</v>
      </c>
      <c r="K2993" t="s">
        <v>14396</v>
      </c>
      <c r="L2993" t="s">
        <v>5023</v>
      </c>
    </row>
    <row r="2994" spans="1:12">
      <c r="A2994" t="s">
        <v>14444</v>
      </c>
      <c r="B2994" t="s">
        <v>14398</v>
      </c>
      <c r="C2994" t="str">
        <f t="shared" si="46"/>
        <v>Ladderup</v>
      </c>
      <c r="D2994" s="2" t="s">
        <v>1168</v>
      </c>
      <c r="E2994" t="s">
        <v>6052</v>
      </c>
      <c r="F2994" t="s">
        <v>23534</v>
      </c>
      <c r="G2994" t="s">
        <v>856</v>
      </c>
      <c r="H2994" t="s">
        <v>563</v>
      </c>
      <c r="I2994" t="s">
        <v>14399</v>
      </c>
      <c r="J2994" t="s">
        <v>5905</v>
      </c>
      <c r="K2994" t="s">
        <v>8009</v>
      </c>
      <c r="L2994" t="s">
        <v>3932</v>
      </c>
    </row>
    <row r="2995" spans="1:12">
      <c r="A2995" t="s">
        <v>14449</v>
      </c>
      <c r="B2995" t="s">
        <v>14401</v>
      </c>
      <c r="C2995" t="str">
        <f t="shared" si="46"/>
        <v>Rossell</v>
      </c>
      <c r="D2995" s="2" t="s">
        <v>28514</v>
      </c>
      <c r="E2995" t="s">
        <v>24141</v>
      </c>
      <c r="F2995" t="s">
        <v>28515</v>
      </c>
      <c r="G2995" t="s">
        <v>1787</v>
      </c>
      <c r="H2995" t="s">
        <v>5329</v>
      </c>
      <c r="I2995" t="s">
        <v>14402</v>
      </c>
      <c r="J2995" t="s">
        <v>14403</v>
      </c>
      <c r="K2995" t="s">
        <v>6859</v>
      </c>
      <c r="L2995" t="s">
        <v>4290</v>
      </c>
    </row>
    <row r="2996" spans="1:12">
      <c r="A2996" t="s">
        <v>14452</v>
      </c>
      <c r="B2996" t="s">
        <v>14405</v>
      </c>
      <c r="C2996" t="str">
        <f t="shared" si="46"/>
        <v>Kotak</v>
      </c>
      <c r="D2996" s="2" t="s">
        <v>28516</v>
      </c>
      <c r="E2996" t="s">
        <v>12564</v>
      </c>
      <c r="F2996" t="s">
        <v>28517</v>
      </c>
      <c r="G2996" t="s">
        <v>1642</v>
      </c>
      <c r="H2996" t="s">
        <v>14406</v>
      </c>
      <c r="I2996" t="s">
        <v>467</v>
      </c>
      <c r="J2996" t="s">
        <v>14407</v>
      </c>
      <c r="K2996" t="s">
        <v>4831</v>
      </c>
      <c r="L2996" t="s">
        <v>302</v>
      </c>
    </row>
    <row r="2997" spans="1:12">
      <c r="A2997" t="s">
        <v>14458</v>
      </c>
      <c r="B2997" t="s">
        <v>14416</v>
      </c>
      <c r="C2997" t="str">
        <f t="shared" si="46"/>
        <v>Zim</v>
      </c>
      <c r="D2997" s="2" t="s">
        <v>28518</v>
      </c>
      <c r="E2997" t="s">
        <v>15242</v>
      </c>
      <c r="F2997" t="s">
        <v>28519</v>
      </c>
      <c r="G2997" t="s">
        <v>856</v>
      </c>
      <c r="H2997" t="s">
        <v>404</v>
      </c>
      <c r="I2997" t="s">
        <v>14417</v>
      </c>
      <c r="J2997" t="s">
        <v>14418</v>
      </c>
      <c r="K2997" t="s">
        <v>281</v>
      </c>
      <c r="L2997" t="s">
        <v>12513</v>
      </c>
    </row>
    <row r="2998" spans="1:12">
      <c r="A2998" t="s">
        <v>14462</v>
      </c>
      <c r="B2998" t="s">
        <v>14420</v>
      </c>
      <c r="C2998" t="str">
        <f t="shared" si="46"/>
        <v>Accuracy</v>
      </c>
      <c r="D2998" s="2" t="s">
        <v>328</v>
      </c>
      <c r="E2998" t="s">
        <v>23531</v>
      </c>
      <c r="F2998" t="s">
        <v>28520</v>
      </c>
      <c r="G2998" t="s">
        <v>856</v>
      </c>
      <c r="H2998" t="s">
        <v>1601</v>
      </c>
      <c r="I2998" t="s">
        <v>14421</v>
      </c>
      <c r="J2998" t="s">
        <v>14422</v>
      </c>
      <c r="K2998" t="s">
        <v>14423</v>
      </c>
      <c r="L2998" t="s">
        <v>12513</v>
      </c>
    </row>
    <row r="2999" spans="1:12">
      <c r="A2999" t="s">
        <v>842</v>
      </c>
      <c r="B2999" t="s">
        <v>843</v>
      </c>
      <c r="C2999" t="str">
        <f t="shared" si="46"/>
        <v>Name</v>
      </c>
      <c r="D2999" s="2" t="s">
        <v>844</v>
      </c>
      <c r="E2999" t="s">
        <v>845</v>
      </c>
      <c r="F2999" t="s">
        <v>846</v>
      </c>
      <c r="G2999" t="s">
        <v>847</v>
      </c>
      <c r="H2999" t="s">
        <v>848</v>
      </c>
      <c r="I2999" t="s">
        <v>849</v>
      </c>
      <c r="J2999" t="s">
        <v>850</v>
      </c>
      <c r="K2999" t="s">
        <v>851</v>
      </c>
      <c r="L2999" t="s">
        <v>852</v>
      </c>
    </row>
    <row r="3000" spans="1:12">
      <c r="A3000" t="s">
        <v>14468</v>
      </c>
      <c r="B3000" t="s">
        <v>14425</v>
      </c>
      <c r="C3000" t="str">
        <f t="shared" si="46"/>
        <v>Walchand</v>
      </c>
      <c r="D3000" s="2" t="s">
        <v>28482</v>
      </c>
      <c r="E3000" t="s">
        <v>6338</v>
      </c>
      <c r="F3000" t="s">
        <v>6202</v>
      </c>
      <c r="G3000" t="s">
        <v>4539</v>
      </c>
      <c r="H3000" t="s">
        <v>3807</v>
      </c>
      <c r="I3000" t="s">
        <v>5033</v>
      </c>
      <c r="J3000" t="s">
        <v>2631</v>
      </c>
      <c r="K3000" t="s">
        <v>14426</v>
      </c>
      <c r="L3000" t="s">
        <v>14427</v>
      </c>
    </row>
    <row r="3001" spans="1:12">
      <c r="A3001" t="s">
        <v>14471</v>
      </c>
      <c r="B3001" t="s">
        <v>14429</v>
      </c>
      <c r="C3001" t="str">
        <f t="shared" si="46"/>
        <v>Kanoria</v>
      </c>
      <c r="D3001" s="2" t="s">
        <v>2366</v>
      </c>
      <c r="E3001" t="s">
        <v>24965</v>
      </c>
      <c r="F3001" t="s">
        <v>24966</v>
      </c>
      <c r="G3001" t="s">
        <v>1141</v>
      </c>
      <c r="H3001" t="s">
        <v>1257</v>
      </c>
      <c r="I3001" t="s">
        <v>14430</v>
      </c>
      <c r="J3001" t="s">
        <v>13885</v>
      </c>
      <c r="K3001" t="s">
        <v>14431</v>
      </c>
      <c r="L3001" t="s">
        <v>14427</v>
      </c>
    </row>
    <row r="3002" spans="1:12">
      <c r="A3002" t="s">
        <v>14476</v>
      </c>
      <c r="B3002" t="s">
        <v>14433</v>
      </c>
      <c r="C3002" t="str">
        <f t="shared" si="46"/>
        <v>Regency</v>
      </c>
      <c r="D3002" s="2" t="s">
        <v>26506</v>
      </c>
      <c r="E3002" t="s">
        <v>11862</v>
      </c>
      <c r="F3002" t="s">
        <v>28521</v>
      </c>
      <c r="G3002" t="s">
        <v>856</v>
      </c>
      <c r="H3002" t="s">
        <v>424</v>
      </c>
      <c r="I3002" t="s">
        <v>14434</v>
      </c>
      <c r="J3002" t="s">
        <v>139</v>
      </c>
      <c r="K3002" t="s">
        <v>14435</v>
      </c>
      <c r="L3002" t="s">
        <v>14427</v>
      </c>
    </row>
    <row r="3003" spans="1:12">
      <c r="A3003" t="s">
        <v>14481</v>
      </c>
      <c r="B3003" t="s">
        <v>14439</v>
      </c>
      <c r="C3003" t="str">
        <f t="shared" si="46"/>
        <v>Jana</v>
      </c>
      <c r="D3003" s="2" t="s">
        <v>28522</v>
      </c>
      <c r="E3003" t="s">
        <v>24828</v>
      </c>
      <c r="F3003" t="s">
        <v>28523</v>
      </c>
      <c r="G3003" t="s">
        <v>856</v>
      </c>
      <c r="H3003" t="s">
        <v>12194</v>
      </c>
      <c r="I3003" t="s">
        <v>14440</v>
      </c>
      <c r="J3003" t="s">
        <v>14441</v>
      </c>
      <c r="K3003" t="s">
        <v>6887</v>
      </c>
      <c r="L3003" t="s">
        <v>14427</v>
      </c>
    </row>
    <row r="3004" spans="1:12">
      <c r="A3004" t="s">
        <v>14485</v>
      </c>
      <c r="B3004" t="s">
        <v>14443</v>
      </c>
      <c r="C3004" t="str">
        <f t="shared" si="46"/>
        <v>Clinitech</v>
      </c>
      <c r="D3004" s="2" t="s">
        <v>24283</v>
      </c>
      <c r="E3004" t="s">
        <v>4602</v>
      </c>
      <c r="F3004" t="s">
        <v>7434</v>
      </c>
      <c r="G3004" t="s">
        <v>856</v>
      </c>
      <c r="H3004" t="s">
        <v>448</v>
      </c>
      <c r="I3004" t="s">
        <v>10620</v>
      </c>
      <c r="J3004" t="s">
        <v>108</v>
      </c>
      <c r="K3004" t="s">
        <v>5257</v>
      </c>
      <c r="L3004" t="s">
        <v>14427</v>
      </c>
    </row>
    <row r="3005" spans="1:12">
      <c r="A3005" t="s">
        <v>14490</v>
      </c>
      <c r="B3005" t="s">
        <v>14445</v>
      </c>
      <c r="C3005" t="str">
        <f t="shared" si="46"/>
        <v>Danube</v>
      </c>
      <c r="D3005" s="2" t="s">
        <v>7788</v>
      </c>
      <c r="E3005" t="s">
        <v>1368</v>
      </c>
      <c r="F3005" t="s">
        <v>17849</v>
      </c>
      <c r="G3005" t="s">
        <v>856</v>
      </c>
      <c r="H3005" t="s">
        <v>352</v>
      </c>
      <c r="I3005" t="s">
        <v>6157</v>
      </c>
      <c r="J3005" t="s">
        <v>12954</v>
      </c>
      <c r="K3005" t="s">
        <v>14447</v>
      </c>
      <c r="L3005" t="s">
        <v>14448</v>
      </c>
    </row>
    <row r="3006" spans="1:12">
      <c r="A3006" t="s">
        <v>14494</v>
      </c>
      <c r="B3006" t="s">
        <v>14450</v>
      </c>
      <c r="C3006" t="str">
        <f t="shared" si="46"/>
        <v>Vibhor</v>
      </c>
      <c r="D3006" s="2" t="s">
        <v>21872</v>
      </c>
      <c r="E3006" t="s">
        <v>5527</v>
      </c>
      <c r="F3006" t="s">
        <v>24967</v>
      </c>
      <c r="G3006" t="s">
        <v>856</v>
      </c>
      <c r="H3006" t="s">
        <v>7148</v>
      </c>
      <c r="I3006" t="s">
        <v>9211</v>
      </c>
      <c r="J3006" t="s">
        <v>14451</v>
      </c>
      <c r="K3006" t="s">
        <v>190</v>
      </c>
      <c r="L3006" t="s">
        <v>14448</v>
      </c>
    </row>
    <row r="3007" spans="1:12">
      <c r="A3007" t="s">
        <v>14499</v>
      </c>
      <c r="B3007" t="s">
        <v>14453</v>
      </c>
      <c r="C3007" t="str">
        <f t="shared" si="46"/>
        <v>Hubtown</v>
      </c>
      <c r="D3007" s="2" t="s">
        <v>9154</v>
      </c>
      <c r="E3007" t="s">
        <v>23246</v>
      </c>
      <c r="F3007" t="s">
        <v>28524</v>
      </c>
      <c r="G3007" t="s">
        <v>856</v>
      </c>
      <c r="H3007" t="s">
        <v>14454</v>
      </c>
      <c r="I3007" t="s">
        <v>14455</v>
      </c>
      <c r="J3007" t="s">
        <v>14456</v>
      </c>
      <c r="K3007" t="s">
        <v>3533</v>
      </c>
      <c r="L3007" t="s">
        <v>14457</v>
      </c>
    </row>
    <row r="3008" spans="1:12">
      <c r="A3008" t="s">
        <v>14506</v>
      </c>
      <c r="B3008" t="s">
        <v>14459</v>
      </c>
      <c r="C3008" t="str">
        <f t="shared" si="46"/>
        <v>Max</v>
      </c>
      <c r="D3008" s="2" t="s">
        <v>28525</v>
      </c>
      <c r="E3008" t="s">
        <v>23708</v>
      </c>
      <c r="F3008" t="s">
        <v>28526</v>
      </c>
      <c r="G3008" t="s">
        <v>856</v>
      </c>
      <c r="H3008" t="s">
        <v>14460</v>
      </c>
      <c r="I3008" t="s">
        <v>14157</v>
      </c>
      <c r="J3008" t="s">
        <v>14461</v>
      </c>
      <c r="K3008" t="s">
        <v>12538</v>
      </c>
      <c r="L3008" t="s">
        <v>14457</v>
      </c>
    </row>
    <row r="3009" spans="1:12">
      <c r="A3009" t="s">
        <v>14510</v>
      </c>
      <c r="B3009" t="s">
        <v>14463</v>
      </c>
      <c r="C3009" t="str">
        <f t="shared" si="46"/>
        <v>Yash</v>
      </c>
      <c r="D3009" s="2" t="s">
        <v>22954</v>
      </c>
      <c r="E3009" t="s">
        <v>22986</v>
      </c>
      <c r="F3009" t="s">
        <v>7393</v>
      </c>
      <c r="G3009" t="s">
        <v>856</v>
      </c>
      <c r="H3009" t="s">
        <v>314</v>
      </c>
      <c r="I3009" t="s">
        <v>14465</v>
      </c>
      <c r="J3009" t="s">
        <v>14466</v>
      </c>
      <c r="K3009" t="s">
        <v>14467</v>
      </c>
      <c r="L3009" t="s">
        <v>14457</v>
      </c>
    </row>
    <row r="3010" spans="1:12">
      <c r="A3010" t="s">
        <v>14513</v>
      </c>
      <c r="B3010" t="s">
        <v>14469</v>
      </c>
      <c r="C3010" t="str">
        <f t="shared" ref="C3010:C3073" si="47">IFERROR(LEFT(B3010,FIND(" ",B3010)-1),B3010)</f>
        <v>Crimson</v>
      </c>
      <c r="D3010" s="2" t="s">
        <v>7137</v>
      </c>
      <c r="E3010" t="s">
        <v>24969</v>
      </c>
      <c r="F3010" t="s">
        <v>2283</v>
      </c>
      <c r="G3010" t="s">
        <v>856</v>
      </c>
      <c r="H3010" t="s">
        <v>933</v>
      </c>
      <c r="I3010" t="s">
        <v>1265</v>
      </c>
      <c r="J3010" t="s">
        <v>5352</v>
      </c>
      <c r="K3010" t="s">
        <v>1008</v>
      </c>
      <c r="L3010" t="s">
        <v>14470</v>
      </c>
    </row>
    <row r="3011" spans="1:12">
      <c r="A3011" t="s">
        <v>14517</v>
      </c>
      <c r="B3011" t="s">
        <v>14472</v>
      </c>
      <c r="C3011" t="str">
        <f t="shared" si="47"/>
        <v>JSW</v>
      </c>
      <c r="D3011" s="2" t="s">
        <v>28527</v>
      </c>
      <c r="E3011" t="s">
        <v>10182</v>
      </c>
      <c r="F3011" t="s">
        <v>28528</v>
      </c>
      <c r="G3011" t="s">
        <v>1264</v>
      </c>
      <c r="H3011" t="s">
        <v>14473</v>
      </c>
      <c r="I3011" t="s">
        <v>14474</v>
      </c>
      <c r="J3011" t="s">
        <v>14475</v>
      </c>
      <c r="K3011" t="s">
        <v>309</v>
      </c>
      <c r="L3011" t="s">
        <v>14470</v>
      </c>
    </row>
    <row r="3012" spans="1:12">
      <c r="A3012" t="s">
        <v>14522</v>
      </c>
      <c r="B3012" t="s">
        <v>14477</v>
      </c>
      <c r="C3012" t="str">
        <f t="shared" si="47"/>
        <v>Rajnandini</v>
      </c>
      <c r="D3012" s="2" t="s">
        <v>2820</v>
      </c>
      <c r="E3012" t="s">
        <v>859</v>
      </c>
      <c r="F3012" t="s">
        <v>28529</v>
      </c>
      <c r="G3012" t="s">
        <v>856</v>
      </c>
      <c r="H3012" t="s">
        <v>12266</v>
      </c>
      <c r="I3012" t="s">
        <v>14478</v>
      </c>
      <c r="J3012" t="s">
        <v>14479</v>
      </c>
      <c r="K3012" t="s">
        <v>14480</v>
      </c>
      <c r="L3012" t="s">
        <v>14470</v>
      </c>
    </row>
    <row r="3013" spans="1:12">
      <c r="A3013" t="s">
        <v>14526</v>
      </c>
      <c r="B3013" t="s">
        <v>14482</v>
      </c>
      <c r="C3013" t="str">
        <f t="shared" si="47"/>
        <v>Benchmark</v>
      </c>
      <c r="D3013" s="2" t="s">
        <v>9565</v>
      </c>
      <c r="E3013" t="s">
        <v>11622</v>
      </c>
      <c r="F3013" t="s">
        <v>6651</v>
      </c>
      <c r="G3013" t="s">
        <v>856</v>
      </c>
      <c r="H3013" t="s">
        <v>4129</v>
      </c>
      <c r="I3013" t="s">
        <v>14484</v>
      </c>
      <c r="J3013" t="s">
        <v>4345</v>
      </c>
      <c r="K3013" t="s">
        <v>3716</v>
      </c>
      <c r="L3013" t="s">
        <v>14470</v>
      </c>
    </row>
    <row r="3014" spans="1:12">
      <c r="A3014" t="s">
        <v>14532</v>
      </c>
      <c r="B3014" t="s">
        <v>14486</v>
      </c>
      <c r="C3014" t="str">
        <f t="shared" si="47"/>
        <v>B.L.Kashyap</v>
      </c>
      <c r="D3014" s="2" t="s">
        <v>28530</v>
      </c>
      <c r="E3014" t="s">
        <v>28531</v>
      </c>
      <c r="F3014" t="s">
        <v>28532</v>
      </c>
      <c r="G3014" t="s">
        <v>856</v>
      </c>
      <c r="H3014" t="s">
        <v>2198</v>
      </c>
      <c r="I3014" t="s">
        <v>14487</v>
      </c>
      <c r="J3014" t="s">
        <v>14488</v>
      </c>
      <c r="K3014" t="s">
        <v>14489</v>
      </c>
      <c r="L3014" t="s">
        <v>4636</v>
      </c>
    </row>
    <row r="3015" spans="1:12">
      <c r="A3015" t="s">
        <v>842</v>
      </c>
      <c r="B3015" t="s">
        <v>843</v>
      </c>
      <c r="C3015" t="str">
        <f t="shared" si="47"/>
        <v>Name</v>
      </c>
      <c r="D3015" s="2" t="s">
        <v>844</v>
      </c>
      <c r="E3015" t="s">
        <v>845</v>
      </c>
      <c r="F3015" t="s">
        <v>846</v>
      </c>
      <c r="G3015" t="s">
        <v>847</v>
      </c>
      <c r="H3015" t="s">
        <v>848</v>
      </c>
      <c r="I3015" t="s">
        <v>849</v>
      </c>
      <c r="J3015" t="s">
        <v>850</v>
      </c>
      <c r="K3015" t="s">
        <v>851</v>
      </c>
      <c r="L3015" t="s">
        <v>852</v>
      </c>
    </row>
    <row r="3016" spans="1:12">
      <c r="A3016" t="s">
        <v>14535</v>
      </c>
      <c r="B3016" t="s">
        <v>655</v>
      </c>
      <c r="C3016" t="str">
        <f t="shared" si="47"/>
        <v>IFCI</v>
      </c>
      <c r="D3016" s="2" t="s">
        <v>4257</v>
      </c>
      <c r="E3016" t="s">
        <v>22817</v>
      </c>
      <c r="F3016" t="s">
        <v>28533</v>
      </c>
      <c r="G3016" t="s">
        <v>856</v>
      </c>
      <c r="H3016" t="s">
        <v>14491</v>
      </c>
      <c r="I3016" t="s">
        <v>14492</v>
      </c>
      <c r="J3016" t="s">
        <v>14493</v>
      </c>
      <c r="K3016" t="s">
        <v>384</v>
      </c>
      <c r="L3016" t="s">
        <v>4636</v>
      </c>
    </row>
    <row r="3017" spans="1:12">
      <c r="A3017" t="s">
        <v>14538</v>
      </c>
      <c r="B3017" t="s">
        <v>14500</v>
      </c>
      <c r="C3017" t="str">
        <f t="shared" si="47"/>
        <v>E2E</v>
      </c>
      <c r="D3017" s="2" t="s">
        <v>28534</v>
      </c>
      <c r="E3017" t="s">
        <v>28535</v>
      </c>
      <c r="F3017" t="s">
        <v>28536</v>
      </c>
      <c r="G3017" t="s">
        <v>856</v>
      </c>
      <c r="H3017" t="s">
        <v>14502</v>
      </c>
      <c r="I3017" t="s">
        <v>14503</v>
      </c>
      <c r="J3017" t="s">
        <v>14504</v>
      </c>
      <c r="K3017" t="s">
        <v>14505</v>
      </c>
      <c r="L3017" t="s">
        <v>4636</v>
      </c>
    </row>
    <row r="3018" spans="1:12">
      <c r="A3018" t="s">
        <v>14541</v>
      </c>
      <c r="B3018" t="s">
        <v>14507</v>
      </c>
      <c r="C3018" t="str">
        <f t="shared" si="47"/>
        <v>Presstonic</v>
      </c>
      <c r="D3018" s="2" t="s">
        <v>2998</v>
      </c>
      <c r="E3018" t="s">
        <v>24970</v>
      </c>
      <c r="F3018" t="s">
        <v>24971</v>
      </c>
      <c r="G3018" t="s">
        <v>856</v>
      </c>
      <c r="H3018" t="s">
        <v>11864</v>
      </c>
      <c r="I3018" t="s">
        <v>14508</v>
      </c>
      <c r="J3018" t="s">
        <v>13114</v>
      </c>
      <c r="K3018" t="s">
        <v>14509</v>
      </c>
      <c r="L3018" t="s">
        <v>4636</v>
      </c>
    </row>
    <row r="3019" spans="1:12">
      <c r="A3019" t="s">
        <v>14544</v>
      </c>
      <c r="B3019" t="s">
        <v>14511</v>
      </c>
      <c r="C3019" t="str">
        <f t="shared" si="47"/>
        <v>Kabsons</v>
      </c>
      <c r="D3019" s="2" t="s">
        <v>2458</v>
      </c>
      <c r="E3019" t="s">
        <v>13304</v>
      </c>
      <c r="F3019" t="s">
        <v>24919</v>
      </c>
      <c r="G3019" t="s">
        <v>856</v>
      </c>
      <c r="H3019" t="s">
        <v>2128</v>
      </c>
      <c r="I3019" t="s">
        <v>14512</v>
      </c>
      <c r="J3019" t="s">
        <v>4889</v>
      </c>
      <c r="K3019" t="s">
        <v>6947</v>
      </c>
      <c r="L3019" t="s">
        <v>7632</v>
      </c>
    </row>
    <row r="3020" spans="1:12">
      <c r="A3020" t="s">
        <v>14550</v>
      </c>
      <c r="B3020" t="s">
        <v>14514</v>
      </c>
      <c r="C3020" t="str">
        <f t="shared" si="47"/>
        <v>Flexituff</v>
      </c>
      <c r="D3020" s="2" t="s">
        <v>3957</v>
      </c>
      <c r="E3020" t="s">
        <v>859</v>
      </c>
      <c r="F3020" t="s">
        <v>2168</v>
      </c>
      <c r="G3020" t="s">
        <v>856</v>
      </c>
      <c r="H3020" t="s">
        <v>12221</v>
      </c>
      <c r="I3020" t="s">
        <v>14515</v>
      </c>
      <c r="J3020" t="s">
        <v>169</v>
      </c>
      <c r="K3020" t="s">
        <v>14516</v>
      </c>
      <c r="L3020" t="s">
        <v>7632</v>
      </c>
    </row>
    <row r="3021" spans="1:12">
      <c r="A3021" t="s">
        <v>14553</v>
      </c>
      <c r="B3021" t="s">
        <v>14518</v>
      </c>
      <c r="C3021" t="str">
        <f t="shared" si="47"/>
        <v>Orchid</v>
      </c>
      <c r="D3021" s="2" t="s">
        <v>28537</v>
      </c>
      <c r="E3021" t="s">
        <v>23578</v>
      </c>
      <c r="F3021" t="s">
        <v>28538</v>
      </c>
      <c r="G3021" t="s">
        <v>856</v>
      </c>
      <c r="H3021" t="s">
        <v>9855</v>
      </c>
      <c r="I3021" t="s">
        <v>14519</v>
      </c>
      <c r="J3021" t="s">
        <v>14520</v>
      </c>
      <c r="K3021" t="s">
        <v>14521</v>
      </c>
      <c r="L3021" t="s">
        <v>7632</v>
      </c>
    </row>
    <row r="3022" spans="1:12">
      <c r="A3022" t="s">
        <v>14555</v>
      </c>
      <c r="B3022" t="s">
        <v>14523</v>
      </c>
      <c r="C3022" t="str">
        <f t="shared" si="47"/>
        <v>Bhageria</v>
      </c>
      <c r="D3022" s="2" t="s">
        <v>24691</v>
      </c>
      <c r="E3022" t="s">
        <v>8429</v>
      </c>
      <c r="F3022" t="s">
        <v>28539</v>
      </c>
      <c r="G3022" t="s">
        <v>2098</v>
      </c>
      <c r="H3022" t="s">
        <v>12557</v>
      </c>
      <c r="I3022" t="s">
        <v>14525</v>
      </c>
      <c r="J3022" t="s">
        <v>10201</v>
      </c>
      <c r="K3022" t="s">
        <v>2911</v>
      </c>
      <c r="L3022" t="s">
        <v>7632</v>
      </c>
    </row>
    <row r="3023" spans="1:12">
      <c r="A3023" t="s">
        <v>14561</v>
      </c>
      <c r="B3023" t="s">
        <v>14527</v>
      </c>
      <c r="C3023" t="str">
        <f t="shared" si="47"/>
        <v>Retina</v>
      </c>
      <c r="D3023" s="2" t="s">
        <v>24972</v>
      </c>
      <c r="E3023" t="s">
        <v>24973</v>
      </c>
      <c r="F3023" t="s">
        <v>24974</v>
      </c>
      <c r="G3023" t="s">
        <v>856</v>
      </c>
      <c r="H3023" t="s">
        <v>588</v>
      </c>
      <c r="I3023" t="s">
        <v>24975</v>
      </c>
      <c r="J3023" t="s">
        <v>2958</v>
      </c>
      <c r="K3023" t="s">
        <v>23296</v>
      </c>
      <c r="L3023" t="s">
        <v>14531</v>
      </c>
    </row>
    <row r="3024" spans="1:12">
      <c r="A3024" t="s">
        <v>14564</v>
      </c>
      <c r="B3024" t="s">
        <v>14533</v>
      </c>
      <c r="C3024" t="str">
        <f t="shared" si="47"/>
        <v>Bombay</v>
      </c>
      <c r="D3024" s="2" t="s">
        <v>24976</v>
      </c>
      <c r="E3024" t="s">
        <v>22785</v>
      </c>
      <c r="F3024" t="s">
        <v>24977</v>
      </c>
      <c r="G3024" t="s">
        <v>4302</v>
      </c>
      <c r="H3024" t="s">
        <v>389</v>
      </c>
      <c r="I3024" t="s">
        <v>14534</v>
      </c>
      <c r="J3024" t="s">
        <v>6962</v>
      </c>
      <c r="K3024" t="s">
        <v>443</v>
      </c>
      <c r="L3024" t="s">
        <v>3326</v>
      </c>
    </row>
    <row r="3025" spans="1:12">
      <c r="A3025" t="s">
        <v>14568</v>
      </c>
      <c r="B3025" t="s">
        <v>14536</v>
      </c>
      <c r="C3025" t="str">
        <f t="shared" si="47"/>
        <v>Inter</v>
      </c>
      <c r="D3025" s="2" t="s">
        <v>15625</v>
      </c>
      <c r="E3025" t="s">
        <v>11211</v>
      </c>
      <c r="F3025" t="s">
        <v>6259</v>
      </c>
      <c r="G3025" t="s">
        <v>856</v>
      </c>
      <c r="H3025" t="s">
        <v>198</v>
      </c>
      <c r="I3025" t="s">
        <v>2063</v>
      </c>
      <c r="J3025" t="s">
        <v>14537</v>
      </c>
      <c r="K3025" t="s">
        <v>2322</v>
      </c>
      <c r="L3025" t="s">
        <v>4590</v>
      </c>
    </row>
    <row r="3026" spans="1:12">
      <c r="A3026" t="s">
        <v>842</v>
      </c>
      <c r="B3026" t="s">
        <v>843</v>
      </c>
      <c r="C3026" t="str">
        <f t="shared" si="47"/>
        <v>Name</v>
      </c>
      <c r="D3026" s="2" t="s">
        <v>844</v>
      </c>
      <c r="E3026" t="s">
        <v>845</v>
      </c>
      <c r="F3026" t="s">
        <v>846</v>
      </c>
      <c r="G3026" t="s">
        <v>847</v>
      </c>
      <c r="H3026" t="s">
        <v>848</v>
      </c>
      <c r="I3026" t="s">
        <v>849</v>
      </c>
      <c r="J3026" t="s">
        <v>850</v>
      </c>
      <c r="K3026" t="s">
        <v>851</v>
      </c>
      <c r="L3026" t="s">
        <v>852</v>
      </c>
    </row>
    <row r="3027" spans="1:12">
      <c r="A3027" t="s">
        <v>14571</v>
      </c>
      <c r="B3027" t="s">
        <v>14539</v>
      </c>
      <c r="C3027" t="str">
        <f t="shared" si="47"/>
        <v>Austin</v>
      </c>
      <c r="D3027" s="2" t="s">
        <v>23412</v>
      </c>
      <c r="E3027" t="s">
        <v>5902</v>
      </c>
      <c r="F3027" t="s">
        <v>15178</v>
      </c>
      <c r="G3027" t="s">
        <v>856</v>
      </c>
      <c r="H3027" t="s">
        <v>1392</v>
      </c>
      <c r="I3027" t="s">
        <v>7219</v>
      </c>
      <c r="J3027" t="s">
        <v>14540</v>
      </c>
      <c r="K3027" t="s">
        <v>2502</v>
      </c>
      <c r="L3027" t="s">
        <v>4590</v>
      </c>
    </row>
    <row r="3028" spans="1:12">
      <c r="A3028" t="s">
        <v>14575</v>
      </c>
      <c r="B3028" t="s">
        <v>14542</v>
      </c>
      <c r="C3028" t="str">
        <f t="shared" si="47"/>
        <v>Emmbi</v>
      </c>
      <c r="D3028" s="2" t="s">
        <v>23824</v>
      </c>
      <c r="E3028" t="s">
        <v>3251</v>
      </c>
      <c r="F3028" t="s">
        <v>28540</v>
      </c>
      <c r="G3028" t="s">
        <v>352</v>
      </c>
      <c r="H3028" t="s">
        <v>571</v>
      </c>
      <c r="I3028" t="s">
        <v>1435</v>
      </c>
      <c r="J3028" t="s">
        <v>14543</v>
      </c>
      <c r="K3028" t="s">
        <v>297</v>
      </c>
      <c r="L3028" t="s">
        <v>373</v>
      </c>
    </row>
    <row r="3029" spans="1:12">
      <c r="A3029" t="s">
        <v>14578</v>
      </c>
      <c r="B3029" t="s">
        <v>14545</v>
      </c>
      <c r="C3029" t="str">
        <f t="shared" si="47"/>
        <v>Mangalam</v>
      </c>
      <c r="D3029" s="2" t="s">
        <v>23223</v>
      </c>
      <c r="E3029" t="s">
        <v>859</v>
      </c>
      <c r="F3029" t="s">
        <v>24650</v>
      </c>
      <c r="G3029" t="s">
        <v>856</v>
      </c>
      <c r="H3029" t="s">
        <v>8246</v>
      </c>
      <c r="I3029" t="s">
        <v>14547</v>
      </c>
      <c r="J3029" t="s">
        <v>14548</v>
      </c>
      <c r="K3029" t="s">
        <v>14549</v>
      </c>
      <c r="L3029" t="s">
        <v>373</v>
      </c>
    </row>
    <row r="3030" spans="1:12">
      <c r="A3030" t="s">
        <v>14582</v>
      </c>
      <c r="B3030" t="s">
        <v>14551</v>
      </c>
      <c r="C3030" t="str">
        <f t="shared" si="47"/>
        <v>A</v>
      </c>
      <c r="D3030" s="2" t="s">
        <v>4989</v>
      </c>
      <c r="E3030" t="s">
        <v>2287</v>
      </c>
      <c r="F3030" t="s">
        <v>24337</v>
      </c>
      <c r="G3030" t="s">
        <v>856</v>
      </c>
      <c r="H3030" t="s">
        <v>2037</v>
      </c>
      <c r="I3030" t="s">
        <v>14552</v>
      </c>
      <c r="J3030" t="s">
        <v>2385</v>
      </c>
      <c r="K3030" t="s">
        <v>13340</v>
      </c>
      <c r="L3030" t="s">
        <v>373</v>
      </c>
    </row>
    <row r="3031" spans="1:12">
      <c r="A3031" t="s">
        <v>14586</v>
      </c>
      <c r="B3031" t="s">
        <v>14554</v>
      </c>
      <c r="C3031" t="str">
        <f t="shared" si="47"/>
        <v>Haryana</v>
      </c>
      <c r="D3031" s="2" t="s">
        <v>13974</v>
      </c>
      <c r="E3031" t="s">
        <v>8195</v>
      </c>
      <c r="F3031" t="s">
        <v>24804</v>
      </c>
      <c r="G3031" t="s">
        <v>223</v>
      </c>
      <c r="H3031" t="s">
        <v>4160</v>
      </c>
      <c r="I3031" t="s">
        <v>1231</v>
      </c>
      <c r="J3031" t="s">
        <v>11893</v>
      </c>
      <c r="K3031" t="s">
        <v>8130</v>
      </c>
      <c r="L3031" t="s">
        <v>748</v>
      </c>
    </row>
    <row r="3032" spans="1:12">
      <c r="A3032" t="s">
        <v>14590</v>
      </c>
      <c r="B3032" t="s">
        <v>14437</v>
      </c>
      <c r="C3032" t="str">
        <f t="shared" si="47"/>
        <v>Marvel</v>
      </c>
      <c r="D3032" s="2" t="s">
        <v>22763</v>
      </c>
      <c r="E3032" t="s">
        <v>2021</v>
      </c>
      <c r="F3032" t="s">
        <v>24978</v>
      </c>
      <c r="G3032" t="s">
        <v>856</v>
      </c>
      <c r="H3032" t="s">
        <v>161</v>
      </c>
      <c r="I3032" t="s">
        <v>697</v>
      </c>
      <c r="J3032" t="s">
        <v>10647</v>
      </c>
      <c r="K3032" t="s">
        <v>10702</v>
      </c>
      <c r="L3032" t="s">
        <v>748</v>
      </c>
    </row>
    <row r="3033" spans="1:12">
      <c r="A3033" t="s">
        <v>14594</v>
      </c>
      <c r="B3033" t="s">
        <v>14556</v>
      </c>
      <c r="C3033" t="str">
        <f t="shared" si="47"/>
        <v>Last</v>
      </c>
      <c r="D3033" s="2" t="s">
        <v>1917</v>
      </c>
      <c r="E3033" t="s">
        <v>7190</v>
      </c>
      <c r="F3033" t="s">
        <v>28541</v>
      </c>
      <c r="G3033" t="s">
        <v>1257</v>
      </c>
      <c r="H3033" t="s">
        <v>14557</v>
      </c>
      <c r="I3033" t="s">
        <v>14558</v>
      </c>
      <c r="J3033" t="s">
        <v>14559</v>
      </c>
      <c r="K3033" t="s">
        <v>14560</v>
      </c>
      <c r="L3033" t="s">
        <v>748</v>
      </c>
    </row>
    <row r="3034" spans="1:12">
      <c r="A3034" t="s">
        <v>14598</v>
      </c>
      <c r="B3034" t="s">
        <v>14562</v>
      </c>
      <c r="C3034" t="str">
        <f t="shared" si="47"/>
        <v>Covance</v>
      </c>
      <c r="D3034" s="2" t="s">
        <v>3895</v>
      </c>
      <c r="E3034" t="s">
        <v>2505</v>
      </c>
      <c r="F3034" t="s">
        <v>28542</v>
      </c>
      <c r="G3034" t="s">
        <v>856</v>
      </c>
      <c r="H3034" t="s">
        <v>2849</v>
      </c>
      <c r="I3034" t="s">
        <v>14563</v>
      </c>
      <c r="J3034" t="s">
        <v>3513</v>
      </c>
      <c r="K3034" t="s">
        <v>7679</v>
      </c>
      <c r="L3034" t="s">
        <v>9095</v>
      </c>
    </row>
    <row r="3035" spans="1:12">
      <c r="A3035" t="s">
        <v>14602</v>
      </c>
      <c r="B3035" t="s">
        <v>14569</v>
      </c>
      <c r="C3035" t="str">
        <f t="shared" si="47"/>
        <v>Landmark</v>
      </c>
      <c r="D3035" s="2" t="s">
        <v>28543</v>
      </c>
      <c r="E3035" t="s">
        <v>23692</v>
      </c>
      <c r="F3035" t="s">
        <v>28544</v>
      </c>
      <c r="G3035" t="s">
        <v>2522</v>
      </c>
      <c r="H3035" t="s">
        <v>2044</v>
      </c>
      <c r="I3035" t="s">
        <v>3097</v>
      </c>
      <c r="J3035" t="s">
        <v>14570</v>
      </c>
      <c r="K3035" t="s">
        <v>87</v>
      </c>
      <c r="L3035" t="s">
        <v>3687</v>
      </c>
    </row>
    <row r="3036" spans="1:12">
      <c r="A3036" t="s">
        <v>14604</v>
      </c>
      <c r="B3036" t="s">
        <v>14572</v>
      </c>
      <c r="C3036" t="str">
        <f t="shared" si="47"/>
        <v>Smruthi</v>
      </c>
      <c r="D3036" s="2" t="s">
        <v>28545</v>
      </c>
      <c r="E3036" t="s">
        <v>28546</v>
      </c>
      <c r="F3036" t="s">
        <v>28547</v>
      </c>
      <c r="G3036" t="s">
        <v>3692</v>
      </c>
      <c r="H3036" t="s">
        <v>11878</v>
      </c>
      <c r="I3036" t="s">
        <v>14573</v>
      </c>
      <c r="J3036" t="s">
        <v>5256</v>
      </c>
      <c r="K3036" t="s">
        <v>14574</v>
      </c>
      <c r="L3036" t="s">
        <v>1742</v>
      </c>
    </row>
    <row r="3037" spans="1:12">
      <c r="A3037" t="s">
        <v>14608</v>
      </c>
      <c r="B3037" t="s">
        <v>14576</v>
      </c>
      <c r="C3037" t="str">
        <f t="shared" si="47"/>
        <v>IZMO</v>
      </c>
      <c r="D3037" s="2" t="s">
        <v>24979</v>
      </c>
      <c r="E3037" t="s">
        <v>3983</v>
      </c>
      <c r="F3037" t="s">
        <v>24980</v>
      </c>
      <c r="G3037" t="s">
        <v>856</v>
      </c>
      <c r="H3037" t="s">
        <v>1067</v>
      </c>
      <c r="I3037" t="s">
        <v>419</v>
      </c>
      <c r="J3037" t="s">
        <v>14577</v>
      </c>
      <c r="K3037" t="s">
        <v>308</v>
      </c>
      <c r="L3037" t="s">
        <v>1742</v>
      </c>
    </row>
    <row r="3038" spans="1:12">
      <c r="A3038" t="s">
        <v>14612</v>
      </c>
      <c r="B3038" t="s">
        <v>14579</v>
      </c>
      <c r="C3038" t="str">
        <f t="shared" si="47"/>
        <v>Vardhman</v>
      </c>
      <c r="D3038" s="2" t="s">
        <v>24981</v>
      </c>
      <c r="E3038" t="s">
        <v>483</v>
      </c>
      <c r="F3038" t="s">
        <v>24982</v>
      </c>
      <c r="G3038" t="s">
        <v>2637</v>
      </c>
      <c r="H3038" t="s">
        <v>12062</v>
      </c>
      <c r="I3038" t="s">
        <v>14580</v>
      </c>
      <c r="J3038" t="s">
        <v>9372</v>
      </c>
      <c r="K3038" t="s">
        <v>14581</v>
      </c>
      <c r="L3038" t="s">
        <v>1742</v>
      </c>
    </row>
    <row r="3039" spans="1:12">
      <c r="A3039" t="s">
        <v>14615</v>
      </c>
      <c r="B3039" t="s">
        <v>14583</v>
      </c>
      <c r="C3039" t="str">
        <f t="shared" si="47"/>
        <v>Shubhlaxmi</v>
      </c>
      <c r="D3039" s="2" t="s">
        <v>8751</v>
      </c>
      <c r="E3039" t="s">
        <v>3160</v>
      </c>
      <c r="F3039" t="s">
        <v>7480</v>
      </c>
      <c r="G3039" t="s">
        <v>856</v>
      </c>
      <c r="H3039" t="s">
        <v>175</v>
      </c>
      <c r="I3039" t="s">
        <v>14584</v>
      </c>
      <c r="J3039" t="s">
        <v>3545</v>
      </c>
      <c r="K3039" t="s">
        <v>14585</v>
      </c>
      <c r="L3039" t="s">
        <v>1742</v>
      </c>
    </row>
    <row r="3040" spans="1:12">
      <c r="A3040" t="s">
        <v>14618</v>
      </c>
      <c r="B3040" t="s">
        <v>14587</v>
      </c>
      <c r="C3040" t="str">
        <f t="shared" si="47"/>
        <v>Teesta</v>
      </c>
      <c r="D3040" s="2" t="s">
        <v>23085</v>
      </c>
      <c r="E3040" t="s">
        <v>12934</v>
      </c>
      <c r="F3040" t="s">
        <v>28548</v>
      </c>
      <c r="G3040" t="s">
        <v>856</v>
      </c>
      <c r="H3040" t="s">
        <v>1317</v>
      </c>
      <c r="I3040" t="s">
        <v>14588</v>
      </c>
      <c r="J3040" t="s">
        <v>14589</v>
      </c>
      <c r="K3040" t="s">
        <v>10625</v>
      </c>
      <c r="L3040" t="s">
        <v>526</v>
      </c>
    </row>
    <row r="3041" spans="1:12">
      <c r="A3041" t="s">
        <v>14622</v>
      </c>
      <c r="B3041" t="s">
        <v>14591</v>
      </c>
      <c r="C3041" t="str">
        <f t="shared" si="47"/>
        <v>Speciality</v>
      </c>
      <c r="D3041" s="2" t="s">
        <v>28549</v>
      </c>
      <c r="E3041" t="s">
        <v>95</v>
      </c>
      <c r="F3041" t="s">
        <v>28550</v>
      </c>
      <c r="G3041" t="s">
        <v>164</v>
      </c>
      <c r="H3041" t="s">
        <v>4843</v>
      </c>
      <c r="I3041" t="s">
        <v>14592</v>
      </c>
      <c r="J3041" t="s">
        <v>14593</v>
      </c>
      <c r="K3041" t="s">
        <v>3923</v>
      </c>
      <c r="L3041" t="s">
        <v>526</v>
      </c>
    </row>
    <row r="3042" spans="1:12">
      <c r="A3042" t="s">
        <v>842</v>
      </c>
      <c r="B3042" t="s">
        <v>843</v>
      </c>
      <c r="C3042" t="str">
        <f t="shared" si="47"/>
        <v>Name</v>
      </c>
      <c r="D3042" s="2" t="s">
        <v>844</v>
      </c>
      <c r="E3042" t="s">
        <v>845</v>
      </c>
      <c r="F3042" t="s">
        <v>846</v>
      </c>
      <c r="G3042" t="s">
        <v>847</v>
      </c>
      <c r="H3042" t="s">
        <v>848</v>
      </c>
      <c r="I3042" t="s">
        <v>849</v>
      </c>
      <c r="J3042" t="s">
        <v>850</v>
      </c>
      <c r="K3042" t="s">
        <v>851</v>
      </c>
      <c r="L3042" t="s">
        <v>852</v>
      </c>
    </row>
    <row r="3043" spans="1:12">
      <c r="A3043" t="s">
        <v>14626</v>
      </c>
      <c r="B3043" t="s">
        <v>13835</v>
      </c>
      <c r="C3043" t="str">
        <f t="shared" si="47"/>
        <v>Bloom</v>
      </c>
      <c r="D3043" s="2" t="s">
        <v>2280</v>
      </c>
      <c r="E3043" t="s">
        <v>24984</v>
      </c>
      <c r="F3043" t="s">
        <v>24103</v>
      </c>
      <c r="G3043" t="s">
        <v>856</v>
      </c>
      <c r="H3043" t="s">
        <v>2637</v>
      </c>
      <c r="I3043" t="s">
        <v>5933</v>
      </c>
      <c r="J3043" t="s">
        <v>13836</v>
      </c>
      <c r="K3043" t="s">
        <v>13837</v>
      </c>
      <c r="L3043" t="s">
        <v>12488</v>
      </c>
    </row>
    <row r="3044" spans="1:12">
      <c r="A3044" t="s">
        <v>14630</v>
      </c>
      <c r="B3044" t="s">
        <v>14595</v>
      </c>
      <c r="C3044" t="str">
        <f t="shared" si="47"/>
        <v>Shoppers</v>
      </c>
      <c r="D3044" s="2" t="s">
        <v>24985</v>
      </c>
      <c r="E3044" t="s">
        <v>24986</v>
      </c>
      <c r="F3044" t="s">
        <v>24987</v>
      </c>
      <c r="G3044" t="s">
        <v>856</v>
      </c>
      <c r="H3044" t="s">
        <v>14596</v>
      </c>
      <c r="I3044" t="s">
        <v>5042</v>
      </c>
      <c r="J3044" t="s">
        <v>14597</v>
      </c>
      <c r="K3044" t="s">
        <v>4275</v>
      </c>
      <c r="L3044" t="s">
        <v>12488</v>
      </c>
    </row>
    <row r="3045" spans="1:12">
      <c r="A3045" t="s">
        <v>14635</v>
      </c>
      <c r="B3045" t="s">
        <v>14599</v>
      </c>
      <c r="C3045" t="str">
        <f t="shared" si="47"/>
        <v>Nitiraj</v>
      </c>
      <c r="D3045" s="2" t="s">
        <v>24782</v>
      </c>
      <c r="E3045" t="s">
        <v>5535</v>
      </c>
      <c r="F3045" t="s">
        <v>28551</v>
      </c>
      <c r="G3045" t="s">
        <v>4160</v>
      </c>
      <c r="H3045" t="s">
        <v>4411</v>
      </c>
      <c r="I3045" t="s">
        <v>9078</v>
      </c>
      <c r="J3045" t="s">
        <v>3466</v>
      </c>
      <c r="K3045" t="s">
        <v>14601</v>
      </c>
      <c r="L3045" t="s">
        <v>12488</v>
      </c>
    </row>
    <row r="3046" spans="1:12">
      <c r="A3046" t="s">
        <v>14638</v>
      </c>
      <c r="B3046" t="s">
        <v>14603</v>
      </c>
      <c r="C3046" t="str">
        <f t="shared" si="47"/>
        <v>Hind.Tin</v>
      </c>
      <c r="D3046" s="2" t="s">
        <v>25571</v>
      </c>
      <c r="E3046" t="s">
        <v>3710</v>
      </c>
      <c r="F3046" t="s">
        <v>911</v>
      </c>
      <c r="G3046" t="s">
        <v>1408</v>
      </c>
      <c r="H3046" t="s">
        <v>190</v>
      </c>
      <c r="I3046" t="s">
        <v>2359</v>
      </c>
      <c r="J3046" t="s">
        <v>12670</v>
      </c>
      <c r="K3046" t="s">
        <v>4559</v>
      </c>
      <c r="L3046" t="s">
        <v>10213</v>
      </c>
    </row>
    <row r="3047" spans="1:12">
      <c r="A3047" t="s">
        <v>14641</v>
      </c>
      <c r="B3047" t="s">
        <v>14495</v>
      </c>
      <c r="C3047" t="str">
        <f t="shared" si="47"/>
        <v>Prime</v>
      </c>
      <c r="D3047" s="2" t="s">
        <v>23672</v>
      </c>
      <c r="E3047" t="s">
        <v>22811</v>
      </c>
      <c r="F3047" t="s">
        <v>28552</v>
      </c>
      <c r="G3047" t="s">
        <v>856</v>
      </c>
      <c r="H3047" t="s">
        <v>14496</v>
      </c>
      <c r="I3047" t="s">
        <v>14497</v>
      </c>
      <c r="J3047" t="s">
        <v>14498</v>
      </c>
      <c r="K3047" t="s">
        <v>4837</v>
      </c>
      <c r="L3047" t="s">
        <v>10213</v>
      </c>
    </row>
    <row r="3048" spans="1:12">
      <c r="A3048" t="s">
        <v>14645</v>
      </c>
      <c r="B3048" t="s">
        <v>14609</v>
      </c>
      <c r="C3048" t="str">
        <f t="shared" si="47"/>
        <v>Diligent</v>
      </c>
      <c r="D3048" s="2" t="s">
        <v>5562</v>
      </c>
      <c r="E3048" t="s">
        <v>188</v>
      </c>
      <c r="F3048" t="s">
        <v>24406</v>
      </c>
      <c r="G3048" t="s">
        <v>856</v>
      </c>
      <c r="H3048" t="s">
        <v>195</v>
      </c>
      <c r="I3048" t="s">
        <v>14610</v>
      </c>
      <c r="J3048" t="s">
        <v>4539</v>
      </c>
      <c r="K3048" t="s">
        <v>14611</v>
      </c>
      <c r="L3048" t="s">
        <v>2859</v>
      </c>
    </row>
    <row r="3049" spans="1:12">
      <c r="A3049" t="s">
        <v>14650</v>
      </c>
      <c r="B3049" t="s">
        <v>14613</v>
      </c>
      <c r="C3049" t="str">
        <f t="shared" si="47"/>
        <v>Godha</v>
      </c>
      <c r="D3049" s="2" t="s">
        <v>987</v>
      </c>
      <c r="E3049" t="s">
        <v>23180</v>
      </c>
      <c r="F3049" t="s">
        <v>28553</v>
      </c>
      <c r="G3049" t="s">
        <v>856</v>
      </c>
      <c r="H3049" t="s">
        <v>10572</v>
      </c>
      <c r="I3049" t="s">
        <v>6928</v>
      </c>
      <c r="J3049" t="s">
        <v>2978</v>
      </c>
      <c r="K3049" t="s">
        <v>14614</v>
      </c>
      <c r="L3049" t="s">
        <v>2859</v>
      </c>
    </row>
    <row r="3050" spans="1:12">
      <c r="A3050" t="s">
        <v>14655</v>
      </c>
      <c r="B3050" t="s">
        <v>14616</v>
      </c>
      <c r="C3050" t="str">
        <f t="shared" si="47"/>
        <v>DCW</v>
      </c>
      <c r="D3050" s="2" t="s">
        <v>3791</v>
      </c>
      <c r="E3050" t="s">
        <v>28554</v>
      </c>
      <c r="F3050" t="s">
        <v>28555</v>
      </c>
      <c r="G3050" t="s">
        <v>1257</v>
      </c>
      <c r="H3050" t="s">
        <v>2020</v>
      </c>
      <c r="I3050" t="s">
        <v>14617</v>
      </c>
      <c r="J3050" t="s">
        <v>2927</v>
      </c>
      <c r="K3050" t="s">
        <v>11592</v>
      </c>
      <c r="L3050" t="s">
        <v>9690</v>
      </c>
    </row>
    <row r="3051" spans="1:12">
      <c r="A3051" t="s">
        <v>14659</v>
      </c>
      <c r="B3051" t="s">
        <v>13887</v>
      </c>
      <c r="C3051" t="str">
        <f t="shared" si="47"/>
        <v>Accel</v>
      </c>
      <c r="D3051" s="2" t="s">
        <v>1666</v>
      </c>
      <c r="E3051" t="s">
        <v>2213</v>
      </c>
      <c r="F3051" t="s">
        <v>23685</v>
      </c>
      <c r="G3051" t="s">
        <v>5197</v>
      </c>
      <c r="H3051" t="s">
        <v>3925</v>
      </c>
      <c r="I3051" t="s">
        <v>13888</v>
      </c>
      <c r="J3051" t="s">
        <v>3599</v>
      </c>
      <c r="K3051" t="s">
        <v>13889</v>
      </c>
      <c r="L3051" t="s">
        <v>9690</v>
      </c>
    </row>
    <row r="3052" spans="1:12">
      <c r="A3052" t="s">
        <v>14662</v>
      </c>
      <c r="B3052" t="s">
        <v>14619</v>
      </c>
      <c r="C3052" t="str">
        <f t="shared" si="47"/>
        <v>XPRO</v>
      </c>
      <c r="D3052" s="2" t="s">
        <v>28556</v>
      </c>
      <c r="E3052" t="s">
        <v>28557</v>
      </c>
      <c r="F3052" t="s">
        <v>28558</v>
      </c>
      <c r="G3052" t="s">
        <v>732</v>
      </c>
      <c r="H3052" t="s">
        <v>14620</v>
      </c>
      <c r="I3052" t="s">
        <v>14621</v>
      </c>
      <c r="J3052" t="s">
        <v>5244</v>
      </c>
      <c r="K3052" t="s">
        <v>442</v>
      </c>
      <c r="L3052" t="s">
        <v>9690</v>
      </c>
    </row>
    <row r="3053" spans="1:12">
      <c r="A3053" t="s">
        <v>842</v>
      </c>
      <c r="B3053" t="s">
        <v>843</v>
      </c>
      <c r="C3053" t="str">
        <f t="shared" si="47"/>
        <v>Name</v>
      </c>
      <c r="D3053" s="2" t="s">
        <v>844</v>
      </c>
      <c r="E3053" t="s">
        <v>845</v>
      </c>
      <c r="F3053" t="s">
        <v>846</v>
      </c>
      <c r="G3053" t="s">
        <v>847</v>
      </c>
      <c r="H3053" t="s">
        <v>848</v>
      </c>
      <c r="I3053" t="s">
        <v>849</v>
      </c>
      <c r="J3053" t="s">
        <v>850</v>
      </c>
      <c r="K3053" t="s">
        <v>851</v>
      </c>
      <c r="L3053" t="s">
        <v>852</v>
      </c>
    </row>
    <row r="3054" spans="1:12">
      <c r="A3054" t="s">
        <v>14665</v>
      </c>
      <c r="B3054" t="s">
        <v>14623</v>
      </c>
      <c r="C3054" t="str">
        <f t="shared" si="47"/>
        <v>Amanaya</v>
      </c>
      <c r="D3054" s="2" t="s">
        <v>4406</v>
      </c>
      <c r="E3054" t="s">
        <v>303</v>
      </c>
      <c r="F3054" t="s">
        <v>3923</v>
      </c>
      <c r="G3054" t="s">
        <v>856</v>
      </c>
      <c r="H3054" t="s">
        <v>933</v>
      </c>
      <c r="I3054" t="s">
        <v>14624</v>
      </c>
      <c r="J3054" t="s">
        <v>7059</v>
      </c>
      <c r="K3054" t="s">
        <v>14625</v>
      </c>
      <c r="L3054" t="s">
        <v>9690</v>
      </c>
    </row>
    <row r="3055" spans="1:12">
      <c r="A3055" t="s">
        <v>14667</v>
      </c>
      <c r="B3055" t="s">
        <v>14627</v>
      </c>
      <c r="C3055" t="str">
        <f t="shared" si="47"/>
        <v>Hilton</v>
      </c>
      <c r="D3055" s="2" t="s">
        <v>7681</v>
      </c>
      <c r="E3055" t="s">
        <v>5588</v>
      </c>
      <c r="F3055" t="s">
        <v>28559</v>
      </c>
      <c r="G3055" t="s">
        <v>856</v>
      </c>
      <c r="H3055" t="s">
        <v>1257</v>
      </c>
      <c r="I3055" t="s">
        <v>14628</v>
      </c>
      <c r="J3055" t="s">
        <v>6133</v>
      </c>
      <c r="K3055" t="s">
        <v>14629</v>
      </c>
      <c r="L3055" t="s">
        <v>3098</v>
      </c>
    </row>
    <row r="3056" spans="1:12">
      <c r="A3056" t="s">
        <v>14671</v>
      </c>
      <c r="B3056" t="s">
        <v>14631</v>
      </c>
      <c r="C3056" t="str">
        <f t="shared" si="47"/>
        <v>Kabra</v>
      </c>
      <c r="D3056" s="2" t="s">
        <v>28560</v>
      </c>
      <c r="E3056" t="s">
        <v>15413</v>
      </c>
      <c r="F3056" t="s">
        <v>28561</v>
      </c>
      <c r="G3056" t="s">
        <v>6488</v>
      </c>
      <c r="H3056" t="s">
        <v>335</v>
      </c>
      <c r="I3056" t="s">
        <v>14632</v>
      </c>
      <c r="J3056" t="s">
        <v>14633</v>
      </c>
      <c r="K3056" t="s">
        <v>14634</v>
      </c>
      <c r="L3056" t="s">
        <v>6308</v>
      </c>
    </row>
    <row r="3057" spans="1:12">
      <c r="A3057" t="s">
        <v>14677</v>
      </c>
      <c r="B3057" t="s">
        <v>14636</v>
      </c>
      <c r="C3057" t="str">
        <f t="shared" si="47"/>
        <v>Tracxn</v>
      </c>
      <c r="D3057" s="2" t="s">
        <v>22930</v>
      </c>
      <c r="E3057" t="s">
        <v>859</v>
      </c>
      <c r="F3057" t="s">
        <v>28562</v>
      </c>
      <c r="G3057" t="s">
        <v>856</v>
      </c>
      <c r="H3057" t="s">
        <v>718</v>
      </c>
      <c r="I3057" t="s">
        <v>14637</v>
      </c>
      <c r="J3057" t="s">
        <v>9938</v>
      </c>
      <c r="K3057" t="s">
        <v>6620</v>
      </c>
      <c r="L3057" t="s">
        <v>6308</v>
      </c>
    </row>
    <row r="3058" spans="1:12">
      <c r="A3058" t="s">
        <v>14682</v>
      </c>
      <c r="B3058" t="s">
        <v>14639</v>
      </c>
      <c r="C3058" t="str">
        <f t="shared" si="47"/>
        <v>Ramdevbaba</v>
      </c>
      <c r="D3058" s="2" t="s">
        <v>24988</v>
      </c>
      <c r="E3058" t="s">
        <v>10679</v>
      </c>
      <c r="F3058" t="s">
        <v>24989</v>
      </c>
      <c r="G3058" t="s">
        <v>856</v>
      </c>
      <c r="H3058" t="s">
        <v>347</v>
      </c>
      <c r="I3058" t="s">
        <v>475</v>
      </c>
      <c r="J3058" t="s">
        <v>14640</v>
      </c>
      <c r="K3058" t="s">
        <v>12683</v>
      </c>
      <c r="L3058" t="s">
        <v>6308</v>
      </c>
    </row>
    <row r="3059" spans="1:12">
      <c r="A3059" t="s">
        <v>14687</v>
      </c>
      <c r="B3059" t="s">
        <v>14642</v>
      </c>
      <c r="C3059" t="str">
        <f t="shared" si="47"/>
        <v>Oriental</v>
      </c>
      <c r="D3059" s="2" t="s">
        <v>24990</v>
      </c>
      <c r="E3059" t="s">
        <v>4373</v>
      </c>
      <c r="F3059" t="s">
        <v>24991</v>
      </c>
      <c r="G3059" t="s">
        <v>2240</v>
      </c>
      <c r="H3059" t="s">
        <v>228</v>
      </c>
      <c r="I3059" t="s">
        <v>14643</v>
      </c>
      <c r="J3059" t="s">
        <v>14644</v>
      </c>
      <c r="K3059" t="s">
        <v>1229</v>
      </c>
      <c r="L3059" t="s">
        <v>8408</v>
      </c>
    </row>
    <row r="3060" spans="1:12">
      <c r="A3060" t="s">
        <v>14691</v>
      </c>
      <c r="B3060" t="s">
        <v>14646</v>
      </c>
      <c r="C3060" t="str">
        <f t="shared" si="47"/>
        <v>Axel</v>
      </c>
      <c r="D3060" s="2" t="s">
        <v>23916</v>
      </c>
      <c r="E3060" t="s">
        <v>10960</v>
      </c>
      <c r="F3060" t="s">
        <v>8943</v>
      </c>
      <c r="G3060" t="s">
        <v>856</v>
      </c>
      <c r="H3060" t="s">
        <v>231</v>
      </c>
      <c r="I3060" t="s">
        <v>14647</v>
      </c>
      <c r="J3060" t="s">
        <v>11559</v>
      </c>
      <c r="K3060" t="s">
        <v>14648</v>
      </c>
      <c r="L3060" t="s">
        <v>14649</v>
      </c>
    </row>
    <row r="3061" spans="1:12">
      <c r="A3061" t="s">
        <v>14695</v>
      </c>
      <c r="B3061" t="s">
        <v>14651</v>
      </c>
      <c r="C3061" t="str">
        <f t="shared" si="47"/>
        <v>Jay</v>
      </c>
      <c r="D3061" s="2" t="s">
        <v>3121</v>
      </c>
      <c r="E3061" t="s">
        <v>3579</v>
      </c>
      <c r="F3061" t="s">
        <v>24992</v>
      </c>
      <c r="G3061" t="s">
        <v>3634</v>
      </c>
      <c r="H3061" t="s">
        <v>4951</v>
      </c>
      <c r="I3061" t="s">
        <v>14652</v>
      </c>
      <c r="J3061" t="s">
        <v>14653</v>
      </c>
      <c r="K3061" t="s">
        <v>3855</v>
      </c>
      <c r="L3061" t="s">
        <v>14654</v>
      </c>
    </row>
    <row r="3062" spans="1:12">
      <c r="A3062" t="s">
        <v>14700</v>
      </c>
      <c r="B3062" t="s">
        <v>14656</v>
      </c>
      <c r="C3062" t="str">
        <f t="shared" si="47"/>
        <v>ICICI</v>
      </c>
      <c r="D3062" s="2" t="s">
        <v>28563</v>
      </c>
      <c r="E3062" t="s">
        <v>5709</v>
      </c>
      <c r="F3062" t="s">
        <v>28564</v>
      </c>
      <c r="G3062" t="s">
        <v>858</v>
      </c>
      <c r="H3062" t="s">
        <v>14657</v>
      </c>
      <c r="I3062" t="s">
        <v>5260</v>
      </c>
      <c r="J3062" t="s">
        <v>14658</v>
      </c>
      <c r="K3062" t="s">
        <v>658</v>
      </c>
      <c r="L3062" t="s">
        <v>14654</v>
      </c>
    </row>
    <row r="3063" spans="1:12">
      <c r="A3063" t="s">
        <v>14705</v>
      </c>
      <c r="B3063" t="s">
        <v>14565</v>
      </c>
      <c r="C3063" t="str">
        <f t="shared" si="47"/>
        <v>Mohite</v>
      </c>
      <c r="D3063" s="2" t="s">
        <v>5939</v>
      </c>
      <c r="E3063" t="s">
        <v>23533</v>
      </c>
      <c r="F3063" t="s">
        <v>24993</v>
      </c>
      <c r="G3063" t="s">
        <v>856</v>
      </c>
      <c r="H3063" t="s">
        <v>12022</v>
      </c>
      <c r="I3063" t="s">
        <v>14566</v>
      </c>
      <c r="J3063" t="s">
        <v>4974</v>
      </c>
      <c r="K3063" t="s">
        <v>14567</v>
      </c>
      <c r="L3063" t="s">
        <v>14654</v>
      </c>
    </row>
    <row r="3064" spans="1:12">
      <c r="A3064" t="s">
        <v>14709</v>
      </c>
      <c r="B3064" t="s">
        <v>14660</v>
      </c>
      <c r="C3064" t="str">
        <f t="shared" si="47"/>
        <v>On</v>
      </c>
      <c r="D3064" s="2" t="s">
        <v>22713</v>
      </c>
      <c r="E3064" t="s">
        <v>7607</v>
      </c>
      <c r="F3064" t="s">
        <v>24027</v>
      </c>
      <c r="G3064" t="s">
        <v>856</v>
      </c>
      <c r="H3064" t="s">
        <v>2697</v>
      </c>
      <c r="I3064" t="s">
        <v>332</v>
      </c>
      <c r="J3064" t="s">
        <v>14661</v>
      </c>
      <c r="K3064" t="s">
        <v>2216</v>
      </c>
      <c r="L3064" t="s">
        <v>8478</v>
      </c>
    </row>
    <row r="3065" spans="1:12">
      <c r="A3065" t="s">
        <v>14714</v>
      </c>
      <c r="B3065" t="s">
        <v>14663</v>
      </c>
      <c r="C3065" t="str">
        <f t="shared" si="47"/>
        <v>BPL</v>
      </c>
      <c r="D3065" s="2" t="s">
        <v>25085</v>
      </c>
      <c r="E3065" t="s">
        <v>8141</v>
      </c>
      <c r="F3065" t="s">
        <v>28565</v>
      </c>
      <c r="G3065" t="s">
        <v>856</v>
      </c>
      <c r="H3065" t="s">
        <v>4916</v>
      </c>
      <c r="I3065" t="s">
        <v>14664</v>
      </c>
      <c r="J3065" t="s">
        <v>4810</v>
      </c>
      <c r="K3065" t="s">
        <v>2409</v>
      </c>
      <c r="L3065" t="s">
        <v>1092</v>
      </c>
    </row>
    <row r="3066" spans="1:12">
      <c r="A3066" t="s">
        <v>14717</v>
      </c>
      <c r="B3066" t="s">
        <v>14666</v>
      </c>
      <c r="C3066" t="str">
        <f t="shared" si="47"/>
        <v>Pasupati</v>
      </c>
      <c r="D3066" s="2" t="s">
        <v>6731</v>
      </c>
      <c r="E3066" t="s">
        <v>4181</v>
      </c>
      <c r="F3066" t="s">
        <v>24995</v>
      </c>
      <c r="G3066" t="s">
        <v>856</v>
      </c>
      <c r="H3066" t="s">
        <v>883</v>
      </c>
      <c r="I3066" t="s">
        <v>973</v>
      </c>
      <c r="J3066" t="s">
        <v>901</v>
      </c>
      <c r="K3066" t="s">
        <v>5382</v>
      </c>
      <c r="L3066" t="s">
        <v>1092</v>
      </c>
    </row>
    <row r="3067" spans="1:12">
      <c r="A3067" t="s">
        <v>14721</v>
      </c>
      <c r="B3067" t="s">
        <v>14668</v>
      </c>
      <c r="C3067" t="str">
        <f t="shared" si="47"/>
        <v>Godrej</v>
      </c>
      <c r="D3067" s="2" t="s">
        <v>28566</v>
      </c>
      <c r="E3067" t="s">
        <v>23051</v>
      </c>
      <c r="F3067" t="s">
        <v>28567</v>
      </c>
      <c r="G3067" t="s">
        <v>856</v>
      </c>
      <c r="H3067" t="s">
        <v>14669</v>
      </c>
      <c r="I3067" t="s">
        <v>3493</v>
      </c>
      <c r="J3067" t="s">
        <v>14670</v>
      </c>
      <c r="K3067" t="s">
        <v>430</v>
      </c>
      <c r="L3067" t="s">
        <v>10648</v>
      </c>
    </row>
    <row r="3068" spans="1:12">
      <c r="A3068" t="s">
        <v>14724</v>
      </c>
      <c r="B3068" t="s">
        <v>14672</v>
      </c>
      <c r="C3068" t="str">
        <f t="shared" si="47"/>
        <v>Wonderla</v>
      </c>
      <c r="D3068" s="2" t="s">
        <v>28568</v>
      </c>
      <c r="E3068" t="s">
        <v>2627</v>
      </c>
      <c r="F3068" t="s">
        <v>28569</v>
      </c>
      <c r="G3068" t="s">
        <v>407</v>
      </c>
      <c r="H3068" t="s">
        <v>2016</v>
      </c>
      <c r="I3068" t="s">
        <v>14673</v>
      </c>
      <c r="J3068" t="s">
        <v>14674</v>
      </c>
      <c r="K3068" t="s">
        <v>14675</v>
      </c>
      <c r="L3068" t="s">
        <v>14676</v>
      </c>
    </row>
    <row r="3069" spans="1:12">
      <c r="A3069" t="s">
        <v>842</v>
      </c>
      <c r="B3069" t="s">
        <v>843</v>
      </c>
      <c r="C3069" t="str">
        <f t="shared" si="47"/>
        <v>Name</v>
      </c>
      <c r="D3069" s="2" t="s">
        <v>844</v>
      </c>
      <c r="E3069" t="s">
        <v>845</v>
      </c>
      <c r="F3069" t="s">
        <v>846</v>
      </c>
      <c r="G3069" t="s">
        <v>847</v>
      </c>
      <c r="H3069" t="s">
        <v>848</v>
      </c>
      <c r="I3069" t="s">
        <v>849</v>
      </c>
      <c r="J3069" t="s">
        <v>850</v>
      </c>
      <c r="K3069" t="s">
        <v>851</v>
      </c>
      <c r="L3069" t="s">
        <v>852</v>
      </c>
    </row>
    <row r="3070" spans="1:12">
      <c r="A3070" t="s">
        <v>14728</v>
      </c>
      <c r="B3070" t="s">
        <v>14678</v>
      </c>
      <c r="C3070" t="str">
        <f t="shared" si="47"/>
        <v>IRB</v>
      </c>
      <c r="D3070" s="2" t="s">
        <v>1671</v>
      </c>
      <c r="E3070" t="s">
        <v>12059</v>
      </c>
      <c r="F3070" t="s">
        <v>28570</v>
      </c>
      <c r="G3070" t="s">
        <v>164</v>
      </c>
      <c r="H3070" t="s">
        <v>14679</v>
      </c>
      <c r="I3070" t="s">
        <v>14680</v>
      </c>
      <c r="J3070" t="s">
        <v>14681</v>
      </c>
      <c r="K3070" t="s">
        <v>7945</v>
      </c>
      <c r="L3070" t="s">
        <v>14676</v>
      </c>
    </row>
    <row r="3071" spans="1:12">
      <c r="A3071" t="s">
        <v>14731</v>
      </c>
      <c r="B3071" t="s">
        <v>14683</v>
      </c>
      <c r="C3071" t="str">
        <f t="shared" si="47"/>
        <v>Shilpa</v>
      </c>
      <c r="D3071" s="2" t="s">
        <v>28571</v>
      </c>
      <c r="E3071" t="s">
        <v>25349</v>
      </c>
      <c r="F3071" t="s">
        <v>28572</v>
      </c>
      <c r="G3071" t="s">
        <v>673</v>
      </c>
      <c r="H3071" t="s">
        <v>14684</v>
      </c>
      <c r="I3071" t="s">
        <v>14685</v>
      </c>
      <c r="J3071" t="s">
        <v>14686</v>
      </c>
      <c r="K3071" t="s">
        <v>5462</v>
      </c>
      <c r="L3071" t="s">
        <v>14676</v>
      </c>
    </row>
    <row r="3072" spans="1:12">
      <c r="A3072" t="s">
        <v>14735</v>
      </c>
      <c r="B3072" t="s">
        <v>14688</v>
      </c>
      <c r="C3072" t="str">
        <f t="shared" si="47"/>
        <v>Leading</v>
      </c>
      <c r="D3072" s="2" t="s">
        <v>5814</v>
      </c>
      <c r="E3072" t="s">
        <v>28573</v>
      </c>
      <c r="F3072" t="s">
        <v>28574</v>
      </c>
      <c r="G3072" t="s">
        <v>856</v>
      </c>
      <c r="H3072" t="s">
        <v>5580</v>
      </c>
      <c r="I3072" t="s">
        <v>14689</v>
      </c>
      <c r="J3072" t="s">
        <v>3876</v>
      </c>
      <c r="K3072" t="s">
        <v>14690</v>
      </c>
      <c r="L3072" t="s">
        <v>14676</v>
      </c>
    </row>
    <row r="3073" spans="1:12">
      <c r="A3073" t="s">
        <v>14738</v>
      </c>
      <c r="B3073" t="s">
        <v>817</v>
      </c>
      <c r="C3073" t="str">
        <f t="shared" si="47"/>
        <v>Bandhan</v>
      </c>
      <c r="D3073" s="2" t="s">
        <v>3705</v>
      </c>
      <c r="E3073" t="s">
        <v>4281</v>
      </c>
      <c r="F3073" t="s">
        <v>28575</v>
      </c>
      <c r="G3073" t="s">
        <v>4642</v>
      </c>
      <c r="H3073" t="s">
        <v>14692</v>
      </c>
      <c r="I3073" t="s">
        <v>14693</v>
      </c>
      <c r="J3073" t="s">
        <v>14694</v>
      </c>
      <c r="K3073" t="s">
        <v>9148</v>
      </c>
      <c r="L3073" t="s">
        <v>14676</v>
      </c>
    </row>
    <row r="3074" spans="1:12">
      <c r="A3074" t="s">
        <v>14743</v>
      </c>
      <c r="B3074" t="s">
        <v>14696</v>
      </c>
      <c r="C3074" t="str">
        <f t="shared" ref="C3074:C3137" si="48">IFERROR(LEFT(B3074,FIND(" ",B3074)-1),B3074)</f>
        <v>Mysore</v>
      </c>
      <c r="D3074" s="2" t="s">
        <v>23217</v>
      </c>
      <c r="E3074" t="s">
        <v>468</v>
      </c>
      <c r="F3074" t="s">
        <v>26615</v>
      </c>
      <c r="G3074" t="s">
        <v>1405</v>
      </c>
      <c r="H3074" t="s">
        <v>12074</v>
      </c>
      <c r="I3074" t="s">
        <v>14698</v>
      </c>
      <c r="J3074" t="s">
        <v>5537</v>
      </c>
      <c r="K3074" t="s">
        <v>14699</v>
      </c>
      <c r="L3074" t="s">
        <v>14676</v>
      </c>
    </row>
    <row r="3075" spans="1:12">
      <c r="A3075" t="s">
        <v>14747</v>
      </c>
      <c r="B3075" t="s">
        <v>14701</v>
      </c>
      <c r="C3075" t="str">
        <f t="shared" si="48"/>
        <v>Rama</v>
      </c>
      <c r="D3075" s="2" t="s">
        <v>22783</v>
      </c>
      <c r="E3075" t="s">
        <v>1241</v>
      </c>
      <c r="F3075" t="s">
        <v>28576</v>
      </c>
      <c r="G3075" t="s">
        <v>1257</v>
      </c>
      <c r="H3075" t="s">
        <v>279</v>
      </c>
      <c r="I3075" t="s">
        <v>14703</v>
      </c>
      <c r="J3075" t="s">
        <v>14704</v>
      </c>
      <c r="K3075" t="s">
        <v>2003</v>
      </c>
      <c r="L3075" t="s">
        <v>874</v>
      </c>
    </row>
    <row r="3076" spans="1:12">
      <c r="A3076" t="s">
        <v>14752</v>
      </c>
      <c r="B3076" t="s">
        <v>14706</v>
      </c>
      <c r="C3076" t="str">
        <f t="shared" si="48"/>
        <v>East</v>
      </c>
      <c r="D3076" s="2" t="s">
        <v>6535</v>
      </c>
      <c r="E3076" t="s">
        <v>28577</v>
      </c>
      <c r="F3076" t="s">
        <v>28578</v>
      </c>
      <c r="G3076" t="s">
        <v>856</v>
      </c>
      <c r="H3076" t="s">
        <v>218</v>
      </c>
      <c r="I3076" t="s">
        <v>14707</v>
      </c>
      <c r="J3076" t="s">
        <v>13618</v>
      </c>
      <c r="K3076" t="s">
        <v>14708</v>
      </c>
      <c r="L3076" t="s">
        <v>11076</v>
      </c>
    </row>
    <row r="3077" spans="1:12">
      <c r="A3077" t="s">
        <v>14755</v>
      </c>
      <c r="B3077" t="s">
        <v>14710</v>
      </c>
      <c r="C3077" t="str">
        <f t="shared" si="48"/>
        <v>Star</v>
      </c>
      <c r="D3077" s="2" t="s">
        <v>24165</v>
      </c>
      <c r="E3077" t="s">
        <v>6181</v>
      </c>
      <c r="F3077" t="s">
        <v>24997</v>
      </c>
      <c r="G3077" t="s">
        <v>603</v>
      </c>
      <c r="H3077" t="s">
        <v>6352</v>
      </c>
      <c r="I3077" t="s">
        <v>14711</v>
      </c>
      <c r="J3077" t="s">
        <v>14712</v>
      </c>
      <c r="K3077" t="s">
        <v>14713</v>
      </c>
      <c r="L3077" t="s">
        <v>139</v>
      </c>
    </row>
    <row r="3078" spans="1:12">
      <c r="A3078" t="s">
        <v>14758</v>
      </c>
      <c r="B3078" t="s">
        <v>14715</v>
      </c>
      <c r="C3078" t="str">
        <f t="shared" si="48"/>
        <v>Banaras</v>
      </c>
      <c r="D3078" s="2" t="s">
        <v>24998</v>
      </c>
      <c r="E3078" t="s">
        <v>3576</v>
      </c>
      <c r="F3078" t="s">
        <v>23342</v>
      </c>
      <c r="G3078" t="s">
        <v>1392</v>
      </c>
      <c r="H3078" t="s">
        <v>570</v>
      </c>
      <c r="I3078" t="s">
        <v>11070</v>
      </c>
      <c r="J3078" t="s">
        <v>13775</v>
      </c>
      <c r="K3078" t="s">
        <v>14716</v>
      </c>
      <c r="L3078" t="s">
        <v>139</v>
      </c>
    </row>
    <row r="3079" spans="1:12">
      <c r="A3079" t="s">
        <v>14761</v>
      </c>
      <c r="B3079" t="s">
        <v>14718</v>
      </c>
      <c r="C3079" t="str">
        <f t="shared" si="48"/>
        <v>Informed</v>
      </c>
      <c r="D3079" s="2" t="s">
        <v>24633</v>
      </c>
      <c r="E3079" t="s">
        <v>4654</v>
      </c>
      <c r="F3079" t="s">
        <v>22840</v>
      </c>
      <c r="G3079" t="s">
        <v>856</v>
      </c>
      <c r="H3079" t="s">
        <v>449</v>
      </c>
      <c r="I3079" t="s">
        <v>14719</v>
      </c>
      <c r="J3079" t="s">
        <v>163</v>
      </c>
      <c r="K3079" t="s">
        <v>14720</v>
      </c>
      <c r="L3079" t="s">
        <v>139</v>
      </c>
    </row>
    <row r="3080" spans="1:12">
      <c r="A3080" t="s">
        <v>842</v>
      </c>
      <c r="B3080" t="s">
        <v>843</v>
      </c>
      <c r="C3080" t="str">
        <f t="shared" si="48"/>
        <v>Name</v>
      </c>
      <c r="D3080" s="2" t="s">
        <v>844</v>
      </c>
      <c r="E3080" t="s">
        <v>845</v>
      </c>
      <c r="F3080" t="s">
        <v>846</v>
      </c>
      <c r="G3080" t="s">
        <v>847</v>
      </c>
      <c r="H3080" t="s">
        <v>848</v>
      </c>
      <c r="I3080" t="s">
        <v>849</v>
      </c>
      <c r="J3080" t="s">
        <v>850</v>
      </c>
      <c r="K3080" t="s">
        <v>851</v>
      </c>
      <c r="L3080" t="s">
        <v>852</v>
      </c>
    </row>
    <row r="3081" spans="1:12">
      <c r="A3081" t="s">
        <v>14766</v>
      </c>
      <c r="B3081" t="s">
        <v>14722</v>
      </c>
      <c r="C3081" t="str">
        <f t="shared" si="48"/>
        <v>Vascon</v>
      </c>
      <c r="D3081" s="2" t="s">
        <v>18283</v>
      </c>
      <c r="E3081" t="s">
        <v>3091</v>
      </c>
      <c r="F3081" t="s">
        <v>28579</v>
      </c>
      <c r="G3081" t="s">
        <v>856</v>
      </c>
      <c r="H3081" t="s">
        <v>12850</v>
      </c>
      <c r="I3081" t="s">
        <v>12469</v>
      </c>
      <c r="J3081" t="s">
        <v>14723</v>
      </c>
      <c r="K3081" t="s">
        <v>8162</v>
      </c>
      <c r="L3081" t="s">
        <v>139</v>
      </c>
    </row>
    <row r="3082" spans="1:12">
      <c r="A3082" t="s">
        <v>14769</v>
      </c>
      <c r="B3082" t="s">
        <v>14725</v>
      </c>
      <c r="C3082" t="str">
        <f t="shared" si="48"/>
        <v>Sundaram</v>
      </c>
      <c r="D3082" s="2" t="s">
        <v>28580</v>
      </c>
      <c r="E3082" t="s">
        <v>28581</v>
      </c>
      <c r="F3082" t="s">
        <v>28582</v>
      </c>
      <c r="G3082" t="s">
        <v>2350</v>
      </c>
      <c r="H3082" t="s">
        <v>100</v>
      </c>
      <c r="I3082" t="s">
        <v>14726</v>
      </c>
      <c r="J3082" t="s">
        <v>14727</v>
      </c>
      <c r="K3082" t="s">
        <v>7083</v>
      </c>
      <c r="L3082" t="s">
        <v>4936</v>
      </c>
    </row>
    <row r="3083" spans="1:12">
      <c r="A3083" t="s">
        <v>14772</v>
      </c>
      <c r="B3083" t="s">
        <v>14729</v>
      </c>
      <c r="C3083" t="str">
        <f t="shared" si="48"/>
        <v>Uflex</v>
      </c>
      <c r="D3083" s="2" t="s">
        <v>28583</v>
      </c>
      <c r="E3083" t="s">
        <v>1803</v>
      </c>
      <c r="F3083" t="s">
        <v>28584</v>
      </c>
      <c r="G3083" t="s">
        <v>3847</v>
      </c>
      <c r="H3083" t="s">
        <v>3350</v>
      </c>
      <c r="I3083" t="s">
        <v>3829</v>
      </c>
      <c r="J3083" t="s">
        <v>14730</v>
      </c>
      <c r="K3083" t="s">
        <v>5593</v>
      </c>
      <c r="L3083" t="s">
        <v>4936</v>
      </c>
    </row>
    <row r="3084" spans="1:12">
      <c r="A3084" t="s">
        <v>14776</v>
      </c>
      <c r="B3084" t="s">
        <v>14732</v>
      </c>
      <c r="C3084" t="str">
        <f t="shared" si="48"/>
        <v>PTC</v>
      </c>
      <c r="D3084" s="2" t="s">
        <v>28585</v>
      </c>
      <c r="E3084" t="s">
        <v>28586</v>
      </c>
      <c r="F3084" t="s">
        <v>28587</v>
      </c>
      <c r="G3084" t="s">
        <v>856</v>
      </c>
      <c r="H3084" t="s">
        <v>4217</v>
      </c>
      <c r="I3084" t="s">
        <v>1570</v>
      </c>
      <c r="J3084" t="s">
        <v>14733</v>
      </c>
      <c r="K3084" t="s">
        <v>14734</v>
      </c>
      <c r="L3084" t="s">
        <v>12161</v>
      </c>
    </row>
    <row r="3085" spans="1:12">
      <c r="A3085" t="s">
        <v>14778</v>
      </c>
      <c r="B3085" t="s">
        <v>14736</v>
      </c>
      <c r="C3085" t="str">
        <f t="shared" si="48"/>
        <v>Suryalata</v>
      </c>
      <c r="D3085" s="2" t="s">
        <v>24301</v>
      </c>
      <c r="E3085" t="s">
        <v>5962</v>
      </c>
      <c r="F3085" t="s">
        <v>24999</v>
      </c>
      <c r="G3085" t="s">
        <v>2153</v>
      </c>
      <c r="H3085" t="s">
        <v>5373</v>
      </c>
      <c r="I3085" t="s">
        <v>14737</v>
      </c>
      <c r="J3085" t="s">
        <v>13094</v>
      </c>
      <c r="K3085" t="s">
        <v>1247</v>
      </c>
      <c r="L3085" t="s">
        <v>12161</v>
      </c>
    </row>
    <row r="3086" spans="1:12">
      <c r="A3086" t="s">
        <v>14780</v>
      </c>
      <c r="B3086" t="s">
        <v>14739</v>
      </c>
      <c r="C3086" t="str">
        <f t="shared" si="48"/>
        <v>Indo</v>
      </c>
      <c r="D3086" s="2" t="s">
        <v>24918</v>
      </c>
      <c r="E3086" t="s">
        <v>6406</v>
      </c>
      <c r="F3086" t="s">
        <v>28588</v>
      </c>
      <c r="G3086" t="s">
        <v>856</v>
      </c>
      <c r="H3086" t="s">
        <v>686</v>
      </c>
      <c r="I3086" t="s">
        <v>14741</v>
      </c>
      <c r="J3086" t="s">
        <v>14742</v>
      </c>
      <c r="K3086" t="s">
        <v>5174</v>
      </c>
      <c r="L3086" t="s">
        <v>12161</v>
      </c>
    </row>
    <row r="3087" spans="1:12">
      <c r="A3087" t="s">
        <v>14783</v>
      </c>
      <c r="B3087" t="s">
        <v>14744</v>
      </c>
      <c r="C3087" t="str">
        <f t="shared" si="48"/>
        <v>Igarashi</v>
      </c>
      <c r="D3087" s="2" t="s">
        <v>23278</v>
      </c>
      <c r="E3087" t="s">
        <v>21125</v>
      </c>
      <c r="F3087" t="s">
        <v>28589</v>
      </c>
      <c r="G3087" t="s">
        <v>1027</v>
      </c>
      <c r="H3087" t="s">
        <v>10152</v>
      </c>
      <c r="I3087" t="s">
        <v>14745</v>
      </c>
      <c r="J3087" t="s">
        <v>14746</v>
      </c>
      <c r="K3087" t="s">
        <v>12001</v>
      </c>
      <c r="L3087" t="s">
        <v>8285</v>
      </c>
    </row>
    <row r="3088" spans="1:12">
      <c r="A3088" t="s">
        <v>14786</v>
      </c>
      <c r="B3088" t="s">
        <v>14748</v>
      </c>
      <c r="C3088" t="str">
        <f t="shared" si="48"/>
        <v>BSL</v>
      </c>
      <c r="D3088" s="2" t="s">
        <v>25000</v>
      </c>
      <c r="E3088" t="s">
        <v>4699</v>
      </c>
      <c r="F3088" t="s">
        <v>22989</v>
      </c>
      <c r="G3088" t="s">
        <v>574</v>
      </c>
      <c r="H3088" t="s">
        <v>5509</v>
      </c>
      <c r="I3088" t="s">
        <v>14749</v>
      </c>
      <c r="J3088" t="s">
        <v>14750</v>
      </c>
      <c r="K3088" t="s">
        <v>14751</v>
      </c>
      <c r="L3088" t="s">
        <v>8285</v>
      </c>
    </row>
    <row r="3089" spans="1:12">
      <c r="A3089" t="s">
        <v>14788</v>
      </c>
      <c r="B3089" t="s">
        <v>14753</v>
      </c>
      <c r="C3089" t="str">
        <f t="shared" si="48"/>
        <v>Goblin</v>
      </c>
      <c r="D3089" s="2" t="s">
        <v>3351</v>
      </c>
      <c r="E3089" t="s">
        <v>1089</v>
      </c>
      <c r="F3089" t="s">
        <v>3331</v>
      </c>
      <c r="G3089" t="s">
        <v>856</v>
      </c>
      <c r="H3089" t="s">
        <v>236</v>
      </c>
      <c r="I3089" t="s">
        <v>14754</v>
      </c>
      <c r="J3089" t="s">
        <v>3873</v>
      </c>
      <c r="K3089" t="s">
        <v>2838</v>
      </c>
      <c r="L3089" t="s">
        <v>8285</v>
      </c>
    </row>
    <row r="3090" spans="1:12">
      <c r="A3090" t="s">
        <v>14792</v>
      </c>
      <c r="B3090" t="s">
        <v>14756</v>
      </c>
      <c r="C3090" t="str">
        <f t="shared" si="48"/>
        <v>Bhatia</v>
      </c>
      <c r="D3090" s="2" t="s">
        <v>1734</v>
      </c>
      <c r="E3090" t="s">
        <v>25001</v>
      </c>
      <c r="F3090" t="s">
        <v>25002</v>
      </c>
      <c r="G3090" t="s">
        <v>856</v>
      </c>
      <c r="H3090" t="s">
        <v>6697</v>
      </c>
      <c r="I3090" t="s">
        <v>14757</v>
      </c>
      <c r="J3090" t="s">
        <v>2425</v>
      </c>
      <c r="K3090" t="s">
        <v>14649</v>
      </c>
      <c r="L3090" t="s">
        <v>8285</v>
      </c>
    </row>
    <row r="3091" spans="1:12">
      <c r="A3091" t="s">
        <v>14796</v>
      </c>
      <c r="B3091" t="s">
        <v>14759</v>
      </c>
      <c r="C3091" t="str">
        <f t="shared" si="48"/>
        <v>Rite</v>
      </c>
      <c r="D3091" s="2" t="s">
        <v>5904</v>
      </c>
      <c r="E3091" t="s">
        <v>5108</v>
      </c>
      <c r="F3091" t="s">
        <v>2319</v>
      </c>
      <c r="G3091" t="s">
        <v>856</v>
      </c>
      <c r="H3091" t="s">
        <v>1369</v>
      </c>
      <c r="I3091" t="s">
        <v>14760</v>
      </c>
      <c r="J3091" t="s">
        <v>1323</v>
      </c>
      <c r="K3091" t="s">
        <v>6131</v>
      </c>
      <c r="L3091" t="s">
        <v>8285</v>
      </c>
    </row>
    <row r="3092" spans="1:12">
      <c r="A3092" t="s">
        <v>14800</v>
      </c>
      <c r="B3092" t="s">
        <v>14762</v>
      </c>
      <c r="C3092" t="str">
        <f t="shared" si="48"/>
        <v>Cons.</v>
      </c>
      <c r="D3092" s="2" t="s">
        <v>28590</v>
      </c>
      <c r="E3092" t="s">
        <v>149</v>
      </c>
      <c r="F3092" t="s">
        <v>28591</v>
      </c>
      <c r="G3092" t="s">
        <v>331</v>
      </c>
      <c r="H3092" t="s">
        <v>5317</v>
      </c>
      <c r="I3092" t="s">
        <v>14763</v>
      </c>
      <c r="J3092" t="s">
        <v>14764</v>
      </c>
      <c r="K3092" t="s">
        <v>5483</v>
      </c>
      <c r="L3092" t="s">
        <v>14765</v>
      </c>
    </row>
    <row r="3093" spans="1:12">
      <c r="A3093" t="s">
        <v>14805</v>
      </c>
      <c r="B3093" t="s">
        <v>14767</v>
      </c>
      <c r="C3093" t="str">
        <f t="shared" si="48"/>
        <v>Annvrridhhi</v>
      </c>
      <c r="D3093" s="2" t="s">
        <v>6871</v>
      </c>
      <c r="E3093" t="s">
        <v>28592</v>
      </c>
      <c r="F3093" t="s">
        <v>28593</v>
      </c>
      <c r="G3093" t="s">
        <v>856</v>
      </c>
      <c r="H3093" t="s">
        <v>96</v>
      </c>
      <c r="I3093" t="s">
        <v>14768</v>
      </c>
      <c r="J3093" t="s">
        <v>10168</v>
      </c>
      <c r="K3093" t="s">
        <v>5787</v>
      </c>
      <c r="L3093" t="s">
        <v>14765</v>
      </c>
    </row>
    <row r="3094" spans="1:12">
      <c r="A3094" t="s">
        <v>14809</v>
      </c>
      <c r="B3094" t="s">
        <v>14770</v>
      </c>
      <c r="C3094" t="str">
        <f t="shared" si="48"/>
        <v>Aarnav</v>
      </c>
      <c r="D3094" s="2" t="s">
        <v>4000</v>
      </c>
      <c r="E3094" t="s">
        <v>4131</v>
      </c>
      <c r="F3094" t="s">
        <v>28594</v>
      </c>
      <c r="G3094" t="s">
        <v>856</v>
      </c>
      <c r="H3094" t="s">
        <v>4263</v>
      </c>
      <c r="I3094" t="s">
        <v>4875</v>
      </c>
      <c r="J3094" t="s">
        <v>14771</v>
      </c>
      <c r="K3094" t="s">
        <v>11974</v>
      </c>
      <c r="L3094" t="s">
        <v>14765</v>
      </c>
    </row>
    <row r="3095" spans="1:12">
      <c r="A3095" t="s">
        <v>14813</v>
      </c>
      <c r="B3095" t="s">
        <v>14773</v>
      </c>
      <c r="C3095" t="str">
        <f t="shared" si="48"/>
        <v>United</v>
      </c>
      <c r="D3095" s="2" t="s">
        <v>25003</v>
      </c>
      <c r="E3095" t="s">
        <v>4028</v>
      </c>
      <c r="F3095" t="s">
        <v>25004</v>
      </c>
      <c r="G3095" t="s">
        <v>1317</v>
      </c>
      <c r="H3095" t="s">
        <v>6053</v>
      </c>
      <c r="I3095" t="s">
        <v>6483</v>
      </c>
      <c r="J3095" t="s">
        <v>14774</v>
      </c>
      <c r="K3095" t="s">
        <v>14775</v>
      </c>
      <c r="L3095" t="s">
        <v>7487</v>
      </c>
    </row>
    <row r="3096" spans="1:12">
      <c r="A3096" t="s">
        <v>842</v>
      </c>
      <c r="B3096" t="s">
        <v>843</v>
      </c>
      <c r="C3096" t="str">
        <f t="shared" si="48"/>
        <v>Name</v>
      </c>
      <c r="D3096" s="2" t="s">
        <v>844</v>
      </c>
      <c r="E3096" t="s">
        <v>845</v>
      </c>
      <c r="F3096" t="s">
        <v>846</v>
      </c>
      <c r="G3096" t="s">
        <v>847</v>
      </c>
      <c r="H3096" t="s">
        <v>848</v>
      </c>
      <c r="I3096" t="s">
        <v>849</v>
      </c>
      <c r="J3096" t="s">
        <v>850</v>
      </c>
      <c r="K3096" t="s">
        <v>851</v>
      </c>
      <c r="L3096" t="s">
        <v>852</v>
      </c>
    </row>
    <row r="3097" spans="1:12">
      <c r="A3097" t="s">
        <v>14817</v>
      </c>
      <c r="B3097" t="s">
        <v>14777</v>
      </c>
      <c r="C3097" t="str">
        <f t="shared" si="48"/>
        <v>Econo</v>
      </c>
      <c r="D3097" s="2" t="s">
        <v>14448</v>
      </c>
      <c r="E3097" t="s">
        <v>2302</v>
      </c>
      <c r="F3097" t="s">
        <v>4856</v>
      </c>
      <c r="G3097" t="s">
        <v>856</v>
      </c>
      <c r="H3097" t="s">
        <v>3847</v>
      </c>
      <c r="I3097" t="s">
        <v>4396</v>
      </c>
      <c r="J3097" t="s">
        <v>2418</v>
      </c>
      <c r="K3097" t="s">
        <v>10595</v>
      </c>
      <c r="L3097" t="s">
        <v>7487</v>
      </c>
    </row>
    <row r="3098" spans="1:12">
      <c r="A3098" t="s">
        <v>14820</v>
      </c>
      <c r="B3098" t="s">
        <v>709</v>
      </c>
      <c r="C3098" t="str">
        <f t="shared" si="48"/>
        <v>MMTC</v>
      </c>
      <c r="D3098" s="2" t="s">
        <v>28595</v>
      </c>
      <c r="E3098" t="s">
        <v>28596</v>
      </c>
      <c r="F3098" t="s">
        <v>28597</v>
      </c>
      <c r="G3098" t="s">
        <v>856</v>
      </c>
      <c r="H3098" t="s">
        <v>13208</v>
      </c>
      <c r="I3098" t="s">
        <v>14779</v>
      </c>
      <c r="J3098" t="s">
        <v>4127</v>
      </c>
      <c r="K3098" t="s">
        <v>1351</v>
      </c>
      <c r="L3098" t="s">
        <v>14353</v>
      </c>
    </row>
    <row r="3099" spans="1:12">
      <c r="A3099" t="s">
        <v>14822</v>
      </c>
      <c r="B3099" t="s">
        <v>14781</v>
      </c>
      <c r="C3099" t="str">
        <f t="shared" si="48"/>
        <v>Sona</v>
      </c>
      <c r="D3099" s="2" t="s">
        <v>2903</v>
      </c>
      <c r="E3099" t="s">
        <v>4112</v>
      </c>
      <c r="F3099" t="s">
        <v>28598</v>
      </c>
      <c r="G3099" t="s">
        <v>856</v>
      </c>
      <c r="H3099" t="s">
        <v>1616</v>
      </c>
      <c r="I3099" t="s">
        <v>14782</v>
      </c>
      <c r="J3099" t="s">
        <v>5301</v>
      </c>
      <c r="K3099" t="s">
        <v>602</v>
      </c>
      <c r="L3099" t="s">
        <v>14353</v>
      </c>
    </row>
    <row r="3100" spans="1:12">
      <c r="A3100" t="s">
        <v>14825</v>
      </c>
      <c r="B3100" t="s">
        <v>14784</v>
      </c>
      <c r="C3100" t="str">
        <f t="shared" si="48"/>
        <v>Saumya</v>
      </c>
      <c r="D3100" s="2" t="s">
        <v>24851</v>
      </c>
      <c r="E3100" t="s">
        <v>10436</v>
      </c>
      <c r="F3100" t="s">
        <v>9571</v>
      </c>
      <c r="G3100" t="s">
        <v>856</v>
      </c>
      <c r="H3100" t="s">
        <v>5929</v>
      </c>
      <c r="I3100" t="s">
        <v>1065</v>
      </c>
      <c r="J3100" t="s">
        <v>6062</v>
      </c>
      <c r="K3100" t="s">
        <v>14785</v>
      </c>
      <c r="L3100" t="s">
        <v>9733</v>
      </c>
    </row>
    <row r="3101" spans="1:12">
      <c r="A3101" t="s">
        <v>14828</v>
      </c>
      <c r="B3101" t="s">
        <v>14787</v>
      </c>
      <c r="C3101" t="str">
        <f t="shared" si="48"/>
        <v>Solid</v>
      </c>
      <c r="D3101" s="2" t="s">
        <v>7501</v>
      </c>
      <c r="E3101" t="s">
        <v>23377</v>
      </c>
      <c r="F3101" t="s">
        <v>5385</v>
      </c>
      <c r="G3101" t="s">
        <v>856</v>
      </c>
      <c r="H3101" t="s">
        <v>231</v>
      </c>
      <c r="I3101" t="s">
        <v>856</v>
      </c>
      <c r="J3101" t="s">
        <v>5580</v>
      </c>
      <c r="K3101" t="s">
        <v>10177</v>
      </c>
      <c r="L3101" t="s">
        <v>1992</v>
      </c>
    </row>
    <row r="3102" spans="1:12">
      <c r="A3102" t="s">
        <v>14831</v>
      </c>
      <c r="B3102" t="s">
        <v>14789</v>
      </c>
      <c r="C3102" t="str">
        <f t="shared" si="48"/>
        <v>Rana</v>
      </c>
      <c r="D3102" s="2" t="s">
        <v>9855</v>
      </c>
      <c r="E3102" t="s">
        <v>9135</v>
      </c>
      <c r="F3102" t="s">
        <v>28599</v>
      </c>
      <c r="G3102" t="s">
        <v>856</v>
      </c>
      <c r="H3102" t="s">
        <v>14634</v>
      </c>
      <c r="I3102" t="s">
        <v>14790</v>
      </c>
      <c r="J3102" t="s">
        <v>14791</v>
      </c>
      <c r="K3102" t="s">
        <v>9861</v>
      </c>
      <c r="L3102" t="s">
        <v>7465</v>
      </c>
    </row>
    <row r="3103" spans="1:12">
      <c r="A3103" t="s">
        <v>14834</v>
      </c>
      <c r="B3103" t="s">
        <v>14793</v>
      </c>
      <c r="C3103" t="str">
        <f t="shared" si="48"/>
        <v>DCB</v>
      </c>
      <c r="D3103" s="2" t="s">
        <v>28600</v>
      </c>
      <c r="E3103" t="s">
        <v>3632</v>
      </c>
      <c r="F3103" t="s">
        <v>28601</v>
      </c>
      <c r="G3103" t="s">
        <v>282</v>
      </c>
      <c r="H3103" t="s">
        <v>14794</v>
      </c>
      <c r="I3103" t="s">
        <v>5051</v>
      </c>
      <c r="J3103" t="s">
        <v>14795</v>
      </c>
      <c r="K3103" t="s">
        <v>723</v>
      </c>
      <c r="L3103" t="s">
        <v>7465</v>
      </c>
    </row>
    <row r="3104" spans="1:12">
      <c r="A3104" t="s">
        <v>14836</v>
      </c>
      <c r="B3104" t="s">
        <v>14801</v>
      </c>
      <c r="C3104" t="str">
        <f t="shared" si="48"/>
        <v>BCPL</v>
      </c>
      <c r="D3104" s="2" t="s">
        <v>1327</v>
      </c>
      <c r="E3104" t="s">
        <v>3638</v>
      </c>
      <c r="F3104" t="s">
        <v>11959</v>
      </c>
      <c r="G3104" t="s">
        <v>2109</v>
      </c>
      <c r="H3104" t="s">
        <v>867</v>
      </c>
      <c r="I3104" t="s">
        <v>14802</v>
      </c>
      <c r="J3104" t="s">
        <v>14803</v>
      </c>
      <c r="K3104" t="s">
        <v>14804</v>
      </c>
      <c r="L3104" t="s">
        <v>7465</v>
      </c>
    </row>
    <row r="3105" spans="1:12">
      <c r="A3105" t="s">
        <v>14839</v>
      </c>
      <c r="B3105" t="s">
        <v>14806</v>
      </c>
      <c r="C3105" t="str">
        <f t="shared" si="48"/>
        <v>Bandaram</v>
      </c>
      <c r="D3105" s="2" t="s">
        <v>14937</v>
      </c>
      <c r="E3105" t="s">
        <v>28602</v>
      </c>
      <c r="F3105" t="s">
        <v>2650</v>
      </c>
      <c r="G3105" t="s">
        <v>3591</v>
      </c>
      <c r="H3105" t="s">
        <v>933</v>
      </c>
      <c r="I3105" t="s">
        <v>14807</v>
      </c>
      <c r="J3105" t="s">
        <v>4362</v>
      </c>
      <c r="K3105" t="s">
        <v>14808</v>
      </c>
      <c r="L3105" t="s">
        <v>7465</v>
      </c>
    </row>
    <row r="3106" spans="1:12">
      <c r="A3106" t="s">
        <v>14843</v>
      </c>
      <c r="B3106" t="s">
        <v>14810</v>
      </c>
      <c r="C3106" t="str">
        <f t="shared" si="48"/>
        <v>Prestige</v>
      </c>
      <c r="D3106" s="2" t="s">
        <v>28603</v>
      </c>
      <c r="E3106" t="s">
        <v>28604</v>
      </c>
      <c r="F3106" t="s">
        <v>28605</v>
      </c>
      <c r="G3106" t="s">
        <v>1555</v>
      </c>
      <c r="H3106" t="s">
        <v>14811</v>
      </c>
      <c r="I3106" t="s">
        <v>4853</v>
      </c>
      <c r="J3106" t="s">
        <v>14812</v>
      </c>
      <c r="K3106" t="s">
        <v>5424</v>
      </c>
      <c r="L3106" t="s">
        <v>166</v>
      </c>
    </row>
    <row r="3107" spans="1:12">
      <c r="A3107" t="s">
        <v>842</v>
      </c>
      <c r="B3107" t="s">
        <v>843</v>
      </c>
      <c r="C3107" t="str">
        <f t="shared" si="48"/>
        <v>Name</v>
      </c>
      <c r="D3107" s="2" t="s">
        <v>844</v>
      </c>
      <c r="E3107" t="s">
        <v>845</v>
      </c>
      <c r="F3107" t="s">
        <v>846</v>
      </c>
      <c r="G3107" t="s">
        <v>847</v>
      </c>
      <c r="H3107" t="s">
        <v>848</v>
      </c>
      <c r="I3107" t="s">
        <v>849</v>
      </c>
      <c r="J3107" t="s">
        <v>850</v>
      </c>
      <c r="K3107" t="s">
        <v>851</v>
      </c>
      <c r="L3107" t="s">
        <v>852</v>
      </c>
    </row>
    <row r="3108" spans="1:12">
      <c r="A3108" t="s">
        <v>14846</v>
      </c>
      <c r="B3108" t="s">
        <v>304</v>
      </c>
      <c r="C3108" t="str">
        <f t="shared" si="48"/>
        <v>UPL</v>
      </c>
      <c r="D3108" s="2" t="s">
        <v>28606</v>
      </c>
      <c r="E3108" t="s">
        <v>1345</v>
      </c>
      <c r="F3108" t="s">
        <v>28607</v>
      </c>
      <c r="G3108" t="s">
        <v>2912</v>
      </c>
      <c r="H3108" t="s">
        <v>14814</v>
      </c>
      <c r="I3108" t="s">
        <v>14815</v>
      </c>
      <c r="J3108" t="s">
        <v>14816</v>
      </c>
      <c r="K3108" t="s">
        <v>6697</v>
      </c>
      <c r="L3108" t="s">
        <v>166</v>
      </c>
    </row>
    <row r="3109" spans="1:12">
      <c r="A3109" t="s">
        <v>14848</v>
      </c>
      <c r="B3109" t="s">
        <v>14818</v>
      </c>
      <c r="C3109" t="str">
        <f t="shared" si="48"/>
        <v>Pruden.</v>
      </c>
      <c r="D3109" s="2" t="s">
        <v>23174</v>
      </c>
      <c r="E3109" t="s">
        <v>7419</v>
      </c>
      <c r="F3109" t="s">
        <v>25070</v>
      </c>
      <c r="G3109" t="s">
        <v>856</v>
      </c>
      <c r="H3109" t="s">
        <v>3608</v>
      </c>
      <c r="I3109" t="s">
        <v>5276</v>
      </c>
      <c r="J3109" t="s">
        <v>9988</v>
      </c>
      <c r="K3109" t="s">
        <v>14819</v>
      </c>
      <c r="L3109" t="s">
        <v>166</v>
      </c>
    </row>
    <row r="3110" spans="1:12">
      <c r="A3110" t="s">
        <v>14852</v>
      </c>
      <c r="B3110" t="s">
        <v>14821</v>
      </c>
      <c r="C3110" t="str">
        <f t="shared" si="48"/>
        <v>Omega</v>
      </c>
      <c r="D3110" s="2" t="s">
        <v>25006</v>
      </c>
      <c r="E3110" t="s">
        <v>3236</v>
      </c>
      <c r="F3110" t="s">
        <v>11800</v>
      </c>
      <c r="G3110" t="s">
        <v>856</v>
      </c>
      <c r="H3110" t="s">
        <v>3264</v>
      </c>
      <c r="I3110" t="s">
        <v>4732</v>
      </c>
      <c r="J3110" t="s">
        <v>8628</v>
      </c>
      <c r="K3110" t="s">
        <v>859</v>
      </c>
      <c r="L3110" t="s">
        <v>396</v>
      </c>
    </row>
    <row r="3111" spans="1:12">
      <c r="A3111" t="s">
        <v>14856</v>
      </c>
      <c r="B3111" t="s">
        <v>14823</v>
      </c>
      <c r="C3111" t="str">
        <f t="shared" si="48"/>
        <v>Delta</v>
      </c>
      <c r="D3111" s="2" t="s">
        <v>25716</v>
      </c>
      <c r="E3111" t="s">
        <v>330</v>
      </c>
      <c r="F3111" t="s">
        <v>28608</v>
      </c>
      <c r="G3111" t="s">
        <v>1456</v>
      </c>
      <c r="H3111" t="s">
        <v>11185</v>
      </c>
      <c r="I3111" t="s">
        <v>11244</v>
      </c>
      <c r="J3111" t="s">
        <v>13375</v>
      </c>
      <c r="K3111" t="s">
        <v>14824</v>
      </c>
      <c r="L3111" t="s">
        <v>396</v>
      </c>
    </row>
    <row r="3112" spans="1:12">
      <c r="A3112" t="s">
        <v>14860</v>
      </c>
      <c r="B3112" t="s">
        <v>14826</v>
      </c>
      <c r="C3112" t="str">
        <f t="shared" si="48"/>
        <v>Amco</v>
      </c>
      <c r="D3112" s="2" t="s">
        <v>23735</v>
      </c>
      <c r="E3112" t="s">
        <v>23384</v>
      </c>
      <c r="F3112" t="s">
        <v>2496</v>
      </c>
      <c r="G3112" t="s">
        <v>856</v>
      </c>
      <c r="H3112" t="s">
        <v>577</v>
      </c>
      <c r="I3112" t="s">
        <v>14827</v>
      </c>
      <c r="J3112" t="s">
        <v>5345</v>
      </c>
      <c r="K3112" t="s">
        <v>5216</v>
      </c>
      <c r="L3112" t="s">
        <v>5665</v>
      </c>
    </row>
    <row r="3113" spans="1:12">
      <c r="A3113" t="s">
        <v>14862</v>
      </c>
      <c r="B3113" t="s">
        <v>14829</v>
      </c>
      <c r="C3113" t="str">
        <f t="shared" si="48"/>
        <v>Galada</v>
      </c>
      <c r="D3113" s="2" t="s">
        <v>3590</v>
      </c>
      <c r="E3113" t="s">
        <v>16055</v>
      </c>
      <c r="F3113" t="s">
        <v>579</v>
      </c>
      <c r="G3113" t="s">
        <v>856</v>
      </c>
      <c r="H3113" t="s">
        <v>231</v>
      </c>
      <c r="I3113" t="s">
        <v>6345</v>
      </c>
      <c r="J3113" t="s">
        <v>867</v>
      </c>
      <c r="K3113" t="s">
        <v>14830</v>
      </c>
      <c r="L3113" t="s">
        <v>5665</v>
      </c>
    </row>
    <row r="3114" spans="1:12">
      <c r="A3114" t="s">
        <v>14865</v>
      </c>
      <c r="B3114" t="s">
        <v>14832</v>
      </c>
      <c r="C3114" t="str">
        <f t="shared" si="48"/>
        <v>Vindhya</v>
      </c>
      <c r="D3114" s="2" t="s">
        <v>6468</v>
      </c>
      <c r="E3114" t="s">
        <v>2756</v>
      </c>
      <c r="F3114" t="s">
        <v>25007</v>
      </c>
      <c r="G3114" t="s">
        <v>1017</v>
      </c>
      <c r="H3114" t="s">
        <v>3893</v>
      </c>
      <c r="I3114" t="s">
        <v>5937</v>
      </c>
      <c r="J3114" t="s">
        <v>14833</v>
      </c>
      <c r="K3114" t="s">
        <v>193</v>
      </c>
      <c r="L3114" t="s">
        <v>5665</v>
      </c>
    </row>
    <row r="3115" spans="1:12">
      <c r="A3115" t="s">
        <v>14868</v>
      </c>
      <c r="B3115" t="s">
        <v>14835</v>
      </c>
      <c r="C3115" t="str">
        <f t="shared" si="48"/>
        <v>Remi</v>
      </c>
      <c r="D3115" s="2" t="s">
        <v>23922</v>
      </c>
      <c r="E3115" t="s">
        <v>11415</v>
      </c>
      <c r="F3115" t="s">
        <v>28609</v>
      </c>
      <c r="G3115" t="s">
        <v>856</v>
      </c>
      <c r="H3115" t="s">
        <v>3024</v>
      </c>
      <c r="I3115" t="s">
        <v>384</v>
      </c>
      <c r="J3115" t="s">
        <v>13403</v>
      </c>
      <c r="K3115" t="s">
        <v>6298</v>
      </c>
      <c r="L3115" t="s">
        <v>4313</v>
      </c>
    </row>
    <row r="3116" spans="1:12">
      <c r="A3116" t="s">
        <v>14872</v>
      </c>
      <c r="B3116" t="s">
        <v>14837</v>
      </c>
      <c r="C3116" t="str">
        <f t="shared" si="48"/>
        <v>Shah</v>
      </c>
      <c r="D3116" s="2" t="s">
        <v>4115</v>
      </c>
      <c r="E3116" t="s">
        <v>7124</v>
      </c>
      <c r="F3116" t="s">
        <v>26232</v>
      </c>
      <c r="G3116" t="s">
        <v>856</v>
      </c>
      <c r="H3116" t="s">
        <v>5475</v>
      </c>
      <c r="I3116" t="s">
        <v>2238</v>
      </c>
      <c r="J3116" t="s">
        <v>9436</v>
      </c>
      <c r="K3116" t="s">
        <v>14838</v>
      </c>
      <c r="L3116" t="s">
        <v>4313</v>
      </c>
    </row>
    <row r="3117" spans="1:12">
      <c r="A3117" t="s">
        <v>14878</v>
      </c>
      <c r="B3117" t="s">
        <v>14840</v>
      </c>
      <c r="C3117" t="str">
        <f t="shared" si="48"/>
        <v>R</v>
      </c>
      <c r="D3117" s="2" t="s">
        <v>25008</v>
      </c>
      <c r="E3117" t="s">
        <v>6157</v>
      </c>
      <c r="F3117" t="s">
        <v>25009</v>
      </c>
      <c r="G3117" t="s">
        <v>856</v>
      </c>
      <c r="H3117" t="s">
        <v>8737</v>
      </c>
      <c r="I3117" t="s">
        <v>14841</v>
      </c>
      <c r="J3117" t="s">
        <v>4311</v>
      </c>
      <c r="K3117" t="s">
        <v>14842</v>
      </c>
      <c r="L3117" t="s">
        <v>4313</v>
      </c>
    </row>
    <row r="3118" spans="1:12">
      <c r="A3118" t="s">
        <v>14882</v>
      </c>
      <c r="B3118" t="s">
        <v>14844</v>
      </c>
      <c r="C3118" t="str">
        <f t="shared" si="48"/>
        <v>Grovy</v>
      </c>
      <c r="D3118" s="2" t="s">
        <v>2439</v>
      </c>
      <c r="E3118" t="s">
        <v>14183</v>
      </c>
      <c r="F3118" t="s">
        <v>15519</v>
      </c>
      <c r="G3118" t="s">
        <v>4302</v>
      </c>
      <c r="H3118" t="s">
        <v>3165</v>
      </c>
      <c r="I3118" t="s">
        <v>5828</v>
      </c>
      <c r="J3118" t="s">
        <v>2865</v>
      </c>
      <c r="K3118" t="s">
        <v>14845</v>
      </c>
      <c r="L3118" t="s">
        <v>4313</v>
      </c>
    </row>
    <row r="3119" spans="1:12">
      <c r="A3119" t="s">
        <v>14884</v>
      </c>
      <c r="B3119" t="s">
        <v>14847</v>
      </c>
      <c r="C3119" t="str">
        <f t="shared" si="48"/>
        <v>Indo</v>
      </c>
      <c r="D3119" s="2" t="s">
        <v>3133</v>
      </c>
      <c r="E3119" t="s">
        <v>5312</v>
      </c>
      <c r="F3119" t="s">
        <v>1032</v>
      </c>
      <c r="G3119" t="s">
        <v>856</v>
      </c>
      <c r="H3119" t="s">
        <v>856</v>
      </c>
      <c r="I3119" t="s">
        <v>870</v>
      </c>
      <c r="J3119" t="s">
        <v>6228</v>
      </c>
      <c r="K3119" t="s">
        <v>4048</v>
      </c>
      <c r="L3119" t="s">
        <v>9053</v>
      </c>
    </row>
    <row r="3120" spans="1:12">
      <c r="A3120" t="s">
        <v>14888</v>
      </c>
      <c r="B3120" t="s">
        <v>14849</v>
      </c>
      <c r="C3120" t="str">
        <f t="shared" si="48"/>
        <v>Gabriel</v>
      </c>
      <c r="D3120" s="2" t="s">
        <v>23486</v>
      </c>
      <c r="E3120" t="s">
        <v>23429</v>
      </c>
      <c r="F3120" t="s">
        <v>28610</v>
      </c>
      <c r="G3120" t="s">
        <v>856</v>
      </c>
      <c r="H3120" t="s">
        <v>148</v>
      </c>
      <c r="I3120" t="s">
        <v>14850</v>
      </c>
      <c r="J3120" t="s">
        <v>4979</v>
      </c>
      <c r="K3120" t="s">
        <v>14851</v>
      </c>
      <c r="L3120" t="s">
        <v>9053</v>
      </c>
    </row>
    <row r="3121" spans="1:12">
      <c r="A3121" t="s">
        <v>14893</v>
      </c>
      <c r="B3121" t="s">
        <v>14853</v>
      </c>
      <c r="C3121" t="str">
        <f t="shared" si="48"/>
        <v>Incap</v>
      </c>
      <c r="D3121" s="2" t="s">
        <v>2471</v>
      </c>
      <c r="E3121" t="s">
        <v>22756</v>
      </c>
      <c r="F3121" t="s">
        <v>28611</v>
      </c>
      <c r="G3121" t="s">
        <v>2098</v>
      </c>
      <c r="H3121" t="s">
        <v>352</v>
      </c>
      <c r="I3121" t="s">
        <v>3061</v>
      </c>
      <c r="J3121" t="s">
        <v>5339</v>
      </c>
      <c r="K3121" t="s">
        <v>14855</v>
      </c>
      <c r="L3121" t="s">
        <v>456</v>
      </c>
    </row>
    <row r="3122" spans="1:12">
      <c r="A3122" t="s">
        <v>14896</v>
      </c>
      <c r="B3122" t="s">
        <v>14857</v>
      </c>
      <c r="C3122" t="str">
        <f t="shared" si="48"/>
        <v>Cartrade</v>
      </c>
      <c r="D3122" s="2" t="s">
        <v>28612</v>
      </c>
      <c r="E3122" t="s">
        <v>28613</v>
      </c>
      <c r="F3122" t="s">
        <v>28614</v>
      </c>
      <c r="G3122" t="s">
        <v>856</v>
      </c>
      <c r="H3122" t="s">
        <v>4443</v>
      </c>
      <c r="I3122" t="s">
        <v>14858</v>
      </c>
      <c r="J3122" t="s">
        <v>14859</v>
      </c>
      <c r="K3122" t="s">
        <v>12564</v>
      </c>
      <c r="L3122" t="s">
        <v>995</v>
      </c>
    </row>
    <row r="3123" spans="1:12">
      <c r="A3123" t="s">
        <v>842</v>
      </c>
      <c r="B3123" t="s">
        <v>843</v>
      </c>
      <c r="C3123" t="str">
        <f t="shared" si="48"/>
        <v>Name</v>
      </c>
      <c r="D3123" s="2" t="s">
        <v>844</v>
      </c>
      <c r="E3123" t="s">
        <v>845</v>
      </c>
      <c r="F3123" t="s">
        <v>846</v>
      </c>
      <c r="G3123" t="s">
        <v>847</v>
      </c>
      <c r="H3123" t="s">
        <v>848</v>
      </c>
      <c r="I3123" t="s">
        <v>849</v>
      </c>
      <c r="J3123" t="s">
        <v>850</v>
      </c>
      <c r="K3123" t="s">
        <v>851</v>
      </c>
      <c r="L3123" t="s">
        <v>852</v>
      </c>
    </row>
    <row r="3124" spans="1:12">
      <c r="A3124" t="s">
        <v>14901</v>
      </c>
      <c r="B3124" t="s">
        <v>14861</v>
      </c>
      <c r="C3124" t="str">
        <f t="shared" si="48"/>
        <v>Mafia</v>
      </c>
      <c r="D3124" s="2" t="s">
        <v>1142</v>
      </c>
      <c r="E3124" t="s">
        <v>10621</v>
      </c>
      <c r="F3124" t="s">
        <v>7397</v>
      </c>
      <c r="G3124" t="s">
        <v>856</v>
      </c>
      <c r="H3124" t="s">
        <v>3591</v>
      </c>
      <c r="I3124" t="s">
        <v>3512</v>
      </c>
      <c r="J3124" t="s">
        <v>1085</v>
      </c>
      <c r="K3124" t="s">
        <v>9485</v>
      </c>
      <c r="L3124" t="s">
        <v>995</v>
      </c>
    </row>
    <row r="3125" spans="1:12">
      <c r="A3125" t="s">
        <v>14905</v>
      </c>
      <c r="B3125" t="s">
        <v>14863</v>
      </c>
      <c r="C3125" t="str">
        <f t="shared" si="48"/>
        <v>Avro</v>
      </c>
      <c r="D3125" s="2" t="s">
        <v>23134</v>
      </c>
      <c r="E3125" t="s">
        <v>11605</v>
      </c>
      <c r="F3125" t="s">
        <v>25010</v>
      </c>
      <c r="G3125" t="s">
        <v>856</v>
      </c>
      <c r="H3125" t="s">
        <v>3241</v>
      </c>
      <c r="I3125" t="s">
        <v>14864</v>
      </c>
      <c r="J3125" t="s">
        <v>1139</v>
      </c>
      <c r="K3125" t="s">
        <v>3885</v>
      </c>
      <c r="L3125" t="s">
        <v>2631</v>
      </c>
    </row>
    <row r="3126" spans="1:12">
      <c r="A3126" t="s">
        <v>14908</v>
      </c>
      <c r="B3126" t="s">
        <v>14866</v>
      </c>
      <c r="C3126" t="str">
        <f t="shared" si="48"/>
        <v>Sandesh</v>
      </c>
      <c r="D3126" s="2" t="s">
        <v>28615</v>
      </c>
      <c r="E3126" t="s">
        <v>7511</v>
      </c>
      <c r="F3126" t="s">
        <v>28616</v>
      </c>
      <c r="G3126" t="s">
        <v>1902</v>
      </c>
      <c r="H3126" t="s">
        <v>14867</v>
      </c>
      <c r="I3126" t="s">
        <v>7587</v>
      </c>
      <c r="J3126" t="s">
        <v>11332</v>
      </c>
      <c r="K3126" t="s">
        <v>184</v>
      </c>
      <c r="L3126" t="s">
        <v>707</v>
      </c>
    </row>
    <row r="3127" spans="1:12">
      <c r="A3127" t="s">
        <v>14912</v>
      </c>
      <c r="B3127" t="s">
        <v>14869</v>
      </c>
      <c r="C3127" t="str">
        <f t="shared" si="48"/>
        <v>Indl.&amp;</v>
      </c>
      <c r="D3127" s="2" t="s">
        <v>28617</v>
      </c>
      <c r="E3127" t="s">
        <v>6273</v>
      </c>
      <c r="F3127" t="s">
        <v>28618</v>
      </c>
      <c r="G3127" t="s">
        <v>6147</v>
      </c>
      <c r="H3127" t="s">
        <v>7889</v>
      </c>
      <c r="I3127" t="s">
        <v>14870</v>
      </c>
      <c r="J3127" t="s">
        <v>14232</v>
      </c>
      <c r="K3127" t="s">
        <v>14871</v>
      </c>
      <c r="L3127" t="s">
        <v>707</v>
      </c>
    </row>
    <row r="3128" spans="1:12">
      <c r="A3128" t="s">
        <v>14916</v>
      </c>
      <c r="B3128" t="s">
        <v>14873</v>
      </c>
      <c r="C3128" t="str">
        <f t="shared" si="48"/>
        <v>Natl.Fertilizer</v>
      </c>
      <c r="D3128" s="2" t="s">
        <v>28619</v>
      </c>
      <c r="E3128" t="s">
        <v>3298</v>
      </c>
      <c r="F3128" t="s">
        <v>28620</v>
      </c>
      <c r="G3128" t="s">
        <v>4288</v>
      </c>
      <c r="H3128" t="s">
        <v>14874</v>
      </c>
      <c r="I3128" t="s">
        <v>14875</v>
      </c>
      <c r="J3128" t="s">
        <v>14876</v>
      </c>
      <c r="K3128" t="s">
        <v>14877</v>
      </c>
      <c r="L3128" t="s">
        <v>707</v>
      </c>
    </row>
    <row r="3129" spans="1:12">
      <c r="A3129" t="s">
        <v>14920</v>
      </c>
      <c r="B3129" t="s">
        <v>14879</v>
      </c>
      <c r="C3129" t="str">
        <f t="shared" si="48"/>
        <v>Sanmit</v>
      </c>
      <c r="D3129" s="2" t="s">
        <v>5212</v>
      </c>
      <c r="E3129" t="s">
        <v>23383</v>
      </c>
      <c r="F3129" t="s">
        <v>28621</v>
      </c>
      <c r="G3129" t="s">
        <v>856</v>
      </c>
      <c r="H3129" t="s">
        <v>159</v>
      </c>
      <c r="I3129" t="s">
        <v>14880</v>
      </c>
      <c r="J3129" t="s">
        <v>14881</v>
      </c>
      <c r="K3129" t="s">
        <v>10135</v>
      </c>
      <c r="L3129" t="s">
        <v>8906</v>
      </c>
    </row>
    <row r="3130" spans="1:12">
      <c r="A3130" t="s">
        <v>14925</v>
      </c>
      <c r="B3130" t="s">
        <v>13930</v>
      </c>
      <c r="C3130" t="str">
        <f t="shared" si="48"/>
        <v>Jetking</v>
      </c>
      <c r="D3130" s="2" t="s">
        <v>28622</v>
      </c>
      <c r="E3130" t="s">
        <v>28623</v>
      </c>
      <c r="F3130" t="s">
        <v>28624</v>
      </c>
      <c r="G3130" t="s">
        <v>856</v>
      </c>
      <c r="H3130" t="s">
        <v>858</v>
      </c>
      <c r="I3130" t="s">
        <v>13931</v>
      </c>
      <c r="J3130" t="s">
        <v>3989</v>
      </c>
      <c r="K3130" t="s">
        <v>2394</v>
      </c>
      <c r="L3130" t="s">
        <v>8906</v>
      </c>
    </row>
    <row r="3131" spans="1:12">
      <c r="A3131" t="s">
        <v>14930</v>
      </c>
      <c r="B3131" t="s">
        <v>14883</v>
      </c>
      <c r="C3131" t="str">
        <f t="shared" si="48"/>
        <v>Sagardeep</v>
      </c>
      <c r="D3131" s="2" t="s">
        <v>1727</v>
      </c>
      <c r="E3131" t="s">
        <v>5471</v>
      </c>
      <c r="F3131" t="s">
        <v>23041</v>
      </c>
      <c r="G3131" t="s">
        <v>856</v>
      </c>
      <c r="H3131" t="s">
        <v>407</v>
      </c>
      <c r="I3131" t="s">
        <v>165</v>
      </c>
      <c r="J3131" t="s">
        <v>12632</v>
      </c>
      <c r="K3131" t="s">
        <v>8558</v>
      </c>
      <c r="L3131" t="s">
        <v>8906</v>
      </c>
    </row>
    <row r="3132" spans="1:12">
      <c r="A3132" t="s">
        <v>14934</v>
      </c>
      <c r="B3132" t="s">
        <v>14885</v>
      </c>
      <c r="C3132" t="str">
        <f t="shared" si="48"/>
        <v>Aelea</v>
      </c>
      <c r="D3132" s="2" t="s">
        <v>28625</v>
      </c>
      <c r="E3132" t="s">
        <v>28626</v>
      </c>
      <c r="F3132" t="s">
        <v>28627</v>
      </c>
      <c r="G3132" t="s">
        <v>856</v>
      </c>
      <c r="H3132" t="s">
        <v>226</v>
      </c>
      <c r="I3132" t="s">
        <v>14886</v>
      </c>
      <c r="J3132" t="s">
        <v>14887</v>
      </c>
      <c r="K3132" t="s">
        <v>1781</v>
      </c>
      <c r="L3132" t="s">
        <v>8906</v>
      </c>
    </row>
    <row r="3133" spans="1:12">
      <c r="A3133" t="s">
        <v>14938</v>
      </c>
      <c r="B3133" t="s">
        <v>257</v>
      </c>
      <c r="C3133" t="str">
        <f t="shared" si="48"/>
        <v>HFCL</v>
      </c>
      <c r="D3133" s="2" t="s">
        <v>23252</v>
      </c>
      <c r="E3133" t="s">
        <v>28628</v>
      </c>
      <c r="F3133" t="s">
        <v>28629</v>
      </c>
      <c r="G3133" t="s">
        <v>673</v>
      </c>
      <c r="H3133" t="s">
        <v>14889</v>
      </c>
      <c r="I3133" t="s">
        <v>14890</v>
      </c>
      <c r="J3133" t="s">
        <v>14891</v>
      </c>
      <c r="K3133" t="s">
        <v>11169</v>
      </c>
      <c r="L3133" t="s">
        <v>14892</v>
      </c>
    </row>
    <row r="3134" spans="1:12">
      <c r="A3134" t="s">
        <v>842</v>
      </c>
      <c r="B3134" t="s">
        <v>843</v>
      </c>
      <c r="C3134" t="str">
        <f t="shared" si="48"/>
        <v>Name</v>
      </c>
      <c r="D3134" s="2" t="s">
        <v>844</v>
      </c>
      <c r="E3134" t="s">
        <v>845</v>
      </c>
      <c r="F3134" t="s">
        <v>846</v>
      </c>
      <c r="G3134" t="s">
        <v>847</v>
      </c>
      <c r="H3134" t="s">
        <v>848</v>
      </c>
      <c r="I3134" t="s">
        <v>849</v>
      </c>
      <c r="J3134" t="s">
        <v>850</v>
      </c>
      <c r="K3134" t="s">
        <v>851</v>
      </c>
      <c r="L3134" t="s">
        <v>852</v>
      </c>
    </row>
    <row r="3135" spans="1:12">
      <c r="A3135" t="s">
        <v>14942</v>
      </c>
      <c r="B3135" t="s">
        <v>14894</v>
      </c>
      <c r="C3135" t="str">
        <f t="shared" si="48"/>
        <v>Generic</v>
      </c>
      <c r="D3135" s="2" t="s">
        <v>11582</v>
      </c>
      <c r="E3135" t="s">
        <v>940</v>
      </c>
      <c r="F3135" t="s">
        <v>28630</v>
      </c>
      <c r="G3135" t="s">
        <v>856</v>
      </c>
      <c r="H3135" t="s">
        <v>1508</v>
      </c>
      <c r="I3135" t="s">
        <v>3797</v>
      </c>
      <c r="J3135" t="s">
        <v>14895</v>
      </c>
      <c r="K3135" t="s">
        <v>580</v>
      </c>
      <c r="L3135" t="s">
        <v>14892</v>
      </c>
    </row>
    <row r="3136" spans="1:12">
      <c r="A3136" t="s">
        <v>14946</v>
      </c>
      <c r="B3136" t="s">
        <v>14897</v>
      </c>
      <c r="C3136" t="str">
        <f t="shared" si="48"/>
        <v>XT</v>
      </c>
      <c r="D3136" s="2" t="s">
        <v>25244</v>
      </c>
      <c r="E3136" t="s">
        <v>23386</v>
      </c>
      <c r="F3136" t="s">
        <v>28631</v>
      </c>
      <c r="G3136" t="s">
        <v>856</v>
      </c>
      <c r="H3136" t="s">
        <v>3550</v>
      </c>
      <c r="I3136" t="s">
        <v>14898</v>
      </c>
      <c r="J3136" t="s">
        <v>14899</v>
      </c>
      <c r="K3136" t="s">
        <v>14900</v>
      </c>
      <c r="L3136" t="s">
        <v>14892</v>
      </c>
    </row>
    <row r="3137" spans="1:12">
      <c r="A3137" t="s">
        <v>14950</v>
      </c>
      <c r="B3137" t="s">
        <v>14902</v>
      </c>
      <c r="C3137" t="str">
        <f t="shared" si="48"/>
        <v>Daulat</v>
      </c>
      <c r="D3137" s="2" t="s">
        <v>22734</v>
      </c>
      <c r="E3137" t="s">
        <v>859</v>
      </c>
      <c r="F3137" t="s">
        <v>3796</v>
      </c>
      <c r="G3137" t="s">
        <v>856</v>
      </c>
      <c r="H3137" t="s">
        <v>12867</v>
      </c>
      <c r="I3137" t="s">
        <v>14903</v>
      </c>
      <c r="J3137" t="s">
        <v>2969</v>
      </c>
      <c r="K3137" t="s">
        <v>14904</v>
      </c>
      <c r="L3137" t="s">
        <v>2613</v>
      </c>
    </row>
    <row r="3138" spans="1:12">
      <c r="A3138" t="s">
        <v>14954</v>
      </c>
      <c r="B3138" t="s">
        <v>14906</v>
      </c>
      <c r="C3138" t="str">
        <f t="shared" ref="C3138:C3201" si="49">IFERROR(LEFT(B3138,FIND(" ",B3138)-1),B3138)</f>
        <v>IBL</v>
      </c>
      <c r="D3138" s="2" t="s">
        <v>23358</v>
      </c>
      <c r="E3138" t="s">
        <v>4903</v>
      </c>
      <c r="F3138" t="s">
        <v>28632</v>
      </c>
      <c r="G3138" t="s">
        <v>856</v>
      </c>
      <c r="H3138" t="s">
        <v>6488</v>
      </c>
      <c r="I3138" t="s">
        <v>14907</v>
      </c>
      <c r="J3138" t="s">
        <v>6923</v>
      </c>
      <c r="K3138" t="s">
        <v>335</v>
      </c>
      <c r="L3138" t="s">
        <v>1696</v>
      </c>
    </row>
    <row r="3139" spans="1:12">
      <c r="A3139" t="s">
        <v>14956</v>
      </c>
      <c r="B3139" t="s">
        <v>14909</v>
      </c>
      <c r="C3139" t="str">
        <f t="shared" si="49"/>
        <v>HDFC</v>
      </c>
      <c r="D3139" s="2" t="s">
        <v>28633</v>
      </c>
      <c r="E3139" t="s">
        <v>666</v>
      </c>
      <c r="F3139" t="s">
        <v>28634</v>
      </c>
      <c r="G3139" t="s">
        <v>718</v>
      </c>
      <c r="H3139" t="s">
        <v>14910</v>
      </c>
      <c r="I3139" t="s">
        <v>478</v>
      </c>
      <c r="J3139" t="s">
        <v>14911</v>
      </c>
      <c r="K3139" t="s">
        <v>625</v>
      </c>
      <c r="L3139" t="s">
        <v>246</v>
      </c>
    </row>
    <row r="3140" spans="1:12">
      <c r="A3140" t="s">
        <v>14959</v>
      </c>
      <c r="B3140" t="s">
        <v>14913</v>
      </c>
      <c r="C3140" t="str">
        <f t="shared" si="49"/>
        <v>IndiGrid</v>
      </c>
      <c r="D3140" s="2" t="s">
        <v>28635</v>
      </c>
      <c r="E3140" t="s">
        <v>14359</v>
      </c>
      <c r="F3140" t="s">
        <v>28636</v>
      </c>
      <c r="G3140" t="s">
        <v>1674</v>
      </c>
      <c r="H3140" t="s">
        <v>14914</v>
      </c>
      <c r="I3140" t="s">
        <v>14915</v>
      </c>
      <c r="J3140" t="s">
        <v>12219</v>
      </c>
      <c r="K3140" t="s">
        <v>987</v>
      </c>
      <c r="L3140" t="s">
        <v>246</v>
      </c>
    </row>
    <row r="3141" spans="1:12">
      <c r="A3141" t="s">
        <v>14962</v>
      </c>
      <c r="B3141" t="s">
        <v>14917</v>
      </c>
      <c r="C3141" t="str">
        <f t="shared" si="49"/>
        <v>Grasim</v>
      </c>
      <c r="D3141" s="2" t="s">
        <v>28637</v>
      </c>
      <c r="E3141" t="s">
        <v>7867</v>
      </c>
      <c r="F3141" t="s">
        <v>28638</v>
      </c>
      <c r="G3141" t="s">
        <v>163</v>
      </c>
      <c r="H3141" t="s">
        <v>14918</v>
      </c>
      <c r="I3141" t="s">
        <v>7596</v>
      </c>
      <c r="J3141" t="s">
        <v>14919</v>
      </c>
      <c r="K3141" t="s">
        <v>5260</v>
      </c>
      <c r="L3141" t="s">
        <v>9634</v>
      </c>
    </row>
    <row r="3142" spans="1:12">
      <c r="A3142" t="s">
        <v>14966</v>
      </c>
      <c r="B3142" t="s">
        <v>14926</v>
      </c>
      <c r="C3142" t="str">
        <f t="shared" si="49"/>
        <v>Rico</v>
      </c>
      <c r="D3142" s="2" t="s">
        <v>9173</v>
      </c>
      <c r="E3142" t="s">
        <v>2677</v>
      </c>
      <c r="F3142" t="s">
        <v>28639</v>
      </c>
      <c r="G3142" t="s">
        <v>2132</v>
      </c>
      <c r="H3142" t="s">
        <v>14927</v>
      </c>
      <c r="I3142" t="s">
        <v>14928</v>
      </c>
      <c r="J3142" t="s">
        <v>14929</v>
      </c>
      <c r="K3142" t="s">
        <v>993</v>
      </c>
      <c r="L3142" t="s">
        <v>9634</v>
      </c>
    </row>
    <row r="3143" spans="1:12">
      <c r="A3143" t="s">
        <v>14970</v>
      </c>
      <c r="B3143" t="s">
        <v>14931</v>
      </c>
      <c r="C3143" t="str">
        <f t="shared" si="49"/>
        <v>Royale</v>
      </c>
      <c r="D3143" s="2" t="s">
        <v>1226</v>
      </c>
      <c r="E3143" t="s">
        <v>730</v>
      </c>
      <c r="F3143" t="s">
        <v>25013</v>
      </c>
      <c r="G3143" t="s">
        <v>856</v>
      </c>
      <c r="H3143" t="s">
        <v>883</v>
      </c>
      <c r="I3143" t="s">
        <v>14932</v>
      </c>
      <c r="J3143" t="s">
        <v>1844</v>
      </c>
      <c r="K3143" t="s">
        <v>14933</v>
      </c>
      <c r="L3143" t="s">
        <v>660</v>
      </c>
    </row>
    <row r="3144" spans="1:12">
      <c r="A3144" t="s">
        <v>14975</v>
      </c>
      <c r="B3144" t="s">
        <v>14935</v>
      </c>
      <c r="C3144" t="str">
        <f t="shared" si="49"/>
        <v>Ambica</v>
      </c>
      <c r="D3144" s="2" t="s">
        <v>1217</v>
      </c>
      <c r="E3144" t="s">
        <v>28228</v>
      </c>
      <c r="F3144" t="s">
        <v>22755</v>
      </c>
      <c r="G3144" t="s">
        <v>856</v>
      </c>
      <c r="H3144" t="s">
        <v>1740</v>
      </c>
      <c r="I3144" t="s">
        <v>541</v>
      </c>
      <c r="J3144" t="s">
        <v>14936</v>
      </c>
      <c r="K3144" t="s">
        <v>14937</v>
      </c>
      <c r="L3144" t="s">
        <v>660</v>
      </c>
    </row>
    <row r="3145" spans="1:12">
      <c r="A3145" t="s">
        <v>14981</v>
      </c>
      <c r="B3145" t="s">
        <v>14921</v>
      </c>
      <c r="C3145" t="str">
        <f t="shared" si="49"/>
        <v>R</v>
      </c>
      <c r="D3145" s="2" t="s">
        <v>28640</v>
      </c>
      <c r="E3145" t="s">
        <v>6236</v>
      </c>
      <c r="F3145" t="s">
        <v>28641</v>
      </c>
      <c r="G3145" t="s">
        <v>495</v>
      </c>
      <c r="H3145" t="s">
        <v>9133</v>
      </c>
      <c r="I3145" t="s">
        <v>14922</v>
      </c>
      <c r="J3145" t="s">
        <v>14923</v>
      </c>
      <c r="K3145" t="s">
        <v>14924</v>
      </c>
      <c r="L3145" t="s">
        <v>660</v>
      </c>
    </row>
    <row r="3146" spans="1:12">
      <c r="A3146" t="s">
        <v>14985</v>
      </c>
      <c r="B3146" t="s">
        <v>14939</v>
      </c>
      <c r="C3146" t="str">
        <f t="shared" si="49"/>
        <v>T</v>
      </c>
      <c r="D3146" s="2" t="s">
        <v>28642</v>
      </c>
      <c r="E3146" t="s">
        <v>5580</v>
      </c>
      <c r="F3146" t="s">
        <v>28643</v>
      </c>
      <c r="G3146" t="s">
        <v>9037</v>
      </c>
      <c r="H3146" t="s">
        <v>14940</v>
      </c>
      <c r="I3146" t="s">
        <v>10783</v>
      </c>
      <c r="J3146" t="s">
        <v>14941</v>
      </c>
      <c r="K3146" t="s">
        <v>5023</v>
      </c>
      <c r="L3146" t="s">
        <v>660</v>
      </c>
    </row>
    <row r="3147" spans="1:12">
      <c r="A3147" t="s">
        <v>14989</v>
      </c>
      <c r="B3147" t="s">
        <v>14943</v>
      </c>
      <c r="C3147" t="str">
        <f t="shared" si="49"/>
        <v>Ambassador</v>
      </c>
      <c r="D3147" s="2" t="s">
        <v>14944</v>
      </c>
      <c r="E3147" t="s">
        <v>14945</v>
      </c>
      <c r="F3147" t="s">
        <v>4540</v>
      </c>
      <c r="G3147" t="s">
        <v>856</v>
      </c>
      <c r="H3147" t="s">
        <v>524</v>
      </c>
      <c r="I3147" t="s">
        <v>1107</v>
      </c>
      <c r="J3147" t="s">
        <v>856</v>
      </c>
      <c r="K3147" t="s">
        <v>859</v>
      </c>
      <c r="L3147" t="s">
        <v>1148</v>
      </c>
    </row>
    <row r="3148" spans="1:12">
      <c r="A3148" t="s">
        <v>14992</v>
      </c>
      <c r="B3148" t="s">
        <v>14947</v>
      </c>
      <c r="C3148" t="str">
        <f t="shared" si="49"/>
        <v>Mangalam</v>
      </c>
      <c r="D3148" s="2" t="s">
        <v>28644</v>
      </c>
      <c r="E3148" t="s">
        <v>7267</v>
      </c>
      <c r="F3148" t="s">
        <v>28645</v>
      </c>
      <c r="G3148" t="s">
        <v>856</v>
      </c>
      <c r="H3148" t="s">
        <v>3999</v>
      </c>
      <c r="I3148" t="s">
        <v>14948</v>
      </c>
      <c r="J3148" t="s">
        <v>14949</v>
      </c>
      <c r="K3148" t="s">
        <v>5362</v>
      </c>
      <c r="L3148" t="s">
        <v>1148</v>
      </c>
    </row>
    <row r="3149" spans="1:12">
      <c r="A3149" t="s">
        <v>14994</v>
      </c>
      <c r="B3149" t="s">
        <v>14951</v>
      </c>
      <c r="C3149" t="str">
        <f t="shared" si="49"/>
        <v>Fervent</v>
      </c>
      <c r="D3149" s="2" t="s">
        <v>11602</v>
      </c>
      <c r="E3149" t="s">
        <v>2721</v>
      </c>
      <c r="F3149" t="s">
        <v>23892</v>
      </c>
      <c r="G3149" t="s">
        <v>856</v>
      </c>
      <c r="H3149" t="s">
        <v>2059</v>
      </c>
      <c r="I3149" t="s">
        <v>14953</v>
      </c>
      <c r="J3149" t="s">
        <v>378</v>
      </c>
      <c r="K3149" t="s">
        <v>1002</v>
      </c>
      <c r="L3149" t="s">
        <v>9125</v>
      </c>
    </row>
    <row r="3150" spans="1:12">
      <c r="A3150" t="s">
        <v>842</v>
      </c>
      <c r="B3150" t="s">
        <v>843</v>
      </c>
      <c r="C3150" t="str">
        <f t="shared" si="49"/>
        <v>Name</v>
      </c>
      <c r="D3150" s="2" t="s">
        <v>844</v>
      </c>
      <c r="E3150" t="s">
        <v>845</v>
      </c>
      <c r="F3150" t="s">
        <v>846</v>
      </c>
      <c r="G3150" t="s">
        <v>847</v>
      </c>
      <c r="H3150" t="s">
        <v>848</v>
      </c>
      <c r="I3150" t="s">
        <v>849</v>
      </c>
      <c r="J3150" t="s">
        <v>850</v>
      </c>
      <c r="K3150" t="s">
        <v>851</v>
      </c>
      <c r="L3150" t="s">
        <v>852</v>
      </c>
    </row>
    <row r="3151" spans="1:12">
      <c r="A3151" t="s">
        <v>14997</v>
      </c>
      <c r="B3151" t="s">
        <v>14955</v>
      </c>
      <c r="C3151" t="str">
        <f t="shared" si="49"/>
        <v>Smiths</v>
      </c>
      <c r="D3151" s="2" t="s">
        <v>1520</v>
      </c>
      <c r="E3151" t="s">
        <v>28646</v>
      </c>
      <c r="F3151" t="s">
        <v>1160</v>
      </c>
      <c r="G3151" t="s">
        <v>856</v>
      </c>
      <c r="H3151" t="s">
        <v>449</v>
      </c>
      <c r="I3151" t="s">
        <v>9363</v>
      </c>
      <c r="J3151" t="s">
        <v>1674</v>
      </c>
      <c r="K3151" t="s">
        <v>583</v>
      </c>
      <c r="L3151" t="s">
        <v>9125</v>
      </c>
    </row>
    <row r="3152" spans="1:12">
      <c r="A3152" t="s">
        <v>15001</v>
      </c>
      <c r="B3152" t="s">
        <v>14957</v>
      </c>
      <c r="C3152" t="str">
        <f t="shared" si="49"/>
        <v>Rodium</v>
      </c>
      <c r="D3152" s="2" t="s">
        <v>9182</v>
      </c>
      <c r="E3152" t="s">
        <v>123</v>
      </c>
      <c r="F3152" t="s">
        <v>14895</v>
      </c>
      <c r="G3152" t="s">
        <v>856</v>
      </c>
      <c r="H3152" t="s">
        <v>2511</v>
      </c>
      <c r="I3152" t="s">
        <v>14958</v>
      </c>
      <c r="J3152" t="s">
        <v>10128</v>
      </c>
      <c r="K3152" t="s">
        <v>8585</v>
      </c>
      <c r="L3152" t="s">
        <v>9125</v>
      </c>
    </row>
    <row r="3153" spans="1:12">
      <c r="A3153" t="s">
        <v>15005</v>
      </c>
      <c r="B3153" t="s">
        <v>14960</v>
      </c>
      <c r="C3153" t="str">
        <f t="shared" si="49"/>
        <v>Ranjeet</v>
      </c>
      <c r="D3153" s="2" t="s">
        <v>8255</v>
      </c>
      <c r="E3153" t="s">
        <v>12658</v>
      </c>
      <c r="F3153" t="s">
        <v>12586</v>
      </c>
      <c r="G3153" t="s">
        <v>856</v>
      </c>
      <c r="H3153" t="s">
        <v>1456</v>
      </c>
      <c r="I3153" t="s">
        <v>859</v>
      </c>
      <c r="J3153" t="s">
        <v>9733</v>
      </c>
      <c r="K3153" t="s">
        <v>14961</v>
      </c>
      <c r="L3153" t="s">
        <v>9125</v>
      </c>
    </row>
    <row r="3154" spans="1:12">
      <c r="A3154" t="s">
        <v>15009</v>
      </c>
      <c r="B3154" t="s">
        <v>14963</v>
      </c>
      <c r="C3154" t="str">
        <f t="shared" si="49"/>
        <v>Tilak</v>
      </c>
      <c r="D3154" s="2" t="s">
        <v>1251</v>
      </c>
      <c r="E3154" t="s">
        <v>1204</v>
      </c>
      <c r="F3154" t="s">
        <v>28647</v>
      </c>
      <c r="G3154" t="s">
        <v>856</v>
      </c>
      <c r="H3154" t="s">
        <v>1908</v>
      </c>
      <c r="I3154" t="s">
        <v>14964</v>
      </c>
      <c r="J3154" t="s">
        <v>8487</v>
      </c>
      <c r="K3154" t="s">
        <v>14965</v>
      </c>
      <c r="L3154" t="s">
        <v>5439</v>
      </c>
    </row>
    <row r="3155" spans="1:12">
      <c r="A3155" t="s">
        <v>15014</v>
      </c>
      <c r="B3155" t="s">
        <v>14967</v>
      </c>
      <c r="C3155" t="str">
        <f t="shared" si="49"/>
        <v>Niva</v>
      </c>
      <c r="D3155" s="2" t="s">
        <v>15616</v>
      </c>
      <c r="E3155" t="s">
        <v>28648</v>
      </c>
      <c r="F3155" t="s">
        <v>28649</v>
      </c>
      <c r="G3155" t="s">
        <v>856</v>
      </c>
      <c r="H3155" t="s">
        <v>14221</v>
      </c>
      <c r="I3155" t="s">
        <v>14968</v>
      </c>
      <c r="J3155" t="s">
        <v>14969</v>
      </c>
      <c r="K3155" t="s">
        <v>10312</v>
      </c>
      <c r="L3155" t="s">
        <v>11182</v>
      </c>
    </row>
    <row r="3156" spans="1:12">
      <c r="A3156" t="s">
        <v>15019</v>
      </c>
      <c r="B3156" t="s">
        <v>14971</v>
      </c>
      <c r="C3156" t="str">
        <f t="shared" si="49"/>
        <v>Baba</v>
      </c>
      <c r="D3156" s="2" t="s">
        <v>9086</v>
      </c>
      <c r="E3156" t="s">
        <v>10330</v>
      </c>
      <c r="F3156" t="s">
        <v>9170</v>
      </c>
      <c r="G3156" t="s">
        <v>856</v>
      </c>
      <c r="H3156" t="s">
        <v>1257</v>
      </c>
      <c r="I3156" t="s">
        <v>14973</v>
      </c>
      <c r="J3156" t="s">
        <v>5114</v>
      </c>
      <c r="K3156" t="s">
        <v>14974</v>
      </c>
      <c r="L3156" t="s">
        <v>9712</v>
      </c>
    </row>
    <row r="3157" spans="1:12">
      <c r="A3157" t="s">
        <v>15024</v>
      </c>
      <c r="B3157" t="s">
        <v>14976</v>
      </c>
      <c r="C3157" t="str">
        <f t="shared" si="49"/>
        <v>Imagica.</v>
      </c>
      <c r="D3157" s="2" t="s">
        <v>23550</v>
      </c>
      <c r="E3157" t="s">
        <v>28650</v>
      </c>
      <c r="F3157" t="s">
        <v>28651</v>
      </c>
      <c r="G3157" t="s">
        <v>856</v>
      </c>
      <c r="H3157" t="s">
        <v>14977</v>
      </c>
      <c r="I3157" t="s">
        <v>14978</v>
      </c>
      <c r="J3157" t="s">
        <v>14979</v>
      </c>
      <c r="K3157" t="s">
        <v>14980</v>
      </c>
      <c r="L3157" t="s">
        <v>9712</v>
      </c>
    </row>
    <row r="3158" spans="1:12">
      <c r="A3158" t="s">
        <v>15026</v>
      </c>
      <c r="B3158" t="s">
        <v>14982</v>
      </c>
      <c r="C3158" t="str">
        <f t="shared" si="49"/>
        <v>ARC</v>
      </c>
      <c r="D3158" s="2" t="s">
        <v>7752</v>
      </c>
      <c r="E3158" t="s">
        <v>25016</v>
      </c>
      <c r="F3158" t="s">
        <v>23709</v>
      </c>
      <c r="G3158" t="s">
        <v>856</v>
      </c>
      <c r="H3158" t="s">
        <v>2637</v>
      </c>
      <c r="I3158" t="s">
        <v>14983</v>
      </c>
      <c r="J3158" t="s">
        <v>82</v>
      </c>
      <c r="K3158" t="s">
        <v>14984</v>
      </c>
      <c r="L3158" t="s">
        <v>9712</v>
      </c>
    </row>
    <row r="3159" spans="1:12">
      <c r="A3159" t="s">
        <v>15030</v>
      </c>
      <c r="B3159" t="s">
        <v>14986</v>
      </c>
      <c r="C3159" t="str">
        <f t="shared" si="49"/>
        <v>Honasa</v>
      </c>
      <c r="D3159" s="2" t="s">
        <v>27409</v>
      </c>
      <c r="E3159" t="s">
        <v>28652</v>
      </c>
      <c r="F3159" t="s">
        <v>28653</v>
      </c>
      <c r="G3159" t="s">
        <v>856</v>
      </c>
      <c r="H3159" t="s">
        <v>14987</v>
      </c>
      <c r="I3159" t="s">
        <v>432</v>
      </c>
      <c r="J3159" t="s">
        <v>14988</v>
      </c>
      <c r="K3159" t="s">
        <v>2044</v>
      </c>
      <c r="L3159" t="s">
        <v>9712</v>
      </c>
    </row>
    <row r="3160" spans="1:12">
      <c r="A3160" t="s">
        <v>15035</v>
      </c>
      <c r="B3160" t="s">
        <v>14990</v>
      </c>
      <c r="C3160" t="str">
        <f t="shared" si="49"/>
        <v>Sh.</v>
      </c>
      <c r="D3160" s="2" t="s">
        <v>16331</v>
      </c>
      <c r="E3160" t="s">
        <v>4025</v>
      </c>
      <c r="F3160" t="s">
        <v>28654</v>
      </c>
      <c r="G3160" t="s">
        <v>856</v>
      </c>
      <c r="H3160" t="s">
        <v>3117</v>
      </c>
      <c r="I3160" t="s">
        <v>7256</v>
      </c>
      <c r="J3160" t="s">
        <v>14991</v>
      </c>
      <c r="K3160" t="s">
        <v>1957</v>
      </c>
      <c r="L3160" t="s">
        <v>88</v>
      </c>
    </row>
    <row r="3161" spans="1:12">
      <c r="A3161" t="s">
        <v>842</v>
      </c>
      <c r="B3161" t="s">
        <v>843</v>
      </c>
      <c r="C3161" t="str">
        <f t="shared" si="49"/>
        <v>Name</v>
      </c>
      <c r="D3161" s="2" t="s">
        <v>844</v>
      </c>
      <c r="E3161" t="s">
        <v>845</v>
      </c>
      <c r="F3161" t="s">
        <v>846</v>
      </c>
      <c r="G3161" t="s">
        <v>847</v>
      </c>
      <c r="H3161" t="s">
        <v>848</v>
      </c>
      <c r="I3161" t="s">
        <v>849</v>
      </c>
      <c r="J3161" t="s">
        <v>850</v>
      </c>
      <c r="K3161" t="s">
        <v>851</v>
      </c>
      <c r="L3161" t="s">
        <v>852</v>
      </c>
    </row>
    <row r="3162" spans="1:12">
      <c r="A3162" t="s">
        <v>15039</v>
      </c>
      <c r="B3162" t="s">
        <v>14993</v>
      </c>
      <c r="C3162" t="str">
        <f t="shared" si="49"/>
        <v>Capital</v>
      </c>
      <c r="D3162" s="2" t="s">
        <v>235</v>
      </c>
      <c r="E3162" t="s">
        <v>23222</v>
      </c>
      <c r="F3162" t="s">
        <v>28655</v>
      </c>
      <c r="G3162" t="s">
        <v>856</v>
      </c>
      <c r="H3162" t="s">
        <v>5180</v>
      </c>
      <c r="I3162" t="s">
        <v>462</v>
      </c>
      <c r="J3162" t="s">
        <v>932</v>
      </c>
      <c r="K3162" t="s">
        <v>532</v>
      </c>
      <c r="L3162" t="s">
        <v>5109</v>
      </c>
    </row>
    <row r="3163" spans="1:12">
      <c r="A3163" t="s">
        <v>15044</v>
      </c>
      <c r="B3163" t="s">
        <v>14995</v>
      </c>
      <c r="C3163" t="str">
        <f t="shared" si="49"/>
        <v>Orient</v>
      </c>
      <c r="D3163" s="2" t="s">
        <v>10919</v>
      </c>
      <c r="E3163" t="s">
        <v>28656</v>
      </c>
      <c r="F3163" t="s">
        <v>24503</v>
      </c>
      <c r="G3163" t="s">
        <v>856</v>
      </c>
      <c r="H3163" t="s">
        <v>2409</v>
      </c>
      <c r="I3163" t="s">
        <v>14996</v>
      </c>
      <c r="J3163" t="s">
        <v>395</v>
      </c>
      <c r="K3163" t="s">
        <v>8451</v>
      </c>
      <c r="L3163" t="s">
        <v>5109</v>
      </c>
    </row>
    <row r="3164" spans="1:12">
      <c r="A3164" t="s">
        <v>15046</v>
      </c>
      <c r="B3164" t="s">
        <v>14998</v>
      </c>
      <c r="C3164" t="str">
        <f t="shared" si="49"/>
        <v>NHPC</v>
      </c>
      <c r="D3164" s="2" t="s">
        <v>7259</v>
      </c>
      <c r="E3164" t="s">
        <v>4060</v>
      </c>
      <c r="F3164" t="s">
        <v>28657</v>
      </c>
      <c r="G3164" t="s">
        <v>9917</v>
      </c>
      <c r="H3164" t="s">
        <v>14999</v>
      </c>
      <c r="I3164" t="s">
        <v>619</v>
      </c>
      <c r="J3164" t="s">
        <v>15000</v>
      </c>
      <c r="K3164" t="s">
        <v>6095</v>
      </c>
      <c r="L3164" t="s">
        <v>5109</v>
      </c>
    </row>
    <row r="3165" spans="1:12">
      <c r="A3165" t="s">
        <v>15049</v>
      </c>
      <c r="B3165" t="s">
        <v>15006</v>
      </c>
      <c r="C3165" t="str">
        <f t="shared" si="49"/>
        <v>Ashiana</v>
      </c>
      <c r="D3165" s="2" t="s">
        <v>7045</v>
      </c>
      <c r="E3165" t="s">
        <v>859</v>
      </c>
      <c r="F3165" t="s">
        <v>1233</v>
      </c>
      <c r="G3165" t="s">
        <v>856</v>
      </c>
      <c r="H3165" t="s">
        <v>182</v>
      </c>
      <c r="I3165" t="s">
        <v>15007</v>
      </c>
      <c r="J3165" t="s">
        <v>883</v>
      </c>
      <c r="K3165" t="s">
        <v>15008</v>
      </c>
      <c r="L3165" t="s">
        <v>1175</v>
      </c>
    </row>
    <row r="3166" spans="1:12">
      <c r="A3166" t="s">
        <v>15053</v>
      </c>
      <c r="B3166" t="s">
        <v>15010</v>
      </c>
      <c r="C3166" t="str">
        <f t="shared" si="49"/>
        <v>Salona</v>
      </c>
      <c r="D3166" s="2" t="s">
        <v>23586</v>
      </c>
      <c r="E3166" t="s">
        <v>23373</v>
      </c>
      <c r="F3166" t="s">
        <v>28658</v>
      </c>
      <c r="G3166" t="s">
        <v>552</v>
      </c>
      <c r="H3166" t="s">
        <v>1392</v>
      </c>
      <c r="I3166" t="s">
        <v>15011</v>
      </c>
      <c r="J3166" t="s">
        <v>15012</v>
      </c>
      <c r="K3166" t="s">
        <v>15013</v>
      </c>
      <c r="L3166" t="s">
        <v>1175</v>
      </c>
    </row>
    <row r="3167" spans="1:12">
      <c r="A3167" t="s">
        <v>15056</v>
      </c>
      <c r="B3167" t="s">
        <v>15015</v>
      </c>
      <c r="C3167" t="str">
        <f t="shared" si="49"/>
        <v>Sasken</v>
      </c>
      <c r="D3167" s="2" t="s">
        <v>28659</v>
      </c>
      <c r="E3167" t="s">
        <v>12256</v>
      </c>
      <c r="F3167" t="s">
        <v>28660</v>
      </c>
      <c r="G3167" t="s">
        <v>105</v>
      </c>
      <c r="H3167" t="s">
        <v>7515</v>
      </c>
      <c r="I3167" t="s">
        <v>15016</v>
      </c>
      <c r="J3167" t="s">
        <v>15017</v>
      </c>
      <c r="K3167" t="s">
        <v>15018</v>
      </c>
      <c r="L3167" t="s">
        <v>1175</v>
      </c>
    </row>
    <row r="3168" spans="1:12">
      <c r="A3168" t="s">
        <v>15060</v>
      </c>
      <c r="B3168" t="s">
        <v>15020</v>
      </c>
      <c r="C3168" t="str">
        <f t="shared" si="49"/>
        <v>Greenlam</v>
      </c>
      <c r="D3168" s="2" t="s">
        <v>23552</v>
      </c>
      <c r="E3168" t="s">
        <v>28661</v>
      </c>
      <c r="F3168" t="s">
        <v>28662</v>
      </c>
      <c r="G3168" t="s">
        <v>2240</v>
      </c>
      <c r="H3168" t="s">
        <v>15021</v>
      </c>
      <c r="I3168" t="s">
        <v>15022</v>
      </c>
      <c r="J3168" t="s">
        <v>15023</v>
      </c>
      <c r="K3168" t="s">
        <v>12148</v>
      </c>
      <c r="L3168" t="s">
        <v>1175</v>
      </c>
    </row>
    <row r="3169" spans="1:12">
      <c r="A3169" t="s">
        <v>15063</v>
      </c>
      <c r="B3169" t="s">
        <v>15025</v>
      </c>
      <c r="C3169" t="str">
        <f t="shared" si="49"/>
        <v>Vinayak</v>
      </c>
      <c r="D3169" s="2" t="s">
        <v>12586</v>
      </c>
      <c r="E3169" t="s">
        <v>25019</v>
      </c>
      <c r="F3169" t="s">
        <v>3611</v>
      </c>
      <c r="G3169" t="s">
        <v>856</v>
      </c>
      <c r="H3169" t="s">
        <v>237</v>
      </c>
      <c r="I3169" t="s">
        <v>5110</v>
      </c>
      <c r="J3169" t="s">
        <v>388</v>
      </c>
      <c r="K3169" t="s">
        <v>2285</v>
      </c>
      <c r="L3169" t="s">
        <v>6448</v>
      </c>
    </row>
    <row r="3170" spans="1:12">
      <c r="A3170" t="s">
        <v>15066</v>
      </c>
      <c r="B3170" t="s">
        <v>15027</v>
      </c>
      <c r="C3170" t="str">
        <f t="shared" si="49"/>
        <v>Sangam</v>
      </c>
      <c r="D3170" s="2" t="s">
        <v>14466</v>
      </c>
      <c r="E3170" t="s">
        <v>7142</v>
      </c>
      <c r="F3170" t="s">
        <v>25020</v>
      </c>
      <c r="G3170" t="s">
        <v>856</v>
      </c>
      <c r="H3170" t="s">
        <v>4170</v>
      </c>
      <c r="I3170" t="s">
        <v>15028</v>
      </c>
      <c r="J3170" t="s">
        <v>8057</v>
      </c>
      <c r="K3170" t="s">
        <v>15029</v>
      </c>
      <c r="L3170" t="s">
        <v>6448</v>
      </c>
    </row>
    <row r="3171" spans="1:12">
      <c r="A3171" t="s">
        <v>15071</v>
      </c>
      <c r="B3171" t="s">
        <v>15031</v>
      </c>
      <c r="C3171" t="str">
        <f t="shared" si="49"/>
        <v>SwarnsaritaJewel</v>
      </c>
      <c r="D3171" s="2" t="s">
        <v>9604</v>
      </c>
      <c r="E3171" t="s">
        <v>1922</v>
      </c>
      <c r="F3171" t="s">
        <v>23705</v>
      </c>
      <c r="G3171" t="s">
        <v>856</v>
      </c>
      <c r="H3171" t="s">
        <v>1112</v>
      </c>
      <c r="I3171" t="s">
        <v>15032</v>
      </c>
      <c r="J3171" t="s">
        <v>15033</v>
      </c>
      <c r="K3171" t="s">
        <v>15034</v>
      </c>
      <c r="L3171" t="s">
        <v>6448</v>
      </c>
    </row>
    <row r="3172" spans="1:12">
      <c r="A3172" t="s">
        <v>15075</v>
      </c>
      <c r="B3172" t="s">
        <v>15036</v>
      </c>
      <c r="C3172" t="str">
        <f t="shared" si="49"/>
        <v>Banswara</v>
      </c>
      <c r="D3172" s="2" t="s">
        <v>22876</v>
      </c>
      <c r="E3172" t="s">
        <v>8103</v>
      </c>
      <c r="F3172" t="s">
        <v>25021</v>
      </c>
      <c r="G3172" t="s">
        <v>858</v>
      </c>
      <c r="H3172" t="s">
        <v>10236</v>
      </c>
      <c r="I3172" t="s">
        <v>15037</v>
      </c>
      <c r="J3172" t="s">
        <v>15038</v>
      </c>
      <c r="K3172" t="s">
        <v>2872</v>
      </c>
      <c r="L3172" t="s">
        <v>7432</v>
      </c>
    </row>
    <row r="3173" spans="1:12">
      <c r="A3173" t="s">
        <v>15079</v>
      </c>
      <c r="B3173" t="s">
        <v>15040</v>
      </c>
      <c r="C3173" t="str">
        <f t="shared" si="49"/>
        <v>Renaiss.</v>
      </c>
      <c r="D3173" s="2" t="s">
        <v>3723</v>
      </c>
      <c r="E3173" t="s">
        <v>958</v>
      </c>
      <c r="F3173" t="s">
        <v>28663</v>
      </c>
      <c r="G3173" t="s">
        <v>856</v>
      </c>
      <c r="H3173" t="s">
        <v>15041</v>
      </c>
      <c r="I3173" t="s">
        <v>15042</v>
      </c>
      <c r="J3173" t="s">
        <v>15043</v>
      </c>
      <c r="K3173" t="s">
        <v>7525</v>
      </c>
      <c r="L3173" t="s">
        <v>7432</v>
      </c>
    </row>
    <row r="3174" spans="1:12">
      <c r="A3174" t="s">
        <v>15085</v>
      </c>
      <c r="B3174" t="s">
        <v>785</v>
      </c>
      <c r="C3174" t="str">
        <f t="shared" si="49"/>
        <v>UFO</v>
      </c>
      <c r="D3174" s="2" t="s">
        <v>17815</v>
      </c>
      <c r="E3174" t="s">
        <v>9433</v>
      </c>
      <c r="F3174" t="s">
        <v>28664</v>
      </c>
      <c r="G3174" t="s">
        <v>856</v>
      </c>
      <c r="H3174" t="s">
        <v>6181</v>
      </c>
      <c r="I3174" t="s">
        <v>923</v>
      </c>
      <c r="J3174" t="s">
        <v>15045</v>
      </c>
      <c r="K3174" t="s">
        <v>3351</v>
      </c>
      <c r="L3174" t="s">
        <v>7432</v>
      </c>
    </row>
    <row r="3175" spans="1:12">
      <c r="A3175" t="s">
        <v>15091</v>
      </c>
      <c r="B3175" t="s">
        <v>15047</v>
      </c>
      <c r="C3175" t="str">
        <f t="shared" si="49"/>
        <v>Karur</v>
      </c>
      <c r="D3175" s="2" t="s">
        <v>26118</v>
      </c>
      <c r="E3175" t="s">
        <v>7081</v>
      </c>
      <c r="F3175" t="s">
        <v>28665</v>
      </c>
      <c r="G3175" t="s">
        <v>2905</v>
      </c>
      <c r="H3175" t="s">
        <v>5141</v>
      </c>
      <c r="I3175" t="s">
        <v>3423</v>
      </c>
      <c r="J3175" t="s">
        <v>15048</v>
      </c>
      <c r="K3175" t="s">
        <v>4794</v>
      </c>
      <c r="L3175" t="s">
        <v>721</v>
      </c>
    </row>
    <row r="3176" spans="1:12">
      <c r="A3176" t="s">
        <v>15094</v>
      </c>
      <c r="B3176" t="s">
        <v>15050</v>
      </c>
      <c r="C3176" t="str">
        <f t="shared" si="49"/>
        <v>Indokem</v>
      </c>
      <c r="D3176" s="2" t="s">
        <v>25022</v>
      </c>
      <c r="E3176" t="s">
        <v>25023</v>
      </c>
      <c r="F3176" t="s">
        <v>25024</v>
      </c>
      <c r="G3176" t="s">
        <v>856</v>
      </c>
      <c r="H3176" t="s">
        <v>993</v>
      </c>
      <c r="I3176" t="s">
        <v>15051</v>
      </c>
      <c r="J3176" t="s">
        <v>15052</v>
      </c>
      <c r="K3176" t="s">
        <v>9079</v>
      </c>
      <c r="L3176" t="s">
        <v>721</v>
      </c>
    </row>
    <row r="3177" spans="1:12">
      <c r="A3177" t="s">
        <v>842</v>
      </c>
      <c r="B3177" t="s">
        <v>843</v>
      </c>
      <c r="C3177" t="str">
        <f t="shared" si="49"/>
        <v>Name</v>
      </c>
      <c r="D3177" s="2" t="s">
        <v>844</v>
      </c>
      <c r="E3177" t="s">
        <v>845</v>
      </c>
      <c r="F3177" t="s">
        <v>846</v>
      </c>
      <c r="G3177" t="s">
        <v>847</v>
      </c>
      <c r="H3177" t="s">
        <v>848</v>
      </c>
      <c r="I3177" t="s">
        <v>849</v>
      </c>
      <c r="J3177" t="s">
        <v>850</v>
      </c>
      <c r="K3177" t="s">
        <v>851</v>
      </c>
      <c r="L3177" t="s">
        <v>852</v>
      </c>
    </row>
    <row r="3178" spans="1:12">
      <c r="A3178" t="s">
        <v>15098</v>
      </c>
      <c r="B3178" t="s">
        <v>15002</v>
      </c>
      <c r="C3178" t="str">
        <f t="shared" si="49"/>
        <v>Garment</v>
      </c>
      <c r="D3178" s="2" t="s">
        <v>2260</v>
      </c>
      <c r="E3178" t="s">
        <v>9437</v>
      </c>
      <c r="F3178" t="s">
        <v>6970</v>
      </c>
      <c r="G3178" t="s">
        <v>856</v>
      </c>
      <c r="H3178" t="s">
        <v>334</v>
      </c>
      <c r="I3178" t="s">
        <v>10943</v>
      </c>
      <c r="J3178" t="s">
        <v>15003</v>
      </c>
      <c r="K3178" t="s">
        <v>15004</v>
      </c>
      <c r="L3178" t="s">
        <v>721</v>
      </c>
    </row>
    <row r="3179" spans="1:12">
      <c r="A3179" t="s">
        <v>15102</v>
      </c>
      <c r="B3179" t="s">
        <v>15054</v>
      </c>
      <c r="C3179" t="str">
        <f t="shared" si="49"/>
        <v>Mega</v>
      </c>
      <c r="D3179" s="2" t="s">
        <v>5022</v>
      </c>
      <c r="E3179" t="s">
        <v>22964</v>
      </c>
      <c r="F3179" t="s">
        <v>25025</v>
      </c>
      <c r="G3179" t="s">
        <v>856</v>
      </c>
      <c r="H3179" t="s">
        <v>671</v>
      </c>
      <c r="I3179" t="s">
        <v>15055</v>
      </c>
      <c r="J3179" t="s">
        <v>1739</v>
      </c>
      <c r="K3179" t="s">
        <v>13439</v>
      </c>
      <c r="L3179" t="s">
        <v>721</v>
      </c>
    </row>
    <row r="3180" spans="1:12">
      <c r="A3180" t="s">
        <v>15105</v>
      </c>
      <c r="B3180" t="s">
        <v>15057</v>
      </c>
      <c r="C3180" t="str">
        <f t="shared" si="49"/>
        <v>Pentagon</v>
      </c>
      <c r="D3180" s="2" t="s">
        <v>23757</v>
      </c>
      <c r="E3180" t="s">
        <v>12156</v>
      </c>
      <c r="F3180" t="s">
        <v>25026</v>
      </c>
      <c r="G3180" t="s">
        <v>856</v>
      </c>
      <c r="H3180" t="s">
        <v>5548</v>
      </c>
      <c r="I3180" t="s">
        <v>15059</v>
      </c>
      <c r="J3180" t="s">
        <v>9609</v>
      </c>
      <c r="K3180" t="s">
        <v>10186</v>
      </c>
      <c r="L3180" t="s">
        <v>721</v>
      </c>
    </row>
    <row r="3181" spans="1:12">
      <c r="A3181" t="s">
        <v>15107</v>
      </c>
      <c r="B3181" t="s">
        <v>15061</v>
      </c>
      <c r="C3181" t="str">
        <f t="shared" si="49"/>
        <v>Starteck</v>
      </c>
      <c r="D3181" s="2" t="s">
        <v>23330</v>
      </c>
      <c r="E3181" t="s">
        <v>7599</v>
      </c>
      <c r="F3181" t="s">
        <v>28666</v>
      </c>
      <c r="G3181" t="s">
        <v>2522</v>
      </c>
      <c r="H3181" t="s">
        <v>2695</v>
      </c>
      <c r="I3181" t="s">
        <v>15062</v>
      </c>
      <c r="J3181" t="s">
        <v>14676</v>
      </c>
      <c r="K3181" t="s">
        <v>5108</v>
      </c>
      <c r="L3181" t="s">
        <v>2044</v>
      </c>
    </row>
    <row r="3182" spans="1:12">
      <c r="A3182" t="s">
        <v>15110</v>
      </c>
      <c r="B3182" t="s">
        <v>15064</v>
      </c>
      <c r="C3182" t="str">
        <f t="shared" si="49"/>
        <v>Yasons</v>
      </c>
      <c r="D3182" s="2" t="s">
        <v>4626</v>
      </c>
      <c r="E3182" t="s">
        <v>2830</v>
      </c>
      <c r="F3182" t="s">
        <v>5721</v>
      </c>
      <c r="G3182" t="s">
        <v>856</v>
      </c>
      <c r="H3182" t="s">
        <v>218</v>
      </c>
      <c r="I3182" t="s">
        <v>7296</v>
      </c>
      <c r="J3182" t="s">
        <v>15065</v>
      </c>
      <c r="K3182" t="s">
        <v>7310</v>
      </c>
      <c r="L3182" t="s">
        <v>2044</v>
      </c>
    </row>
    <row r="3183" spans="1:12">
      <c r="A3183" t="s">
        <v>15114</v>
      </c>
      <c r="B3183" t="s">
        <v>15067</v>
      </c>
      <c r="C3183" t="str">
        <f t="shared" si="49"/>
        <v>I</v>
      </c>
      <c r="D3183" s="2" t="s">
        <v>28667</v>
      </c>
      <c r="E3183" t="s">
        <v>10598</v>
      </c>
      <c r="F3183" t="s">
        <v>28668</v>
      </c>
      <c r="G3183" t="s">
        <v>4567</v>
      </c>
      <c r="H3183" t="s">
        <v>15068</v>
      </c>
      <c r="I3183" t="s">
        <v>15069</v>
      </c>
      <c r="J3183" t="s">
        <v>15070</v>
      </c>
      <c r="K3183" t="s">
        <v>1958</v>
      </c>
      <c r="L3183" t="s">
        <v>627</v>
      </c>
    </row>
    <row r="3184" spans="1:12">
      <c r="A3184" t="s">
        <v>15119</v>
      </c>
      <c r="B3184" t="s">
        <v>15072</v>
      </c>
      <c r="C3184" t="str">
        <f t="shared" si="49"/>
        <v>Airo</v>
      </c>
      <c r="D3184" s="2" t="s">
        <v>25460</v>
      </c>
      <c r="E3184" t="s">
        <v>24664</v>
      </c>
      <c r="F3184" t="s">
        <v>28669</v>
      </c>
      <c r="G3184" t="s">
        <v>856</v>
      </c>
      <c r="H3184" t="s">
        <v>2027</v>
      </c>
      <c r="I3184" t="s">
        <v>15073</v>
      </c>
      <c r="J3184" t="s">
        <v>15074</v>
      </c>
      <c r="K3184" t="s">
        <v>2099</v>
      </c>
      <c r="L3184" t="s">
        <v>627</v>
      </c>
    </row>
    <row r="3185" spans="1:12">
      <c r="A3185" t="s">
        <v>15123</v>
      </c>
      <c r="B3185" t="s">
        <v>15076</v>
      </c>
      <c r="C3185" t="str">
        <f t="shared" si="49"/>
        <v>Nath</v>
      </c>
      <c r="D3185" s="2" t="s">
        <v>13482</v>
      </c>
      <c r="E3185" t="s">
        <v>625</v>
      </c>
      <c r="F3185" t="s">
        <v>25027</v>
      </c>
      <c r="G3185" t="s">
        <v>3692</v>
      </c>
      <c r="H3185" t="s">
        <v>15077</v>
      </c>
      <c r="I3185" t="s">
        <v>5994</v>
      </c>
      <c r="J3185" t="s">
        <v>15078</v>
      </c>
      <c r="K3185" t="s">
        <v>7758</v>
      </c>
      <c r="L3185" t="s">
        <v>8057</v>
      </c>
    </row>
    <row r="3186" spans="1:12">
      <c r="A3186" t="s">
        <v>15127</v>
      </c>
      <c r="B3186" t="s">
        <v>15080</v>
      </c>
      <c r="C3186" t="str">
        <f t="shared" si="49"/>
        <v>Fedders</v>
      </c>
      <c r="D3186" s="2" t="s">
        <v>1606</v>
      </c>
      <c r="E3186" t="s">
        <v>23689</v>
      </c>
      <c r="F3186" t="s">
        <v>28670</v>
      </c>
      <c r="G3186" t="s">
        <v>856</v>
      </c>
      <c r="H3186" t="s">
        <v>15081</v>
      </c>
      <c r="I3186" t="s">
        <v>15082</v>
      </c>
      <c r="J3186" t="s">
        <v>15083</v>
      </c>
      <c r="K3186" t="s">
        <v>15084</v>
      </c>
      <c r="L3186" t="s">
        <v>8057</v>
      </c>
    </row>
    <row r="3187" spans="1:12">
      <c r="A3187" t="s">
        <v>15131</v>
      </c>
      <c r="B3187" t="s">
        <v>15086</v>
      </c>
      <c r="C3187" t="str">
        <f t="shared" si="49"/>
        <v>Anupam</v>
      </c>
      <c r="D3187" s="2" t="s">
        <v>28671</v>
      </c>
      <c r="E3187" t="s">
        <v>28672</v>
      </c>
      <c r="F3187" t="s">
        <v>28673</v>
      </c>
      <c r="G3187" t="s">
        <v>1687</v>
      </c>
      <c r="H3187" t="s">
        <v>15087</v>
      </c>
      <c r="I3187" t="s">
        <v>15088</v>
      </c>
      <c r="J3187" t="s">
        <v>15089</v>
      </c>
      <c r="K3187" t="s">
        <v>15090</v>
      </c>
      <c r="L3187" t="s">
        <v>5962</v>
      </c>
    </row>
    <row r="3188" spans="1:12">
      <c r="A3188" t="s">
        <v>842</v>
      </c>
      <c r="B3188" t="s">
        <v>843</v>
      </c>
      <c r="C3188" t="str">
        <f t="shared" si="49"/>
        <v>Name</v>
      </c>
      <c r="D3188" s="2" t="s">
        <v>844</v>
      </c>
      <c r="E3188" t="s">
        <v>845</v>
      </c>
      <c r="F3188" t="s">
        <v>846</v>
      </c>
      <c r="G3188" t="s">
        <v>847</v>
      </c>
      <c r="H3188" t="s">
        <v>848</v>
      </c>
      <c r="I3188" t="s">
        <v>849</v>
      </c>
      <c r="J3188" t="s">
        <v>850</v>
      </c>
      <c r="K3188" t="s">
        <v>851</v>
      </c>
      <c r="L3188" t="s">
        <v>852</v>
      </c>
    </row>
    <row r="3189" spans="1:12">
      <c r="A3189" t="s">
        <v>15135</v>
      </c>
      <c r="B3189" t="s">
        <v>15095</v>
      </c>
      <c r="C3189" t="str">
        <f t="shared" si="49"/>
        <v>Vijay</v>
      </c>
      <c r="D3189" s="2" t="s">
        <v>28674</v>
      </c>
      <c r="E3189" t="s">
        <v>9779</v>
      </c>
      <c r="F3189" t="s">
        <v>24225</v>
      </c>
      <c r="G3189" t="s">
        <v>856</v>
      </c>
      <c r="H3189" t="s">
        <v>4863</v>
      </c>
      <c r="I3189" t="s">
        <v>15096</v>
      </c>
      <c r="J3189" t="s">
        <v>15097</v>
      </c>
      <c r="K3189" t="s">
        <v>6303</v>
      </c>
      <c r="L3189" t="s">
        <v>2971</v>
      </c>
    </row>
    <row r="3190" spans="1:12">
      <c r="A3190" t="s">
        <v>15138</v>
      </c>
      <c r="B3190" t="s">
        <v>15099</v>
      </c>
      <c r="C3190" t="str">
        <f t="shared" si="49"/>
        <v>Phosphate</v>
      </c>
      <c r="D3190" s="2" t="s">
        <v>10636</v>
      </c>
      <c r="E3190" t="s">
        <v>10859</v>
      </c>
      <c r="F3190" t="s">
        <v>12323</v>
      </c>
      <c r="G3190" t="s">
        <v>856</v>
      </c>
      <c r="H3190" t="s">
        <v>858</v>
      </c>
      <c r="I3190" t="s">
        <v>15100</v>
      </c>
      <c r="J3190" t="s">
        <v>306</v>
      </c>
      <c r="K3190" t="s">
        <v>15101</v>
      </c>
      <c r="L3190" t="s">
        <v>2971</v>
      </c>
    </row>
    <row r="3191" spans="1:12">
      <c r="A3191" t="s">
        <v>15142</v>
      </c>
      <c r="B3191" t="s">
        <v>15103</v>
      </c>
      <c r="C3191" t="str">
        <f t="shared" si="49"/>
        <v>Guj.</v>
      </c>
      <c r="D3191" s="2" t="s">
        <v>25029</v>
      </c>
      <c r="E3191" t="s">
        <v>25030</v>
      </c>
      <c r="F3191" t="s">
        <v>7442</v>
      </c>
      <c r="G3191" t="s">
        <v>993</v>
      </c>
      <c r="H3191" t="s">
        <v>1449</v>
      </c>
      <c r="I3191" t="s">
        <v>15104</v>
      </c>
      <c r="J3191" t="s">
        <v>12618</v>
      </c>
      <c r="K3191" t="s">
        <v>4139</v>
      </c>
      <c r="L3191" t="s">
        <v>406</v>
      </c>
    </row>
    <row r="3192" spans="1:12">
      <c r="A3192" t="s">
        <v>15146</v>
      </c>
      <c r="B3192" t="s">
        <v>15106</v>
      </c>
      <c r="C3192" t="str">
        <f t="shared" si="49"/>
        <v>Sreeleathers</v>
      </c>
      <c r="D3192" s="2" t="s">
        <v>23666</v>
      </c>
      <c r="E3192" t="s">
        <v>22696</v>
      </c>
      <c r="F3192" t="s">
        <v>25031</v>
      </c>
      <c r="G3192" t="s">
        <v>856</v>
      </c>
      <c r="H3192" t="s">
        <v>12247</v>
      </c>
      <c r="I3192" t="s">
        <v>587</v>
      </c>
      <c r="J3192" t="s">
        <v>1957</v>
      </c>
      <c r="K3192" t="s">
        <v>10491</v>
      </c>
      <c r="L3192" t="s">
        <v>406</v>
      </c>
    </row>
    <row r="3193" spans="1:12">
      <c r="A3193" t="s">
        <v>15150</v>
      </c>
      <c r="B3193" t="s">
        <v>15108</v>
      </c>
      <c r="C3193" t="str">
        <f t="shared" si="49"/>
        <v>PTL</v>
      </c>
      <c r="D3193" s="2" t="s">
        <v>28675</v>
      </c>
      <c r="E3193" t="s">
        <v>6401</v>
      </c>
      <c r="F3193" t="s">
        <v>28676</v>
      </c>
      <c r="G3193" t="s">
        <v>7397</v>
      </c>
      <c r="H3193" t="s">
        <v>10951</v>
      </c>
      <c r="I3193" t="s">
        <v>15109</v>
      </c>
      <c r="J3193" t="s">
        <v>2352</v>
      </c>
      <c r="K3193" t="s">
        <v>856</v>
      </c>
      <c r="L3193" t="s">
        <v>3280</v>
      </c>
    </row>
    <row r="3194" spans="1:12">
      <c r="A3194" t="s">
        <v>15155</v>
      </c>
      <c r="B3194" t="s">
        <v>15092</v>
      </c>
      <c r="C3194" t="str">
        <f t="shared" si="49"/>
        <v>Suryaamba</v>
      </c>
      <c r="D3194" s="2" t="s">
        <v>10577</v>
      </c>
      <c r="E3194" t="s">
        <v>4294</v>
      </c>
      <c r="F3194" t="s">
        <v>4403</v>
      </c>
      <c r="G3194" t="s">
        <v>405</v>
      </c>
      <c r="H3194" t="s">
        <v>570</v>
      </c>
      <c r="I3194" t="s">
        <v>15093</v>
      </c>
      <c r="J3194" t="s">
        <v>9470</v>
      </c>
      <c r="K3194" t="s">
        <v>471</v>
      </c>
      <c r="L3194" t="s">
        <v>3280</v>
      </c>
    </row>
    <row r="3195" spans="1:12">
      <c r="A3195" t="s">
        <v>15159</v>
      </c>
      <c r="B3195" t="s">
        <v>15111</v>
      </c>
      <c r="C3195" t="str">
        <f t="shared" si="49"/>
        <v>Eldeco</v>
      </c>
      <c r="D3195" s="2" t="s">
        <v>25032</v>
      </c>
      <c r="E3195" t="s">
        <v>23294</v>
      </c>
      <c r="F3195" t="s">
        <v>25033</v>
      </c>
      <c r="G3195" t="s">
        <v>718</v>
      </c>
      <c r="H3195" t="s">
        <v>11546</v>
      </c>
      <c r="I3195" t="s">
        <v>15112</v>
      </c>
      <c r="J3195" t="s">
        <v>13547</v>
      </c>
      <c r="K3195" t="s">
        <v>15113</v>
      </c>
      <c r="L3195" t="s">
        <v>3280</v>
      </c>
    </row>
    <row r="3196" spans="1:12">
      <c r="A3196" t="s">
        <v>15163</v>
      </c>
      <c r="B3196" t="s">
        <v>15115</v>
      </c>
      <c r="C3196" t="str">
        <f t="shared" si="49"/>
        <v>Suryoday</v>
      </c>
      <c r="D3196" s="2" t="s">
        <v>28677</v>
      </c>
      <c r="E3196" t="s">
        <v>5938</v>
      </c>
      <c r="F3196" t="s">
        <v>28678</v>
      </c>
      <c r="G3196" t="s">
        <v>856</v>
      </c>
      <c r="H3196" t="s">
        <v>15116</v>
      </c>
      <c r="I3196" t="s">
        <v>15117</v>
      </c>
      <c r="J3196" t="s">
        <v>15118</v>
      </c>
      <c r="K3196" t="s">
        <v>2687</v>
      </c>
      <c r="L3196" t="s">
        <v>9486</v>
      </c>
    </row>
    <row r="3197" spans="1:12">
      <c r="A3197" t="s">
        <v>15166</v>
      </c>
      <c r="B3197" t="s">
        <v>15120</v>
      </c>
      <c r="C3197" t="str">
        <f t="shared" si="49"/>
        <v>IFL</v>
      </c>
      <c r="D3197" s="2" t="s">
        <v>4129</v>
      </c>
      <c r="E3197" t="s">
        <v>1394</v>
      </c>
      <c r="F3197" t="s">
        <v>24973</v>
      </c>
      <c r="G3197" t="s">
        <v>856</v>
      </c>
      <c r="H3197" t="s">
        <v>10028</v>
      </c>
      <c r="I3197" t="s">
        <v>15121</v>
      </c>
      <c r="J3197" t="s">
        <v>10629</v>
      </c>
      <c r="K3197" t="s">
        <v>15122</v>
      </c>
      <c r="L3197" t="s">
        <v>1247</v>
      </c>
    </row>
    <row r="3198" spans="1:12">
      <c r="A3198" t="s">
        <v>15172</v>
      </c>
      <c r="B3198" t="s">
        <v>15124</v>
      </c>
      <c r="C3198" t="str">
        <f t="shared" si="49"/>
        <v>Delphi</v>
      </c>
      <c r="D3198" s="2" t="s">
        <v>28679</v>
      </c>
      <c r="E3198" t="s">
        <v>14205</v>
      </c>
      <c r="F3198" t="s">
        <v>28680</v>
      </c>
      <c r="G3198" t="s">
        <v>856</v>
      </c>
      <c r="H3198" t="s">
        <v>15125</v>
      </c>
      <c r="I3198" t="s">
        <v>3274</v>
      </c>
      <c r="J3198" t="s">
        <v>1323</v>
      </c>
      <c r="K3198" t="s">
        <v>15126</v>
      </c>
      <c r="L3198" t="s">
        <v>1753</v>
      </c>
    </row>
    <row r="3199" spans="1:12">
      <c r="A3199" t="s">
        <v>15176</v>
      </c>
      <c r="B3199" t="s">
        <v>15128</v>
      </c>
      <c r="C3199" t="str">
        <f t="shared" si="49"/>
        <v>Duroply</v>
      </c>
      <c r="D3199" s="2" t="s">
        <v>23230</v>
      </c>
      <c r="E3199" t="s">
        <v>22785</v>
      </c>
      <c r="F3199" t="s">
        <v>23572</v>
      </c>
      <c r="G3199" t="s">
        <v>856</v>
      </c>
      <c r="H3199" t="s">
        <v>2969</v>
      </c>
      <c r="I3199" t="s">
        <v>15129</v>
      </c>
      <c r="J3199" t="s">
        <v>15130</v>
      </c>
      <c r="K3199" t="s">
        <v>12960</v>
      </c>
      <c r="L3199" t="s">
        <v>213</v>
      </c>
    </row>
    <row r="3200" spans="1:12">
      <c r="A3200" t="s">
        <v>15181</v>
      </c>
      <c r="B3200" t="s">
        <v>15132</v>
      </c>
      <c r="C3200" t="str">
        <f t="shared" si="49"/>
        <v>Yasho</v>
      </c>
      <c r="D3200" s="2" t="s">
        <v>28681</v>
      </c>
      <c r="E3200" t="s">
        <v>23273</v>
      </c>
      <c r="F3200" t="s">
        <v>28682</v>
      </c>
      <c r="G3200" t="s">
        <v>1787</v>
      </c>
      <c r="H3200" t="s">
        <v>5338</v>
      </c>
      <c r="I3200" t="s">
        <v>15133</v>
      </c>
      <c r="J3200" t="s">
        <v>15134</v>
      </c>
      <c r="K3200" t="s">
        <v>10502</v>
      </c>
      <c r="L3200" t="s">
        <v>213</v>
      </c>
    </row>
    <row r="3201" spans="1:12">
      <c r="A3201" t="s">
        <v>15184</v>
      </c>
      <c r="B3201" t="s">
        <v>15136</v>
      </c>
      <c r="C3201" t="str">
        <f t="shared" si="49"/>
        <v>Calcom</v>
      </c>
      <c r="D3201" s="2" t="s">
        <v>28683</v>
      </c>
      <c r="E3201" t="s">
        <v>22722</v>
      </c>
      <c r="F3201" t="s">
        <v>28684</v>
      </c>
      <c r="G3201" t="s">
        <v>856</v>
      </c>
      <c r="H3201" t="s">
        <v>993</v>
      </c>
      <c r="I3201" t="s">
        <v>10658</v>
      </c>
      <c r="J3201" t="s">
        <v>5600</v>
      </c>
      <c r="K3201" t="s">
        <v>15137</v>
      </c>
      <c r="L3201" t="s">
        <v>2804</v>
      </c>
    </row>
    <row r="3202" spans="1:12">
      <c r="A3202" t="s">
        <v>15187</v>
      </c>
      <c r="B3202" t="s">
        <v>15139</v>
      </c>
      <c r="C3202" t="str">
        <f t="shared" ref="C3202:C3265" si="50">IFERROR(LEFT(B3202,FIND(" ",B3202)-1),B3202)</f>
        <v>Samkrg</v>
      </c>
      <c r="D3202" s="2" t="s">
        <v>28685</v>
      </c>
      <c r="E3202" t="s">
        <v>10149</v>
      </c>
      <c r="F3202" t="s">
        <v>28686</v>
      </c>
      <c r="G3202" t="s">
        <v>1601</v>
      </c>
      <c r="H3202" t="s">
        <v>15140</v>
      </c>
      <c r="I3202" t="s">
        <v>15141</v>
      </c>
      <c r="J3202" t="s">
        <v>13645</v>
      </c>
      <c r="K3202" t="s">
        <v>8205</v>
      </c>
      <c r="L3202" t="s">
        <v>1355</v>
      </c>
    </row>
    <row r="3203" spans="1:12">
      <c r="A3203" t="s">
        <v>15193</v>
      </c>
      <c r="B3203" t="s">
        <v>15143</v>
      </c>
      <c r="C3203" t="str">
        <f t="shared" si="50"/>
        <v>East</v>
      </c>
      <c r="D3203" s="2" t="s">
        <v>6531</v>
      </c>
      <c r="E3203" t="s">
        <v>859</v>
      </c>
      <c r="F3203" t="s">
        <v>7083</v>
      </c>
      <c r="G3203" t="s">
        <v>856</v>
      </c>
      <c r="H3203" t="s">
        <v>9032</v>
      </c>
      <c r="I3203" t="s">
        <v>15144</v>
      </c>
      <c r="J3203" t="s">
        <v>231</v>
      </c>
      <c r="K3203" t="s">
        <v>15145</v>
      </c>
      <c r="L3203" t="s">
        <v>4708</v>
      </c>
    </row>
    <row r="3204" spans="1:12">
      <c r="A3204" t="s">
        <v>842</v>
      </c>
      <c r="B3204" t="s">
        <v>843</v>
      </c>
      <c r="C3204" t="str">
        <f t="shared" si="50"/>
        <v>Name</v>
      </c>
      <c r="D3204" s="2" t="s">
        <v>844</v>
      </c>
      <c r="E3204" t="s">
        <v>845</v>
      </c>
      <c r="F3204" t="s">
        <v>846</v>
      </c>
      <c r="G3204" t="s">
        <v>847</v>
      </c>
      <c r="H3204" t="s">
        <v>848</v>
      </c>
      <c r="I3204" t="s">
        <v>849</v>
      </c>
      <c r="J3204" t="s">
        <v>850</v>
      </c>
      <c r="K3204" t="s">
        <v>851</v>
      </c>
      <c r="L3204" t="s">
        <v>852</v>
      </c>
    </row>
    <row r="3205" spans="1:12">
      <c r="A3205" t="s">
        <v>15196</v>
      </c>
      <c r="B3205" t="s">
        <v>15147</v>
      </c>
      <c r="C3205" t="str">
        <f t="shared" si="50"/>
        <v>Agribio</v>
      </c>
      <c r="D3205" s="2" t="s">
        <v>28687</v>
      </c>
      <c r="E3205" t="s">
        <v>28688</v>
      </c>
      <c r="F3205" t="s">
        <v>3405</v>
      </c>
      <c r="G3205" t="s">
        <v>1555</v>
      </c>
      <c r="H3205" t="s">
        <v>2320</v>
      </c>
      <c r="I3205" t="s">
        <v>15148</v>
      </c>
      <c r="J3205" t="s">
        <v>627</v>
      </c>
      <c r="K3205" t="s">
        <v>15149</v>
      </c>
      <c r="L3205" t="s">
        <v>6036</v>
      </c>
    </row>
    <row r="3206" spans="1:12">
      <c r="A3206" t="s">
        <v>15200</v>
      </c>
      <c r="B3206" t="s">
        <v>15151</v>
      </c>
      <c r="C3206" t="str">
        <f t="shared" si="50"/>
        <v>Utkarsh</v>
      </c>
      <c r="D3206" s="2" t="s">
        <v>11745</v>
      </c>
      <c r="E3206" t="s">
        <v>859</v>
      </c>
      <c r="F3206" t="s">
        <v>28689</v>
      </c>
      <c r="G3206" t="s">
        <v>856</v>
      </c>
      <c r="H3206" t="s">
        <v>15152</v>
      </c>
      <c r="I3206" t="s">
        <v>15153</v>
      </c>
      <c r="J3206" t="s">
        <v>15154</v>
      </c>
      <c r="K3206" t="s">
        <v>457</v>
      </c>
      <c r="L3206" t="s">
        <v>6036</v>
      </c>
    </row>
    <row r="3207" spans="1:12">
      <c r="A3207" t="s">
        <v>15203</v>
      </c>
      <c r="B3207" t="s">
        <v>15156</v>
      </c>
      <c r="C3207" t="str">
        <f t="shared" si="50"/>
        <v>Polyplex</v>
      </c>
      <c r="D3207" s="2" t="s">
        <v>25034</v>
      </c>
      <c r="E3207" t="s">
        <v>5794</v>
      </c>
      <c r="F3207" t="s">
        <v>25035</v>
      </c>
      <c r="G3207" t="s">
        <v>148</v>
      </c>
      <c r="H3207" t="s">
        <v>13900</v>
      </c>
      <c r="I3207" t="s">
        <v>15157</v>
      </c>
      <c r="J3207" t="s">
        <v>15158</v>
      </c>
      <c r="K3207" t="s">
        <v>134</v>
      </c>
      <c r="L3207" t="s">
        <v>10310</v>
      </c>
    </row>
    <row r="3208" spans="1:12">
      <c r="A3208" t="s">
        <v>15207</v>
      </c>
      <c r="B3208" t="s">
        <v>15160</v>
      </c>
      <c r="C3208" t="str">
        <f t="shared" si="50"/>
        <v>Stratmont</v>
      </c>
      <c r="D3208" s="2" t="s">
        <v>28690</v>
      </c>
      <c r="E3208" t="s">
        <v>27915</v>
      </c>
      <c r="F3208" t="s">
        <v>28691</v>
      </c>
      <c r="G3208" t="s">
        <v>856</v>
      </c>
      <c r="H3208" t="s">
        <v>378</v>
      </c>
      <c r="I3208" t="s">
        <v>11335</v>
      </c>
      <c r="J3208" t="s">
        <v>5952</v>
      </c>
      <c r="K3208" t="s">
        <v>15162</v>
      </c>
      <c r="L3208" t="s">
        <v>12287</v>
      </c>
    </row>
    <row r="3209" spans="1:12">
      <c r="A3209" t="s">
        <v>15210</v>
      </c>
      <c r="B3209" t="s">
        <v>15164</v>
      </c>
      <c r="C3209" t="str">
        <f t="shared" si="50"/>
        <v>Salguti</v>
      </c>
      <c r="D3209" s="2" t="s">
        <v>5825</v>
      </c>
      <c r="E3209" t="s">
        <v>859</v>
      </c>
      <c r="F3209" t="s">
        <v>6540</v>
      </c>
      <c r="G3209" t="s">
        <v>856</v>
      </c>
      <c r="H3209" t="s">
        <v>1787</v>
      </c>
      <c r="I3209" t="s">
        <v>2197</v>
      </c>
      <c r="J3209" t="s">
        <v>15165</v>
      </c>
      <c r="K3209" t="s">
        <v>4797</v>
      </c>
      <c r="L3209" t="s">
        <v>12287</v>
      </c>
    </row>
    <row r="3210" spans="1:12">
      <c r="A3210" t="s">
        <v>15212</v>
      </c>
      <c r="B3210" t="s">
        <v>15167</v>
      </c>
      <c r="C3210" t="str">
        <f t="shared" si="50"/>
        <v>Uniroyal</v>
      </c>
      <c r="D3210" s="2" t="s">
        <v>7105</v>
      </c>
      <c r="E3210" t="s">
        <v>859</v>
      </c>
      <c r="F3210" t="s">
        <v>8934</v>
      </c>
      <c r="G3210" t="s">
        <v>856</v>
      </c>
      <c r="H3210" t="s">
        <v>15168</v>
      </c>
      <c r="I3210" t="s">
        <v>15169</v>
      </c>
      <c r="J3210" t="s">
        <v>15170</v>
      </c>
      <c r="K3210" t="s">
        <v>15171</v>
      </c>
      <c r="L3210" t="s">
        <v>12287</v>
      </c>
    </row>
    <row r="3211" spans="1:12">
      <c r="A3211" t="s">
        <v>15214</v>
      </c>
      <c r="B3211" t="s">
        <v>15173</v>
      </c>
      <c r="C3211" t="str">
        <f t="shared" si="50"/>
        <v>Rachana</v>
      </c>
      <c r="D3211" s="2" t="s">
        <v>3148</v>
      </c>
      <c r="E3211" t="s">
        <v>3220</v>
      </c>
      <c r="F3211" t="s">
        <v>25036</v>
      </c>
      <c r="G3211" t="s">
        <v>856</v>
      </c>
      <c r="H3211" t="s">
        <v>5351</v>
      </c>
      <c r="I3211" t="s">
        <v>15175</v>
      </c>
      <c r="J3211" t="s">
        <v>5401</v>
      </c>
      <c r="K3211" t="s">
        <v>1073</v>
      </c>
      <c r="L3211" t="s">
        <v>12287</v>
      </c>
    </row>
    <row r="3212" spans="1:12">
      <c r="A3212" t="s">
        <v>15216</v>
      </c>
      <c r="B3212" t="s">
        <v>15177</v>
      </c>
      <c r="C3212" t="str">
        <f t="shared" si="50"/>
        <v>Huhtamaki</v>
      </c>
      <c r="D3212" s="2" t="s">
        <v>23633</v>
      </c>
      <c r="E3212" t="s">
        <v>5904</v>
      </c>
      <c r="F3212" t="s">
        <v>25037</v>
      </c>
      <c r="G3212" t="s">
        <v>314</v>
      </c>
      <c r="H3212" t="s">
        <v>14256</v>
      </c>
      <c r="I3212" t="s">
        <v>15178</v>
      </c>
      <c r="J3212" t="s">
        <v>15179</v>
      </c>
      <c r="K3212" t="s">
        <v>15180</v>
      </c>
      <c r="L3212" t="s">
        <v>625</v>
      </c>
    </row>
    <row r="3213" spans="1:12">
      <c r="A3213" t="s">
        <v>15220</v>
      </c>
      <c r="B3213" t="s">
        <v>15182</v>
      </c>
      <c r="C3213" t="str">
        <f t="shared" si="50"/>
        <v>Shri</v>
      </c>
      <c r="D3213" s="2" t="s">
        <v>23578</v>
      </c>
      <c r="E3213" t="s">
        <v>3552</v>
      </c>
      <c r="F3213" t="s">
        <v>25038</v>
      </c>
      <c r="G3213" t="s">
        <v>856</v>
      </c>
      <c r="H3213" t="s">
        <v>5012</v>
      </c>
      <c r="I3213" t="s">
        <v>1750</v>
      </c>
      <c r="J3213" t="s">
        <v>2273</v>
      </c>
      <c r="K3213" t="s">
        <v>15183</v>
      </c>
      <c r="L3213" t="s">
        <v>625</v>
      </c>
    </row>
    <row r="3214" spans="1:12">
      <c r="A3214" t="s">
        <v>15223</v>
      </c>
      <c r="B3214" t="s">
        <v>15185</v>
      </c>
      <c r="C3214" t="str">
        <f t="shared" si="50"/>
        <v>Sahyadri</v>
      </c>
      <c r="D3214" s="2" t="s">
        <v>25039</v>
      </c>
      <c r="E3214" t="s">
        <v>4073</v>
      </c>
      <c r="F3214" t="s">
        <v>25040</v>
      </c>
      <c r="G3214" t="s">
        <v>2059</v>
      </c>
      <c r="H3214" t="s">
        <v>11343</v>
      </c>
      <c r="I3214" t="s">
        <v>4197</v>
      </c>
      <c r="J3214" t="s">
        <v>15186</v>
      </c>
      <c r="K3214" t="s">
        <v>329</v>
      </c>
      <c r="L3214" t="s">
        <v>6887</v>
      </c>
    </row>
    <row r="3215" spans="1:12">
      <c r="A3215" t="s">
        <v>842</v>
      </c>
      <c r="B3215" t="s">
        <v>843</v>
      </c>
      <c r="C3215" t="str">
        <f t="shared" si="50"/>
        <v>Name</v>
      </c>
      <c r="D3215" s="2" t="s">
        <v>844</v>
      </c>
      <c r="E3215" t="s">
        <v>845</v>
      </c>
      <c r="F3215" t="s">
        <v>846</v>
      </c>
      <c r="G3215" t="s">
        <v>847</v>
      </c>
      <c r="H3215" t="s">
        <v>848</v>
      </c>
      <c r="I3215" t="s">
        <v>849</v>
      </c>
      <c r="J3215" t="s">
        <v>850</v>
      </c>
      <c r="K3215" t="s">
        <v>851</v>
      </c>
      <c r="L3215" t="s">
        <v>852</v>
      </c>
    </row>
    <row r="3216" spans="1:12">
      <c r="A3216" t="s">
        <v>15227</v>
      </c>
      <c r="B3216" t="s">
        <v>15188</v>
      </c>
      <c r="C3216" t="str">
        <f t="shared" si="50"/>
        <v>Ambani</v>
      </c>
      <c r="D3216" s="2" t="s">
        <v>23562</v>
      </c>
      <c r="E3216" t="s">
        <v>23563</v>
      </c>
      <c r="F3216" t="s">
        <v>23564</v>
      </c>
      <c r="G3216" t="s">
        <v>856</v>
      </c>
      <c r="H3216" t="s">
        <v>1317</v>
      </c>
      <c r="I3216" t="s">
        <v>15190</v>
      </c>
      <c r="J3216" t="s">
        <v>15191</v>
      </c>
      <c r="K3216" t="s">
        <v>15192</v>
      </c>
      <c r="L3216" t="s">
        <v>6887</v>
      </c>
    </row>
    <row r="3217" spans="1:12">
      <c r="A3217" t="s">
        <v>15231</v>
      </c>
      <c r="B3217" t="s">
        <v>15194</v>
      </c>
      <c r="C3217" t="str">
        <f t="shared" si="50"/>
        <v>Rapid</v>
      </c>
      <c r="D3217" s="2" t="s">
        <v>25041</v>
      </c>
      <c r="E3217" t="s">
        <v>23547</v>
      </c>
      <c r="F3217" t="s">
        <v>1241</v>
      </c>
      <c r="G3217" t="s">
        <v>856</v>
      </c>
      <c r="H3217" t="s">
        <v>2240</v>
      </c>
      <c r="I3217" t="s">
        <v>1407</v>
      </c>
      <c r="J3217" t="s">
        <v>2132</v>
      </c>
      <c r="K3217" t="s">
        <v>9985</v>
      </c>
      <c r="L3217" t="s">
        <v>10169</v>
      </c>
    </row>
    <row r="3218" spans="1:12">
      <c r="A3218" t="s">
        <v>15234</v>
      </c>
      <c r="B3218" t="s">
        <v>782</v>
      </c>
      <c r="C3218" t="str">
        <f t="shared" si="50"/>
        <v>Just</v>
      </c>
      <c r="D3218" s="2" t="s">
        <v>28692</v>
      </c>
      <c r="E3218" t="s">
        <v>8205</v>
      </c>
      <c r="F3218" t="s">
        <v>28693</v>
      </c>
      <c r="G3218" t="s">
        <v>856</v>
      </c>
      <c r="H3218" t="s">
        <v>15197</v>
      </c>
      <c r="I3218" t="s">
        <v>15198</v>
      </c>
      <c r="J3218" t="s">
        <v>15199</v>
      </c>
      <c r="K3218" t="s">
        <v>5252</v>
      </c>
      <c r="L3218" t="s">
        <v>10169</v>
      </c>
    </row>
    <row r="3219" spans="1:12">
      <c r="A3219" t="s">
        <v>15238</v>
      </c>
      <c r="B3219" t="s">
        <v>15201</v>
      </c>
      <c r="C3219" t="str">
        <f t="shared" si="50"/>
        <v>Kesar</v>
      </c>
      <c r="D3219" s="2" t="s">
        <v>22827</v>
      </c>
      <c r="E3219" t="s">
        <v>3557</v>
      </c>
      <c r="F3219" t="s">
        <v>28694</v>
      </c>
      <c r="G3219" t="s">
        <v>856</v>
      </c>
      <c r="H3219" t="s">
        <v>188</v>
      </c>
      <c r="I3219" t="s">
        <v>15202</v>
      </c>
      <c r="J3219" t="s">
        <v>1210</v>
      </c>
      <c r="K3219" t="s">
        <v>14448</v>
      </c>
      <c r="L3219" t="s">
        <v>10169</v>
      </c>
    </row>
    <row r="3220" spans="1:12">
      <c r="A3220" t="s">
        <v>15243</v>
      </c>
      <c r="B3220" t="s">
        <v>15204</v>
      </c>
      <c r="C3220" t="str">
        <f t="shared" si="50"/>
        <v>Axis</v>
      </c>
      <c r="D3220" s="2" t="s">
        <v>28695</v>
      </c>
      <c r="E3220" t="s">
        <v>6006</v>
      </c>
      <c r="F3220" t="s">
        <v>28696</v>
      </c>
      <c r="G3220" t="s">
        <v>2522</v>
      </c>
      <c r="H3220" t="s">
        <v>15205</v>
      </c>
      <c r="I3220" t="s">
        <v>422</v>
      </c>
      <c r="J3220" t="s">
        <v>15206</v>
      </c>
      <c r="K3220" t="s">
        <v>3418</v>
      </c>
      <c r="L3220" t="s">
        <v>10169</v>
      </c>
    </row>
    <row r="3221" spans="1:12">
      <c r="A3221" t="s">
        <v>15246</v>
      </c>
      <c r="B3221" t="s">
        <v>15208</v>
      </c>
      <c r="C3221" t="str">
        <f t="shared" si="50"/>
        <v>Excel</v>
      </c>
      <c r="D3221" s="2" t="s">
        <v>28697</v>
      </c>
      <c r="E3221" t="s">
        <v>2943</v>
      </c>
      <c r="F3221" t="s">
        <v>28698</v>
      </c>
      <c r="G3221" t="s">
        <v>3062</v>
      </c>
      <c r="H3221" t="s">
        <v>272</v>
      </c>
      <c r="I3221" t="s">
        <v>12849</v>
      </c>
      <c r="J3221" t="s">
        <v>15209</v>
      </c>
      <c r="K3221" t="s">
        <v>4887</v>
      </c>
      <c r="L3221" t="s">
        <v>10169</v>
      </c>
    </row>
    <row r="3222" spans="1:12">
      <c r="A3222" t="s">
        <v>15251</v>
      </c>
      <c r="B3222" t="s">
        <v>822</v>
      </c>
      <c r="C3222" t="str">
        <f t="shared" si="50"/>
        <v>CSB</v>
      </c>
      <c r="D3222" s="2" t="s">
        <v>28699</v>
      </c>
      <c r="E3222" t="s">
        <v>4534</v>
      </c>
      <c r="F3222" t="s">
        <v>28700</v>
      </c>
      <c r="G3222" t="s">
        <v>856</v>
      </c>
      <c r="H3222" t="s">
        <v>4012</v>
      </c>
      <c r="I3222" t="s">
        <v>10613</v>
      </c>
      <c r="J3222" t="s">
        <v>15211</v>
      </c>
      <c r="K3222" t="s">
        <v>5080</v>
      </c>
      <c r="L3222" t="s">
        <v>10169</v>
      </c>
    </row>
    <row r="3223" spans="1:12">
      <c r="A3223" t="s">
        <v>15257</v>
      </c>
      <c r="B3223" t="s">
        <v>15213</v>
      </c>
      <c r="C3223" t="str">
        <f t="shared" si="50"/>
        <v>Prime</v>
      </c>
      <c r="D3223" s="2" t="s">
        <v>1186</v>
      </c>
      <c r="E3223" t="s">
        <v>26842</v>
      </c>
      <c r="F3223" t="s">
        <v>28701</v>
      </c>
      <c r="G3223" t="s">
        <v>856</v>
      </c>
      <c r="H3223" t="s">
        <v>1369</v>
      </c>
      <c r="I3223" t="s">
        <v>1002</v>
      </c>
      <c r="J3223" t="s">
        <v>856</v>
      </c>
      <c r="K3223" t="s">
        <v>859</v>
      </c>
      <c r="L3223" t="s">
        <v>1658</v>
      </c>
    </row>
    <row r="3224" spans="1:12">
      <c r="A3224" t="s">
        <v>15261</v>
      </c>
      <c r="B3224" t="s">
        <v>15215</v>
      </c>
      <c r="C3224" t="str">
        <f t="shared" si="50"/>
        <v>Worth</v>
      </c>
      <c r="D3224" s="2" t="s">
        <v>888</v>
      </c>
      <c r="E3224" t="s">
        <v>25042</v>
      </c>
      <c r="F3224" t="s">
        <v>25043</v>
      </c>
      <c r="G3224" t="s">
        <v>856</v>
      </c>
      <c r="H3224" t="s">
        <v>82</v>
      </c>
      <c r="I3224" t="s">
        <v>4822</v>
      </c>
      <c r="J3224" t="s">
        <v>3062</v>
      </c>
      <c r="K3224" t="s">
        <v>556</v>
      </c>
      <c r="L3224" t="s">
        <v>1658</v>
      </c>
    </row>
    <row r="3225" spans="1:12">
      <c r="A3225" t="s">
        <v>15264</v>
      </c>
      <c r="B3225" t="s">
        <v>15217</v>
      </c>
      <c r="C3225" t="str">
        <f t="shared" si="50"/>
        <v>Uma</v>
      </c>
      <c r="D3225" s="2" t="s">
        <v>9587</v>
      </c>
      <c r="E3225" t="s">
        <v>4504</v>
      </c>
      <c r="F3225" t="s">
        <v>9798</v>
      </c>
      <c r="G3225" t="s">
        <v>856</v>
      </c>
      <c r="H3225" t="s">
        <v>1449</v>
      </c>
      <c r="I3225" t="s">
        <v>15218</v>
      </c>
      <c r="J3225" t="s">
        <v>2706</v>
      </c>
      <c r="K3225" t="s">
        <v>15219</v>
      </c>
      <c r="L3225" t="s">
        <v>8644</v>
      </c>
    </row>
    <row r="3226" spans="1:12">
      <c r="A3226" t="s">
        <v>15267</v>
      </c>
      <c r="B3226" t="s">
        <v>15221</v>
      </c>
      <c r="C3226" t="str">
        <f t="shared" si="50"/>
        <v>Innovative</v>
      </c>
      <c r="D3226" s="2" t="s">
        <v>2251</v>
      </c>
      <c r="E3226" t="s">
        <v>859</v>
      </c>
      <c r="F3226" t="s">
        <v>8709</v>
      </c>
      <c r="G3226" t="s">
        <v>856</v>
      </c>
      <c r="H3226" t="s">
        <v>1444</v>
      </c>
      <c r="I3226" t="s">
        <v>8679</v>
      </c>
      <c r="J3226" t="s">
        <v>3268</v>
      </c>
      <c r="K3226" t="s">
        <v>15222</v>
      </c>
      <c r="L3226" t="s">
        <v>6923</v>
      </c>
    </row>
    <row r="3227" spans="1:12">
      <c r="A3227" t="s">
        <v>15271</v>
      </c>
      <c r="B3227" t="s">
        <v>15224</v>
      </c>
      <c r="C3227" t="str">
        <f t="shared" si="50"/>
        <v>Birla</v>
      </c>
      <c r="D3227" s="2" t="s">
        <v>28702</v>
      </c>
      <c r="E3227" t="s">
        <v>15728</v>
      </c>
      <c r="F3227" t="s">
        <v>28703</v>
      </c>
      <c r="G3227" t="s">
        <v>2098</v>
      </c>
      <c r="H3227" t="s">
        <v>4037</v>
      </c>
      <c r="I3227" t="s">
        <v>15225</v>
      </c>
      <c r="J3227" t="s">
        <v>15226</v>
      </c>
      <c r="K3227" t="s">
        <v>6871</v>
      </c>
      <c r="L3227" t="s">
        <v>6923</v>
      </c>
    </row>
    <row r="3228" spans="1:12">
      <c r="A3228" t="s">
        <v>15275</v>
      </c>
      <c r="B3228" t="s">
        <v>15228</v>
      </c>
      <c r="C3228" t="str">
        <f t="shared" si="50"/>
        <v>Westlife</v>
      </c>
      <c r="D3228" s="2" t="s">
        <v>27787</v>
      </c>
      <c r="E3228" t="s">
        <v>28704</v>
      </c>
      <c r="F3228" t="s">
        <v>28705</v>
      </c>
      <c r="G3228" t="s">
        <v>1555</v>
      </c>
      <c r="H3228" t="s">
        <v>2027</v>
      </c>
      <c r="I3228" t="s">
        <v>15229</v>
      </c>
      <c r="J3228" t="s">
        <v>15230</v>
      </c>
      <c r="K3228" t="s">
        <v>8971</v>
      </c>
      <c r="L3228" t="s">
        <v>6923</v>
      </c>
    </row>
    <row r="3229" spans="1:12">
      <c r="A3229" t="s">
        <v>15279</v>
      </c>
      <c r="B3229" t="s">
        <v>15232</v>
      </c>
      <c r="C3229" t="str">
        <f t="shared" si="50"/>
        <v>Amrapali</v>
      </c>
      <c r="D3229" s="2" t="s">
        <v>128</v>
      </c>
      <c r="E3229" t="s">
        <v>24279</v>
      </c>
      <c r="F3229" t="s">
        <v>25044</v>
      </c>
      <c r="G3229" t="s">
        <v>856</v>
      </c>
      <c r="H3229" t="s">
        <v>714</v>
      </c>
      <c r="I3229" t="s">
        <v>2197</v>
      </c>
      <c r="J3229" t="s">
        <v>15233</v>
      </c>
      <c r="K3229" t="s">
        <v>2488</v>
      </c>
      <c r="L3229" t="s">
        <v>3117</v>
      </c>
    </row>
    <row r="3230" spans="1:12">
      <c r="A3230" t="s">
        <v>15282</v>
      </c>
      <c r="B3230" t="s">
        <v>15235</v>
      </c>
      <c r="C3230" t="str">
        <f t="shared" si="50"/>
        <v>Sancode</v>
      </c>
      <c r="D3230" s="2" t="s">
        <v>25045</v>
      </c>
      <c r="E3230" t="s">
        <v>25046</v>
      </c>
      <c r="F3230" t="s">
        <v>22938</v>
      </c>
      <c r="G3230" t="s">
        <v>856</v>
      </c>
      <c r="H3230" t="s">
        <v>105</v>
      </c>
      <c r="I3230" t="s">
        <v>15236</v>
      </c>
      <c r="J3230" t="s">
        <v>3326</v>
      </c>
      <c r="K3230" t="s">
        <v>15237</v>
      </c>
      <c r="L3230" t="s">
        <v>3117</v>
      </c>
    </row>
    <row r="3231" spans="1:12">
      <c r="A3231" t="s">
        <v>842</v>
      </c>
      <c r="B3231" t="s">
        <v>843</v>
      </c>
      <c r="C3231" t="str">
        <f t="shared" si="50"/>
        <v>Name</v>
      </c>
      <c r="D3231" s="2" t="s">
        <v>844</v>
      </c>
      <c r="E3231" t="s">
        <v>845</v>
      </c>
      <c r="F3231" t="s">
        <v>846</v>
      </c>
      <c r="G3231" t="s">
        <v>847</v>
      </c>
      <c r="H3231" t="s">
        <v>848</v>
      </c>
      <c r="I3231" t="s">
        <v>849</v>
      </c>
      <c r="J3231" t="s">
        <v>850</v>
      </c>
      <c r="K3231" t="s">
        <v>851</v>
      </c>
      <c r="L3231" t="s">
        <v>852</v>
      </c>
    </row>
    <row r="3232" spans="1:12">
      <c r="A3232" t="s">
        <v>15285</v>
      </c>
      <c r="B3232" t="s">
        <v>15239</v>
      </c>
      <c r="C3232" t="str">
        <f t="shared" si="50"/>
        <v>Diligent</v>
      </c>
      <c r="D3232" s="2" t="s">
        <v>11546</v>
      </c>
      <c r="E3232" t="s">
        <v>2120</v>
      </c>
      <c r="F3232" t="s">
        <v>5461</v>
      </c>
      <c r="G3232" t="s">
        <v>856</v>
      </c>
      <c r="H3232" t="s">
        <v>82</v>
      </c>
      <c r="I3232" t="s">
        <v>4612</v>
      </c>
      <c r="J3232" t="s">
        <v>15241</v>
      </c>
      <c r="K3232" t="s">
        <v>15242</v>
      </c>
      <c r="L3232" t="s">
        <v>2756</v>
      </c>
    </row>
    <row r="3233" spans="1:12">
      <c r="A3233" t="s">
        <v>15289</v>
      </c>
      <c r="B3233" t="s">
        <v>15244</v>
      </c>
      <c r="C3233" t="str">
        <f t="shared" si="50"/>
        <v>Spenta</v>
      </c>
      <c r="D3233" s="2" t="s">
        <v>22844</v>
      </c>
      <c r="E3233" t="s">
        <v>3756</v>
      </c>
      <c r="F3233" t="s">
        <v>3853</v>
      </c>
      <c r="G3233" t="s">
        <v>2905</v>
      </c>
      <c r="H3233" t="s">
        <v>1787</v>
      </c>
      <c r="I3233" t="s">
        <v>6151</v>
      </c>
      <c r="J3233" t="s">
        <v>7607</v>
      </c>
      <c r="K3233" t="s">
        <v>15245</v>
      </c>
      <c r="L3233" t="s">
        <v>2756</v>
      </c>
    </row>
    <row r="3234" spans="1:12">
      <c r="A3234" t="s">
        <v>15291</v>
      </c>
      <c r="B3234" t="s">
        <v>15247</v>
      </c>
      <c r="C3234" t="str">
        <f t="shared" si="50"/>
        <v>RHI</v>
      </c>
      <c r="D3234" s="2" t="s">
        <v>28218</v>
      </c>
      <c r="E3234" t="s">
        <v>23777</v>
      </c>
      <c r="F3234" t="s">
        <v>28706</v>
      </c>
      <c r="G3234" t="s">
        <v>3847</v>
      </c>
      <c r="H3234" t="s">
        <v>15248</v>
      </c>
      <c r="I3234" t="s">
        <v>15249</v>
      </c>
      <c r="J3234" t="s">
        <v>15250</v>
      </c>
      <c r="K3234" t="s">
        <v>11827</v>
      </c>
      <c r="L3234" t="s">
        <v>2756</v>
      </c>
    </row>
    <row r="3235" spans="1:12">
      <c r="A3235" t="s">
        <v>15296</v>
      </c>
      <c r="B3235" t="s">
        <v>15252</v>
      </c>
      <c r="C3235" t="str">
        <f t="shared" si="50"/>
        <v>S.A.L</v>
      </c>
      <c r="D3235" s="2" t="s">
        <v>4367</v>
      </c>
      <c r="E3235" t="s">
        <v>859</v>
      </c>
      <c r="F3235" t="s">
        <v>28707</v>
      </c>
      <c r="G3235" t="s">
        <v>856</v>
      </c>
      <c r="H3235" t="s">
        <v>15253</v>
      </c>
      <c r="I3235" t="s">
        <v>15254</v>
      </c>
      <c r="J3235" t="s">
        <v>15255</v>
      </c>
      <c r="K3235" t="s">
        <v>387</v>
      </c>
      <c r="L3235" t="s">
        <v>15256</v>
      </c>
    </row>
    <row r="3236" spans="1:12">
      <c r="A3236" t="s">
        <v>15301</v>
      </c>
      <c r="B3236" t="s">
        <v>15258</v>
      </c>
      <c r="C3236" t="str">
        <f t="shared" si="50"/>
        <v>Indo</v>
      </c>
      <c r="D3236" s="2" t="s">
        <v>2221</v>
      </c>
      <c r="E3236" t="s">
        <v>685</v>
      </c>
      <c r="F3236" t="s">
        <v>9085</v>
      </c>
      <c r="G3236" t="s">
        <v>856</v>
      </c>
      <c r="H3236" t="s">
        <v>1257</v>
      </c>
      <c r="I3236" t="s">
        <v>15259</v>
      </c>
      <c r="J3236" t="s">
        <v>4945</v>
      </c>
      <c r="K3236" t="s">
        <v>15260</v>
      </c>
      <c r="L3236" t="s">
        <v>15256</v>
      </c>
    </row>
    <row r="3237" spans="1:12">
      <c r="A3237" t="s">
        <v>15303</v>
      </c>
      <c r="B3237" t="s">
        <v>15262</v>
      </c>
      <c r="C3237" t="str">
        <f t="shared" si="50"/>
        <v>Confidence</v>
      </c>
      <c r="D3237" s="2" t="s">
        <v>23734</v>
      </c>
      <c r="E3237" t="s">
        <v>11315</v>
      </c>
      <c r="F3237" t="s">
        <v>25048</v>
      </c>
      <c r="G3237" t="s">
        <v>228</v>
      </c>
      <c r="H3237" t="s">
        <v>293</v>
      </c>
      <c r="I3237" t="s">
        <v>13789</v>
      </c>
      <c r="J3237" t="s">
        <v>13601</v>
      </c>
      <c r="K3237" t="s">
        <v>15263</v>
      </c>
      <c r="L3237" t="s">
        <v>15256</v>
      </c>
    </row>
    <row r="3238" spans="1:12">
      <c r="A3238" t="s">
        <v>15306</v>
      </c>
      <c r="B3238" t="s">
        <v>15265</v>
      </c>
      <c r="C3238" t="str">
        <f t="shared" si="50"/>
        <v>H.</v>
      </c>
      <c r="D3238" s="2" t="s">
        <v>4317</v>
      </c>
      <c r="E3238" t="s">
        <v>6058</v>
      </c>
      <c r="F3238" t="s">
        <v>5882</v>
      </c>
      <c r="G3238" t="s">
        <v>856</v>
      </c>
      <c r="H3238" t="s">
        <v>2637</v>
      </c>
      <c r="I3238" t="s">
        <v>3133</v>
      </c>
      <c r="J3238" t="s">
        <v>2766</v>
      </c>
      <c r="K3238" t="s">
        <v>15266</v>
      </c>
      <c r="L3238" t="s">
        <v>359</v>
      </c>
    </row>
    <row r="3239" spans="1:12">
      <c r="A3239" t="s">
        <v>15311</v>
      </c>
      <c r="B3239" t="s">
        <v>15268</v>
      </c>
      <c r="C3239" t="str">
        <f t="shared" si="50"/>
        <v>Indian</v>
      </c>
      <c r="D3239" s="2" t="s">
        <v>25049</v>
      </c>
      <c r="E3239" t="s">
        <v>3326</v>
      </c>
      <c r="F3239" t="s">
        <v>25050</v>
      </c>
      <c r="G3239" t="s">
        <v>856</v>
      </c>
      <c r="H3239" t="s">
        <v>1230</v>
      </c>
      <c r="I3239" t="s">
        <v>15269</v>
      </c>
      <c r="J3239" t="s">
        <v>5568</v>
      </c>
      <c r="K3239" t="s">
        <v>15270</v>
      </c>
      <c r="L3239" t="s">
        <v>359</v>
      </c>
    </row>
    <row r="3240" spans="1:12">
      <c r="A3240" t="s">
        <v>15313</v>
      </c>
      <c r="B3240" t="s">
        <v>15272</v>
      </c>
      <c r="C3240" t="str">
        <f t="shared" si="50"/>
        <v>Seshasayee</v>
      </c>
      <c r="D3240" s="2" t="s">
        <v>25541</v>
      </c>
      <c r="E3240" t="s">
        <v>10679</v>
      </c>
      <c r="F3240" t="s">
        <v>28708</v>
      </c>
      <c r="G3240" t="s">
        <v>2320</v>
      </c>
      <c r="H3240" t="s">
        <v>9540</v>
      </c>
      <c r="I3240" t="s">
        <v>15273</v>
      </c>
      <c r="J3240" t="s">
        <v>15274</v>
      </c>
      <c r="K3240" t="s">
        <v>7921</v>
      </c>
      <c r="L3240" t="s">
        <v>359</v>
      </c>
    </row>
    <row r="3241" spans="1:12">
      <c r="A3241" t="s">
        <v>15317</v>
      </c>
      <c r="B3241" t="s">
        <v>15276</v>
      </c>
      <c r="C3241" t="str">
        <f t="shared" si="50"/>
        <v>Southern</v>
      </c>
      <c r="D3241" s="2" t="s">
        <v>4081</v>
      </c>
      <c r="E3241" t="s">
        <v>859</v>
      </c>
      <c r="F3241" t="s">
        <v>9867</v>
      </c>
      <c r="G3241" t="s">
        <v>856</v>
      </c>
      <c r="H3241" t="s">
        <v>218</v>
      </c>
      <c r="I3241" t="s">
        <v>15277</v>
      </c>
      <c r="J3241" t="s">
        <v>514</v>
      </c>
      <c r="K3241" t="s">
        <v>15278</v>
      </c>
      <c r="L3241" t="s">
        <v>359</v>
      </c>
    </row>
    <row r="3242" spans="1:12">
      <c r="A3242" t="s">
        <v>842</v>
      </c>
      <c r="B3242" t="s">
        <v>843</v>
      </c>
      <c r="C3242" t="str">
        <f t="shared" si="50"/>
        <v>Name</v>
      </c>
      <c r="D3242" s="2" t="s">
        <v>844</v>
      </c>
      <c r="E3242" t="s">
        <v>845</v>
      </c>
      <c r="F3242" t="s">
        <v>846</v>
      </c>
      <c r="G3242" t="s">
        <v>847</v>
      </c>
      <c r="H3242" t="s">
        <v>848</v>
      </c>
      <c r="I3242" t="s">
        <v>849</v>
      </c>
      <c r="J3242" t="s">
        <v>850</v>
      </c>
      <c r="K3242" t="s">
        <v>851</v>
      </c>
      <c r="L3242" t="s">
        <v>852</v>
      </c>
    </row>
    <row r="3243" spans="1:12">
      <c r="A3243" t="s">
        <v>15320</v>
      </c>
      <c r="B3243" t="s">
        <v>15280</v>
      </c>
      <c r="C3243" t="str">
        <f t="shared" si="50"/>
        <v>Capital</v>
      </c>
      <c r="D3243" s="2" t="s">
        <v>28709</v>
      </c>
      <c r="E3243" t="s">
        <v>9412</v>
      </c>
      <c r="F3243" t="s">
        <v>28710</v>
      </c>
      <c r="G3243" t="s">
        <v>2687</v>
      </c>
      <c r="H3243" t="s">
        <v>3354</v>
      </c>
      <c r="I3243" t="s">
        <v>13575</v>
      </c>
      <c r="J3243" t="s">
        <v>15281</v>
      </c>
      <c r="K3243" t="s">
        <v>10962</v>
      </c>
      <c r="L3243" t="s">
        <v>359</v>
      </c>
    </row>
    <row r="3244" spans="1:12">
      <c r="A3244" t="s">
        <v>15324</v>
      </c>
      <c r="B3244" t="s">
        <v>15283</v>
      </c>
      <c r="C3244" t="str">
        <f t="shared" si="50"/>
        <v>Mega</v>
      </c>
      <c r="D3244" s="2" t="s">
        <v>2189</v>
      </c>
      <c r="E3244" t="s">
        <v>28711</v>
      </c>
      <c r="F3244" t="s">
        <v>23197</v>
      </c>
      <c r="G3244" t="s">
        <v>856</v>
      </c>
      <c r="H3244" t="s">
        <v>1369</v>
      </c>
      <c r="I3244" t="s">
        <v>15284</v>
      </c>
      <c r="J3244" t="s">
        <v>7202</v>
      </c>
      <c r="K3244" t="s">
        <v>7612</v>
      </c>
      <c r="L3244" t="s">
        <v>5275</v>
      </c>
    </row>
    <row r="3245" spans="1:12">
      <c r="A3245" t="s">
        <v>15329</v>
      </c>
      <c r="B3245" t="s">
        <v>15286</v>
      </c>
      <c r="C3245" t="str">
        <f t="shared" si="50"/>
        <v>Federal</v>
      </c>
      <c r="D3245" s="2" t="s">
        <v>24378</v>
      </c>
      <c r="E3245" t="s">
        <v>668</v>
      </c>
      <c r="F3245" t="s">
        <v>28712</v>
      </c>
      <c r="G3245" t="s">
        <v>1964</v>
      </c>
      <c r="H3245" t="s">
        <v>15287</v>
      </c>
      <c r="I3245" t="s">
        <v>10066</v>
      </c>
      <c r="J3245" t="s">
        <v>15288</v>
      </c>
      <c r="K3245" t="s">
        <v>932</v>
      </c>
      <c r="L3245" t="s">
        <v>5275</v>
      </c>
    </row>
    <row r="3246" spans="1:12">
      <c r="A3246" t="s">
        <v>15333</v>
      </c>
      <c r="B3246" t="s">
        <v>15290</v>
      </c>
      <c r="C3246" t="str">
        <f t="shared" si="50"/>
        <v>Super</v>
      </c>
      <c r="D3246" s="2" t="s">
        <v>3404</v>
      </c>
      <c r="E3246" t="s">
        <v>276</v>
      </c>
      <c r="F3246" t="s">
        <v>25051</v>
      </c>
      <c r="G3246" t="s">
        <v>856</v>
      </c>
      <c r="H3246" t="s">
        <v>8112</v>
      </c>
      <c r="I3246" t="s">
        <v>859</v>
      </c>
      <c r="J3246" t="s">
        <v>4274</v>
      </c>
      <c r="K3246" t="s">
        <v>859</v>
      </c>
      <c r="L3246" t="s">
        <v>5275</v>
      </c>
    </row>
    <row r="3247" spans="1:12">
      <c r="A3247" t="s">
        <v>15338</v>
      </c>
      <c r="B3247" t="s">
        <v>15292</v>
      </c>
      <c r="C3247" t="str">
        <f t="shared" si="50"/>
        <v>GOCL</v>
      </c>
      <c r="D3247" s="2" t="s">
        <v>24699</v>
      </c>
      <c r="E3247" t="s">
        <v>5709</v>
      </c>
      <c r="F3247" t="s">
        <v>28713</v>
      </c>
      <c r="G3247" t="s">
        <v>470</v>
      </c>
      <c r="H3247" t="s">
        <v>15294</v>
      </c>
      <c r="I3247" t="s">
        <v>6631</v>
      </c>
      <c r="J3247" t="s">
        <v>5667</v>
      </c>
      <c r="K3247" t="s">
        <v>15295</v>
      </c>
      <c r="L3247" t="s">
        <v>5083</v>
      </c>
    </row>
    <row r="3248" spans="1:12">
      <c r="A3248" t="s">
        <v>15340</v>
      </c>
      <c r="B3248" t="s">
        <v>15297</v>
      </c>
      <c r="C3248" t="str">
        <f t="shared" si="50"/>
        <v>SPP</v>
      </c>
      <c r="D3248" s="2" t="s">
        <v>4413</v>
      </c>
      <c r="E3248" t="s">
        <v>5911</v>
      </c>
      <c r="F3248" t="s">
        <v>1618</v>
      </c>
      <c r="G3248" t="s">
        <v>2375</v>
      </c>
      <c r="H3248" t="s">
        <v>4302</v>
      </c>
      <c r="I3248" t="s">
        <v>15299</v>
      </c>
      <c r="J3248" t="s">
        <v>15300</v>
      </c>
      <c r="K3248" t="s">
        <v>7011</v>
      </c>
      <c r="L3248" t="s">
        <v>5083</v>
      </c>
    </row>
    <row r="3249" spans="1:12">
      <c r="A3249" t="s">
        <v>15344</v>
      </c>
      <c r="B3249" t="s">
        <v>15302</v>
      </c>
      <c r="C3249" t="str">
        <f t="shared" si="50"/>
        <v>Chemcon</v>
      </c>
      <c r="D3249" s="2" t="s">
        <v>28714</v>
      </c>
      <c r="E3249" t="s">
        <v>23093</v>
      </c>
      <c r="F3249" t="s">
        <v>28715</v>
      </c>
      <c r="G3249" t="s">
        <v>856</v>
      </c>
      <c r="H3249" t="s">
        <v>5226</v>
      </c>
      <c r="I3249" t="s">
        <v>5256</v>
      </c>
      <c r="J3249" t="s">
        <v>15300</v>
      </c>
      <c r="K3249" t="s">
        <v>1834</v>
      </c>
      <c r="L3249" t="s">
        <v>2605</v>
      </c>
    </row>
    <row r="3250" spans="1:12">
      <c r="A3250" t="s">
        <v>15348</v>
      </c>
      <c r="B3250" t="s">
        <v>15304</v>
      </c>
      <c r="C3250" t="str">
        <f t="shared" si="50"/>
        <v>Cargosol</v>
      </c>
      <c r="D3250" s="2" t="s">
        <v>7450</v>
      </c>
      <c r="E3250" t="s">
        <v>25053</v>
      </c>
      <c r="F3250" t="s">
        <v>11859</v>
      </c>
      <c r="G3250" t="s">
        <v>856</v>
      </c>
      <c r="H3250" t="s">
        <v>495</v>
      </c>
      <c r="I3250" t="s">
        <v>450</v>
      </c>
      <c r="J3250" t="s">
        <v>13868</v>
      </c>
      <c r="K3250" t="s">
        <v>15305</v>
      </c>
      <c r="L3250" t="s">
        <v>2605</v>
      </c>
    </row>
    <row r="3251" spans="1:12">
      <c r="A3251" t="s">
        <v>15352</v>
      </c>
      <c r="B3251" t="s">
        <v>15307</v>
      </c>
      <c r="C3251" t="str">
        <f t="shared" si="50"/>
        <v>Aegis</v>
      </c>
      <c r="D3251" s="2" t="s">
        <v>24952</v>
      </c>
      <c r="E3251" t="s">
        <v>28716</v>
      </c>
      <c r="F3251" t="s">
        <v>28717</v>
      </c>
      <c r="G3251" t="s">
        <v>856</v>
      </c>
      <c r="H3251" t="s">
        <v>15308</v>
      </c>
      <c r="I3251" t="s">
        <v>15309</v>
      </c>
      <c r="J3251" t="s">
        <v>15310</v>
      </c>
      <c r="K3251" t="s">
        <v>7138</v>
      </c>
      <c r="L3251" t="s">
        <v>2605</v>
      </c>
    </row>
    <row r="3252" spans="1:12">
      <c r="A3252" t="s">
        <v>15357</v>
      </c>
      <c r="B3252" t="s">
        <v>15312</v>
      </c>
      <c r="C3252" t="str">
        <f t="shared" si="50"/>
        <v>Stanpacks(India)</v>
      </c>
      <c r="D3252" s="2" t="s">
        <v>3051</v>
      </c>
      <c r="E3252" t="s">
        <v>25055</v>
      </c>
      <c r="F3252" t="s">
        <v>9412</v>
      </c>
      <c r="G3252" t="s">
        <v>856</v>
      </c>
      <c r="H3252" t="s">
        <v>1787</v>
      </c>
      <c r="I3252" t="s">
        <v>13789</v>
      </c>
      <c r="J3252" t="s">
        <v>8285</v>
      </c>
      <c r="K3252" t="s">
        <v>643</v>
      </c>
      <c r="L3252" t="s">
        <v>678</v>
      </c>
    </row>
    <row r="3253" spans="1:12">
      <c r="A3253" t="s">
        <v>15360</v>
      </c>
      <c r="B3253" t="s">
        <v>15314</v>
      </c>
      <c r="C3253" t="str">
        <f t="shared" si="50"/>
        <v>Suryalak.</v>
      </c>
      <c r="D3253" s="2" t="s">
        <v>28718</v>
      </c>
      <c r="E3253" t="s">
        <v>3449</v>
      </c>
      <c r="F3253" t="s">
        <v>28719</v>
      </c>
      <c r="G3253" t="s">
        <v>856</v>
      </c>
      <c r="H3253" t="s">
        <v>6750</v>
      </c>
      <c r="I3253" t="s">
        <v>15315</v>
      </c>
      <c r="J3253" t="s">
        <v>15316</v>
      </c>
      <c r="K3253" t="s">
        <v>3092</v>
      </c>
      <c r="L3253" t="s">
        <v>678</v>
      </c>
    </row>
    <row r="3254" spans="1:12">
      <c r="A3254" t="s">
        <v>15363</v>
      </c>
      <c r="B3254" t="s">
        <v>15318</v>
      </c>
      <c r="C3254" t="str">
        <f t="shared" si="50"/>
        <v>Sharpline</v>
      </c>
      <c r="D3254" s="2" t="s">
        <v>8788</v>
      </c>
      <c r="E3254" t="s">
        <v>2747</v>
      </c>
      <c r="F3254" t="s">
        <v>6270</v>
      </c>
      <c r="G3254" t="s">
        <v>856</v>
      </c>
      <c r="H3254" t="s">
        <v>10915</v>
      </c>
      <c r="I3254" t="s">
        <v>3681</v>
      </c>
      <c r="J3254" t="s">
        <v>6585</v>
      </c>
      <c r="K3254" t="s">
        <v>15319</v>
      </c>
      <c r="L3254" t="s">
        <v>8141</v>
      </c>
    </row>
    <row r="3255" spans="1:12">
      <c r="A3255" t="s">
        <v>15365</v>
      </c>
      <c r="B3255" t="s">
        <v>15321</v>
      </c>
      <c r="C3255" t="str">
        <f t="shared" si="50"/>
        <v>Kovil.</v>
      </c>
      <c r="D3255" s="2" t="s">
        <v>28545</v>
      </c>
      <c r="E3255" t="s">
        <v>6041</v>
      </c>
      <c r="F3255" t="s">
        <v>24946</v>
      </c>
      <c r="G3255" t="s">
        <v>714</v>
      </c>
      <c r="H3255" t="s">
        <v>5338</v>
      </c>
      <c r="I3255" t="s">
        <v>15322</v>
      </c>
      <c r="J3255" t="s">
        <v>13773</v>
      </c>
      <c r="K3255" t="s">
        <v>15323</v>
      </c>
      <c r="L3255" t="s">
        <v>227</v>
      </c>
    </row>
    <row r="3256" spans="1:12">
      <c r="A3256" t="s">
        <v>15369</v>
      </c>
      <c r="B3256" t="s">
        <v>15325</v>
      </c>
      <c r="C3256" t="str">
        <f t="shared" si="50"/>
        <v>Gamco</v>
      </c>
      <c r="D3256" s="2" t="s">
        <v>23024</v>
      </c>
      <c r="E3256" t="s">
        <v>24602</v>
      </c>
      <c r="F3256" t="s">
        <v>25056</v>
      </c>
      <c r="G3256" t="s">
        <v>4302</v>
      </c>
      <c r="H3256" t="s">
        <v>9929</v>
      </c>
      <c r="I3256" t="s">
        <v>15326</v>
      </c>
      <c r="J3256" t="s">
        <v>15327</v>
      </c>
      <c r="K3256" t="s">
        <v>15328</v>
      </c>
      <c r="L3256" t="s">
        <v>227</v>
      </c>
    </row>
    <row r="3257" spans="1:12">
      <c r="A3257" t="s">
        <v>15373</v>
      </c>
      <c r="B3257" t="s">
        <v>15330</v>
      </c>
      <c r="C3257" t="str">
        <f t="shared" si="50"/>
        <v>Mandeep</v>
      </c>
      <c r="D3257" s="2" t="s">
        <v>5345</v>
      </c>
      <c r="E3257" t="s">
        <v>10734</v>
      </c>
      <c r="F3257" t="s">
        <v>6765</v>
      </c>
      <c r="G3257" t="s">
        <v>856</v>
      </c>
      <c r="H3257" t="s">
        <v>9352</v>
      </c>
      <c r="I3257" t="s">
        <v>15331</v>
      </c>
      <c r="J3257" t="s">
        <v>9056</v>
      </c>
      <c r="K3257" t="s">
        <v>15332</v>
      </c>
      <c r="L3257" t="s">
        <v>227</v>
      </c>
    </row>
    <row r="3258" spans="1:12">
      <c r="A3258" t="s">
        <v>842</v>
      </c>
      <c r="B3258" t="s">
        <v>843</v>
      </c>
      <c r="C3258" t="str">
        <f t="shared" si="50"/>
        <v>Name</v>
      </c>
      <c r="D3258" s="2" t="s">
        <v>844</v>
      </c>
      <c r="E3258" t="s">
        <v>845</v>
      </c>
      <c r="F3258" t="s">
        <v>846</v>
      </c>
      <c r="G3258" t="s">
        <v>847</v>
      </c>
      <c r="H3258" t="s">
        <v>848</v>
      </c>
      <c r="I3258" t="s">
        <v>849</v>
      </c>
      <c r="J3258" t="s">
        <v>850</v>
      </c>
      <c r="K3258" t="s">
        <v>851</v>
      </c>
      <c r="L3258" t="s">
        <v>852</v>
      </c>
    </row>
    <row r="3259" spans="1:12">
      <c r="A3259" t="s">
        <v>15379</v>
      </c>
      <c r="B3259" t="s">
        <v>15334</v>
      </c>
      <c r="C3259" t="str">
        <f t="shared" si="50"/>
        <v>Kalana</v>
      </c>
      <c r="D3259" s="2" t="s">
        <v>3148</v>
      </c>
      <c r="E3259" t="s">
        <v>17271</v>
      </c>
      <c r="F3259" t="s">
        <v>24148</v>
      </c>
      <c r="G3259" t="s">
        <v>856</v>
      </c>
      <c r="H3259" t="s">
        <v>228</v>
      </c>
      <c r="I3259" t="s">
        <v>15335</v>
      </c>
      <c r="J3259" t="s">
        <v>15336</v>
      </c>
      <c r="K3259" t="s">
        <v>15337</v>
      </c>
      <c r="L3259" t="s">
        <v>227</v>
      </c>
    </row>
    <row r="3260" spans="1:12">
      <c r="A3260" t="s">
        <v>15384</v>
      </c>
      <c r="B3260" t="s">
        <v>15339</v>
      </c>
      <c r="C3260" t="str">
        <f t="shared" si="50"/>
        <v>Mangalam</v>
      </c>
      <c r="D3260" s="2" t="s">
        <v>1456</v>
      </c>
      <c r="E3260" t="s">
        <v>28720</v>
      </c>
      <c r="F3260" t="s">
        <v>28721</v>
      </c>
      <c r="G3260" t="s">
        <v>2858</v>
      </c>
      <c r="H3260" t="s">
        <v>407</v>
      </c>
      <c r="I3260" t="s">
        <v>8479</v>
      </c>
      <c r="J3260" t="s">
        <v>2912</v>
      </c>
      <c r="K3260" t="s">
        <v>442</v>
      </c>
      <c r="L3260" t="s">
        <v>549</v>
      </c>
    </row>
    <row r="3261" spans="1:12">
      <c r="A3261" t="s">
        <v>15387</v>
      </c>
      <c r="B3261" t="s">
        <v>15341</v>
      </c>
      <c r="C3261" t="str">
        <f t="shared" si="50"/>
        <v>T</v>
      </c>
      <c r="D3261" s="2" t="s">
        <v>26073</v>
      </c>
      <c r="E3261" t="s">
        <v>9551</v>
      </c>
      <c r="F3261" t="s">
        <v>28722</v>
      </c>
      <c r="G3261" t="s">
        <v>8772</v>
      </c>
      <c r="H3261" t="s">
        <v>9958</v>
      </c>
      <c r="I3261" t="s">
        <v>15342</v>
      </c>
      <c r="J3261" t="s">
        <v>15343</v>
      </c>
      <c r="K3261" t="s">
        <v>3024</v>
      </c>
      <c r="L3261" t="s">
        <v>549</v>
      </c>
    </row>
    <row r="3262" spans="1:12">
      <c r="A3262" t="s">
        <v>15392</v>
      </c>
      <c r="B3262" t="s">
        <v>15345</v>
      </c>
      <c r="C3262" t="str">
        <f t="shared" si="50"/>
        <v>Elin</v>
      </c>
      <c r="D3262" s="2" t="s">
        <v>1540</v>
      </c>
      <c r="E3262" t="s">
        <v>23384</v>
      </c>
      <c r="F3262" t="s">
        <v>28723</v>
      </c>
      <c r="G3262" t="s">
        <v>856</v>
      </c>
      <c r="H3262" t="s">
        <v>10442</v>
      </c>
      <c r="I3262" t="s">
        <v>15346</v>
      </c>
      <c r="J3262" t="s">
        <v>15347</v>
      </c>
      <c r="K3262" t="s">
        <v>4019</v>
      </c>
      <c r="L3262" t="s">
        <v>549</v>
      </c>
    </row>
    <row r="3263" spans="1:12">
      <c r="A3263" t="s">
        <v>15395</v>
      </c>
      <c r="B3263" t="s">
        <v>15349</v>
      </c>
      <c r="C3263" t="str">
        <f t="shared" si="50"/>
        <v>Smartworks</v>
      </c>
      <c r="D3263" s="2" t="s">
        <v>28724</v>
      </c>
      <c r="E3263" t="s">
        <v>859</v>
      </c>
      <c r="F3263" t="s">
        <v>28725</v>
      </c>
      <c r="G3263" t="s">
        <v>856</v>
      </c>
      <c r="H3263" t="s">
        <v>15266</v>
      </c>
      <c r="I3263" t="s">
        <v>15350</v>
      </c>
      <c r="J3263" t="s">
        <v>15351</v>
      </c>
      <c r="K3263" t="s">
        <v>2604</v>
      </c>
      <c r="L3263" t="s">
        <v>549</v>
      </c>
    </row>
    <row r="3264" spans="1:12">
      <c r="A3264" t="s">
        <v>15398</v>
      </c>
      <c r="B3264" t="s">
        <v>15353</v>
      </c>
      <c r="C3264" t="str">
        <f t="shared" si="50"/>
        <v>Lords</v>
      </c>
      <c r="D3264" s="2" t="s">
        <v>7517</v>
      </c>
      <c r="E3264" t="s">
        <v>28726</v>
      </c>
      <c r="F3264" t="s">
        <v>5164</v>
      </c>
      <c r="G3264" t="s">
        <v>856</v>
      </c>
      <c r="H3264" t="s">
        <v>15354</v>
      </c>
      <c r="I3264" t="s">
        <v>15355</v>
      </c>
      <c r="J3264" t="s">
        <v>186</v>
      </c>
      <c r="K3264" t="s">
        <v>15356</v>
      </c>
      <c r="L3264" t="s">
        <v>229</v>
      </c>
    </row>
    <row r="3265" spans="1:12">
      <c r="A3265" t="s">
        <v>15401</v>
      </c>
      <c r="B3265" t="s">
        <v>15358</v>
      </c>
      <c r="C3265" t="str">
        <f t="shared" si="50"/>
        <v>Evantra</v>
      </c>
      <c r="D3265" s="2" t="s">
        <v>25057</v>
      </c>
      <c r="E3265" t="s">
        <v>859</v>
      </c>
      <c r="F3265" t="s">
        <v>3770</v>
      </c>
      <c r="G3265" t="s">
        <v>856</v>
      </c>
      <c r="H3265" t="s">
        <v>4954</v>
      </c>
      <c r="I3265" t="s">
        <v>15359</v>
      </c>
      <c r="J3265" t="s">
        <v>3483</v>
      </c>
      <c r="K3265" t="s">
        <v>9112</v>
      </c>
      <c r="L3265" t="s">
        <v>2069</v>
      </c>
    </row>
    <row r="3266" spans="1:12">
      <c r="A3266" t="s">
        <v>15405</v>
      </c>
      <c r="B3266" t="s">
        <v>15361</v>
      </c>
      <c r="C3266" t="str">
        <f t="shared" ref="C3266:C3329" si="51">IFERROR(LEFT(B3266,FIND(" ",B3266)-1),B3266)</f>
        <v>Galactico</v>
      </c>
      <c r="D3266" s="2" t="s">
        <v>2511</v>
      </c>
      <c r="E3266" t="s">
        <v>6534</v>
      </c>
      <c r="F3266" t="s">
        <v>3366</v>
      </c>
      <c r="G3266" t="s">
        <v>856</v>
      </c>
      <c r="H3266" t="s">
        <v>2132</v>
      </c>
      <c r="I3266" t="s">
        <v>15362</v>
      </c>
      <c r="J3266" t="s">
        <v>890</v>
      </c>
      <c r="K3266" t="s">
        <v>170</v>
      </c>
      <c r="L3266" t="s">
        <v>6692</v>
      </c>
    </row>
    <row r="3267" spans="1:12">
      <c r="A3267" t="s">
        <v>15408</v>
      </c>
      <c r="B3267" t="s">
        <v>15364</v>
      </c>
      <c r="C3267" t="str">
        <f t="shared" si="51"/>
        <v>Agni</v>
      </c>
      <c r="D3267" s="2" t="s">
        <v>4787</v>
      </c>
      <c r="E3267" t="s">
        <v>9078</v>
      </c>
      <c r="F3267" t="s">
        <v>25058</v>
      </c>
      <c r="G3267" t="s">
        <v>856</v>
      </c>
      <c r="H3267" t="s">
        <v>5509</v>
      </c>
      <c r="I3267" t="s">
        <v>8477</v>
      </c>
      <c r="J3267" t="s">
        <v>2034</v>
      </c>
      <c r="K3267" t="s">
        <v>7811</v>
      </c>
      <c r="L3267" t="s">
        <v>6692</v>
      </c>
    </row>
    <row r="3268" spans="1:12">
      <c r="A3268" t="s">
        <v>15411</v>
      </c>
      <c r="B3268" t="s">
        <v>15366</v>
      </c>
      <c r="C3268" t="str">
        <f t="shared" si="51"/>
        <v>HCKK</v>
      </c>
      <c r="D3268" s="2" t="s">
        <v>9482</v>
      </c>
      <c r="E3268" t="s">
        <v>5600</v>
      </c>
      <c r="F3268" t="s">
        <v>11073</v>
      </c>
      <c r="G3268" t="s">
        <v>856</v>
      </c>
      <c r="H3268" t="s">
        <v>1279</v>
      </c>
      <c r="I3268" t="s">
        <v>4140</v>
      </c>
      <c r="J3268" t="s">
        <v>1257</v>
      </c>
      <c r="K3268" t="s">
        <v>15367</v>
      </c>
      <c r="L3268" t="s">
        <v>15368</v>
      </c>
    </row>
    <row r="3269" spans="1:12">
      <c r="A3269" t="s">
        <v>842</v>
      </c>
      <c r="B3269" t="s">
        <v>843</v>
      </c>
      <c r="C3269" t="str">
        <f t="shared" si="51"/>
        <v>Name</v>
      </c>
      <c r="D3269" s="2" t="s">
        <v>844</v>
      </c>
      <c r="E3269" t="s">
        <v>845</v>
      </c>
      <c r="F3269" t="s">
        <v>846</v>
      </c>
      <c r="G3269" t="s">
        <v>847</v>
      </c>
      <c r="H3269" t="s">
        <v>848</v>
      </c>
      <c r="I3269" t="s">
        <v>849</v>
      </c>
      <c r="J3269" t="s">
        <v>850</v>
      </c>
      <c r="K3269" t="s">
        <v>851</v>
      </c>
      <c r="L3269" t="s">
        <v>852</v>
      </c>
    </row>
    <row r="3270" spans="1:12">
      <c r="A3270" t="s">
        <v>15415</v>
      </c>
      <c r="B3270" t="s">
        <v>15370</v>
      </c>
      <c r="C3270" t="str">
        <f t="shared" si="51"/>
        <v>Birla</v>
      </c>
      <c r="D3270" s="2" t="s">
        <v>9792</v>
      </c>
      <c r="E3270" t="s">
        <v>20683</v>
      </c>
      <c r="F3270" t="s">
        <v>28727</v>
      </c>
      <c r="G3270" t="s">
        <v>1555</v>
      </c>
      <c r="H3270" t="s">
        <v>408</v>
      </c>
      <c r="I3270" t="s">
        <v>15371</v>
      </c>
      <c r="J3270" t="s">
        <v>15372</v>
      </c>
      <c r="K3270" t="s">
        <v>4963</v>
      </c>
      <c r="L3270" t="s">
        <v>2896</v>
      </c>
    </row>
    <row r="3271" spans="1:12">
      <c r="A3271" t="s">
        <v>15419</v>
      </c>
      <c r="B3271" t="s">
        <v>15374</v>
      </c>
      <c r="C3271" t="str">
        <f t="shared" si="51"/>
        <v>GMR</v>
      </c>
      <c r="D3271" s="2" t="s">
        <v>24867</v>
      </c>
      <c r="E3271" t="s">
        <v>859</v>
      </c>
      <c r="F3271" t="s">
        <v>28728</v>
      </c>
      <c r="G3271" t="s">
        <v>856</v>
      </c>
      <c r="H3271" t="s">
        <v>15375</v>
      </c>
      <c r="I3271" t="s">
        <v>15376</v>
      </c>
      <c r="J3271" t="s">
        <v>15377</v>
      </c>
      <c r="K3271" t="s">
        <v>15378</v>
      </c>
      <c r="L3271" t="s">
        <v>2896</v>
      </c>
    </row>
    <row r="3272" spans="1:12">
      <c r="A3272" t="s">
        <v>15424</v>
      </c>
      <c r="B3272" t="s">
        <v>15380</v>
      </c>
      <c r="C3272" t="str">
        <f t="shared" si="51"/>
        <v>Clara</v>
      </c>
      <c r="D3272" s="2" t="s">
        <v>4403</v>
      </c>
      <c r="E3272" t="s">
        <v>6586</v>
      </c>
      <c r="F3272" t="s">
        <v>15381</v>
      </c>
      <c r="G3272" t="s">
        <v>856</v>
      </c>
      <c r="H3272" t="s">
        <v>955</v>
      </c>
      <c r="I3272" t="s">
        <v>15382</v>
      </c>
      <c r="J3272" t="s">
        <v>396</v>
      </c>
      <c r="K3272" t="s">
        <v>15383</v>
      </c>
      <c r="L3272" t="s">
        <v>2896</v>
      </c>
    </row>
    <row r="3273" spans="1:12">
      <c r="A3273" t="s">
        <v>15429</v>
      </c>
      <c r="B3273" t="s">
        <v>15385</v>
      </c>
      <c r="C3273" t="str">
        <f t="shared" si="51"/>
        <v>Ajooni</v>
      </c>
      <c r="D3273" s="2" t="s">
        <v>1694</v>
      </c>
      <c r="E3273" t="s">
        <v>25059</v>
      </c>
      <c r="F3273" t="s">
        <v>25013</v>
      </c>
      <c r="G3273" t="s">
        <v>856</v>
      </c>
      <c r="H3273" t="s">
        <v>2204</v>
      </c>
      <c r="I3273" t="s">
        <v>15386</v>
      </c>
      <c r="J3273" t="s">
        <v>2385</v>
      </c>
      <c r="K3273" t="s">
        <v>4552</v>
      </c>
      <c r="L3273" t="s">
        <v>347</v>
      </c>
    </row>
    <row r="3274" spans="1:12">
      <c r="A3274" t="s">
        <v>15434</v>
      </c>
      <c r="B3274" t="s">
        <v>15388</v>
      </c>
      <c r="C3274" t="str">
        <f t="shared" si="51"/>
        <v>Tarsons</v>
      </c>
      <c r="D3274" s="2" t="s">
        <v>28729</v>
      </c>
      <c r="E3274" t="s">
        <v>28730</v>
      </c>
      <c r="F3274" t="s">
        <v>28731</v>
      </c>
      <c r="G3274" t="s">
        <v>856</v>
      </c>
      <c r="H3274" t="s">
        <v>4560</v>
      </c>
      <c r="I3274" t="s">
        <v>15390</v>
      </c>
      <c r="J3274" t="s">
        <v>15391</v>
      </c>
      <c r="K3274" t="s">
        <v>12161</v>
      </c>
      <c r="L3274" t="s">
        <v>347</v>
      </c>
    </row>
    <row r="3275" spans="1:12">
      <c r="A3275" t="s">
        <v>15438</v>
      </c>
      <c r="B3275" t="s">
        <v>15393</v>
      </c>
      <c r="C3275" t="str">
        <f t="shared" si="51"/>
        <v>Alembic</v>
      </c>
      <c r="D3275" s="2" t="s">
        <v>28732</v>
      </c>
      <c r="E3275" t="s">
        <v>5760</v>
      </c>
      <c r="F3275" t="s">
        <v>28733</v>
      </c>
      <c r="G3275" t="s">
        <v>3848</v>
      </c>
      <c r="H3275" t="s">
        <v>15394</v>
      </c>
      <c r="I3275" t="s">
        <v>7511</v>
      </c>
      <c r="J3275" t="s">
        <v>3840</v>
      </c>
      <c r="K3275" t="s">
        <v>7284</v>
      </c>
      <c r="L3275" t="s">
        <v>6878</v>
      </c>
    </row>
    <row r="3276" spans="1:12">
      <c r="A3276" t="s">
        <v>15442</v>
      </c>
      <c r="B3276" t="s">
        <v>15396</v>
      </c>
      <c r="C3276" t="str">
        <f t="shared" si="51"/>
        <v>Supershakti</v>
      </c>
      <c r="D3276" s="2" t="s">
        <v>24669</v>
      </c>
      <c r="E3276" t="s">
        <v>20369</v>
      </c>
      <c r="F3276" t="s">
        <v>25060</v>
      </c>
      <c r="G3276" t="s">
        <v>2240</v>
      </c>
      <c r="H3276" t="s">
        <v>6923</v>
      </c>
      <c r="I3276" t="s">
        <v>11463</v>
      </c>
      <c r="J3276" t="s">
        <v>9144</v>
      </c>
      <c r="K3276" t="s">
        <v>2584</v>
      </c>
      <c r="L3276" t="s">
        <v>6878</v>
      </c>
    </row>
    <row r="3277" spans="1:12">
      <c r="A3277" t="s">
        <v>15446</v>
      </c>
      <c r="B3277" t="s">
        <v>15399</v>
      </c>
      <c r="C3277" t="str">
        <f t="shared" si="51"/>
        <v>Dollex</v>
      </c>
      <c r="D3277" s="2" t="s">
        <v>13027</v>
      </c>
      <c r="E3277" t="s">
        <v>12753</v>
      </c>
      <c r="F3277" t="s">
        <v>25061</v>
      </c>
      <c r="G3277" t="s">
        <v>856</v>
      </c>
      <c r="H3277" t="s">
        <v>3886</v>
      </c>
      <c r="I3277" t="s">
        <v>15400</v>
      </c>
      <c r="J3277" t="s">
        <v>2793</v>
      </c>
      <c r="K3277" t="s">
        <v>9448</v>
      </c>
      <c r="L3277" t="s">
        <v>6878</v>
      </c>
    </row>
    <row r="3278" spans="1:12">
      <c r="A3278" t="s">
        <v>15450</v>
      </c>
      <c r="B3278" t="s">
        <v>15402</v>
      </c>
      <c r="C3278" t="str">
        <f t="shared" si="51"/>
        <v>Singer</v>
      </c>
      <c r="D3278" s="2" t="s">
        <v>25141</v>
      </c>
      <c r="E3278" t="s">
        <v>22893</v>
      </c>
      <c r="F3278" t="s">
        <v>28734</v>
      </c>
      <c r="G3278" t="s">
        <v>856</v>
      </c>
      <c r="H3278" t="s">
        <v>556</v>
      </c>
      <c r="I3278" t="s">
        <v>15403</v>
      </c>
      <c r="J3278" t="s">
        <v>14464</v>
      </c>
      <c r="K3278" t="s">
        <v>15404</v>
      </c>
      <c r="L3278" t="s">
        <v>8858</v>
      </c>
    </row>
    <row r="3279" spans="1:12">
      <c r="A3279" t="s">
        <v>15453</v>
      </c>
      <c r="B3279" t="s">
        <v>15406</v>
      </c>
      <c r="C3279" t="str">
        <f t="shared" si="51"/>
        <v>Shyamkamal</v>
      </c>
      <c r="D3279" s="2" t="s">
        <v>4967</v>
      </c>
      <c r="E3279" t="s">
        <v>25262</v>
      </c>
      <c r="F3279" t="s">
        <v>8825</v>
      </c>
      <c r="G3279" t="s">
        <v>3019</v>
      </c>
      <c r="H3279" t="s">
        <v>175</v>
      </c>
      <c r="I3279" t="s">
        <v>870</v>
      </c>
      <c r="J3279" t="s">
        <v>309</v>
      </c>
      <c r="K3279" t="s">
        <v>15407</v>
      </c>
      <c r="L3279" t="s">
        <v>184</v>
      </c>
    </row>
    <row r="3280" spans="1:12">
      <c r="A3280" t="s">
        <v>15460</v>
      </c>
      <c r="B3280" t="s">
        <v>15409</v>
      </c>
      <c r="C3280" t="str">
        <f t="shared" si="51"/>
        <v>National</v>
      </c>
      <c r="D3280" s="2" t="s">
        <v>28735</v>
      </c>
      <c r="E3280" t="s">
        <v>12509</v>
      </c>
      <c r="F3280" t="s">
        <v>28736</v>
      </c>
      <c r="G3280" t="s">
        <v>856</v>
      </c>
      <c r="H3280" t="s">
        <v>3807</v>
      </c>
      <c r="I3280" t="s">
        <v>15410</v>
      </c>
      <c r="J3280" t="s">
        <v>856</v>
      </c>
      <c r="K3280" t="s">
        <v>870</v>
      </c>
      <c r="L3280" t="s">
        <v>184</v>
      </c>
    </row>
    <row r="3281" spans="1:12">
      <c r="A3281" t="s">
        <v>15463</v>
      </c>
      <c r="B3281" t="s">
        <v>15412</v>
      </c>
      <c r="C3281" t="str">
        <f t="shared" si="51"/>
        <v>Vedant</v>
      </c>
      <c r="D3281" s="2" t="s">
        <v>9269</v>
      </c>
      <c r="E3281" t="s">
        <v>24302</v>
      </c>
      <c r="F3281" t="s">
        <v>12770</v>
      </c>
      <c r="G3281" t="s">
        <v>856</v>
      </c>
      <c r="H3281" t="s">
        <v>1787</v>
      </c>
      <c r="I3281" t="s">
        <v>15414</v>
      </c>
      <c r="J3281" t="s">
        <v>4567</v>
      </c>
      <c r="K3281" t="s">
        <v>10520</v>
      </c>
      <c r="L3281" t="s">
        <v>3076</v>
      </c>
    </row>
    <row r="3282" spans="1:12">
      <c r="A3282" t="s">
        <v>15466</v>
      </c>
      <c r="B3282" t="s">
        <v>15416</v>
      </c>
      <c r="C3282" t="str">
        <f t="shared" si="51"/>
        <v>City</v>
      </c>
      <c r="D3282" s="2" t="s">
        <v>28737</v>
      </c>
      <c r="E3282" t="s">
        <v>10731</v>
      </c>
      <c r="F3282" t="s">
        <v>28738</v>
      </c>
      <c r="G3282" t="s">
        <v>4642</v>
      </c>
      <c r="H3282" t="s">
        <v>15417</v>
      </c>
      <c r="I3282" t="s">
        <v>3548</v>
      </c>
      <c r="J3282" t="s">
        <v>15418</v>
      </c>
      <c r="K3282" t="s">
        <v>9437</v>
      </c>
      <c r="L3282" t="s">
        <v>328</v>
      </c>
    </row>
    <row r="3283" spans="1:12">
      <c r="A3283" t="s">
        <v>15471</v>
      </c>
      <c r="B3283" t="s">
        <v>15420</v>
      </c>
      <c r="C3283" t="str">
        <f t="shared" si="51"/>
        <v>Swadeshi</v>
      </c>
      <c r="D3283" s="2" t="s">
        <v>23520</v>
      </c>
      <c r="E3283" t="s">
        <v>8367</v>
      </c>
      <c r="F3283" t="s">
        <v>23696</v>
      </c>
      <c r="G3283" t="s">
        <v>856</v>
      </c>
      <c r="H3283" t="s">
        <v>1518</v>
      </c>
      <c r="I3283" t="s">
        <v>15422</v>
      </c>
      <c r="J3283" t="s">
        <v>13723</v>
      </c>
      <c r="K3283" t="s">
        <v>15423</v>
      </c>
      <c r="L3283" t="s">
        <v>328</v>
      </c>
    </row>
    <row r="3284" spans="1:12">
      <c r="A3284" t="s">
        <v>15477</v>
      </c>
      <c r="B3284" t="s">
        <v>15425</v>
      </c>
      <c r="C3284" t="str">
        <f t="shared" si="51"/>
        <v>Mahindra</v>
      </c>
      <c r="D3284" s="2" t="s">
        <v>23775</v>
      </c>
      <c r="E3284" t="s">
        <v>3106</v>
      </c>
      <c r="F3284" t="s">
        <v>28739</v>
      </c>
      <c r="G3284" t="s">
        <v>856</v>
      </c>
      <c r="H3284" t="s">
        <v>2320</v>
      </c>
      <c r="I3284" t="s">
        <v>15426</v>
      </c>
      <c r="J3284" t="s">
        <v>15427</v>
      </c>
      <c r="K3284" t="s">
        <v>15428</v>
      </c>
      <c r="L3284" t="s">
        <v>341</v>
      </c>
    </row>
    <row r="3285" spans="1:12">
      <c r="A3285" t="s">
        <v>842</v>
      </c>
      <c r="B3285" t="s">
        <v>843</v>
      </c>
      <c r="C3285" t="str">
        <f t="shared" si="51"/>
        <v>Name</v>
      </c>
      <c r="D3285" s="2" t="s">
        <v>844</v>
      </c>
      <c r="E3285" t="s">
        <v>845</v>
      </c>
      <c r="F3285" t="s">
        <v>846</v>
      </c>
      <c r="G3285" t="s">
        <v>847</v>
      </c>
      <c r="H3285" t="s">
        <v>848</v>
      </c>
      <c r="I3285" t="s">
        <v>849</v>
      </c>
      <c r="J3285" t="s">
        <v>850</v>
      </c>
      <c r="K3285" t="s">
        <v>851</v>
      </c>
      <c r="L3285" t="s">
        <v>852</v>
      </c>
    </row>
    <row r="3286" spans="1:12">
      <c r="A3286" t="s">
        <v>15483</v>
      </c>
      <c r="B3286" t="s">
        <v>15430</v>
      </c>
      <c r="C3286" t="str">
        <f t="shared" si="51"/>
        <v>Equitas</v>
      </c>
      <c r="D3286" s="2" t="s">
        <v>24686</v>
      </c>
      <c r="E3286" t="s">
        <v>859</v>
      </c>
      <c r="F3286" t="s">
        <v>28740</v>
      </c>
      <c r="G3286" t="s">
        <v>856</v>
      </c>
      <c r="H3286" t="s">
        <v>15431</v>
      </c>
      <c r="I3286" t="s">
        <v>15432</v>
      </c>
      <c r="J3286" t="s">
        <v>15433</v>
      </c>
      <c r="K3286" t="s">
        <v>5250</v>
      </c>
      <c r="L3286" t="s">
        <v>341</v>
      </c>
    </row>
    <row r="3287" spans="1:12">
      <c r="A3287" t="s">
        <v>15488</v>
      </c>
      <c r="B3287" t="s">
        <v>15435</v>
      </c>
      <c r="C3287" t="str">
        <f t="shared" si="51"/>
        <v>Comrade</v>
      </c>
      <c r="D3287" s="2" t="s">
        <v>19805</v>
      </c>
      <c r="E3287" t="s">
        <v>3190</v>
      </c>
      <c r="F3287" t="s">
        <v>23530</v>
      </c>
      <c r="G3287" t="s">
        <v>856</v>
      </c>
      <c r="H3287" t="s">
        <v>8491</v>
      </c>
      <c r="I3287" t="s">
        <v>15436</v>
      </c>
      <c r="J3287" t="s">
        <v>5682</v>
      </c>
      <c r="K3287" t="s">
        <v>15437</v>
      </c>
      <c r="L3287" t="s">
        <v>341</v>
      </c>
    </row>
    <row r="3288" spans="1:12">
      <c r="A3288" t="s">
        <v>15492</v>
      </c>
      <c r="B3288" t="s">
        <v>15439</v>
      </c>
      <c r="C3288" t="str">
        <f t="shared" si="51"/>
        <v>Avi</v>
      </c>
      <c r="D3288" s="2" t="s">
        <v>1002</v>
      </c>
      <c r="E3288" t="s">
        <v>24652</v>
      </c>
      <c r="F3288" t="s">
        <v>22903</v>
      </c>
      <c r="G3288" t="s">
        <v>856</v>
      </c>
      <c r="H3288" t="s">
        <v>4539</v>
      </c>
      <c r="I3288" t="s">
        <v>15440</v>
      </c>
      <c r="J3288" t="s">
        <v>15441</v>
      </c>
      <c r="K3288" t="s">
        <v>13938</v>
      </c>
      <c r="L3288" t="s">
        <v>341</v>
      </c>
    </row>
    <row r="3289" spans="1:12">
      <c r="A3289" t="s">
        <v>15495</v>
      </c>
      <c r="B3289" t="s">
        <v>15443</v>
      </c>
      <c r="C3289" t="str">
        <f t="shared" si="51"/>
        <v>Ramkrishna</v>
      </c>
      <c r="D3289" s="2" t="s">
        <v>28741</v>
      </c>
      <c r="E3289" t="s">
        <v>6221</v>
      </c>
      <c r="F3289" t="s">
        <v>28742</v>
      </c>
      <c r="G3289" t="s">
        <v>163</v>
      </c>
      <c r="H3289" t="s">
        <v>11871</v>
      </c>
      <c r="I3289" t="s">
        <v>15444</v>
      </c>
      <c r="J3289" t="s">
        <v>15445</v>
      </c>
      <c r="K3289" t="s">
        <v>3580</v>
      </c>
      <c r="L3289" t="s">
        <v>1008</v>
      </c>
    </row>
    <row r="3290" spans="1:12">
      <c r="A3290" t="s">
        <v>15500</v>
      </c>
      <c r="B3290" t="s">
        <v>15447</v>
      </c>
      <c r="C3290" t="str">
        <f t="shared" si="51"/>
        <v>SG</v>
      </c>
      <c r="D3290" s="2" t="s">
        <v>28743</v>
      </c>
      <c r="E3290" t="s">
        <v>940</v>
      </c>
      <c r="F3290" t="s">
        <v>28744</v>
      </c>
      <c r="G3290" t="s">
        <v>856</v>
      </c>
      <c r="H3290" t="s">
        <v>10061</v>
      </c>
      <c r="I3290" t="s">
        <v>4656</v>
      </c>
      <c r="J3290" t="s">
        <v>15448</v>
      </c>
      <c r="K3290" t="s">
        <v>15449</v>
      </c>
      <c r="L3290" t="s">
        <v>14557</v>
      </c>
    </row>
    <row r="3291" spans="1:12">
      <c r="A3291" t="s">
        <v>15502</v>
      </c>
      <c r="B3291" t="s">
        <v>15451</v>
      </c>
      <c r="C3291" t="str">
        <f t="shared" si="51"/>
        <v>Transworld</v>
      </c>
      <c r="D3291" s="2" t="s">
        <v>28745</v>
      </c>
      <c r="E3291" t="s">
        <v>726</v>
      </c>
      <c r="F3291" t="s">
        <v>28746</v>
      </c>
      <c r="G3291" t="s">
        <v>2153</v>
      </c>
      <c r="H3291" t="s">
        <v>200</v>
      </c>
      <c r="I3291" t="s">
        <v>15452</v>
      </c>
      <c r="J3291" t="s">
        <v>14358</v>
      </c>
      <c r="K3291" t="s">
        <v>3241</v>
      </c>
      <c r="L3291" t="s">
        <v>14557</v>
      </c>
    </row>
    <row r="3292" spans="1:12">
      <c r="A3292" t="s">
        <v>15507</v>
      </c>
      <c r="B3292" t="s">
        <v>15454</v>
      </c>
      <c r="C3292" t="str">
        <f t="shared" si="51"/>
        <v>CIAN</v>
      </c>
      <c r="D3292" s="2" t="s">
        <v>25063</v>
      </c>
      <c r="E3292" t="s">
        <v>8746</v>
      </c>
      <c r="F3292" t="s">
        <v>25064</v>
      </c>
      <c r="G3292" t="s">
        <v>856</v>
      </c>
      <c r="H3292" t="s">
        <v>15456</v>
      </c>
      <c r="I3292" t="s">
        <v>15457</v>
      </c>
      <c r="J3292" t="s">
        <v>15458</v>
      </c>
      <c r="K3292" t="s">
        <v>15459</v>
      </c>
      <c r="L3292" t="s">
        <v>9827</v>
      </c>
    </row>
    <row r="3293" spans="1:12">
      <c r="A3293" t="s">
        <v>15511</v>
      </c>
      <c r="B3293" t="s">
        <v>15461</v>
      </c>
      <c r="C3293" t="str">
        <f t="shared" si="51"/>
        <v>Desh</v>
      </c>
      <c r="D3293" s="2" t="s">
        <v>15462</v>
      </c>
      <c r="E3293" t="s">
        <v>685</v>
      </c>
      <c r="F3293" t="s">
        <v>1603</v>
      </c>
      <c r="G3293" t="s">
        <v>856</v>
      </c>
      <c r="H3293" t="s">
        <v>1279</v>
      </c>
      <c r="I3293" t="s">
        <v>169</v>
      </c>
      <c r="J3293" t="s">
        <v>223</v>
      </c>
      <c r="K3293" t="s">
        <v>4091</v>
      </c>
      <c r="L3293" t="s">
        <v>1754</v>
      </c>
    </row>
    <row r="3294" spans="1:12">
      <c r="A3294" t="s">
        <v>15515</v>
      </c>
      <c r="B3294" t="s">
        <v>15464</v>
      </c>
      <c r="C3294" t="str">
        <f t="shared" si="51"/>
        <v>Rel.</v>
      </c>
      <c r="D3294" s="2" t="s">
        <v>27960</v>
      </c>
      <c r="E3294" t="s">
        <v>5410</v>
      </c>
      <c r="F3294" t="s">
        <v>24946</v>
      </c>
      <c r="G3294" t="s">
        <v>1534</v>
      </c>
      <c r="H3294" t="s">
        <v>4863</v>
      </c>
      <c r="I3294" t="s">
        <v>15465</v>
      </c>
      <c r="J3294" t="s">
        <v>11404</v>
      </c>
      <c r="K3294" t="s">
        <v>287</v>
      </c>
      <c r="L3294" t="s">
        <v>1754</v>
      </c>
    </row>
    <row r="3295" spans="1:12">
      <c r="A3295" t="s">
        <v>15521</v>
      </c>
      <c r="B3295" t="s">
        <v>15467</v>
      </c>
      <c r="C3295" t="str">
        <f t="shared" si="51"/>
        <v>Veefin</v>
      </c>
      <c r="D3295" s="2" t="s">
        <v>24001</v>
      </c>
      <c r="E3295" t="s">
        <v>25505</v>
      </c>
      <c r="F3295" t="s">
        <v>28747</v>
      </c>
      <c r="G3295" t="s">
        <v>856</v>
      </c>
      <c r="H3295" t="s">
        <v>11630</v>
      </c>
      <c r="I3295" t="s">
        <v>15468</v>
      </c>
      <c r="J3295" t="s">
        <v>15469</v>
      </c>
      <c r="K3295" t="s">
        <v>15470</v>
      </c>
      <c r="L3295" t="s">
        <v>1754</v>
      </c>
    </row>
    <row r="3296" spans="1:12">
      <c r="A3296" t="s">
        <v>842</v>
      </c>
      <c r="B3296" t="s">
        <v>843</v>
      </c>
      <c r="C3296" t="str">
        <f t="shared" si="51"/>
        <v>Name</v>
      </c>
      <c r="D3296" s="2" t="s">
        <v>844</v>
      </c>
      <c r="E3296" t="s">
        <v>845</v>
      </c>
      <c r="F3296" t="s">
        <v>846</v>
      </c>
      <c r="G3296" t="s">
        <v>847</v>
      </c>
      <c r="H3296" t="s">
        <v>848</v>
      </c>
      <c r="I3296" t="s">
        <v>849</v>
      </c>
      <c r="J3296" t="s">
        <v>850</v>
      </c>
      <c r="K3296" t="s">
        <v>851</v>
      </c>
      <c r="L3296" t="s">
        <v>852</v>
      </c>
    </row>
    <row r="3297" spans="1:12">
      <c r="A3297" t="s">
        <v>15523</v>
      </c>
      <c r="B3297" t="s">
        <v>15472</v>
      </c>
      <c r="C3297" t="str">
        <f t="shared" si="51"/>
        <v>PNB</v>
      </c>
      <c r="D3297" s="2" t="s">
        <v>27626</v>
      </c>
      <c r="E3297" t="s">
        <v>5965</v>
      </c>
      <c r="F3297" t="s">
        <v>28748</v>
      </c>
      <c r="G3297" t="s">
        <v>2584</v>
      </c>
      <c r="H3297" t="s">
        <v>15474</v>
      </c>
      <c r="I3297" t="s">
        <v>15475</v>
      </c>
      <c r="J3297" t="s">
        <v>15476</v>
      </c>
      <c r="K3297" t="s">
        <v>5788</v>
      </c>
      <c r="L3297" t="s">
        <v>1388</v>
      </c>
    </row>
    <row r="3298" spans="1:12">
      <c r="A3298" t="s">
        <v>15526</v>
      </c>
      <c r="B3298" t="s">
        <v>15478</v>
      </c>
      <c r="C3298" t="str">
        <f t="shared" si="51"/>
        <v>Gillanders</v>
      </c>
      <c r="D3298" s="2" t="s">
        <v>7920</v>
      </c>
      <c r="E3298" t="s">
        <v>3728</v>
      </c>
      <c r="F3298" t="s">
        <v>28749</v>
      </c>
      <c r="G3298" t="s">
        <v>856</v>
      </c>
      <c r="H3298" t="s">
        <v>15481</v>
      </c>
      <c r="I3298" t="s">
        <v>1226</v>
      </c>
      <c r="J3298" t="s">
        <v>15482</v>
      </c>
      <c r="K3298" t="s">
        <v>3706</v>
      </c>
      <c r="L3298" t="s">
        <v>1388</v>
      </c>
    </row>
    <row r="3299" spans="1:12">
      <c r="A3299" t="s">
        <v>15531</v>
      </c>
      <c r="B3299" t="s">
        <v>15484</v>
      </c>
      <c r="C3299" t="str">
        <f t="shared" si="51"/>
        <v>Sangam</v>
      </c>
      <c r="D3299" s="2" t="s">
        <v>22729</v>
      </c>
      <c r="E3299" t="s">
        <v>23448</v>
      </c>
      <c r="F3299" t="s">
        <v>25065</v>
      </c>
      <c r="G3299" t="s">
        <v>2037</v>
      </c>
      <c r="H3299" t="s">
        <v>513</v>
      </c>
      <c r="I3299" t="s">
        <v>15485</v>
      </c>
      <c r="J3299" t="s">
        <v>15486</v>
      </c>
      <c r="K3299" t="s">
        <v>15487</v>
      </c>
      <c r="L3299" t="s">
        <v>1388</v>
      </c>
    </row>
    <row r="3300" spans="1:12">
      <c r="A3300" t="s">
        <v>15535</v>
      </c>
      <c r="B3300" t="s">
        <v>15489</v>
      </c>
      <c r="C3300" t="str">
        <f t="shared" si="51"/>
        <v>Davangere</v>
      </c>
      <c r="D3300" s="2" t="s">
        <v>5276</v>
      </c>
      <c r="E3300" t="s">
        <v>25066</v>
      </c>
      <c r="F3300" t="s">
        <v>25067</v>
      </c>
      <c r="G3300" t="s">
        <v>856</v>
      </c>
      <c r="H3300" t="s">
        <v>223</v>
      </c>
      <c r="I3300" t="s">
        <v>15490</v>
      </c>
      <c r="J3300" t="s">
        <v>1554</v>
      </c>
      <c r="K3300" t="s">
        <v>15491</v>
      </c>
      <c r="L3300" t="s">
        <v>1388</v>
      </c>
    </row>
    <row r="3301" spans="1:12">
      <c r="A3301" t="s">
        <v>15539</v>
      </c>
      <c r="B3301" t="s">
        <v>828</v>
      </c>
      <c r="C3301" t="str">
        <f t="shared" si="51"/>
        <v>Canara</v>
      </c>
      <c r="D3301" s="2" t="s">
        <v>26441</v>
      </c>
      <c r="E3301" t="s">
        <v>3867</v>
      </c>
      <c r="F3301" t="s">
        <v>28750</v>
      </c>
      <c r="G3301" t="s">
        <v>363</v>
      </c>
      <c r="H3301" t="s">
        <v>15493</v>
      </c>
      <c r="I3301" t="s">
        <v>2841</v>
      </c>
      <c r="J3301" t="s">
        <v>15494</v>
      </c>
      <c r="K3301" t="s">
        <v>14531</v>
      </c>
      <c r="L3301" t="s">
        <v>179</v>
      </c>
    </row>
    <row r="3302" spans="1:12">
      <c r="A3302" t="s">
        <v>15543</v>
      </c>
      <c r="B3302" t="s">
        <v>15496</v>
      </c>
      <c r="C3302" t="str">
        <f t="shared" si="51"/>
        <v>Indostar</v>
      </c>
      <c r="D3302" s="2" t="s">
        <v>28751</v>
      </c>
      <c r="E3302" t="s">
        <v>859</v>
      </c>
      <c r="F3302" t="s">
        <v>28752</v>
      </c>
      <c r="G3302" t="s">
        <v>856</v>
      </c>
      <c r="H3302" t="s">
        <v>15497</v>
      </c>
      <c r="I3302" t="s">
        <v>15498</v>
      </c>
      <c r="J3302" t="s">
        <v>15499</v>
      </c>
      <c r="K3302" t="s">
        <v>3908</v>
      </c>
      <c r="L3302" t="s">
        <v>179</v>
      </c>
    </row>
    <row r="3303" spans="1:12">
      <c r="A3303" t="s">
        <v>15546</v>
      </c>
      <c r="B3303" t="s">
        <v>15501</v>
      </c>
      <c r="C3303" t="str">
        <f t="shared" si="51"/>
        <v>ACS</v>
      </c>
      <c r="D3303" s="2" t="s">
        <v>7099</v>
      </c>
      <c r="E3303" t="s">
        <v>23034</v>
      </c>
      <c r="F3303" t="s">
        <v>25068</v>
      </c>
      <c r="G3303" t="s">
        <v>856</v>
      </c>
      <c r="H3303" t="s">
        <v>437</v>
      </c>
      <c r="I3303" t="s">
        <v>615</v>
      </c>
      <c r="J3303" t="s">
        <v>4314</v>
      </c>
      <c r="K3303" t="s">
        <v>12305</v>
      </c>
      <c r="L3303" t="s">
        <v>179</v>
      </c>
    </row>
    <row r="3304" spans="1:12">
      <c r="A3304" t="s">
        <v>15551</v>
      </c>
      <c r="B3304" t="s">
        <v>15503</v>
      </c>
      <c r="C3304" t="str">
        <f t="shared" si="51"/>
        <v>Apollo</v>
      </c>
      <c r="D3304" s="2" t="s">
        <v>25286</v>
      </c>
      <c r="E3304" t="s">
        <v>23553</v>
      </c>
      <c r="F3304" t="s">
        <v>28753</v>
      </c>
      <c r="G3304" t="s">
        <v>198</v>
      </c>
      <c r="H3304" t="s">
        <v>14470</v>
      </c>
      <c r="I3304" t="s">
        <v>15504</v>
      </c>
      <c r="J3304" t="s">
        <v>15505</v>
      </c>
      <c r="K3304" t="s">
        <v>15506</v>
      </c>
      <c r="L3304" t="s">
        <v>8600</v>
      </c>
    </row>
    <row r="3305" spans="1:12">
      <c r="A3305" t="s">
        <v>15553</v>
      </c>
      <c r="B3305" t="s">
        <v>15508</v>
      </c>
      <c r="C3305" t="str">
        <f t="shared" si="51"/>
        <v>Raj</v>
      </c>
      <c r="D3305" s="2" t="s">
        <v>4942</v>
      </c>
      <c r="E3305" t="s">
        <v>28754</v>
      </c>
      <c r="F3305" t="s">
        <v>28755</v>
      </c>
      <c r="G3305" t="s">
        <v>856</v>
      </c>
      <c r="H3305" t="s">
        <v>14007</v>
      </c>
      <c r="I3305" t="s">
        <v>15509</v>
      </c>
      <c r="J3305" t="s">
        <v>15510</v>
      </c>
      <c r="K3305" t="s">
        <v>7695</v>
      </c>
      <c r="L3305" t="s">
        <v>8600</v>
      </c>
    </row>
    <row r="3306" spans="1:12">
      <c r="A3306" t="s">
        <v>15557</v>
      </c>
      <c r="B3306" t="s">
        <v>15512</v>
      </c>
      <c r="C3306" t="str">
        <f t="shared" si="51"/>
        <v>IDBI</v>
      </c>
      <c r="D3306" s="2" t="s">
        <v>23700</v>
      </c>
      <c r="E3306" t="s">
        <v>3479</v>
      </c>
      <c r="F3306" t="s">
        <v>28756</v>
      </c>
      <c r="G3306" t="s">
        <v>976</v>
      </c>
      <c r="H3306" t="s">
        <v>15513</v>
      </c>
      <c r="I3306" t="s">
        <v>8976</v>
      </c>
      <c r="J3306" t="s">
        <v>15514</v>
      </c>
      <c r="K3306" t="s">
        <v>10087</v>
      </c>
      <c r="L3306" t="s">
        <v>8600</v>
      </c>
    </row>
    <row r="3307" spans="1:12">
      <c r="A3307" t="s">
        <v>15563</v>
      </c>
      <c r="B3307" t="s">
        <v>15516</v>
      </c>
      <c r="C3307" t="str">
        <f t="shared" si="51"/>
        <v>Piramal</v>
      </c>
      <c r="D3307" s="2" t="s">
        <v>5196</v>
      </c>
      <c r="E3307" t="s">
        <v>11576</v>
      </c>
      <c r="F3307" t="s">
        <v>15517</v>
      </c>
      <c r="G3307" t="s">
        <v>2320</v>
      </c>
      <c r="H3307" t="s">
        <v>15518</v>
      </c>
      <c r="I3307" t="s">
        <v>15519</v>
      </c>
      <c r="J3307" t="s">
        <v>15520</v>
      </c>
      <c r="K3307" t="s">
        <v>4966</v>
      </c>
      <c r="L3307" t="s">
        <v>8600</v>
      </c>
    </row>
    <row r="3308" spans="1:12">
      <c r="A3308" t="s">
        <v>15568</v>
      </c>
      <c r="B3308" t="s">
        <v>15522</v>
      </c>
      <c r="C3308" t="str">
        <f t="shared" si="51"/>
        <v>Shubham</v>
      </c>
      <c r="D3308" s="2" t="s">
        <v>1037</v>
      </c>
      <c r="E3308" t="s">
        <v>25829</v>
      </c>
      <c r="F3308" t="s">
        <v>4020</v>
      </c>
      <c r="G3308" t="s">
        <v>856</v>
      </c>
      <c r="H3308" t="s">
        <v>2350</v>
      </c>
      <c r="I3308" t="s">
        <v>11893</v>
      </c>
      <c r="J3308" t="s">
        <v>3263</v>
      </c>
      <c r="K3308" t="s">
        <v>2254</v>
      </c>
      <c r="L3308" t="s">
        <v>8600</v>
      </c>
    </row>
    <row r="3309" spans="1:12">
      <c r="A3309" t="s">
        <v>15572</v>
      </c>
      <c r="B3309" t="s">
        <v>15524</v>
      </c>
      <c r="C3309" t="str">
        <f t="shared" si="51"/>
        <v>Variman</v>
      </c>
      <c r="D3309" s="2" t="s">
        <v>296</v>
      </c>
      <c r="E3309" t="s">
        <v>18988</v>
      </c>
      <c r="F3309" t="s">
        <v>25071</v>
      </c>
      <c r="G3309" t="s">
        <v>856</v>
      </c>
      <c r="H3309" t="s">
        <v>5605</v>
      </c>
      <c r="I3309" t="s">
        <v>15525</v>
      </c>
      <c r="J3309" t="s">
        <v>12463</v>
      </c>
      <c r="K3309" t="s">
        <v>14952</v>
      </c>
      <c r="L3309" t="s">
        <v>8600</v>
      </c>
    </row>
    <row r="3310" spans="1:12">
      <c r="A3310" t="s">
        <v>15576</v>
      </c>
      <c r="B3310" t="s">
        <v>15527</v>
      </c>
      <c r="C3310" t="str">
        <f t="shared" si="51"/>
        <v>S</v>
      </c>
      <c r="D3310" s="2" t="s">
        <v>24116</v>
      </c>
      <c r="E3310" t="s">
        <v>5709</v>
      </c>
      <c r="F3310" t="s">
        <v>28757</v>
      </c>
      <c r="G3310" t="s">
        <v>955</v>
      </c>
      <c r="H3310" t="s">
        <v>15528</v>
      </c>
      <c r="I3310" t="s">
        <v>15529</v>
      </c>
      <c r="J3310" t="s">
        <v>15530</v>
      </c>
      <c r="K3310" t="s">
        <v>748</v>
      </c>
      <c r="L3310" t="s">
        <v>4306</v>
      </c>
    </row>
    <row r="3311" spans="1:12">
      <c r="A3311" t="s">
        <v>15579</v>
      </c>
      <c r="B3311" t="s">
        <v>15532</v>
      </c>
      <c r="C3311" t="str">
        <f t="shared" si="51"/>
        <v>Proventus</v>
      </c>
      <c r="D3311" s="2" t="s">
        <v>25073</v>
      </c>
      <c r="E3311" t="s">
        <v>25074</v>
      </c>
      <c r="F3311" t="s">
        <v>25075</v>
      </c>
      <c r="G3311" t="s">
        <v>856</v>
      </c>
      <c r="H3311" t="s">
        <v>6962</v>
      </c>
      <c r="I3311" t="s">
        <v>15533</v>
      </c>
      <c r="J3311" t="s">
        <v>15534</v>
      </c>
      <c r="K3311" t="s">
        <v>13744</v>
      </c>
      <c r="L3311" t="s">
        <v>4306</v>
      </c>
    </row>
    <row r="3312" spans="1:12">
      <c r="A3312" t="s">
        <v>842</v>
      </c>
      <c r="B3312" t="s">
        <v>843</v>
      </c>
      <c r="C3312" t="str">
        <f t="shared" si="51"/>
        <v>Name</v>
      </c>
      <c r="D3312" s="2" t="s">
        <v>844</v>
      </c>
      <c r="E3312" t="s">
        <v>845</v>
      </c>
      <c r="F3312" t="s">
        <v>846</v>
      </c>
      <c r="G3312" t="s">
        <v>847</v>
      </c>
      <c r="H3312" t="s">
        <v>848</v>
      </c>
      <c r="I3312" t="s">
        <v>849</v>
      </c>
      <c r="J3312" t="s">
        <v>850</v>
      </c>
      <c r="K3312" t="s">
        <v>851</v>
      </c>
      <c r="L3312" t="s">
        <v>852</v>
      </c>
    </row>
    <row r="3313" spans="1:12">
      <c r="A3313" t="s">
        <v>15582</v>
      </c>
      <c r="B3313" t="s">
        <v>15536</v>
      </c>
      <c r="C3313" t="str">
        <f t="shared" si="51"/>
        <v>Baba</v>
      </c>
      <c r="D3313" s="2" t="s">
        <v>14984</v>
      </c>
      <c r="E3313" t="s">
        <v>2993</v>
      </c>
      <c r="F3313" t="s">
        <v>949</v>
      </c>
      <c r="G3313" t="s">
        <v>856</v>
      </c>
      <c r="H3313" t="s">
        <v>4567</v>
      </c>
      <c r="I3313" t="s">
        <v>15537</v>
      </c>
      <c r="J3313" t="s">
        <v>15538</v>
      </c>
      <c r="K3313" t="s">
        <v>6233</v>
      </c>
      <c r="L3313" t="s">
        <v>4306</v>
      </c>
    </row>
    <row r="3314" spans="1:12">
      <c r="A3314" t="s">
        <v>15585</v>
      </c>
      <c r="B3314" t="s">
        <v>15540</v>
      </c>
      <c r="C3314" t="str">
        <f t="shared" si="51"/>
        <v>RDB</v>
      </c>
      <c r="D3314" s="2" t="s">
        <v>12678</v>
      </c>
      <c r="E3314" t="s">
        <v>12385</v>
      </c>
      <c r="F3314" t="s">
        <v>28758</v>
      </c>
      <c r="G3314" t="s">
        <v>856</v>
      </c>
      <c r="H3314" t="s">
        <v>269</v>
      </c>
      <c r="I3314" t="s">
        <v>15541</v>
      </c>
      <c r="J3314" t="s">
        <v>15542</v>
      </c>
      <c r="K3314" t="s">
        <v>8223</v>
      </c>
      <c r="L3314" t="s">
        <v>5593</v>
      </c>
    </row>
    <row r="3315" spans="1:12">
      <c r="A3315" t="s">
        <v>15589</v>
      </c>
      <c r="B3315" t="s">
        <v>15544</v>
      </c>
      <c r="C3315" t="str">
        <f t="shared" si="51"/>
        <v>IFB</v>
      </c>
      <c r="D3315" s="2" t="s">
        <v>28759</v>
      </c>
      <c r="E3315" t="s">
        <v>4646</v>
      </c>
      <c r="F3315" t="s">
        <v>28760</v>
      </c>
      <c r="G3315" t="s">
        <v>856</v>
      </c>
      <c r="H3315" t="s">
        <v>8010</v>
      </c>
      <c r="I3315" t="s">
        <v>15545</v>
      </c>
      <c r="J3315" t="s">
        <v>4722</v>
      </c>
      <c r="K3315" t="s">
        <v>9500</v>
      </c>
      <c r="L3315" t="s">
        <v>5593</v>
      </c>
    </row>
    <row r="3316" spans="1:12">
      <c r="A3316" t="s">
        <v>15593</v>
      </c>
      <c r="B3316" t="s">
        <v>15547</v>
      </c>
      <c r="C3316" t="str">
        <f t="shared" si="51"/>
        <v>Rama</v>
      </c>
      <c r="D3316" s="2" t="s">
        <v>1228</v>
      </c>
      <c r="E3316" t="s">
        <v>23896</v>
      </c>
      <c r="F3316" t="s">
        <v>28761</v>
      </c>
      <c r="G3316" t="s">
        <v>856</v>
      </c>
      <c r="H3316" t="s">
        <v>889</v>
      </c>
      <c r="I3316" t="s">
        <v>15548</v>
      </c>
      <c r="J3316" t="s">
        <v>15549</v>
      </c>
      <c r="K3316" t="s">
        <v>15550</v>
      </c>
      <c r="L3316" t="s">
        <v>5593</v>
      </c>
    </row>
    <row r="3317" spans="1:12">
      <c r="A3317" t="s">
        <v>15596</v>
      </c>
      <c r="B3317" t="s">
        <v>15552</v>
      </c>
      <c r="C3317" t="str">
        <f t="shared" si="51"/>
        <v>Mahamaya</v>
      </c>
      <c r="D3317" s="2" t="s">
        <v>28762</v>
      </c>
      <c r="E3317" t="s">
        <v>23195</v>
      </c>
      <c r="F3317" t="s">
        <v>28763</v>
      </c>
      <c r="G3317" t="s">
        <v>856</v>
      </c>
      <c r="H3317" t="s">
        <v>6973</v>
      </c>
      <c r="I3317" t="s">
        <v>8009</v>
      </c>
      <c r="J3317" t="s">
        <v>8315</v>
      </c>
      <c r="K3317" t="s">
        <v>195</v>
      </c>
      <c r="L3317" t="s">
        <v>415</v>
      </c>
    </row>
    <row r="3318" spans="1:12">
      <c r="A3318" t="s">
        <v>15600</v>
      </c>
      <c r="B3318" t="s">
        <v>15554</v>
      </c>
      <c r="C3318" t="str">
        <f t="shared" si="51"/>
        <v>Colinz</v>
      </c>
      <c r="D3318" s="2" t="s">
        <v>2248</v>
      </c>
      <c r="E3318" t="s">
        <v>22839</v>
      </c>
      <c r="F3318" t="s">
        <v>10024</v>
      </c>
      <c r="G3318" t="s">
        <v>856</v>
      </c>
      <c r="H3318" t="s">
        <v>1642</v>
      </c>
      <c r="I3318" t="s">
        <v>9063</v>
      </c>
      <c r="J3318" t="s">
        <v>1456</v>
      </c>
      <c r="K3318" t="s">
        <v>15555</v>
      </c>
      <c r="L3318" t="s">
        <v>15556</v>
      </c>
    </row>
    <row r="3319" spans="1:12">
      <c r="A3319" t="s">
        <v>15604</v>
      </c>
      <c r="B3319" t="s">
        <v>15558</v>
      </c>
      <c r="C3319" t="str">
        <f t="shared" si="51"/>
        <v>Kirloskar</v>
      </c>
      <c r="D3319" s="2" t="s">
        <v>28764</v>
      </c>
      <c r="E3319" t="s">
        <v>4853</v>
      </c>
      <c r="F3319" t="s">
        <v>28765</v>
      </c>
      <c r="G3319" t="s">
        <v>407</v>
      </c>
      <c r="H3319" t="s">
        <v>15560</v>
      </c>
      <c r="I3319" t="s">
        <v>15561</v>
      </c>
      <c r="J3319" t="s">
        <v>15562</v>
      </c>
      <c r="K3319" t="s">
        <v>2777</v>
      </c>
      <c r="L3319" t="s">
        <v>15556</v>
      </c>
    </row>
    <row r="3320" spans="1:12">
      <c r="A3320" t="s">
        <v>15608</v>
      </c>
      <c r="B3320" t="s">
        <v>15564</v>
      </c>
      <c r="C3320" t="str">
        <f t="shared" si="51"/>
        <v>Union</v>
      </c>
      <c r="D3320" s="2" t="s">
        <v>28766</v>
      </c>
      <c r="E3320" t="s">
        <v>453</v>
      </c>
      <c r="F3320" t="s">
        <v>28767</v>
      </c>
      <c r="G3320" t="s">
        <v>10941</v>
      </c>
      <c r="H3320" t="s">
        <v>15566</v>
      </c>
      <c r="I3320" t="s">
        <v>6440</v>
      </c>
      <c r="J3320" t="s">
        <v>15567</v>
      </c>
      <c r="K3320" t="s">
        <v>4109</v>
      </c>
      <c r="L3320" t="s">
        <v>15556</v>
      </c>
    </row>
    <row r="3321" spans="1:12">
      <c r="A3321" t="s">
        <v>15614</v>
      </c>
      <c r="B3321" t="s">
        <v>15569</v>
      </c>
      <c r="C3321" t="str">
        <f t="shared" si="51"/>
        <v>NCL</v>
      </c>
      <c r="D3321" s="2" t="s">
        <v>28768</v>
      </c>
      <c r="E3321" t="s">
        <v>22868</v>
      </c>
      <c r="F3321" t="s">
        <v>24487</v>
      </c>
      <c r="G3321" t="s">
        <v>505</v>
      </c>
      <c r="H3321" t="s">
        <v>6984</v>
      </c>
      <c r="I3321" t="s">
        <v>15570</v>
      </c>
      <c r="J3321" t="s">
        <v>15571</v>
      </c>
      <c r="K3321" t="s">
        <v>275</v>
      </c>
      <c r="L3321" t="s">
        <v>5456</v>
      </c>
    </row>
    <row r="3322" spans="1:12">
      <c r="A3322" t="s">
        <v>15617</v>
      </c>
      <c r="B3322" t="s">
        <v>15573</v>
      </c>
      <c r="C3322" t="str">
        <f t="shared" si="51"/>
        <v>Shree</v>
      </c>
      <c r="D3322" s="2" t="s">
        <v>25077</v>
      </c>
      <c r="E3322" t="s">
        <v>25078</v>
      </c>
      <c r="F3322" t="s">
        <v>25079</v>
      </c>
      <c r="G3322" t="s">
        <v>2059</v>
      </c>
      <c r="H3322" t="s">
        <v>15574</v>
      </c>
      <c r="I3322" t="s">
        <v>2780</v>
      </c>
      <c r="J3322" t="s">
        <v>15575</v>
      </c>
      <c r="K3322" t="s">
        <v>366</v>
      </c>
      <c r="L3322" t="s">
        <v>5456</v>
      </c>
    </row>
    <row r="3323" spans="1:12">
      <c r="A3323" t="s">
        <v>842</v>
      </c>
      <c r="B3323" t="s">
        <v>843</v>
      </c>
      <c r="C3323" t="str">
        <f t="shared" si="51"/>
        <v>Name</v>
      </c>
      <c r="D3323" s="2" t="s">
        <v>844</v>
      </c>
      <c r="E3323" t="s">
        <v>845</v>
      </c>
      <c r="F3323" t="s">
        <v>846</v>
      </c>
      <c r="G3323" t="s">
        <v>847</v>
      </c>
      <c r="H3323" t="s">
        <v>848</v>
      </c>
      <c r="I3323" t="s">
        <v>849</v>
      </c>
      <c r="J3323" t="s">
        <v>850</v>
      </c>
      <c r="K3323" t="s">
        <v>851</v>
      </c>
      <c r="L3323" t="s">
        <v>852</v>
      </c>
    </row>
    <row r="3324" spans="1:12">
      <c r="A3324" t="s">
        <v>15619</v>
      </c>
      <c r="B3324" t="s">
        <v>15577</v>
      </c>
      <c r="C3324" t="str">
        <f t="shared" si="51"/>
        <v>Olympia</v>
      </c>
      <c r="D3324" s="2" t="s">
        <v>7009</v>
      </c>
      <c r="E3324" t="s">
        <v>10036</v>
      </c>
      <c r="F3324" t="s">
        <v>6799</v>
      </c>
      <c r="G3324" t="s">
        <v>856</v>
      </c>
      <c r="H3324" t="s">
        <v>552</v>
      </c>
      <c r="I3324" t="s">
        <v>2572</v>
      </c>
      <c r="J3324" t="s">
        <v>5461</v>
      </c>
      <c r="K3324" t="s">
        <v>593</v>
      </c>
      <c r="L3324" t="s">
        <v>8971</v>
      </c>
    </row>
    <row r="3325" spans="1:12">
      <c r="A3325" t="s">
        <v>15623</v>
      </c>
      <c r="B3325" t="s">
        <v>14152</v>
      </c>
      <c r="C3325" t="str">
        <f t="shared" si="51"/>
        <v>Real</v>
      </c>
      <c r="D3325" s="2" t="s">
        <v>16739</v>
      </c>
      <c r="E3325" t="s">
        <v>859</v>
      </c>
      <c r="F3325" t="s">
        <v>12318</v>
      </c>
      <c r="G3325" t="s">
        <v>856</v>
      </c>
      <c r="H3325" t="s">
        <v>14153</v>
      </c>
      <c r="I3325" t="s">
        <v>14154</v>
      </c>
      <c r="J3325" t="s">
        <v>856</v>
      </c>
      <c r="K3325" t="s">
        <v>859</v>
      </c>
      <c r="L3325" t="s">
        <v>6517</v>
      </c>
    </row>
    <row r="3326" spans="1:12">
      <c r="A3326" t="s">
        <v>15627</v>
      </c>
      <c r="B3326" t="s">
        <v>15580</v>
      </c>
      <c r="C3326" t="str">
        <f t="shared" si="51"/>
        <v>Abhinav</v>
      </c>
      <c r="D3326" s="2" t="s">
        <v>148</v>
      </c>
      <c r="E3326" t="s">
        <v>859</v>
      </c>
      <c r="F3326" t="s">
        <v>5593</v>
      </c>
      <c r="G3326" t="s">
        <v>856</v>
      </c>
      <c r="H3326" t="s">
        <v>568</v>
      </c>
      <c r="I3326" t="s">
        <v>6127</v>
      </c>
      <c r="J3326" t="s">
        <v>1518</v>
      </c>
      <c r="K3326" t="s">
        <v>15581</v>
      </c>
      <c r="L3326" t="s">
        <v>6517</v>
      </c>
    </row>
    <row r="3327" spans="1:12">
      <c r="A3327" t="s">
        <v>15629</v>
      </c>
      <c r="B3327" t="s">
        <v>15583</v>
      </c>
      <c r="C3327" t="str">
        <f t="shared" si="51"/>
        <v>Chemcrux</v>
      </c>
      <c r="D3327" s="2" t="s">
        <v>5989</v>
      </c>
      <c r="E3327" t="s">
        <v>28769</v>
      </c>
      <c r="F3327" t="s">
        <v>28770</v>
      </c>
      <c r="G3327" t="s">
        <v>495</v>
      </c>
      <c r="H3327" t="s">
        <v>1804</v>
      </c>
      <c r="I3327" t="s">
        <v>15584</v>
      </c>
      <c r="J3327" t="s">
        <v>4073</v>
      </c>
      <c r="K3327" t="s">
        <v>458</v>
      </c>
      <c r="L3327" t="s">
        <v>6517</v>
      </c>
    </row>
    <row r="3328" spans="1:12">
      <c r="A3328" t="s">
        <v>15631</v>
      </c>
      <c r="B3328" t="s">
        <v>15586</v>
      </c>
      <c r="C3328" t="str">
        <f t="shared" si="51"/>
        <v>Vardhman</v>
      </c>
      <c r="D3328" s="2" t="s">
        <v>23158</v>
      </c>
      <c r="E3328" t="s">
        <v>22787</v>
      </c>
      <c r="F3328" t="s">
        <v>28771</v>
      </c>
      <c r="G3328" t="s">
        <v>107</v>
      </c>
      <c r="H3328" t="s">
        <v>3886</v>
      </c>
      <c r="I3328" t="s">
        <v>15587</v>
      </c>
      <c r="J3328" t="s">
        <v>15588</v>
      </c>
      <c r="K3328" t="s">
        <v>4801</v>
      </c>
      <c r="L3328" t="s">
        <v>8528</v>
      </c>
    </row>
    <row r="3329" spans="1:12">
      <c r="A3329" t="s">
        <v>15634</v>
      </c>
      <c r="B3329" t="s">
        <v>15590</v>
      </c>
      <c r="C3329" t="str">
        <f t="shared" si="51"/>
        <v>Synthiko</v>
      </c>
      <c r="D3329" s="2" t="s">
        <v>25081</v>
      </c>
      <c r="E3329" t="s">
        <v>859</v>
      </c>
      <c r="F3329" t="s">
        <v>23327</v>
      </c>
      <c r="G3329" t="s">
        <v>856</v>
      </c>
      <c r="H3329" t="s">
        <v>8491</v>
      </c>
      <c r="I3329" t="s">
        <v>15591</v>
      </c>
      <c r="J3329" t="s">
        <v>1556</v>
      </c>
      <c r="K3329" t="s">
        <v>15592</v>
      </c>
      <c r="L3329" t="s">
        <v>8528</v>
      </c>
    </row>
    <row r="3330" spans="1:12">
      <c r="A3330" t="s">
        <v>15637</v>
      </c>
      <c r="B3330" t="s">
        <v>15594</v>
      </c>
      <c r="C3330" t="str">
        <f t="shared" ref="C3330:C3393" si="52">IFERROR(LEFT(B3330,FIND(" ",B3330)-1),B3330)</f>
        <v>Vital</v>
      </c>
      <c r="D3330" s="2" t="s">
        <v>18814</v>
      </c>
      <c r="E3330" t="s">
        <v>25082</v>
      </c>
      <c r="F3330" t="s">
        <v>10337</v>
      </c>
      <c r="G3330" t="s">
        <v>856</v>
      </c>
      <c r="H3330" t="s">
        <v>6147</v>
      </c>
      <c r="I3330" t="s">
        <v>15595</v>
      </c>
      <c r="J3330" t="s">
        <v>14136</v>
      </c>
      <c r="K3330" t="s">
        <v>2259</v>
      </c>
      <c r="L3330" t="s">
        <v>8528</v>
      </c>
    </row>
    <row r="3331" spans="1:12">
      <c r="A3331" t="s">
        <v>15639</v>
      </c>
      <c r="B3331" t="s">
        <v>15597</v>
      </c>
      <c r="C3331" t="str">
        <f t="shared" si="52"/>
        <v>Hamps</v>
      </c>
      <c r="D3331" s="2" t="s">
        <v>6167</v>
      </c>
      <c r="E3331" t="s">
        <v>28772</v>
      </c>
      <c r="F3331" t="s">
        <v>2590</v>
      </c>
      <c r="G3331" t="s">
        <v>856</v>
      </c>
      <c r="H3331" t="s">
        <v>1787</v>
      </c>
      <c r="I3331" t="s">
        <v>15598</v>
      </c>
      <c r="J3331" t="s">
        <v>11546</v>
      </c>
      <c r="K3331" t="s">
        <v>15599</v>
      </c>
      <c r="L3331" t="s">
        <v>8528</v>
      </c>
    </row>
    <row r="3332" spans="1:12">
      <c r="A3332" t="s">
        <v>15642</v>
      </c>
      <c r="B3332" t="s">
        <v>15601</v>
      </c>
      <c r="C3332" t="str">
        <f t="shared" si="52"/>
        <v>North</v>
      </c>
      <c r="D3332" s="2" t="s">
        <v>7068</v>
      </c>
      <c r="E3332" t="s">
        <v>5794</v>
      </c>
      <c r="F3332" t="s">
        <v>28773</v>
      </c>
      <c r="G3332" t="s">
        <v>856</v>
      </c>
      <c r="H3332" t="s">
        <v>4560</v>
      </c>
      <c r="I3332" t="s">
        <v>15602</v>
      </c>
      <c r="J3332" t="s">
        <v>15603</v>
      </c>
      <c r="K3332" t="s">
        <v>697</v>
      </c>
      <c r="L3332" t="s">
        <v>5994</v>
      </c>
    </row>
    <row r="3333" spans="1:12">
      <c r="A3333" t="s">
        <v>15646</v>
      </c>
      <c r="B3333" t="s">
        <v>15605</v>
      </c>
      <c r="C3333" t="str">
        <f t="shared" si="52"/>
        <v>Asian</v>
      </c>
      <c r="D3333" s="2" t="s">
        <v>25083</v>
      </c>
      <c r="E3333" t="s">
        <v>859</v>
      </c>
      <c r="F3333" t="s">
        <v>25084</v>
      </c>
      <c r="G3333" t="s">
        <v>856</v>
      </c>
      <c r="H3333" t="s">
        <v>15606</v>
      </c>
      <c r="I3333" t="s">
        <v>1848</v>
      </c>
      <c r="J3333" t="s">
        <v>15607</v>
      </c>
      <c r="K3333" t="s">
        <v>3125</v>
      </c>
      <c r="L3333" t="s">
        <v>5095</v>
      </c>
    </row>
    <row r="3334" spans="1:12">
      <c r="A3334" t="s">
        <v>15652</v>
      </c>
      <c r="B3334" t="s">
        <v>15609</v>
      </c>
      <c r="C3334" t="str">
        <f t="shared" si="52"/>
        <v>Global</v>
      </c>
      <c r="D3334" s="2" t="s">
        <v>28774</v>
      </c>
      <c r="E3334" t="s">
        <v>859</v>
      </c>
      <c r="F3334" t="s">
        <v>28775</v>
      </c>
      <c r="G3334" t="s">
        <v>856</v>
      </c>
      <c r="H3334" t="s">
        <v>15610</v>
      </c>
      <c r="I3334" t="s">
        <v>15611</v>
      </c>
      <c r="J3334" t="s">
        <v>15612</v>
      </c>
      <c r="K3334" t="s">
        <v>15613</v>
      </c>
      <c r="L3334" t="s">
        <v>5095</v>
      </c>
    </row>
    <row r="3335" spans="1:12">
      <c r="A3335" t="s">
        <v>15655</v>
      </c>
      <c r="B3335" t="s">
        <v>15615</v>
      </c>
      <c r="C3335" t="str">
        <f t="shared" si="52"/>
        <v>Richfield</v>
      </c>
      <c r="D3335" s="2" t="s">
        <v>28776</v>
      </c>
      <c r="E3335" t="s">
        <v>25634</v>
      </c>
      <c r="F3335" t="s">
        <v>10845</v>
      </c>
      <c r="G3335" t="s">
        <v>856</v>
      </c>
      <c r="H3335" t="s">
        <v>1804</v>
      </c>
      <c r="I3335" t="s">
        <v>15616</v>
      </c>
      <c r="J3335" t="s">
        <v>489</v>
      </c>
      <c r="K3335" t="s">
        <v>14031</v>
      </c>
      <c r="L3335" t="s">
        <v>5095</v>
      </c>
    </row>
    <row r="3336" spans="1:12">
      <c r="A3336" t="s">
        <v>15657</v>
      </c>
      <c r="B3336" t="s">
        <v>15618</v>
      </c>
      <c r="C3336" t="str">
        <f t="shared" si="52"/>
        <v>NOCIL</v>
      </c>
      <c r="D3336" s="2" t="s">
        <v>28777</v>
      </c>
      <c r="E3336" t="s">
        <v>8202</v>
      </c>
      <c r="F3336" t="s">
        <v>28778</v>
      </c>
      <c r="G3336" t="s">
        <v>8772</v>
      </c>
      <c r="H3336" t="s">
        <v>8300</v>
      </c>
      <c r="I3336" t="s">
        <v>12048</v>
      </c>
      <c r="J3336" t="s">
        <v>14690</v>
      </c>
      <c r="K3336" t="s">
        <v>13603</v>
      </c>
      <c r="L3336" t="s">
        <v>518</v>
      </c>
    </row>
    <row r="3337" spans="1:12">
      <c r="A3337" t="s">
        <v>15659</v>
      </c>
      <c r="B3337" t="s">
        <v>759</v>
      </c>
      <c r="C3337" t="str">
        <f t="shared" si="52"/>
        <v>Orient</v>
      </c>
      <c r="D3337" s="2" t="s">
        <v>6006</v>
      </c>
      <c r="E3337" t="s">
        <v>2860</v>
      </c>
      <c r="F3337" t="s">
        <v>28779</v>
      </c>
      <c r="G3337" t="s">
        <v>856</v>
      </c>
      <c r="H3337" t="s">
        <v>4039</v>
      </c>
      <c r="I3337" t="s">
        <v>15620</v>
      </c>
      <c r="J3337" t="s">
        <v>15621</v>
      </c>
      <c r="K3337" t="s">
        <v>15622</v>
      </c>
      <c r="L3337" t="s">
        <v>518</v>
      </c>
    </row>
    <row r="3338" spans="1:12">
      <c r="A3338" t="s">
        <v>15663</v>
      </c>
      <c r="B3338" t="s">
        <v>15624</v>
      </c>
      <c r="C3338" t="str">
        <f t="shared" si="52"/>
        <v>Primo</v>
      </c>
      <c r="D3338" s="2" t="s">
        <v>5466</v>
      </c>
      <c r="E3338" t="s">
        <v>3249</v>
      </c>
      <c r="F3338" t="s">
        <v>28780</v>
      </c>
      <c r="G3338" t="s">
        <v>856</v>
      </c>
      <c r="H3338" t="s">
        <v>4716</v>
      </c>
      <c r="I3338" t="s">
        <v>9358</v>
      </c>
      <c r="J3338" t="s">
        <v>15626</v>
      </c>
      <c r="K3338" t="s">
        <v>4131</v>
      </c>
      <c r="L3338" t="s">
        <v>518</v>
      </c>
    </row>
    <row r="3339" spans="1:12">
      <c r="A3339" t="s">
        <v>842</v>
      </c>
      <c r="B3339" t="s">
        <v>843</v>
      </c>
      <c r="C3339" t="str">
        <f t="shared" si="52"/>
        <v>Name</v>
      </c>
      <c r="D3339" s="2" t="s">
        <v>844</v>
      </c>
      <c r="E3339" t="s">
        <v>845</v>
      </c>
      <c r="F3339" t="s">
        <v>846</v>
      </c>
      <c r="G3339" t="s">
        <v>847</v>
      </c>
      <c r="H3339" t="s">
        <v>848</v>
      </c>
      <c r="I3339" t="s">
        <v>849</v>
      </c>
      <c r="J3339" t="s">
        <v>850</v>
      </c>
      <c r="K3339" t="s">
        <v>851</v>
      </c>
      <c r="L3339" t="s">
        <v>852</v>
      </c>
    </row>
    <row r="3340" spans="1:12">
      <c r="A3340" t="s">
        <v>15666</v>
      </c>
      <c r="B3340" t="s">
        <v>15628</v>
      </c>
      <c r="C3340" t="str">
        <f t="shared" si="52"/>
        <v>Rainbow</v>
      </c>
      <c r="D3340" s="2" t="s">
        <v>25085</v>
      </c>
      <c r="E3340" t="s">
        <v>25086</v>
      </c>
      <c r="F3340" t="s">
        <v>25087</v>
      </c>
      <c r="G3340" t="s">
        <v>856</v>
      </c>
      <c r="H3340" t="s">
        <v>2260</v>
      </c>
      <c r="I3340" t="s">
        <v>8107</v>
      </c>
      <c r="J3340" t="s">
        <v>11249</v>
      </c>
      <c r="K3340" t="s">
        <v>6175</v>
      </c>
      <c r="L3340" t="s">
        <v>5430</v>
      </c>
    </row>
    <row r="3341" spans="1:12">
      <c r="A3341" t="s">
        <v>15669</v>
      </c>
      <c r="B3341" t="s">
        <v>15630</v>
      </c>
      <c r="C3341" t="str">
        <f t="shared" si="52"/>
        <v>Soni</v>
      </c>
      <c r="D3341" s="2" t="s">
        <v>5561</v>
      </c>
      <c r="E3341" t="s">
        <v>25088</v>
      </c>
      <c r="F3341" t="s">
        <v>24257</v>
      </c>
      <c r="G3341" t="s">
        <v>856</v>
      </c>
      <c r="H3341" t="s">
        <v>1291</v>
      </c>
      <c r="I3341" t="s">
        <v>875</v>
      </c>
      <c r="J3341" t="s">
        <v>660</v>
      </c>
      <c r="K3341" t="s">
        <v>15140</v>
      </c>
      <c r="L3341" t="s">
        <v>5430</v>
      </c>
    </row>
    <row r="3342" spans="1:12">
      <c r="A3342" t="s">
        <v>15672</v>
      </c>
      <c r="B3342" t="s">
        <v>15632</v>
      </c>
      <c r="C3342" t="str">
        <f t="shared" si="52"/>
        <v>Fino</v>
      </c>
      <c r="D3342" s="2" t="s">
        <v>28781</v>
      </c>
      <c r="E3342" t="s">
        <v>24428</v>
      </c>
      <c r="F3342" t="s">
        <v>28782</v>
      </c>
      <c r="G3342" t="s">
        <v>856</v>
      </c>
      <c r="H3342" t="s">
        <v>5385</v>
      </c>
      <c r="I3342" t="s">
        <v>15633</v>
      </c>
      <c r="J3342" t="s">
        <v>2488</v>
      </c>
      <c r="K3342" t="s">
        <v>3944</v>
      </c>
      <c r="L3342" t="s">
        <v>5430</v>
      </c>
    </row>
    <row r="3343" spans="1:12">
      <c r="A3343" t="s">
        <v>15677</v>
      </c>
      <c r="B3343" t="s">
        <v>15635</v>
      </c>
      <c r="C3343" t="str">
        <f t="shared" si="52"/>
        <v>Dipna</v>
      </c>
      <c r="D3343" s="2" t="s">
        <v>863</v>
      </c>
      <c r="E3343" t="s">
        <v>24527</v>
      </c>
      <c r="F3343" t="s">
        <v>28783</v>
      </c>
      <c r="G3343" t="s">
        <v>856</v>
      </c>
      <c r="H3343" t="s">
        <v>3178</v>
      </c>
      <c r="I3343" t="s">
        <v>6934</v>
      </c>
      <c r="J3343" t="s">
        <v>14144</v>
      </c>
      <c r="K3343" t="s">
        <v>15636</v>
      </c>
      <c r="L3343" t="s">
        <v>5430</v>
      </c>
    </row>
    <row r="3344" spans="1:12">
      <c r="A3344" t="s">
        <v>15680</v>
      </c>
      <c r="B3344" t="s">
        <v>15638</v>
      </c>
      <c r="C3344" t="str">
        <f t="shared" si="52"/>
        <v>N</v>
      </c>
      <c r="D3344" s="2" t="s">
        <v>12216</v>
      </c>
      <c r="E3344" t="s">
        <v>22980</v>
      </c>
      <c r="F3344" t="s">
        <v>19786</v>
      </c>
      <c r="G3344" t="s">
        <v>856</v>
      </c>
      <c r="H3344" t="s">
        <v>237</v>
      </c>
      <c r="I3344" t="s">
        <v>856</v>
      </c>
      <c r="J3344" t="s">
        <v>856</v>
      </c>
      <c r="K3344" t="s">
        <v>859</v>
      </c>
      <c r="L3344" t="s">
        <v>13575</v>
      </c>
    </row>
    <row r="3345" spans="1:12">
      <c r="A3345" t="s">
        <v>15684</v>
      </c>
      <c r="B3345" t="s">
        <v>15640</v>
      </c>
      <c r="C3345" t="str">
        <f t="shared" si="52"/>
        <v>Naksh</v>
      </c>
      <c r="D3345" s="2" t="s">
        <v>372</v>
      </c>
      <c r="E3345" t="s">
        <v>3242</v>
      </c>
      <c r="F3345" t="s">
        <v>639</v>
      </c>
      <c r="G3345" t="s">
        <v>856</v>
      </c>
      <c r="H3345" t="s">
        <v>2522</v>
      </c>
      <c r="I3345" t="s">
        <v>856</v>
      </c>
      <c r="J3345" t="s">
        <v>3591</v>
      </c>
      <c r="K3345" t="s">
        <v>15641</v>
      </c>
      <c r="L3345" t="s">
        <v>13575</v>
      </c>
    </row>
    <row r="3346" spans="1:12">
      <c r="A3346" t="s">
        <v>15688</v>
      </c>
      <c r="B3346" t="s">
        <v>15643</v>
      </c>
      <c r="C3346" t="str">
        <f t="shared" si="52"/>
        <v>Art</v>
      </c>
      <c r="D3346" s="2" t="s">
        <v>8146</v>
      </c>
      <c r="E3346" t="s">
        <v>22825</v>
      </c>
      <c r="F3346" t="s">
        <v>28784</v>
      </c>
      <c r="G3346" t="s">
        <v>856</v>
      </c>
      <c r="H3346" t="s">
        <v>5266</v>
      </c>
      <c r="I3346" t="s">
        <v>15644</v>
      </c>
      <c r="J3346" t="s">
        <v>1908</v>
      </c>
      <c r="K3346" t="s">
        <v>15645</v>
      </c>
      <c r="L3346" t="s">
        <v>13575</v>
      </c>
    </row>
    <row r="3347" spans="1:12">
      <c r="A3347" t="s">
        <v>15692</v>
      </c>
      <c r="B3347" t="s">
        <v>15647</v>
      </c>
      <c r="C3347" t="str">
        <f t="shared" si="52"/>
        <v>BIGBLOC</v>
      </c>
      <c r="D3347" s="2" t="s">
        <v>5237</v>
      </c>
      <c r="E3347" t="s">
        <v>28785</v>
      </c>
      <c r="F3347" t="s">
        <v>28786</v>
      </c>
      <c r="G3347" t="s">
        <v>856</v>
      </c>
      <c r="H3347" t="s">
        <v>15649</v>
      </c>
      <c r="I3347" t="s">
        <v>15650</v>
      </c>
      <c r="J3347" t="s">
        <v>15651</v>
      </c>
      <c r="K3347" t="s">
        <v>13723</v>
      </c>
      <c r="L3347" t="s">
        <v>13575</v>
      </c>
    </row>
    <row r="3348" spans="1:12">
      <c r="A3348" t="s">
        <v>15695</v>
      </c>
      <c r="B3348" t="s">
        <v>15653</v>
      </c>
      <c r="C3348" t="str">
        <f t="shared" si="52"/>
        <v>Titan</v>
      </c>
      <c r="D3348" s="2" t="s">
        <v>313</v>
      </c>
      <c r="E3348" t="s">
        <v>20525</v>
      </c>
      <c r="F3348" t="s">
        <v>12910</v>
      </c>
      <c r="G3348" t="s">
        <v>856</v>
      </c>
      <c r="H3348" t="s">
        <v>3178</v>
      </c>
      <c r="I3348" t="s">
        <v>10060</v>
      </c>
      <c r="J3348" t="s">
        <v>1813</v>
      </c>
      <c r="K3348" t="s">
        <v>2298</v>
      </c>
      <c r="L3348" t="s">
        <v>15654</v>
      </c>
    </row>
    <row r="3349" spans="1:12">
      <c r="A3349" t="s">
        <v>15700</v>
      </c>
      <c r="B3349" t="s">
        <v>15670</v>
      </c>
      <c r="C3349" t="str">
        <f t="shared" si="52"/>
        <v>VJTF</v>
      </c>
      <c r="D3349" s="2" t="s">
        <v>23023</v>
      </c>
      <c r="E3349" t="s">
        <v>859</v>
      </c>
      <c r="F3349" t="s">
        <v>25090</v>
      </c>
      <c r="G3349" t="s">
        <v>856</v>
      </c>
      <c r="H3349" t="s">
        <v>15140</v>
      </c>
      <c r="I3349" t="s">
        <v>15671</v>
      </c>
      <c r="J3349" t="s">
        <v>856</v>
      </c>
      <c r="K3349" t="s">
        <v>870</v>
      </c>
      <c r="L3349" t="s">
        <v>15654</v>
      </c>
    </row>
    <row r="3350" spans="1:12">
      <c r="A3350" t="s">
        <v>842</v>
      </c>
      <c r="B3350" t="s">
        <v>843</v>
      </c>
      <c r="C3350" t="str">
        <f t="shared" si="52"/>
        <v>Name</v>
      </c>
      <c r="D3350" s="2" t="s">
        <v>844</v>
      </c>
      <c r="E3350" t="s">
        <v>845</v>
      </c>
      <c r="F3350" t="s">
        <v>846</v>
      </c>
      <c r="G3350" t="s">
        <v>847</v>
      </c>
      <c r="H3350" t="s">
        <v>848</v>
      </c>
      <c r="I3350" t="s">
        <v>849</v>
      </c>
      <c r="J3350" t="s">
        <v>850</v>
      </c>
      <c r="K3350" t="s">
        <v>851</v>
      </c>
      <c r="L3350" t="s">
        <v>852</v>
      </c>
    </row>
    <row r="3351" spans="1:12">
      <c r="A3351" t="s">
        <v>15704</v>
      </c>
      <c r="B3351" t="s">
        <v>15656</v>
      </c>
      <c r="C3351" t="str">
        <f t="shared" si="52"/>
        <v>Anupam</v>
      </c>
      <c r="D3351" s="2" t="s">
        <v>879</v>
      </c>
      <c r="E3351" t="s">
        <v>28787</v>
      </c>
      <c r="F3351" t="s">
        <v>7261</v>
      </c>
      <c r="G3351" t="s">
        <v>856</v>
      </c>
      <c r="H3351" t="s">
        <v>407</v>
      </c>
      <c r="I3351" t="s">
        <v>2998</v>
      </c>
      <c r="J3351" t="s">
        <v>1017</v>
      </c>
      <c r="K3351" t="s">
        <v>12492</v>
      </c>
      <c r="L3351" t="s">
        <v>4877</v>
      </c>
    </row>
    <row r="3352" spans="1:12">
      <c r="A3352" t="s">
        <v>15707</v>
      </c>
      <c r="B3352" t="s">
        <v>15658</v>
      </c>
      <c r="C3352" t="str">
        <f t="shared" si="52"/>
        <v>Triliance</v>
      </c>
      <c r="D3352" s="2" t="s">
        <v>25091</v>
      </c>
      <c r="E3352" t="s">
        <v>25092</v>
      </c>
      <c r="F3352" t="s">
        <v>25093</v>
      </c>
      <c r="G3352" t="s">
        <v>856</v>
      </c>
      <c r="H3352" t="s">
        <v>933</v>
      </c>
      <c r="I3352" t="s">
        <v>13989</v>
      </c>
      <c r="J3352" t="s">
        <v>856</v>
      </c>
      <c r="K3352" t="s">
        <v>859</v>
      </c>
      <c r="L3352" t="s">
        <v>4877</v>
      </c>
    </row>
    <row r="3353" spans="1:12">
      <c r="A3353" t="s">
        <v>15711</v>
      </c>
      <c r="B3353" t="s">
        <v>15660</v>
      </c>
      <c r="C3353" t="str">
        <f t="shared" si="52"/>
        <v>Shardul</v>
      </c>
      <c r="D3353" s="2" t="s">
        <v>3840</v>
      </c>
      <c r="E3353" t="s">
        <v>859</v>
      </c>
      <c r="F3353" t="s">
        <v>28788</v>
      </c>
      <c r="G3353" t="s">
        <v>856</v>
      </c>
      <c r="H3353" t="s">
        <v>13220</v>
      </c>
      <c r="I3353" t="s">
        <v>15661</v>
      </c>
      <c r="J3353" t="s">
        <v>15662</v>
      </c>
      <c r="K3353" t="s">
        <v>585</v>
      </c>
      <c r="L3353" t="s">
        <v>4877</v>
      </c>
    </row>
    <row r="3354" spans="1:12">
      <c r="A3354" t="s">
        <v>15714</v>
      </c>
      <c r="B3354" t="s">
        <v>15667</v>
      </c>
      <c r="C3354" t="str">
        <f t="shared" si="52"/>
        <v>Varyaa</v>
      </c>
      <c r="D3354" s="2" t="s">
        <v>23573</v>
      </c>
      <c r="E3354" t="s">
        <v>23184</v>
      </c>
      <c r="F3354" t="s">
        <v>6651</v>
      </c>
      <c r="G3354" t="s">
        <v>856</v>
      </c>
      <c r="H3354" t="s">
        <v>1274</v>
      </c>
      <c r="I3354" t="s">
        <v>1001</v>
      </c>
      <c r="J3354" t="s">
        <v>7633</v>
      </c>
      <c r="K3354" t="s">
        <v>15668</v>
      </c>
      <c r="L3354" t="s">
        <v>4877</v>
      </c>
    </row>
    <row r="3355" spans="1:12">
      <c r="A3355" t="s">
        <v>15716</v>
      </c>
      <c r="B3355" t="s">
        <v>15673</v>
      </c>
      <c r="C3355" t="str">
        <f t="shared" si="52"/>
        <v>Praveg</v>
      </c>
      <c r="D3355" s="2" t="s">
        <v>6528</v>
      </c>
      <c r="E3355" t="s">
        <v>28789</v>
      </c>
      <c r="F3355" t="s">
        <v>28790</v>
      </c>
      <c r="G3355" t="s">
        <v>449</v>
      </c>
      <c r="H3355" t="s">
        <v>15674</v>
      </c>
      <c r="I3355" t="s">
        <v>15675</v>
      </c>
      <c r="J3355" t="s">
        <v>15676</v>
      </c>
      <c r="K3355" t="s">
        <v>4141</v>
      </c>
      <c r="L3355" t="s">
        <v>652</v>
      </c>
    </row>
    <row r="3356" spans="1:12">
      <c r="A3356" t="s">
        <v>15719</v>
      </c>
      <c r="B3356" t="s">
        <v>15678</v>
      </c>
      <c r="C3356" t="str">
        <f t="shared" si="52"/>
        <v>BLB</v>
      </c>
      <c r="D3356" s="2" t="s">
        <v>9254</v>
      </c>
      <c r="E3356" t="s">
        <v>5317</v>
      </c>
      <c r="F3356" t="s">
        <v>28791</v>
      </c>
      <c r="G3356" t="s">
        <v>856</v>
      </c>
      <c r="H3356" t="s">
        <v>13762</v>
      </c>
      <c r="I3356" t="s">
        <v>8072</v>
      </c>
      <c r="J3356" t="s">
        <v>10182</v>
      </c>
      <c r="K3356" t="s">
        <v>15679</v>
      </c>
      <c r="L3356" t="s">
        <v>11309</v>
      </c>
    </row>
    <row r="3357" spans="1:12">
      <c r="A3357" t="s">
        <v>15721</v>
      </c>
      <c r="B3357" t="s">
        <v>15681</v>
      </c>
      <c r="C3357" t="str">
        <f t="shared" si="52"/>
        <v>Emami</v>
      </c>
      <c r="D3357" s="2" t="s">
        <v>28792</v>
      </c>
      <c r="E3357" t="s">
        <v>7483</v>
      </c>
      <c r="F3357" t="s">
        <v>28793</v>
      </c>
      <c r="G3357" t="s">
        <v>161</v>
      </c>
      <c r="H3357" t="s">
        <v>530</v>
      </c>
      <c r="I3357" t="s">
        <v>15682</v>
      </c>
      <c r="J3357" t="s">
        <v>15683</v>
      </c>
      <c r="K3357" t="s">
        <v>7921</v>
      </c>
      <c r="L3357" t="s">
        <v>11309</v>
      </c>
    </row>
    <row r="3358" spans="1:12">
      <c r="A3358" t="s">
        <v>15726</v>
      </c>
      <c r="B3358" t="s">
        <v>15685</v>
      </c>
      <c r="C3358" t="str">
        <f t="shared" si="52"/>
        <v>HDFC</v>
      </c>
      <c r="D3358" s="2" t="s">
        <v>28794</v>
      </c>
      <c r="E3358" t="s">
        <v>28795</v>
      </c>
      <c r="F3358" t="s">
        <v>28796</v>
      </c>
      <c r="G3358" t="s">
        <v>1819</v>
      </c>
      <c r="H3358" t="s">
        <v>15686</v>
      </c>
      <c r="I3358" t="s">
        <v>3572</v>
      </c>
      <c r="J3358" t="s">
        <v>15687</v>
      </c>
      <c r="K3358" t="s">
        <v>10442</v>
      </c>
      <c r="L3358" t="s">
        <v>11309</v>
      </c>
    </row>
    <row r="3359" spans="1:12">
      <c r="A3359" t="s">
        <v>15729</v>
      </c>
      <c r="B3359" t="s">
        <v>15689</v>
      </c>
      <c r="C3359" t="str">
        <f t="shared" si="52"/>
        <v>ABC</v>
      </c>
      <c r="D3359" s="2" t="s">
        <v>24935</v>
      </c>
      <c r="E3359" t="s">
        <v>4488</v>
      </c>
      <c r="F3359" t="s">
        <v>23416</v>
      </c>
      <c r="G3359" t="s">
        <v>987</v>
      </c>
      <c r="H3359" t="s">
        <v>933</v>
      </c>
      <c r="I3359" t="s">
        <v>15690</v>
      </c>
      <c r="J3359" t="s">
        <v>15691</v>
      </c>
      <c r="K3359" t="s">
        <v>606</v>
      </c>
      <c r="L3359" t="s">
        <v>311</v>
      </c>
    </row>
    <row r="3360" spans="1:12">
      <c r="A3360" t="s">
        <v>15732</v>
      </c>
      <c r="B3360" t="s">
        <v>15693</v>
      </c>
      <c r="C3360" t="str">
        <f t="shared" si="52"/>
        <v>Cravatex</v>
      </c>
      <c r="D3360" s="2" t="s">
        <v>28797</v>
      </c>
      <c r="E3360" t="s">
        <v>15809</v>
      </c>
      <c r="F3360" t="s">
        <v>25685</v>
      </c>
      <c r="G3360" t="s">
        <v>1584</v>
      </c>
      <c r="H3360" t="s">
        <v>10236</v>
      </c>
      <c r="I3360" t="s">
        <v>15694</v>
      </c>
      <c r="J3360" t="s">
        <v>1013</v>
      </c>
      <c r="K3360" t="s">
        <v>641</v>
      </c>
      <c r="L3360" t="s">
        <v>311</v>
      </c>
    </row>
    <row r="3361" spans="1:12">
      <c r="A3361" t="s">
        <v>15735</v>
      </c>
      <c r="B3361" t="s">
        <v>15696</v>
      </c>
      <c r="C3361" t="str">
        <f t="shared" si="52"/>
        <v>Godrej</v>
      </c>
      <c r="D3361" s="2" t="s">
        <v>28798</v>
      </c>
      <c r="E3361" t="s">
        <v>25117</v>
      </c>
      <c r="F3361" t="s">
        <v>28799</v>
      </c>
      <c r="G3361" t="s">
        <v>856</v>
      </c>
      <c r="H3361" t="s">
        <v>15697</v>
      </c>
      <c r="I3361" t="s">
        <v>9562</v>
      </c>
      <c r="J3361" t="s">
        <v>15698</v>
      </c>
      <c r="K3361" t="s">
        <v>15699</v>
      </c>
      <c r="L3361" t="s">
        <v>311</v>
      </c>
    </row>
    <row r="3362" spans="1:12">
      <c r="A3362" t="s">
        <v>15739</v>
      </c>
      <c r="B3362" t="s">
        <v>15701</v>
      </c>
      <c r="C3362" t="str">
        <f t="shared" si="52"/>
        <v>Kamdhenu</v>
      </c>
      <c r="D3362" s="2" t="s">
        <v>1863</v>
      </c>
      <c r="E3362" t="s">
        <v>18720</v>
      </c>
      <c r="F3362" t="s">
        <v>28800</v>
      </c>
      <c r="G3362" t="s">
        <v>856</v>
      </c>
      <c r="H3362" t="s">
        <v>569</v>
      </c>
      <c r="I3362" t="s">
        <v>15702</v>
      </c>
      <c r="J3362" t="s">
        <v>1164</v>
      </c>
      <c r="K3362" t="s">
        <v>15703</v>
      </c>
      <c r="L3362" t="s">
        <v>311</v>
      </c>
    </row>
    <row r="3363" spans="1:12">
      <c r="A3363" t="s">
        <v>15744</v>
      </c>
      <c r="B3363" t="s">
        <v>15705</v>
      </c>
      <c r="C3363" t="str">
        <f t="shared" si="52"/>
        <v>Superior</v>
      </c>
      <c r="D3363" s="2" t="s">
        <v>2203</v>
      </c>
      <c r="E3363" t="s">
        <v>13913</v>
      </c>
      <c r="F3363" t="s">
        <v>25096</v>
      </c>
      <c r="G3363" t="s">
        <v>856</v>
      </c>
      <c r="H3363" t="s">
        <v>1392</v>
      </c>
      <c r="I3363" t="s">
        <v>6987</v>
      </c>
      <c r="J3363" t="s">
        <v>6471</v>
      </c>
      <c r="K3363" t="s">
        <v>13512</v>
      </c>
      <c r="L3363" t="s">
        <v>15706</v>
      </c>
    </row>
    <row r="3364" spans="1:12">
      <c r="A3364" t="s">
        <v>15748</v>
      </c>
      <c r="B3364" t="s">
        <v>15708</v>
      </c>
      <c r="C3364" t="str">
        <f t="shared" si="52"/>
        <v>Dhunseri</v>
      </c>
      <c r="D3364" s="2" t="s">
        <v>24273</v>
      </c>
      <c r="E3364" t="s">
        <v>12980</v>
      </c>
      <c r="F3364" t="s">
        <v>4310</v>
      </c>
      <c r="G3364" t="s">
        <v>3608</v>
      </c>
      <c r="H3364" t="s">
        <v>15709</v>
      </c>
      <c r="I3364" t="s">
        <v>8178</v>
      </c>
      <c r="J3364" t="s">
        <v>15710</v>
      </c>
      <c r="K3364" t="s">
        <v>8906</v>
      </c>
      <c r="L3364" t="s">
        <v>8487</v>
      </c>
    </row>
    <row r="3365" spans="1:12">
      <c r="A3365" t="s">
        <v>15751</v>
      </c>
      <c r="B3365" t="s">
        <v>781</v>
      </c>
      <c r="C3365" t="str">
        <f t="shared" si="52"/>
        <v>PC</v>
      </c>
      <c r="D3365" s="2" t="s">
        <v>3716</v>
      </c>
      <c r="E3365" t="s">
        <v>22872</v>
      </c>
      <c r="F3365" t="s">
        <v>28801</v>
      </c>
      <c r="G3365" t="s">
        <v>856</v>
      </c>
      <c r="H3365" t="s">
        <v>15712</v>
      </c>
      <c r="I3365" t="s">
        <v>519</v>
      </c>
      <c r="J3365" t="s">
        <v>15713</v>
      </c>
      <c r="K3365" t="s">
        <v>12276</v>
      </c>
      <c r="L3365" t="s">
        <v>8487</v>
      </c>
    </row>
    <row r="3366" spans="1:12">
      <c r="A3366" t="s">
        <v>842</v>
      </c>
      <c r="B3366" t="s">
        <v>843</v>
      </c>
      <c r="C3366" t="str">
        <f t="shared" si="52"/>
        <v>Name</v>
      </c>
      <c r="D3366" s="2" t="s">
        <v>844</v>
      </c>
      <c r="E3366" t="s">
        <v>845</v>
      </c>
      <c r="F3366" t="s">
        <v>846</v>
      </c>
      <c r="G3366" t="s">
        <v>847</v>
      </c>
      <c r="H3366" t="s">
        <v>848</v>
      </c>
      <c r="I3366" t="s">
        <v>849</v>
      </c>
      <c r="J3366" t="s">
        <v>850</v>
      </c>
      <c r="K3366" t="s">
        <v>851</v>
      </c>
      <c r="L3366" t="s">
        <v>852</v>
      </c>
    </row>
    <row r="3367" spans="1:12">
      <c r="A3367" t="s">
        <v>15756</v>
      </c>
      <c r="B3367" t="s">
        <v>15715</v>
      </c>
      <c r="C3367" t="str">
        <f t="shared" si="52"/>
        <v>V</v>
      </c>
      <c r="D3367" s="2" t="s">
        <v>15240</v>
      </c>
      <c r="E3367" t="s">
        <v>7144</v>
      </c>
      <c r="F3367" t="s">
        <v>5902</v>
      </c>
      <c r="G3367" t="s">
        <v>856</v>
      </c>
      <c r="H3367" t="s">
        <v>198</v>
      </c>
      <c r="I3367" t="s">
        <v>875</v>
      </c>
      <c r="J3367" t="s">
        <v>2066</v>
      </c>
      <c r="K3367" t="s">
        <v>5213</v>
      </c>
      <c r="L3367" t="s">
        <v>3448</v>
      </c>
    </row>
    <row r="3368" spans="1:12">
      <c r="A3368" t="s">
        <v>15761</v>
      </c>
      <c r="B3368" t="s">
        <v>15717</v>
      </c>
      <c r="C3368" t="str">
        <f t="shared" si="52"/>
        <v>Key</v>
      </c>
      <c r="D3368" s="2" t="s">
        <v>25097</v>
      </c>
      <c r="E3368" t="s">
        <v>8078</v>
      </c>
      <c r="F3368" t="s">
        <v>23602</v>
      </c>
      <c r="G3368" t="s">
        <v>856</v>
      </c>
      <c r="H3368" t="s">
        <v>14654</v>
      </c>
      <c r="I3368" t="s">
        <v>15718</v>
      </c>
      <c r="J3368" t="s">
        <v>2680</v>
      </c>
      <c r="K3368" t="s">
        <v>451</v>
      </c>
      <c r="L3368" t="s">
        <v>3448</v>
      </c>
    </row>
    <row r="3369" spans="1:12">
      <c r="A3369" t="s">
        <v>15766</v>
      </c>
      <c r="B3369" t="s">
        <v>15720</v>
      </c>
      <c r="C3369" t="str">
        <f t="shared" si="52"/>
        <v>Amforge</v>
      </c>
      <c r="D3369" s="2" t="s">
        <v>3585</v>
      </c>
      <c r="E3369" t="s">
        <v>4581</v>
      </c>
      <c r="F3369" t="s">
        <v>7938</v>
      </c>
      <c r="G3369" t="s">
        <v>856</v>
      </c>
      <c r="H3369" t="s">
        <v>2196</v>
      </c>
      <c r="I3369" t="s">
        <v>13307</v>
      </c>
      <c r="J3369" t="s">
        <v>856</v>
      </c>
      <c r="K3369" t="s">
        <v>859</v>
      </c>
      <c r="L3369" t="s">
        <v>3505</v>
      </c>
    </row>
    <row r="3370" spans="1:12">
      <c r="A3370" t="s">
        <v>15770</v>
      </c>
      <c r="B3370" t="s">
        <v>15722</v>
      </c>
      <c r="C3370" t="str">
        <f t="shared" si="52"/>
        <v>Candour</v>
      </c>
      <c r="D3370" s="2" t="s">
        <v>25098</v>
      </c>
      <c r="E3370" t="s">
        <v>859</v>
      </c>
      <c r="F3370" t="s">
        <v>25099</v>
      </c>
      <c r="G3370" t="s">
        <v>856</v>
      </c>
      <c r="H3370" t="s">
        <v>8907</v>
      </c>
      <c r="I3370" t="s">
        <v>15723</v>
      </c>
      <c r="J3370" t="s">
        <v>15724</v>
      </c>
      <c r="K3370" t="s">
        <v>15725</v>
      </c>
      <c r="L3370" t="s">
        <v>3505</v>
      </c>
    </row>
    <row r="3371" spans="1:12">
      <c r="A3371" t="s">
        <v>15773</v>
      </c>
      <c r="B3371" t="s">
        <v>15727</v>
      </c>
      <c r="C3371" t="str">
        <f t="shared" si="52"/>
        <v>Mindspace</v>
      </c>
      <c r="D3371" s="2" t="s">
        <v>24680</v>
      </c>
      <c r="E3371" t="s">
        <v>24406</v>
      </c>
      <c r="F3371" t="s">
        <v>28802</v>
      </c>
      <c r="G3371" t="s">
        <v>6147</v>
      </c>
      <c r="H3371" t="s">
        <v>10155</v>
      </c>
      <c r="I3371" t="s">
        <v>15728</v>
      </c>
      <c r="J3371" t="s">
        <v>14243</v>
      </c>
      <c r="K3371" t="s">
        <v>8138</v>
      </c>
      <c r="L3371" t="s">
        <v>3505</v>
      </c>
    </row>
    <row r="3372" spans="1:12">
      <c r="A3372" t="s">
        <v>15777</v>
      </c>
      <c r="B3372" t="s">
        <v>15730</v>
      </c>
      <c r="C3372" t="str">
        <f t="shared" si="52"/>
        <v>Pace</v>
      </c>
      <c r="D3372" s="2" t="s">
        <v>6139</v>
      </c>
      <c r="E3372" t="s">
        <v>1472</v>
      </c>
      <c r="F3372" t="s">
        <v>17774</v>
      </c>
      <c r="G3372" t="s">
        <v>856</v>
      </c>
      <c r="H3372" t="s">
        <v>3099</v>
      </c>
      <c r="I3372" t="s">
        <v>2185</v>
      </c>
      <c r="J3372" t="s">
        <v>8492</v>
      </c>
      <c r="K3372" t="s">
        <v>15731</v>
      </c>
      <c r="L3372" t="s">
        <v>3505</v>
      </c>
    </row>
    <row r="3373" spans="1:12">
      <c r="A3373" t="s">
        <v>15780</v>
      </c>
      <c r="B3373" t="s">
        <v>15733</v>
      </c>
      <c r="C3373" t="str">
        <f t="shared" si="52"/>
        <v>Basant</v>
      </c>
      <c r="D3373" s="2" t="s">
        <v>7738</v>
      </c>
      <c r="E3373" t="s">
        <v>1717</v>
      </c>
      <c r="F3373" t="s">
        <v>5569</v>
      </c>
      <c r="G3373" t="s">
        <v>1601</v>
      </c>
      <c r="H3373" t="s">
        <v>9037</v>
      </c>
      <c r="I3373" t="s">
        <v>8262</v>
      </c>
      <c r="J3373" t="s">
        <v>15734</v>
      </c>
      <c r="K3373" t="s">
        <v>328</v>
      </c>
      <c r="L3373" t="s">
        <v>6181</v>
      </c>
    </row>
    <row r="3374" spans="1:12">
      <c r="A3374" t="s">
        <v>15783</v>
      </c>
      <c r="B3374" t="s">
        <v>735</v>
      </c>
      <c r="C3374" t="str">
        <f t="shared" si="52"/>
        <v>DLF</v>
      </c>
      <c r="D3374" s="2" t="s">
        <v>25757</v>
      </c>
      <c r="E3374" t="s">
        <v>23413</v>
      </c>
      <c r="F3374" t="s">
        <v>28803</v>
      </c>
      <c r="G3374" t="s">
        <v>2098</v>
      </c>
      <c r="H3374" t="s">
        <v>15736</v>
      </c>
      <c r="I3374" t="s">
        <v>6830</v>
      </c>
      <c r="J3374" t="s">
        <v>15737</v>
      </c>
      <c r="K3374" t="s">
        <v>15738</v>
      </c>
      <c r="L3374" t="s">
        <v>14216</v>
      </c>
    </row>
    <row r="3375" spans="1:12">
      <c r="A3375" t="s">
        <v>15787</v>
      </c>
      <c r="B3375" t="s">
        <v>15745</v>
      </c>
      <c r="C3375" t="str">
        <f t="shared" si="52"/>
        <v>IL&amp;FS</v>
      </c>
      <c r="D3375" s="2" t="s">
        <v>10213</v>
      </c>
      <c r="E3375" t="s">
        <v>10734</v>
      </c>
      <c r="F3375" t="s">
        <v>24398</v>
      </c>
      <c r="G3375" t="s">
        <v>663</v>
      </c>
      <c r="H3375" t="s">
        <v>668</v>
      </c>
      <c r="I3375" t="s">
        <v>15746</v>
      </c>
      <c r="J3375" t="s">
        <v>2631</v>
      </c>
      <c r="K3375" t="s">
        <v>15747</v>
      </c>
      <c r="L3375" t="s">
        <v>14216</v>
      </c>
    </row>
    <row r="3376" spans="1:12">
      <c r="A3376" t="s">
        <v>15791</v>
      </c>
      <c r="B3376" t="s">
        <v>15749</v>
      </c>
      <c r="C3376" t="str">
        <f t="shared" si="52"/>
        <v>South</v>
      </c>
      <c r="D3376" s="2" t="s">
        <v>3554</v>
      </c>
      <c r="E3376" t="s">
        <v>1112</v>
      </c>
      <c r="F3376" t="s">
        <v>28804</v>
      </c>
      <c r="G3376" t="s">
        <v>12867</v>
      </c>
      <c r="H3376" t="s">
        <v>12651</v>
      </c>
      <c r="I3376" t="s">
        <v>3585</v>
      </c>
      <c r="J3376" t="s">
        <v>15750</v>
      </c>
      <c r="K3376" t="s">
        <v>879</v>
      </c>
      <c r="L3376" t="s">
        <v>9714</v>
      </c>
    </row>
    <row r="3377" spans="1:12">
      <c r="A3377" t="s">
        <v>842</v>
      </c>
      <c r="B3377" t="s">
        <v>843</v>
      </c>
      <c r="C3377" t="str">
        <f t="shared" si="52"/>
        <v>Name</v>
      </c>
      <c r="D3377" s="2" t="s">
        <v>844</v>
      </c>
      <c r="E3377" t="s">
        <v>845</v>
      </c>
      <c r="F3377" t="s">
        <v>846</v>
      </c>
      <c r="G3377" t="s">
        <v>847</v>
      </c>
      <c r="H3377" t="s">
        <v>848</v>
      </c>
      <c r="I3377" t="s">
        <v>849</v>
      </c>
      <c r="J3377" t="s">
        <v>850</v>
      </c>
      <c r="K3377" t="s">
        <v>851</v>
      </c>
      <c r="L3377" t="s">
        <v>852</v>
      </c>
    </row>
    <row r="3378" spans="1:12">
      <c r="A3378" t="s">
        <v>15796</v>
      </c>
      <c r="B3378" t="s">
        <v>15752</v>
      </c>
      <c r="C3378" t="str">
        <f t="shared" si="52"/>
        <v>IndusInd</v>
      </c>
      <c r="D3378" s="2" t="s">
        <v>28805</v>
      </c>
      <c r="E3378" t="s">
        <v>9682</v>
      </c>
      <c r="F3378" t="s">
        <v>28806</v>
      </c>
      <c r="G3378" t="s">
        <v>856</v>
      </c>
      <c r="H3378" t="s">
        <v>15753</v>
      </c>
      <c r="I3378" t="s">
        <v>15754</v>
      </c>
      <c r="J3378" t="s">
        <v>15755</v>
      </c>
      <c r="K3378" t="s">
        <v>268</v>
      </c>
      <c r="L3378" t="s">
        <v>323</v>
      </c>
    </row>
    <row r="3379" spans="1:12">
      <c r="A3379" t="s">
        <v>15798</v>
      </c>
      <c r="B3379" t="s">
        <v>15757</v>
      </c>
      <c r="C3379" t="str">
        <f t="shared" si="52"/>
        <v>Nath</v>
      </c>
      <c r="D3379" s="2" t="s">
        <v>24382</v>
      </c>
      <c r="E3379" t="s">
        <v>9085</v>
      </c>
      <c r="F3379" t="s">
        <v>24191</v>
      </c>
      <c r="G3379" t="s">
        <v>856</v>
      </c>
      <c r="H3379" t="s">
        <v>7911</v>
      </c>
      <c r="I3379" t="s">
        <v>15758</v>
      </c>
      <c r="J3379" t="s">
        <v>15759</v>
      </c>
      <c r="K3379" t="s">
        <v>15760</v>
      </c>
      <c r="L3379" t="s">
        <v>323</v>
      </c>
    </row>
    <row r="3380" spans="1:12">
      <c r="A3380" t="s">
        <v>15802</v>
      </c>
      <c r="B3380" t="s">
        <v>15762</v>
      </c>
      <c r="C3380" t="str">
        <f t="shared" si="52"/>
        <v>JSW</v>
      </c>
      <c r="D3380" s="2" t="s">
        <v>28807</v>
      </c>
      <c r="E3380" t="s">
        <v>10097</v>
      </c>
      <c r="F3380" t="s">
        <v>28808</v>
      </c>
      <c r="G3380" t="s">
        <v>1601</v>
      </c>
      <c r="H3380" t="s">
        <v>15763</v>
      </c>
      <c r="I3380" t="s">
        <v>15764</v>
      </c>
      <c r="J3380" t="s">
        <v>15765</v>
      </c>
      <c r="K3380" t="s">
        <v>931</v>
      </c>
      <c r="L3380" t="s">
        <v>323</v>
      </c>
    </row>
    <row r="3381" spans="1:12">
      <c r="A3381" t="s">
        <v>15804</v>
      </c>
      <c r="B3381" t="s">
        <v>15767</v>
      </c>
      <c r="C3381" t="str">
        <f t="shared" si="52"/>
        <v>Atul</v>
      </c>
      <c r="D3381" s="2" t="s">
        <v>28809</v>
      </c>
      <c r="E3381" t="s">
        <v>28810</v>
      </c>
      <c r="F3381" t="s">
        <v>28811</v>
      </c>
      <c r="G3381" t="s">
        <v>856</v>
      </c>
      <c r="H3381" t="s">
        <v>563</v>
      </c>
      <c r="I3381" t="s">
        <v>15768</v>
      </c>
      <c r="J3381" t="s">
        <v>15769</v>
      </c>
      <c r="K3381" t="s">
        <v>3716</v>
      </c>
      <c r="L3381" t="s">
        <v>7138</v>
      </c>
    </row>
    <row r="3382" spans="1:12">
      <c r="A3382" t="s">
        <v>15807</v>
      </c>
      <c r="B3382" t="s">
        <v>15771</v>
      </c>
      <c r="C3382" t="str">
        <f t="shared" si="52"/>
        <v>BAG</v>
      </c>
      <c r="D3382" s="2" t="s">
        <v>1658</v>
      </c>
      <c r="E3382" t="s">
        <v>25100</v>
      </c>
      <c r="F3382" t="s">
        <v>25101</v>
      </c>
      <c r="G3382" t="s">
        <v>856</v>
      </c>
      <c r="H3382" t="s">
        <v>429</v>
      </c>
      <c r="I3382" t="s">
        <v>15772</v>
      </c>
      <c r="J3382" t="s">
        <v>14317</v>
      </c>
      <c r="K3382" t="s">
        <v>2583</v>
      </c>
      <c r="L3382" t="s">
        <v>9674</v>
      </c>
    </row>
    <row r="3383" spans="1:12">
      <c r="A3383" t="s">
        <v>15813</v>
      </c>
      <c r="B3383" t="s">
        <v>15774</v>
      </c>
      <c r="C3383" t="str">
        <f t="shared" si="52"/>
        <v>SBI</v>
      </c>
      <c r="D3383" s="2" t="s">
        <v>28812</v>
      </c>
      <c r="E3383" t="s">
        <v>11974</v>
      </c>
      <c r="F3383" t="s">
        <v>28813</v>
      </c>
      <c r="G3383" t="s">
        <v>643</v>
      </c>
      <c r="H3383" t="s">
        <v>15775</v>
      </c>
      <c r="I3383" t="s">
        <v>5027</v>
      </c>
      <c r="J3383" t="s">
        <v>15776</v>
      </c>
      <c r="K3383" t="s">
        <v>3632</v>
      </c>
      <c r="L3383" t="s">
        <v>9674</v>
      </c>
    </row>
    <row r="3384" spans="1:12">
      <c r="A3384" t="s">
        <v>15817</v>
      </c>
      <c r="B3384" t="s">
        <v>15778</v>
      </c>
      <c r="C3384" t="str">
        <f t="shared" si="52"/>
        <v>Nahar</v>
      </c>
      <c r="D3384" s="2" t="s">
        <v>23194</v>
      </c>
      <c r="E3384" t="s">
        <v>4573</v>
      </c>
      <c r="F3384" t="s">
        <v>25102</v>
      </c>
      <c r="G3384" t="s">
        <v>3591</v>
      </c>
      <c r="H3384" t="s">
        <v>2543</v>
      </c>
      <c r="I3384" t="s">
        <v>11338</v>
      </c>
      <c r="J3384" t="s">
        <v>15779</v>
      </c>
      <c r="K3384" t="s">
        <v>8457</v>
      </c>
      <c r="L3384" t="s">
        <v>170</v>
      </c>
    </row>
    <row r="3385" spans="1:12">
      <c r="A3385" t="s">
        <v>15819</v>
      </c>
      <c r="B3385" t="s">
        <v>15781</v>
      </c>
      <c r="C3385" t="str">
        <f t="shared" si="52"/>
        <v>Albert</v>
      </c>
      <c r="D3385" s="2" t="s">
        <v>25103</v>
      </c>
      <c r="E3385" t="s">
        <v>2866</v>
      </c>
      <c r="F3385" t="s">
        <v>25104</v>
      </c>
      <c r="G3385" t="s">
        <v>455</v>
      </c>
      <c r="H3385" t="s">
        <v>2859</v>
      </c>
      <c r="I3385" t="s">
        <v>15782</v>
      </c>
      <c r="J3385" t="s">
        <v>3581</v>
      </c>
      <c r="K3385" t="s">
        <v>654</v>
      </c>
      <c r="L3385" t="s">
        <v>338</v>
      </c>
    </row>
    <row r="3386" spans="1:12">
      <c r="A3386" t="s">
        <v>15823</v>
      </c>
      <c r="B3386" t="s">
        <v>15784</v>
      </c>
      <c r="C3386" t="str">
        <f t="shared" si="52"/>
        <v>Kuwer</v>
      </c>
      <c r="D3386" s="2" t="s">
        <v>4649</v>
      </c>
      <c r="E3386" t="s">
        <v>859</v>
      </c>
      <c r="F3386" t="s">
        <v>3575</v>
      </c>
      <c r="G3386" t="s">
        <v>856</v>
      </c>
      <c r="H3386" t="s">
        <v>15785</v>
      </c>
      <c r="I3386" t="s">
        <v>15786</v>
      </c>
      <c r="J3386" t="s">
        <v>6070</v>
      </c>
      <c r="K3386" t="s">
        <v>429</v>
      </c>
      <c r="L3386" t="s">
        <v>338</v>
      </c>
    </row>
    <row r="3387" spans="1:12">
      <c r="A3387" t="s">
        <v>15827</v>
      </c>
      <c r="B3387" t="s">
        <v>15740</v>
      </c>
      <c r="C3387" t="str">
        <f t="shared" si="52"/>
        <v>Ester</v>
      </c>
      <c r="D3387" s="2" t="s">
        <v>7228</v>
      </c>
      <c r="E3387" t="s">
        <v>14509</v>
      </c>
      <c r="F3387" t="s">
        <v>28814</v>
      </c>
      <c r="G3387" t="s">
        <v>228</v>
      </c>
      <c r="H3387" t="s">
        <v>15741</v>
      </c>
      <c r="I3387" t="s">
        <v>15742</v>
      </c>
      <c r="J3387" t="s">
        <v>15743</v>
      </c>
      <c r="K3387" t="s">
        <v>8010</v>
      </c>
      <c r="L3387" t="s">
        <v>338</v>
      </c>
    </row>
    <row r="3388" spans="1:12">
      <c r="A3388" t="s">
        <v>15832</v>
      </c>
      <c r="B3388" t="s">
        <v>15788</v>
      </c>
      <c r="C3388" t="str">
        <f t="shared" si="52"/>
        <v>Piramal</v>
      </c>
      <c r="D3388" s="2" t="s">
        <v>28815</v>
      </c>
      <c r="E3388" t="s">
        <v>28816</v>
      </c>
      <c r="F3388" t="s">
        <v>28817</v>
      </c>
      <c r="G3388" t="s">
        <v>1687</v>
      </c>
      <c r="H3388" t="s">
        <v>15789</v>
      </c>
      <c r="I3388" t="s">
        <v>7424</v>
      </c>
      <c r="J3388" t="s">
        <v>15790</v>
      </c>
      <c r="K3388" t="s">
        <v>5096</v>
      </c>
      <c r="L3388" t="s">
        <v>338</v>
      </c>
    </row>
    <row r="3389" spans="1:12">
      <c r="A3389" t="s">
        <v>15834</v>
      </c>
      <c r="B3389" t="s">
        <v>15792</v>
      </c>
      <c r="C3389" t="str">
        <f t="shared" si="52"/>
        <v>Guj</v>
      </c>
      <c r="D3389" s="2" t="s">
        <v>28818</v>
      </c>
      <c r="E3389" t="s">
        <v>2144</v>
      </c>
      <c r="F3389" t="s">
        <v>28819</v>
      </c>
      <c r="G3389" t="s">
        <v>976</v>
      </c>
      <c r="H3389" t="s">
        <v>11388</v>
      </c>
      <c r="I3389" t="s">
        <v>15794</v>
      </c>
      <c r="J3389" t="s">
        <v>15795</v>
      </c>
      <c r="K3389" t="s">
        <v>2558</v>
      </c>
      <c r="L3389" t="s">
        <v>639</v>
      </c>
    </row>
    <row r="3390" spans="1:12">
      <c r="A3390" t="s">
        <v>15838</v>
      </c>
      <c r="B3390" t="s">
        <v>15797</v>
      </c>
      <c r="C3390" t="str">
        <f t="shared" si="52"/>
        <v>Ganga</v>
      </c>
      <c r="D3390" s="2" t="s">
        <v>22983</v>
      </c>
      <c r="E3390" t="s">
        <v>22984</v>
      </c>
      <c r="F3390" t="s">
        <v>22816</v>
      </c>
      <c r="G3390" t="s">
        <v>856</v>
      </c>
      <c r="H3390" t="s">
        <v>1986</v>
      </c>
      <c r="I3390" t="s">
        <v>856</v>
      </c>
      <c r="J3390" t="s">
        <v>7238</v>
      </c>
      <c r="K3390" t="s">
        <v>12408</v>
      </c>
      <c r="L3390" t="s">
        <v>639</v>
      </c>
    </row>
    <row r="3391" spans="1:12">
      <c r="A3391" t="s">
        <v>15841</v>
      </c>
      <c r="B3391" t="s">
        <v>15799</v>
      </c>
      <c r="C3391" t="str">
        <f t="shared" si="52"/>
        <v>Sobha</v>
      </c>
      <c r="D3391" s="2" t="s">
        <v>28820</v>
      </c>
      <c r="E3391" t="s">
        <v>28821</v>
      </c>
      <c r="F3391" t="s">
        <v>28822</v>
      </c>
      <c r="G3391" t="s">
        <v>3024</v>
      </c>
      <c r="H3391" t="s">
        <v>7754</v>
      </c>
      <c r="I3391" t="s">
        <v>15800</v>
      </c>
      <c r="J3391" t="s">
        <v>15801</v>
      </c>
      <c r="K3391" t="s">
        <v>3192</v>
      </c>
      <c r="L3391" t="s">
        <v>639</v>
      </c>
    </row>
    <row r="3392" spans="1:12">
      <c r="A3392" t="s">
        <v>15845</v>
      </c>
      <c r="B3392" t="s">
        <v>15803</v>
      </c>
      <c r="C3392" t="str">
        <f t="shared" si="52"/>
        <v>Sarthak</v>
      </c>
      <c r="D3392" s="2" t="s">
        <v>24142</v>
      </c>
      <c r="E3392" t="s">
        <v>22985</v>
      </c>
      <c r="F3392" t="s">
        <v>10128</v>
      </c>
      <c r="G3392" t="s">
        <v>856</v>
      </c>
      <c r="H3392" t="s">
        <v>1449</v>
      </c>
      <c r="I3392" t="s">
        <v>1535</v>
      </c>
      <c r="J3392" t="s">
        <v>437</v>
      </c>
      <c r="K3392" t="s">
        <v>2195</v>
      </c>
      <c r="L3392" t="s">
        <v>890</v>
      </c>
    </row>
    <row r="3393" spans="1:12">
      <c r="A3393" t="s">
        <v>842</v>
      </c>
      <c r="B3393" t="s">
        <v>843</v>
      </c>
      <c r="C3393" t="str">
        <f t="shared" si="52"/>
        <v>Name</v>
      </c>
      <c r="D3393" s="2" t="s">
        <v>844</v>
      </c>
      <c r="E3393" t="s">
        <v>845</v>
      </c>
      <c r="F3393" t="s">
        <v>846</v>
      </c>
      <c r="G3393" t="s">
        <v>847</v>
      </c>
      <c r="H3393" t="s">
        <v>848</v>
      </c>
      <c r="I3393" t="s">
        <v>849</v>
      </c>
      <c r="J3393" t="s">
        <v>850</v>
      </c>
      <c r="K3393" t="s">
        <v>851</v>
      </c>
      <c r="L3393" t="s">
        <v>852</v>
      </c>
    </row>
    <row r="3394" spans="1:12">
      <c r="A3394" t="s">
        <v>15848</v>
      </c>
      <c r="B3394" t="s">
        <v>15805</v>
      </c>
      <c r="C3394" t="str">
        <f t="shared" ref="C3394:C3457" si="53">IFERROR(LEFT(B3394,FIND(" ",B3394)-1),B3394)</f>
        <v>DIC</v>
      </c>
      <c r="D3394" s="2" t="s">
        <v>25105</v>
      </c>
      <c r="E3394" t="s">
        <v>2982</v>
      </c>
      <c r="F3394" t="s">
        <v>25106</v>
      </c>
      <c r="G3394" t="s">
        <v>10572</v>
      </c>
      <c r="H3394" t="s">
        <v>500</v>
      </c>
      <c r="I3394" t="s">
        <v>351</v>
      </c>
      <c r="J3394" t="s">
        <v>15806</v>
      </c>
      <c r="K3394" t="s">
        <v>15404</v>
      </c>
      <c r="L3394" t="s">
        <v>890</v>
      </c>
    </row>
    <row r="3395" spans="1:12">
      <c r="A3395" t="s">
        <v>15854</v>
      </c>
      <c r="B3395" t="s">
        <v>15808</v>
      </c>
      <c r="C3395" t="str">
        <f t="shared" si="53"/>
        <v>MSP</v>
      </c>
      <c r="D3395" s="2" t="s">
        <v>20243</v>
      </c>
      <c r="E3395" t="s">
        <v>859</v>
      </c>
      <c r="F3395" t="s">
        <v>28823</v>
      </c>
      <c r="G3395" t="s">
        <v>856</v>
      </c>
      <c r="H3395" t="s">
        <v>3538</v>
      </c>
      <c r="I3395" t="s">
        <v>15810</v>
      </c>
      <c r="J3395" t="s">
        <v>15811</v>
      </c>
      <c r="K3395" t="s">
        <v>15812</v>
      </c>
      <c r="L3395" t="s">
        <v>890</v>
      </c>
    </row>
    <row r="3396" spans="1:12">
      <c r="A3396" t="s">
        <v>15858</v>
      </c>
      <c r="B3396" t="s">
        <v>15814</v>
      </c>
      <c r="C3396" t="str">
        <f t="shared" si="53"/>
        <v>Gconnect</v>
      </c>
      <c r="D3396" s="2" t="s">
        <v>3882</v>
      </c>
      <c r="E3396" t="s">
        <v>2452</v>
      </c>
      <c r="F3396" t="s">
        <v>3332</v>
      </c>
      <c r="G3396" t="s">
        <v>856</v>
      </c>
      <c r="H3396" t="s">
        <v>1555</v>
      </c>
      <c r="I3396" t="s">
        <v>15816</v>
      </c>
      <c r="J3396" t="s">
        <v>4997</v>
      </c>
      <c r="K3396" t="s">
        <v>910</v>
      </c>
      <c r="L3396" t="s">
        <v>890</v>
      </c>
    </row>
    <row r="3397" spans="1:12">
      <c r="A3397" t="s">
        <v>15861</v>
      </c>
      <c r="B3397" t="s">
        <v>15818</v>
      </c>
      <c r="C3397" t="str">
        <f t="shared" si="53"/>
        <v>GSB</v>
      </c>
      <c r="D3397" s="2" t="s">
        <v>12841</v>
      </c>
      <c r="E3397" t="s">
        <v>3664</v>
      </c>
      <c r="F3397" t="s">
        <v>2811</v>
      </c>
      <c r="G3397" t="s">
        <v>856</v>
      </c>
      <c r="H3397" t="s">
        <v>1555</v>
      </c>
      <c r="I3397" t="s">
        <v>11087</v>
      </c>
      <c r="J3397" t="s">
        <v>1986</v>
      </c>
      <c r="K3397" t="s">
        <v>712</v>
      </c>
      <c r="L3397" t="s">
        <v>710</v>
      </c>
    </row>
    <row r="3398" spans="1:12">
      <c r="A3398" t="s">
        <v>15866</v>
      </c>
      <c r="B3398" t="s">
        <v>15820</v>
      </c>
      <c r="C3398" t="str">
        <f t="shared" si="53"/>
        <v>Devyani</v>
      </c>
      <c r="D3398" s="2" t="s">
        <v>28824</v>
      </c>
      <c r="E3398" t="s">
        <v>859</v>
      </c>
      <c r="F3398" t="s">
        <v>28825</v>
      </c>
      <c r="G3398" t="s">
        <v>856</v>
      </c>
      <c r="H3398" t="s">
        <v>15793</v>
      </c>
      <c r="I3398" t="s">
        <v>15821</v>
      </c>
      <c r="J3398" t="s">
        <v>15822</v>
      </c>
      <c r="K3398" t="s">
        <v>1581</v>
      </c>
      <c r="L3398" t="s">
        <v>710</v>
      </c>
    </row>
    <row r="3399" spans="1:12">
      <c r="A3399" t="s">
        <v>15872</v>
      </c>
      <c r="B3399" t="s">
        <v>15824</v>
      </c>
      <c r="C3399" t="str">
        <f t="shared" si="53"/>
        <v>Nouveau</v>
      </c>
      <c r="D3399" s="2" t="s">
        <v>574</v>
      </c>
      <c r="E3399" t="s">
        <v>15825</v>
      </c>
      <c r="F3399" t="s">
        <v>1009</v>
      </c>
      <c r="G3399" t="s">
        <v>856</v>
      </c>
      <c r="H3399" t="s">
        <v>1787</v>
      </c>
      <c r="I3399" t="s">
        <v>15826</v>
      </c>
      <c r="J3399" t="s">
        <v>856</v>
      </c>
      <c r="K3399" t="s">
        <v>859</v>
      </c>
      <c r="L3399" t="s">
        <v>11946</v>
      </c>
    </row>
    <row r="3400" spans="1:12">
      <c r="A3400" t="s">
        <v>15876</v>
      </c>
      <c r="B3400" t="s">
        <v>15828</v>
      </c>
      <c r="C3400" t="str">
        <f t="shared" si="53"/>
        <v>Scan</v>
      </c>
      <c r="D3400" s="2" t="s">
        <v>21224</v>
      </c>
      <c r="E3400" t="s">
        <v>8429</v>
      </c>
      <c r="F3400" t="s">
        <v>25107</v>
      </c>
      <c r="G3400" t="s">
        <v>856</v>
      </c>
      <c r="H3400" t="s">
        <v>8262</v>
      </c>
      <c r="I3400" t="s">
        <v>15829</v>
      </c>
      <c r="J3400" t="s">
        <v>15830</v>
      </c>
      <c r="K3400" t="s">
        <v>15831</v>
      </c>
      <c r="L3400" t="s">
        <v>5226</v>
      </c>
    </row>
    <row r="3401" spans="1:12">
      <c r="A3401" t="s">
        <v>15879</v>
      </c>
      <c r="B3401" t="s">
        <v>15833</v>
      </c>
      <c r="C3401" t="str">
        <f t="shared" si="53"/>
        <v>Assam</v>
      </c>
      <c r="D3401" s="2" t="s">
        <v>25108</v>
      </c>
      <c r="E3401" t="s">
        <v>12059</v>
      </c>
      <c r="F3401" t="s">
        <v>25109</v>
      </c>
      <c r="G3401" t="s">
        <v>856</v>
      </c>
      <c r="H3401" t="s">
        <v>309</v>
      </c>
      <c r="I3401" t="s">
        <v>15407</v>
      </c>
      <c r="J3401" t="s">
        <v>389</v>
      </c>
      <c r="K3401" t="s">
        <v>697</v>
      </c>
      <c r="L3401" t="s">
        <v>5226</v>
      </c>
    </row>
    <row r="3402" spans="1:12">
      <c r="A3402" t="s">
        <v>15881</v>
      </c>
      <c r="B3402" t="s">
        <v>15835</v>
      </c>
      <c r="C3402" t="str">
        <f t="shared" si="53"/>
        <v>Aarey</v>
      </c>
      <c r="D3402" s="2" t="s">
        <v>22947</v>
      </c>
      <c r="E3402" t="s">
        <v>23903</v>
      </c>
      <c r="F3402" t="s">
        <v>28826</v>
      </c>
      <c r="G3402" t="s">
        <v>856</v>
      </c>
      <c r="H3402" t="s">
        <v>2598</v>
      </c>
      <c r="I3402" t="s">
        <v>5452</v>
      </c>
      <c r="J3402" t="s">
        <v>15836</v>
      </c>
      <c r="K3402" t="s">
        <v>15837</v>
      </c>
      <c r="L3402" t="s">
        <v>4015</v>
      </c>
    </row>
    <row r="3403" spans="1:12">
      <c r="A3403" t="s">
        <v>15886</v>
      </c>
      <c r="B3403" t="s">
        <v>829</v>
      </c>
      <c r="C3403" t="str">
        <f t="shared" si="53"/>
        <v>Indian</v>
      </c>
      <c r="D3403" s="2" t="s">
        <v>28827</v>
      </c>
      <c r="E3403" t="s">
        <v>5968</v>
      </c>
      <c r="F3403" t="s">
        <v>28828</v>
      </c>
      <c r="G3403" t="s">
        <v>603</v>
      </c>
      <c r="H3403" t="s">
        <v>15839</v>
      </c>
      <c r="I3403" t="s">
        <v>2515</v>
      </c>
      <c r="J3403" t="s">
        <v>15840</v>
      </c>
      <c r="K3403" t="s">
        <v>6550</v>
      </c>
      <c r="L3403" t="s">
        <v>4015</v>
      </c>
    </row>
    <row r="3404" spans="1:12">
      <c r="A3404" t="s">
        <v>842</v>
      </c>
      <c r="B3404" t="s">
        <v>843</v>
      </c>
      <c r="C3404" t="str">
        <f t="shared" si="53"/>
        <v>Name</v>
      </c>
      <c r="D3404" s="2" t="s">
        <v>844</v>
      </c>
      <c r="E3404" t="s">
        <v>845</v>
      </c>
      <c r="F3404" t="s">
        <v>846</v>
      </c>
      <c r="G3404" t="s">
        <v>847</v>
      </c>
      <c r="H3404" t="s">
        <v>848</v>
      </c>
      <c r="I3404" t="s">
        <v>849</v>
      </c>
      <c r="J3404" t="s">
        <v>850</v>
      </c>
      <c r="K3404" t="s">
        <v>851</v>
      </c>
      <c r="L3404" t="s">
        <v>852</v>
      </c>
    </row>
    <row r="3405" spans="1:12">
      <c r="A3405" t="s">
        <v>15890</v>
      </c>
      <c r="B3405" t="s">
        <v>15842</v>
      </c>
      <c r="C3405" t="str">
        <f t="shared" si="53"/>
        <v>Pansari</v>
      </c>
      <c r="D3405" s="2" t="s">
        <v>25111</v>
      </c>
      <c r="E3405" t="s">
        <v>23369</v>
      </c>
      <c r="F3405" t="s">
        <v>25112</v>
      </c>
      <c r="G3405" t="s">
        <v>856</v>
      </c>
      <c r="H3405" t="s">
        <v>7260</v>
      </c>
      <c r="I3405" t="s">
        <v>15843</v>
      </c>
      <c r="J3405" t="s">
        <v>8216</v>
      </c>
      <c r="K3405" t="s">
        <v>15844</v>
      </c>
      <c r="L3405" t="s">
        <v>4015</v>
      </c>
    </row>
    <row r="3406" spans="1:12">
      <c r="A3406" t="s">
        <v>15895</v>
      </c>
      <c r="B3406" t="s">
        <v>15846</v>
      </c>
      <c r="C3406" t="str">
        <f t="shared" si="53"/>
        <v>Yes</v>
      </c>
      <c r="D3406" s="2" t="s">
        <v>4569</v>
      </c>
      <c r="E3406" t="s">
        <v>4860</v>
      </c>
      <c r="F3406" t="s">
        <v>28829</v>
      </c>
      <c r="G3406" t="s">
        <v>856</v>
      </c>
      <c r="H3406" t="s">
        <v>2713</v>
      </c>
      <c r="I3406" t="s">
        <v>1590</v>
      </c>
      <c r="J3406" t="s">
        <v>15847</v>
      </c>
      <c r="K3406" t="s">
        <v>8581</v>
      </c>
      <c r="L3406" t="s">
        <v>2302</v>
      </c>
    </row>
    <row r="3407" spans="1:12">
      <c r="A3407" t="s">
        <v>15900</v>
      </c>
      <c r="B3407" t="s">
        <v>15849</v>
      </c>
      <c r="C3407" t="str">
        <f t="shared" si="53"/>
        <v>Capital</v>
      </c>
      <c r="D3407" s="2" t="s">
        <v>28830</v>
      </c>
      <c r="E3407" t="s">
        <v>28831</v>
      </c>
      <c r="F3407" t="s">
        <v>28832</v>
      </c>
      <c r="G3407" t="s">
        <v>632</v>
      </c>
      <c r="H3407" t="s">
        <v>15850</v>
      </c>
      <c r="I3407" t="s">
        <v>15851</v>
      </c>
      <c r="J3407" t="s">
        <v>15852</v>
      </c>
      <c r="K3407" t="s">
        <v>15853</v>
      </c>
      <c r="L3407" t="s">
        <v>1636</v>
      </c>
    </row>
    <row r="3408" spans="1:12">
      <c r="A3408" t="s">
        <v>15905</v>
      </c>
      <c r="B3408" t="s">
        <v>15855</v>
      </c>
      <c r="C3408" t="str">
        <f t="shared" si="53"/>
        <v>Karnataka</v>
      </c>
      <c r="D3408" s="2" t="s">
        <v>28833</v>
      </c>
      <c r="E3408" t="s">
        <v>18084</v>
      </c>
      <c r="F3408" t="s">
        <v>28834</v>
      </c>
      <c r="G3408" t="s">
        <v>8737</v>
      </c>
      <c r="H3408" t="s">
        <v>15856</v>
      </c>
      <c r="I3408" t="s">
        <v>3655</v>
      </c>
      <c r="J3408" t="s">
        <v>15857</v>
      </c>
      <c r="K3408" t="s">
        <v>6281</v>
      </c>
      <c r="L3408" t="s">
        <v>3632</v>
      </c>
    </row>
    <row r="3409" spans="1:12">
      <c r="A3409" t="s">
        <v>15910</v>
      </c>
      <c r="B3409" t="s">
        <v>15859</v>
      </c>
      <c r="C3409" t="str">
        <f t="shared" si="53"/>
        <v>Kaushalya</v>
      </c>
      <c r="D3409" s="2" t="s">
        <v>28835</v>
      </c>
      <c r="E3409" t="s">
        <v>6181</v>
      </c>
      <c r="F3409" t="s">
        <v>23844</v>
      </c>
      <c r="G3409" t="s">
        <v>856</v>
      </c>
      <c r="H3409" t="s">
        <v>969</v>
      </c>
      <c r="I3409" t="s">
        <v>15860</v>
      </c>
      <c r="J3409" t="s">
        <v>933</v>
      </c>
      <c r="K3409" t="s">
        <v>856</v>
      </c>
      <c r="L3409" t="s">
        <v>3632</v>
      </c>
    </row>
    <row r="3410" spans="1:12">
      <c r="A3410" t="s">
        <v>15912</v>
      </c>
      <c r="B3410" t="s">
        <v>15862</v>
      </c>
      <c r="C3410" t="str">
        <f t="shared" si="53"/>
        <v>Aarti</v>
      </c>
      <c r="D3410" s="2" t="s">
        <v>28836</v>
      </c>
      <c r="E3410" t="s">
        <v>28837</v>
      </c>
      <c r="F3410" t="s">
        <v>28838</v>
      </c>
      <c r="G3410" t="s">
        <v>568</v>
      </c>
      <c r="H3410" t="s">
        <v>12967</v>
      </c>
      <c r="I3410" t="s">
        <v>15863</v>
      </c>
      <c r="J3410" t="s">
        <v>15864</v>
      </c>
      <c r="K3410" t="s">
        <v>15865</v>
      </c>
      <c r="L3410" t="s">
        <v>733</v>
      </c>
    </row>
    <row r="3411" spans="1:12">
      <c r="A3411" t="s">
        <v>15917</v>
      </c>
      <c r="B3411" t="s">
        <v>15867</v>
      </c>
      <c r="C3411" t="str">
        <f t="shared" si="53"/>
        <v>Punjab</v>
      </c>
      <c r="D3411" s="2" t="s">
        <v>23767</v>
      </c>
      <c r="E3411" t="s">
        <v>2859</v>
      </c>
      <c r="F3411" t="s">
        <v>28839</v>
      </c>
      <c r="G3411" t="s">
        <v>9037</v>
      </c>
      <c r="H3411" t="s">
        <v>15869</v>
      </c>
      <c r="I3411" t="s">
        <v>15870</v>
      </c>
      <c r="J3411" t="s">
        <v>15871</v>
      </c>
      <c r="K3411" t="s">
        <v>11893</v>
      </c>
      <c r="L3411" t="s">
        <v>733</v>
      </c>
    </row>
    <row r="3412" spans="1:12">
      <c r="A3412" t="s">
        <v>15921</v>
      </c>
      <c r="B3412" t="s">
        <v>15873</v>
      </c>
      <c r="C3412" t="str">
        <f t="shared" si="53"/>
        <v>TCM</v>
      </c>
      <c r="D3412" s="2" t="s">
        <v>8422</v>
      </c>
      <c r="E3412" t="s">
        <v>28840</v>
      </c>
      <c r="F3412" t="s">
        <v>11162</v>
      </c>
      <c r="G3412" t="s">
        <v>856</v>
      </c>
      <c r="H3412" t="s">
        <v>467</v>
      </c>
      <c r="I3412" t="s">
        <v>15874</v>
      </c>
      <c r="J3412" t="s">
        <v>6620</v>
      </c>
      <c r="K3412" t="s">
        <v>15875</v>
      </c>
      <c r="L3412" t="s">
        <v>733</v>
      </c>
    </row>
    <row r="3413" spans="1:12">
      <c r="A3413" t="s">
        <v>15924</v>
      </c>
      <c r="B3413" t="s">
        <v>15930</v>
      </c>
      <c r="C3413" t="str">
        <f t="shared" si="53"/>
        <v>Hardcast.&amp;</v>
      </c>
      <c r="D3413" s="2" t="s">
        <v>23398</v>
      </c>
      <c r="E3413" t="s">
        <v>25114</v>
      </c>
      <c r="F3413" t="s">
        <v>10749</v>
      </c>
      <c r="G3413" t="s">
        <v>856</v>
      </c>
      <c r="H3413" t="s">
        <v>4349</v>
      </c>
      <c r="I3413" t="s">
        <v>10499</v>
      </c>
      <c r="J3413" t="s">
        <v>3099</v>
      </c>
      <c r="K3413" t="s">
        <v>6154</v>
      </c>
      <c r="L3413" t="s">
        <v>530</v>
      </c>
    </row>
    <row r="3414" spans="1:12">
      <c r="A3414" t="s">
        <v>15929</v>
      </c>
      <c r="B3414" t="s">
        <v>15877</v>
      </c>
      <c r="C3414" t="str">
        <f t="shared" si="53"/>
        <v>Gulshan</v>
      </c>
      <c r="D3414" s="2" t="s">
        <v>23404</v>
      </c>
      <c r="E3414" t="s">
        <v>8288</v>
      </c>
      <c r="F3414" t="s">
        <v>28841</v>
      </c>
      <c r="G3414" t="s">
        <v>3024</v>
      </c>
      <c r="H3414" t="s">
        <v>10916</v>
      </c>
      <c r="I3414" t="s">
        <v>2761</v>
      </c>
      <c r="J3414" t="s">
        <v>15878</v>
      </c>
      <c r="K3414" t="s">
        <v>11397</v>
      </c>
      <c r="L3414" t="s">
        <v>530</v>
      </c>
    </row>
    <row r="3415" spans="1:12">
      <c r="A3415" t="s">
        <v>15931</v>
      </c>
      <c r="B3415" t="s">
        <v>15880</v>
      </c>
      <c r="C3415" t="str">
        <f t="shared" si="53"/>
        <v>Juniper</v>
      </c>
      <c r="D3415" s="2" t="s">
        <v>28842</v>
      </c>
      <c r="E3415" t="s">
        <v>28843</v>
      </c>
      <c r="F3415" t="s">
        <v>28844</v>
      </c>
      <c r="G3415" t="s">
        <v>856</v>
      </c>
      <c r="H3415" t="s">
        <v>4953</v>
      </c>
      <c r="I3415" t="s">
        <v>11025</v>
      </c>
      <c r="J3415" t="s">
        <v>3909</v>
      </c>
      <c r="K3415" t="s">
        <v>3466</v>
      </c>
      <c r="L3415" t="s">
        <v>530</v>
      </c>
    </row>
    <row r="3416" spans="1:12">
      <c r="A3416" t="s">
        <v>15933</v>
      </c>
      <c r="B3416" t="s">
        <v>15882</v>
      </c>
      <c r="C3416" t="str">
        <f t="shared" si="53"/>
        <v>Bank</v>
      </c>
      <c r="D3416" s="2" t="s">
        <v>24225</v>
      </c>
      <c r="E3416" t="s">
        <v>8141</v>
      </c>
      <c r="F3416" t="s">
        <v>28845</v>
      </c>
      <c r="G3416" t="s">
        <v>424</v>
      </c>
      <c r="H3416" t="s">
        <v>15883</v>
      </c>
      <c r="I3416" t="s">
        <v>15884</v>
      </c>
      <c r="J3416" t="s">
        <v>15885</v>
      </c>
      <c r="K3416" t="s">
        <v>155</v>
      </c>
      <c r="L3416" t="s">
        <v>932</v>
      </c>
    </row>
    <row r="3417" spans="1:12">
      <c r="A3417" t="s">
        <v>15936</v>
      </c>
      <c r="B3417" t="s">
        <v>15887</v>
      </c>
      <c r="C3417" t="str">
        <f t="shared" si="53"/>
        <v>Sunteck</v>
      </c>
      <c r="D3417" s="2" t="s">
        <v>28846</v>
      </c>
      <c r="E3417" t="s">
        <v>8200</v>
      </c>
      <c r="F3417" t="s">
        <v>28847</v>
      </c>
      <c r="G3417" t="s">
        <v>1518</v>
      </c>
      <c r="H3417" t="s">
        <v>15378</v>
      </c>
      <c r="I3417" t="s">
        <v>7272</v>
      </c>
      <c r="J3417" t="s">
        <v>15888</v>
      </c>
      <c r="K3417" t="s">
        <v>15889</v>
      </c>
      <c r="L3417" t="s">
        <v>1987</v>
      </c>
    </row>
    <row r="3418" spans="1:12">
      <c r="A3418" t="s">
        <v>15939</v>
      </c>
      <c r="B3418" t="s">
        <v>15891</v>
      </c>
      <c r="C3418" t="str">
        <f t="shared" si="53"/>
        <v>Biocon</v>
      </c>
      <c r="D3418" s="2" t="s">
        <v>28848</v>
      </c>
      <c r="E3418" t="s">
        <v>25005</v>
      </c>
      <c r="F3418" t="s">
        <v>28849</v>
      </c>
      <c r="G3418" t="s">
        <v>673</v>
      </c>
      <c r="H3418" t="s">
        <v>15892</v>
      </c>
      <c r="I3418" t="s">
        <v>15893</v>
      </c>
      <c r="J3418" t="s">
        <v>15894</v>
      </c>
      <c r="K3418" t="s">
        <v>9897</v>
      </c>
      <c r="L3418" t="s">
        <v>706</v>
      </c>
    </row>
    <row r="3419" spans="1:12">
      <c r="A3419" t="s">
        <v>15942</v>
      </c>
      <c r="B3419" t="s">
        <v>15896</v>
      </c>
      <c r="C3419" t="str">
        <f t="shared" si="53"/>
        <v>Quicktouch</v>
      </c>
      <c r="D3419" s="2" t="s">
        <v>8088</v>
      </c>
      <c r="E3419" t="s">
        <v>25115</v>
      </c>
      <c r="F3419" t="s">
        <v>24077</v>
      </c>
      <c r="G3419" t="s">
        <v>856</v>
      </c>
      <c r="H3419" t="s">
        <v>15897</v>
      </c>
      <c r="I3419" t="s">
        <v>15898</v>
      </c>
      <c r="J3419" t="s">
        <v>9883</v>
      </c>
      <c r="K3419" t="s">
        <v>15899</v>
      </c>
      <c r="L3419" t="s">
        <v>706</v>
      </c>
    </row>
    <row r="3420" spans="1:12">
      <c r="A3420" t="s">
        <v>842</v>
      </c>
      <c r="B3420" t="s">
        <v>843</v>
      </c>
      <c r="C3420" t="str">
        <f t="shared" si="53"/>
        <v>Name</v>
      </c>
      <c r="D3420" s="2" t="s">
        <v>844</v>
      </c>
      <c r="E3420" t="s">
        <v>845</v>
      </c>
      <c r="F3420" t="s">
        <v>846</v>
      </c>
      <c r="G3420" t="s">
        <v>847</v>
      </c>
      <c r="H3420" t="s">
        <v>848</v>
      </c>
      <c r="I3420" t="s">
        <v>849</v>
      </c>
      <c r="J3420" t="s">
        <v>850</v>
      </c>
      <c r="K3420" t="s">
        <v>851</v>
      </c>
      <c r="L3420" t="s">
        <v>852</v>
      </c>
    </row>
    <row r="3421" spans="1:12">
      <c r="A3421" t="s">
        <v>15947</v>
      </c>
      <c r="B3421" t="s">
        <v>15901</v>
      </c>
      <c r="C3421" t="str">
        <f t="shared" si="53"/>
        <v>Milkfood</v>
      </c>
      <c r="D3421" s="2" t="s">
        <v>13974</v>
      </c>
      <c r="E3421" t="s">
        <v>10583</v>
      </c>
      <c r="F3421" t="s">
        <v>25617</v>
      </c>
      <c r="G3421" t="s">
        <v>2098</v>
      </c>
      <c r="H3421" t="s">
        <v>11345</v>
      </c>
      <c r="I3421" t="s">
        <v>15902</v>
      </c>
      <c r="J3421" t="s">
        <v>15903</v>
      </c>
      <c r="K3421" t="s">
        <v>15904</v>
      </c>
      <c r="L3421" t="s">
        <v>3360</v>
      </c>
    </row>
    <row r="3422" spans="1:12">
      <c r="A3422" t="s">
        <v>15951</v>
      </c>
      <c r="B3422" t="s">
        <v>15906</v>
      </c>
      <c r="C3422" t="str">
        <f t="shared" si="53"/>
        <v>Unichem</v>
      </c>
      <c r="D3422" s="2" t="s">
        <v>28850</v>
      </c>
      <c r="E3422" t="s">
        <v>4314</v>
      </c>
      <c r="F3422" t="s">
        <v>28851</v>
      </c>
      <c r="G3422" t="s">
        <v>856</v>
      </c>
      <c r="H3422" t="s">
        <v>15907</v>
      </c>
      <c r="I3422" t="s">
        <v>15908</v>
      </c>
      <c r="J3422" t="s">
        <v>15909</v>
      </c>
      <c r="K3422" t="s">
        <v>9049</v>
      </c>
      <c r="L3422" t="s">
        <v>3360</v>
      </c>
    </row>
    <row r="3423" spans="1:12">
      <c r="A3423" t="s">
        <v>15954</v>
      </c>
      <c r="B3423" t="s">
        <v>15911</v>
      </c>
      <c r="C3423" t="str">
        <f t="shared" si="53"/>
        <v>Rotographics</v>
      </c>
      <c r="D3423" s="2" t="s">
        <v>22713</v>
      </c>
      <c r="E3423" t="s">
        <v>25116</v>
      </c>
      <c r="F3423" t="s">
        <v>17164</v>
      </c>
      <c r="G3423" t="s">
        <v>856</v>
      </c>
      <c r="H3423" t="s">
        <v>198</v>
      </c>
      <c r="I3423" t="s">
        <v>859</v>
      </c>
      <c r="J3423" t="s">
        <v>7511</v>
      </c>
      <c r="K3423" t="s">
        <v>859</v>
      </c>
      <c r="L3423" t="s">
        <v>149</v>
      </c>
    </row>
    <row r="3424" spans="1:12">
      <c r="A3424" t="s">
        <v>15957</v>
      </c>
      <c r="B3424" t="s">
        <v>15913</v>
      </c>
      <c r="C3424" t="str">
        <f t="shared" si="53"/>
        <v>IDFC</v>
      </c>
      <c r="D3424" s="2" t="s">
        <v>25516</v>
      </c>
      <c r="E3424" t="s">
        <v>22990</v>
      </c>
      <c r="F3424" t="s">
        <v>28852</v>
      </c>
      <c r="G3424" t="s">
        <v>163</v>
      </c>
      <c r="H3424" t="s">
        <v>15914</v>
      </c>
      <c r="I3424" t="s">
        <v>15915</v>
      </c>
      <c r="J3424" t="s">
        <v>15916</v>
      </c>
      <c r="K3424" t="s">
        <v>5027</v>
      </c>
      <c r="L3424" t="s">
        <v>149</v>
      </c>
    </row>
    <row r="3425" spans="1:12">
      <c r="A3425" t="s">
        <v>15960</v>
      </c>
      <c r="B3425" t="s">
        <v>15918</v>
      </c>
      <c r="C3425" t="str">
        <f t="shared" si="53"/>
        <v>VIP</v>
      </c>
      <c r="D3425" s="2" t="s">
        <v>6788</v>
      </c>
      <c r="E3425" t="s">
        <v>23601</v>
      </c>
      <c r="F3425" t="s">
        <v>24476</v>
      </c>
      <c r="G3425" t="s">
        <v>856</v>
      </c>
      <c r="H3425" t="s">
        <v>8476</v>
      </c>
      <c r="I3425" t="s">
        <v>15919</v>
      </c>
      <c r="J3425" t="s">
        <v>15920</v>
      </c>
      <c r="K3425" t="s">
        <v>9655</v>
      </c>
      <c r="L3425" t="s">
        <v>13775</v>
      </c>
    </row>
    <row r="3426" spans="1:12">
      <c r="A3426" t="s">
        <v>15962</v>
      </c>
      <c r="B3426" t="s">
        <v>15922</v>
      </c>
      <c r="C3426" t="str">
        <f t="shared" si="53"/>
        <v>Intrasoft</v>
      </c>
      <c r="D3426" s="2" t="s">
        <v>6059</v>
      </c>
      <c r="E3426" t="s">
        <v>3792</v>
      </c>
      <c r="F3426" t="s">
        <v>25118</v>
      </c>
      <c r="G3426" t="s">
        <v>856</v>
      </c>
      <c r="H3426" t="s">
        <v>1465</v>
      </c>
      <c r="I3426" t="s">
        <v>4355</v>
      </c>
      <c r="J3426" t="s">
        <v>15923</v>
      </c>
      <c r="K3426" t="s">
        <v>5350</v>
      </c>
      <c r="L3426" t="s">
        <v>13775</v>
      </c>
    </row>
    <row r="3427" spans="1:12">
      <c r="A3427" t="s">
        <v>15965</v>
      </c>
      <c r="B3427" t="s">
        <v>15925</v>
      </c>
      <c r="C3427" t="str">
        <f t="shared" si="53"/>
        <v>Aayush</v>
      </c>
      <c r="D3427" s="2" t="s">
        <v>28853</v>
      </c>
      <c r="E3427" t="s">
        <v>28854</v>
      </c>
      <c r="F3427" t="s">
        <v>28855</v>
      </c>
      <c r="G3427" t="s">
        <v>856</v>
      </c>
      <c r="H3427" t="s">
        <v>621</v>
      </c>
      <c r="I3427" t="s">
        <v>15926</v>
      </c>
      <c r="J3427" t="s">
        <v>15927</v>
      </c>
      <c r="K3427" t="s">
        <v>15928</v>
      </c>
      <c r="L3427" t="s">
        <v>13775</v>
      </c>
    </row>
    <row r="3428" spans="1:12">
      <c r="A3428" t="s">
        <v>15968</v>
      </c>
      <c r="B3428" t="s">
        <v>15932</v>
      </c>
      <c r="C3428" t="str">
        <f t="shared" si="53"/>
        <v>Kanungo</v>
      </c>
      <c r="D3428" s="2" t="s">
        <v>8255</v>
      </c>
      <c r="E3428" t="s">
        <v>8785</v>
      </c>
      <c r="F3428" t="s">
        <v>583</v>
      </c>
      <c r="G3428" t="s">
        <v>856</v>
      </c>
      <c r="H3428" t="s">
        <v>231</v>
      </c>
      <c r="I3428" t="s">
        <v>1107</v>
      </c>
      <c r="J3428" t="s">
        <v>856</v>
      </c>
      <c r="K3428" t="s">
        <v>859</v>
      </c>
      <c r="L3428" t="s">
        <v>1702</v>
      </c>
    </row>
    <row r="3429" spans="1:12">
      <c r="A3429" t="s">
        <v>15970</v>
      </c>
      <c r="B3429" t="s">
        <v>15934</v>
      </c>
      <c r="C3429" t="str">
        <f t="shared" si="53"/>
        <v>Neeraj</v>
      </c>
      <c r="D3429" s="2" t="s">
        <v>7517</v>
      </c>
      <c r="E3429" t="s">
        <v>28856</v>
      </c>
      <c r="F3429" t="s">
        <v>6632</v>
      </c>
      <c r="G3429" t="s">
        <v>856</v>
      </c>
      <c r="H3429" t="s">
        <v>1804</v>
      </c>
      <c r="I3429" t="s">
        <v>13672</v>
      </c>
      <c r="J3429" t="s">
        <v>1767</v>
      </c>
      <c r="K3429" t="s">
        <v>11723</v>
      </c>
      <c r="L3429" t="s">
        <v>15935</v>
      </c>
    </row>
    <row r="3430" spans="1:12">
      <c r="A3430" t="s">
        <v>15975</v>
      </c>
      <c r="B3430" t="s">
        <v>15937</v>
      </c>
      <c r="C3430" t="str">
        <f t="shared" si="53"/>
        <v>Precision</v>
      </c>
      <c r="D3430" s="2" t="s">
        <v>28857</v>
      </c>
      <c r="E3430" t="s">
        <v>22965</v>
      </c>
      <c r="F3430" t="s">
        <v>28858</v>
      </c>
      <c r="G3430" t="s">
        <v>228</v>
      </c>
      <c r="H3430" t="s">
        <v>8346</v>
      </c>
      <c r="I3430" t="s">
        <v>10643</v>
      </c>
      <c r="J3430" t="s">
        <v>4914</v>
      </c>
      <c r="K3430" t="s">
        <v>15938</v>
      </c>
      <c r="L3430" t="s">
        <v>15935</v>
      </c>
    </row>
    <row r="3431" spans="1:12">
      <c r="A3431" t="s">
        <v>842</v>
      </c>
      <c r="B3431" t="s">
        <v>843</v>
      </c>
      <c r="C3431" t="str">
        <f t="shared" si="53"/>
        <v>Name</v>
      </c>
      <c r="D3431" s="2" t="s">
        <v>844</v>
      </c>
      <c r="E3431" t="s">
        <v>845</v>
      </c>
      <c r="F3431" t="s">
        <v>846</v>
      </c>
      <c r="G3431" t="s">
        <v>847</v>
      </c>
      <c r="H3431" t="s">
        <v>848</v>
      </c>
      <c r="I3431" t="s">
        <v>849</v>
      </c>
      <c r="J3431" t="s">
        <v>850</v>
      </c>
      <c r="K3431" t="s">
        <v>851</v>
      </c>
      <c r="L3431" t="s">
        <v>852</v>
      </c>
    </row>
    <row r="3432" spans="1:12">
      <c r="A3432" t="s">
        <v>15979</v>
      </c>
      <c r="B3432" t="s">
        <v>15940</v>
      </c>
      <c r="C3432" t="str">
        <f t="shared" si="53"/>
        <v>Wires</v>
      </c>
      <c r="D3432" s="2" t="s">
        <v>25119</v>
      </c>
      <c r="E3432" t="s">
        <v>17774</v>
      </c>
      <c r="F3432" t="s">
        <v>24173</v>
      </c>
      <c r="G3432" t="s">
        <v>231</v>
      </c>
      <c r="H3432" t="s">
        <v>883</v>
      </c>
      <c r="I3432" t="s">
        <v>15941</v>
      </c>
      <c r="J3432" t="s">
        <v>4271</v>
      </c>
      <c r="K3432" t="s">
        <v>9736</v>
      </c>
      <c r="L3432" t="s">
        <v>4875</v>
      </c>
    </row>
    <row r="3433" spans="1:12">
      <c r="A3433" t="s">
        <v>15983</v>
      </c>
      <c r="B3433" t="s">
        <v>15943</v>
      </c>
      <c r="C3433" t="str">
        <f t="shared" si="53"/>
        <v>G</v>
      </c>
      <c r="D3433" s="2" t="s">
        <v>28859</v>
      </c>
      <c r="E3433" t="s">
        <v>11698</v>
      </c>
      <c r="F3433" t="s">
        <v>28860</v>
      </c>
      <c r="G3433" t="s">
        <v>7176</v>
      </c>
      <c r="H3433" t="s">
        <v>15944</v>
      </c>
      <c r="I3433" t="s">
        <v>15945</v>
      </c>
      <c r="J3433" t="s">
        <v>15946</v>
      </c>
      <c r="K3433" t="s">
        <v>2463</v>
      </c>
      <c r="L3433" t="s">
        <v>4875</v>
      </c>
    </row>
    <row r="3434" spans="1:12">
      <c r="A3434" t="s">
        <v>15986</v>
      </c>
      <c r="B3434" t="s">
        <v>15948</v>
      </c>
      <c r="C3434" t="str">
        <f t="shared" si="53"/>
        <v>Bank</v>
      </c>
      <c r="D3434" s="2" t="s">
        <v>28861</v>
      </c>
      <c r="E3434" t="s">
        <v>3580</v>
      </c>
      <c r="F3434" t="s">
        <v>28862</v>
      </c>
      <c r="G3434" t="s">
        <v>671</v>
      </c>
      <c r="H3434" t="s">
        <v>15949</v>
      </c>
      <c r="I3434" t="s">
        <v>8776</v>
      </c>
      <c r="J3434" t="s">
        <v>15950</v>
      </c>
      <c r="K3434" t="s">
        <v>1269</v>
      </c>
      <c r="L3434" t="s">
        <v>263</v>
      </c>
    </row>
    <row r="3435" spans="1:12">
      <c r="A3435" t="s">
        <v>15989</v>
      </c>
      <c r="B3435" t="s">
        <v>15952</v>
      </c>
      <c r="C3435" t="str">
        <f t="shared" si="53"/>
        <v>Media</v>
      </c>
      <c r="D3435" s="2" t="s">
        <v>2747</v>
      </c>
      <c r="E3435" t="s">
        <v>28863</v>
      </c>
      <c r="F3435" t="s">
        <v>28864</v>
      </c>
      <c r="G3435" t="s">
        <v>856</v>
      </c>
      <c r="H3435" t="s">
        <v>6812</v>
      </c>
      <c r="I3435" t="s">
        <v>181</v>
      </c>
      <c r="J3435" t="s">
        <v>15953</v>
      </c>
      <c r="K3435" t="s">
        <v>2584</v>
      </c>
      <c r="L3435" t="s">
        <v>263</v>
      </c>
    </row>
    <row r="3436" spans="1:12">
      <c r="A3436" t="s">
        <v>15991</v>
      </c>
      <c r="B3436" t="s">
        <v>15955</v>
      </c>
      <c r="C3436" t="str">
        <f t="shared" si="53"/>
        <v>Orient</v>
      </c>
      <c r="D3436" s="2" t="s">
        <v>4686</v>
      </c>
      <c r="E3436" t="s">
        <v>2496</v>
      </c>
      <c r="F3436" t="s">
        <v>28865</v>
      </c>
      <c r="G3436" t="s">
        <v>10572</v>
      </c>
      <c r="H3436" t="s">
        <v>234</v>
      </c>
      <c r="I3436" t="s">
        <v>1507</v>
      </c>
      <c r="J3436" t="s">
        <v>15956</v>
      </c>
      <c r="K3436" t="s">
        <v>1601</v>
      </c>
      <c r="L3436" t="s">
        <v>263</v>
      </c>
    </row>
    <row r="3437" spans="1:12">
      <c r="A3437" t="s">
        <v>15993</v>
      </c>
      <c r="B3437" t="s">
        <v>15958</v>
      </c>
      <c r="C3437" t="str">
        <f t="shared" si="53"/>
        <v>Prime</v>
      </c>
      <c r="D3437" s="2" t="s">
        <v>14119</v>
      </c>
      <c r="E3437" t="s">
        <v>6033</v>
      </c>
      <c r="F3437" t="s">
        <v>10428</v>
      </c>
      <c r="G3437" t="s">
        <v>856</v>
      </c>
      <c r="H3437" t="s">
        <v>1687</v>
      </c>
      <c r="I3437" t="s">
        <v>15959</v>
      </c>
      <c r="J3437" t="s">
        <v>856</v>
      </c>
      <c r="K3437" t="s">
        <v>859</v>
      </c>
      <c r="L3437" t="s">
        <v>263</v>
      </c>
    </row>
    <row r="3438" spans="1:12">
      <c r="A3438" t="s">
        <v>15997</v>
      </c>
      <c r="B3438" t="s">
        <v>15961</v>
      </c>
      <c r="C3438" t="str">
        <f t="shared" si="53"/>
        <v>Nidan</v>
      </c>
      <c r="D3438" s="2" t="s">
        <v>3796</v>
      </c>
      <c r="E3438" t="s">
        <v>11090</v>
      </c>
      <c r="F3438" t="s">
        <v>11378</v>
      </c>
      <c r="G3438" t="s">
        <v>856</v>
      </c>
      <c r="H3438" t="s">
        <v>514</v>
      </c>
      <c r="I3438" t="s">
        <v>2971</v>
      </c>
      <c r="J3438" t="s">
        <v>1025</v>
      </c>
      <c r="K3438" t="s">
        <v>7945</v>
      </c>
      <c r="L3438" t="s">
        <v>263</v>
      </c>
    </row>
    <row r="3439" spans="1:12">
      <c r="A3439" t="s">
        <v>16001</v>
      </c>
      <c r="B3439" t="s">
        <v>15963</v>
      </c>
      <c r="C3439" t="str">
        <f t="shared" si="53"/>
        <v>Arrowhead</v>
      </c>
      <c r="D3439" s="2" t="s">
        <v>5155</v>
      </c>
      <c r="E3439" t="s">
        <v>24362</v>
      </c>
      <c r="F3439" t="s">
        <v>9150</v>
      </c>
      <c r="G3439" t="s">
        <v>856</v>
      </c>
      <c r="H3439" t="s">
        <v>6631</v>
      </c>
      <c r="I3439" t="s">
        <v>15964</v>
      </c>
      <c r="J3439" t="s">
        <v>7926</v>
      </c>
      <c r="K3439" t="s">
        <v>1964</v>
      </c>
      <c r="L3439" t="s">
        <v>263</v>
      </c>
    </row>
    <row r="3440" spans="1:12">
      <c r="A3440" t="s">
        <v>16005</v>
      </c>
      <c r="B3440" t="s">
        <v>15966</v>
      </c>
      <c r="C3440" t="str">
        <f t="shared" si="53"/>
        <v>Polson</v>
      </c>
      <c r="D3440" s="2" t="s">
        <v>25120</v>
      </c>
      <c r="E3440" t="s">
        <v>19573</v>
      </c>
      <c r="F3440" t="s">
        <v>23404</v>
      </c>
      <c r="G3440" t="s">
        <v>856</v>
      </c>
      <c r="H3440" t="s">
        <v>2027</v>
      </c>
      <c r="I3440" t="s">
        <v>15967</v>
      </c>
      <c r="J3440" t="s">
        <v>13304</v>
      </c>
      <c r="K3440" t="s">
        <v>1510</v>
      </c>
      <c r="L3440" t="s">
        <v>5252</v>
      </c>
    </row>
    <row r="3441" spans="1:12">
      <c r="A3441" t="s">
        <v>16010</v>
      </c>
      <c r="B3441" t="s">
        <v>15969</v>
      </c>
      <c r="C3441" t="str">
        <f t="shared" si="53"/>
        <v>Zydus</v>
      </c>
      <c r="D3441" s="2" t="s">
        <v>28866</v>
      </c>
      <c r="E3441" t="s">
        <v>28867</v>
      </c>
      <c r="F3441" t="s">
        <v>28868</v>
      </c>
      <c r="G3441" t="s">
        <v>568</v>
      </c>
      <c r="H3441" t="s">
        <v>11922</v>
      </c>
      <c r="I3441" t="s">
        <v>676</v>
      </c>
      <c r="J3441" t="s">
        <v>6496</v>
      </c>
      <c r="K3441" t="s">
        <v>7035</v>
      </c>
      <c r="L3441" t="s">
        <v>5252</v>
      </c>
    </row>
    <row r="3442" spans="1:12">
      <c r="A3442" t="s">
        <v>16014</v>
      </c>
      <c r="B3442" t="s">
        <v>15971</v>
      </c>
      <c r="C3442" t="str">
        <f t="shared" si="53"/>
        <v>Saakshi</v>
      </c>
      <c r="D3442" s="2" t="s">
        <v>25121</v>
      </c>
      <c r="E3442" t="s">
        <v>22968</v>
      </c>
      <c r="F3442" t="s">
        <v>24003</v>
      </c>
      <c r="G3442" t="s">
        <v>856</v>
      </c>
      <c r="H3442" t="s">
        <v>492</v>
      </c>
      <c r="I3442" t="s">
        <v>15972</v>
      </c>
      <c r="J3442" t="s">
        <v>15973</v>
      </c>
      <c r="K3442" t="s">
        <v>15974</v>
      </c>
      <c r="L3442" t="s">
        <v>5252</v>
      </c>
    </row>
    <row r="3443" spans="1:12">
      <c r="A3443" t="s">
        <v>16017</v>
      </c>
      <c r="B3443" t="s">
        <v>15976</v>
      </c>
      <c r="C3443" t="str">
        <f t="shared" si="53"/>
        <v>J</v>
      </c>
      <c r="D3443" s="2" t="s">
        <v>28869</v>
      </c>
      <c r="E3443" t="s">
        <v>10028</v>
      </c>
      <c r="F3443" t="s">
        <v>28870</v>
      </c>
      <c r="G3443" t="s">
        <v>879</v>
      </c>
      <c r="H3443" t="s">
        <v>15977</v>
      </c>
      <c r="I3443" t="s">
        <v>1937</v>
      </c>
      <c r="J3443" t="s">
        <v>15978</v>
      </c>
      <c r="K3443" t="s">
        <v>4460</v>
      </c>
      <c r="L3443" t="s">
        <v>13637</v>
      </c>
    </row>
    <row r="3444" spans="1:12">
      <c r="A3444" t="s">
        <v>16021</v>
      </c>
      <c r="B3444" t="s">
        <v>15980</v>
      </c>
      <c r="C3444" t="str">
        <f t="shared" si="53"/>
        <v>Reliance</v>
      </c>
      <c r="D3444" s="2" t="s">
        <v>23136</v>
      </c>
      <c r="E3444" t="s">
        <v>859</v>
      </c>
      <c r="F3444" t="s">
        <v>28871</v>
      </c>
      <c r="G3444" t="s">
        <v>856</v>
      </c>
      <c r="H3444" t="s">
        <v>1927</v>
      </c>
      <c r="I3444" t="s">
        <v>15981</v>
      </c>
      <c r="J3444" t="s">
        <v>15982</v>
      </c>
      <c r="K3444" t="s">
        <v>11411</v>
      </c>
      <c r="L3444" t="s">
        <v>13637</v>
      </c>
    </row>
    <row r="3445" spans="1:12">
      <c r="A3445" t="s">
        <v>16025</v>
      </c>
      <c r="B3445" t="s">
        <v>15984</v>
      </c>
      <c r="C3445" t="str">
        <f t="shared" si="53"/>
        <v>Anna</v>
      </c>
      <c r="D3445" s="2" t="s">
        <v>22951</v>
      </c>
      <c r="E3445" t="s">
        <v>7417</v>
      </c>
      <c r="F3445" t="s">
        <v>547</v>
      </c>
      <c r="G3445" t="s">
        <v>856</v>
      </c>
      <c r="H3445" t="s">
        <v>231</v>
      </c>
      <c r="I3445" t="s">
        <v>859</v>
      </c>
      <c r="J3445" t="s">
        <v>2522</v>
      </c>
      <c r="K3445" t="s">
        <v>12963</v>
      </c>
      <c r="L3445" t="s">
        <v>3481</v>
      </c>
    </row>
    <row r="3446" spans="1:12">
      <c r="A3446" t="s">
        <v>16027</v>
      </c>
      <c r="B3446" t="s">
        <v>15987</v>
      </c>
      <c r="C3446" t="str">
        <f t="shared" si="53"/>
        <v>Greenchef</v>
      </c>
      <c r="D3446" s="2" t="s">
        <v>24799</v>
      </c>
      <c r="E3446" t="s">
        <v>1105</v>
      </c>
      <c r="F3446" t="s">
        <v>25122</v>
      </c>
      <c r="G3446" t="s">
        <v>856</v>
      </c>
      <c r="H3446" t="s">
        <v>1740</v>
      </c>
      <c r="I3446" t="s">
        <v>2026</v>
      </c>
      <c r="J3446" t="s">
        <v>15988</v>
      </c>
      <c r="K3446" t="s">
        <v>6871</v>
      </c>
      <c r="L3446" t="s">
        <v>3481</v>
      </c>
    </row>
    <row r="3447" spans="1:12">
      <c r="A3447" t="s">
        <v>842</v>
      </c>
      <c r="B3447" t="s">
        <v>843</v>
      </c>
      <c r="C3447" t="str">
        <f t="shared" si="53"/>
        <v>Name</v>
      </c>
      <c r="D3447" s="2" t="s">
        <v>844</v>
      </c>
      <c r="E3447" t="s">
        <v>845</v>
      </c>
      <c r="F3447" t="s">
        <v>846</v>
      </c>
      <c r="G3447" t="s">
        <v>847</v>
      </c>
      <c r="H3447" t="s">
        <v>848</v>
      </c>
      <c r="I3447" t="s">
        <v>849</v>
      </c>
      <c r="J3447" t="s">
        <v>850</v>
      </c>
      <c r="K3447" t="s">
        <v>851</v>
      </c>
      <c r="L3447" t="s">
        <v>852</v>
      </c>
    </row>
    <row r="3448" spans="1:12">
      <c r="A3448" t="s">
        <v>16032</v>
      </c>
      <c r="B3448" t="s">
        <v>813</v>
      </c>
      <c r="C3448" t="str">
        <f t="shared" si="53"/>
        <v>Shalby</v>
      </c>
      <c r="D3448" s="2" t="s">
        <v>5149</v>
      </c>
      <c r="E3448" t="s">
        <v>859</v>
      </c>
      <c r="F3448" t="s">
        <v>28872</v>
      </c>
      <c r="G3448" t="s">
        <v>856</v>
      </c>
      <c r="H3448" t="s">
        <v>1992</v>
      </c>
      <c r="I3448" t="s">
        <v>15664</v>
      </c>
      <c r="J3448" t="s">
        <v>15665</v>
      </c>
      <c r="K3448" t="s">
        <v>932</v>
      </c>
      <c r="L3448" t="s">
        <v>372</v>
      </c>
    </row>
    <row r="3449" spans="1:12">
      <c r="A3449" t="s">
        <v>16036</v>
      </c>
      <c r="B3449" t="s">
        <v>15990</v>
      </c>
      <c r="C3449" t="str">
        <f t="shared" si="53"/>
        <v>Lyons</v>
      </c>
      <c r="D3449" s="2" t="s">
        <v>5101</v>
      </c>
      <c r="E3449" t="s">
        <v>859</v>
      </c>
      <c r="F3449" t="s">
        <v>5910</v>
      </c>
      <c r="G3449" t="s">
        <v>856</v>
      </c>
      <c r="H3449" t="s">
        <v>3353</v>
      </c>
      <c r="I3449" t="s">
        <v>15616</v>
      </c>
      <c r="J3449" t="s">
        <v>1819</v>
      </c>
      <c r="K3449" t="s">
        <v>9685</v>
      </c>
      <c r="L3449" t="s">
        <v>3989</v>
      </c>
    </row>
    <row r="3450" spans="1:12">
      <c r="A3450" t="s">
        <v>16040</v>
      </c>
      <c r="B3450" t="s">
        <v>15992</v>
      </c>
      <c r="C3450" t="str">
        <f t="shared" si="53"/>
        <v>Howard</v>
      </c>
      <c r="D3450" s="2" t="s">
        <v>4277</v>
      </c>
      <c r="E3450" t="s">
        <v>12208</v>
      </c>
      <c r="F3450" t="s">
        <v>2175</v>
      </c>
      <c r="G3450" t="s">
        <v>856</v>
      </c>
      <c r="H3450" t="s">
        <v>10347</v>
      </c>
      <c r="I3450" t="s">
        <v>1225</v>
      </c>
      <c r="J3450" t="s">
        <v>363</v>
      </c>
      <c r="K3450" t="s">
        <v>93</v>
      </c>
      <c r="L3450" t="s">
        <v>6666</v>
      </c>
    </row>
    <row r="3451" spans="1:12">
      <c r="A3451" t="s">
        <v>16044</v>
      </c>
      <c r="B3451" t="s">
        <v>15994</v>
      </c>
      <c r="C3451" t="str">
        <f t="shared" si="53"/>
        <v>GE</v>
      </c>
      <c r="D3451" s="2" t="s">
        <v>28873</v>
      </c>
      <c r="E3451" t="s">
        <v>859</v>
      </c>
      <c r="F3451" t="s">
        <v>28874</v>
      </c>
      <c r="G3451" t="s">
        <v>856</v>
      </c>
      <c r="H3451" t="s">
        <v>672</v>
      </c>
      <c r="I3451" t="s">
        <v>15995</v>
      </c>
      <c r="J3451" t="s">
        <v>15996</v>
      </c>
      <c r="K3451" t="s">
        <v>8976</v>
      </c>
      <c r="L3451" t="s">
        <v>6666</v>
      </c>
    </row>
    <row r="3452" spans="1:12">
      <c r="A3452" t="s">
        <v>16049</v>
      </c>
      <c r="B3452" t="s">
        <v>15998</v>
      </c>
      <c r="C3452" t="str">
        <f t="shared" si="53"/>
        <v>SEPC</v>
      </c>
      <c r="D3452" s="2" t="s">
        <v>6749</v>
      </c>
      <c r="E3452" t="s">
        <v>5682</v>
      </c>
      <c r="F3452" t="s">
        <v>28875</v>
      </c>
      <c r="G3452" t="s">
        <v>856</v>
      </c>
      <c r="H3452" t="s">
        <v>8916</v>
      </c>
      <c r="I3452" t="s">
        <v>15999</v>
      </c>
      <c r="J3452" t="s">
        <v>16000</v>
      </c>
      <c r="K3452" t="s">
        <v>9758</v>
      </c>
      <c r="L3452" t="s">
        <v>539</v>
      </c>
    </row>
    <row r="3453" spans="1:12">
      <c r="A3453" t="s">
        <v>16052</v>
      </c>
      <c r="B3453" t="s">
        <v>16002</v>
      </c>
      <c r="C3453" t="str">
        <f t="shared" si="53"/>
        <v>Hampton</v>
      </c>
      <c r="D3453" s="2" t="s">
        <v>5101</v>
      </c>
      <c r="E3453" t="s">
        <v>859</v>
      </c>
      <c r="F3453" t="s">
        <v>28876</v>
      </c>
      <c r="G3453" t="s">
        <v>856</v>
      </c>
      <c r="H3453" t="s">
        <v>648</v>
      </c>
      <c r="I3453" t="s">
        <v>16003</v>
      </c>
      <c r="J3453" t="s">
        <v>1176</v>
      </c>
      <c r="K3453" t="s">
        <v>16004</v>
      </c>
      <c r="L3453" t="s">
        <v>14007</v>
      </c>
    </row>
    <row r="3454" spans="1:12">
      <c r="A3454" t="s">
        <v>16058</v>
      </c>
      <c r="B3454" t="s">
        <v>16006</v>
      </c>
      <c r="C3454" t="str">
        <f t="shared" si="53"/>
        <v>KCK</v>
      </c>
      <c r="D3454" s="2" t="s">
        <v>25113</v>
      </c>
      <c r="E3454" t="s">
        <v>28877</v>
      </c>
      <c r="F3454" t="s">
        <v>23004</v>
      </c>
      <c r="G3454" t="s">
        <v>856</v>
      </c>
      <c r="H3454" t="s">
        <v>2037</v>
      </c>
      <c r="I3454" t="s">
        <v>16008</v>
      </c>
      <c r="J3454" t="s">
        <v>6741</v>
      </c>
      <c r="K3454" t="s">
        <v>16009</v>
      </c>
      <c r="L3454" t="s">
        <v>1112</v>
      </c>
    </row>
    <row r="3455" spans="1:12">
      <c r="A3455" t="s">
        <v>16062</v>
      </c>
      <c r="B3455" t="s">
        <v>16011</v>
      </c>
      <c r="C3455" t="str">
        <f t="shared" si="53"/>
        <v>Team</v>
      </c>
      <c r="D3455" s="2" t="s">
        <v>22995</v>
      </c>
      <c r="E3455" t="s">
        <v>25123</v>
      </c>
      <c r="F3455" t="s">
        <v>25124</v>
      </c>
      <c r="G3455" t="s">
        <v>856</v>
      </c>
      <c r="H3455" t="s">
        <v>1408</v>
      </c>
      <c r="I3455" t="s">
        <v>856</v>
      </c>
      <c r="J3455" t="s">
        <v>492</v>
      </c>
      <c r="K3455" t="s">
        <v>16012</v>
      </c>
      <c r="L3455" t="s">
        <v>16013</v>
      </c>
    </row>
    <row r="3456" spans="1:12">
      <c r="A3456" t="s">
        <v>16065</v>
      </c>
      <c r="B3456" t="s">
        <v>16015</v>
      </c>
      <c r="C3456" t="str">
        <f t="shared" si="53"/>
        <v>Anjani</v>
      </c>
      <c r="D3456" s="2" t="s">
        <v>24351</v>
      </c>
      <c r="E3456" t="s">
        <v>12557</v>
      </c>
      <c r="F3456" t="s">
        <v>23625</v>
      </c>
      <c r="G3456" t="s">
        <v>856</v>
      </c>
      <c r="H3456" t="s">
        <v>4642</v>
      </c>
      <c r="I3456" t="s">
        <v>16016</v>
      </c>
      <c r="J3456" t="s">
        <v>9060</v>
      </c>
      <c r="K3456" t="s">
        <v>5395</v>
      </c>
      <c r="L3456" t="s">
        <v>7757</v>
      </c>
    </row>
    <row r="3457" spans="1:12">
      <c r="A3457" t="s">
        <v>16070</v>
      </c>
      <c r="B3457" t="s">
        <v>16018</v>
      </c>
      <c r="C3457" t="str">
        <f t="shared" si="53"/>
        <v>Puravankara</v>
      </c>
      <c r="D3457" s="2" t="s">
        <v>25147</v>
      </c>
      <c r="E3457" t="s">
        <v>859</v>
      </c>
      <c r="F3457" t="s">
        <v>28878</v>
      </c>
      <c r="G3457" t="s">
        <v>856</v>
      </c>
      <c r="H3457" t="s">
        <v>7239</v>
      </c>
      <c r="I3457" t="s">
        <v>16019</v>
      </c>
      <c r="J3457" t="s">
        <v>16020</v>
      </c>
      <c r="K3457" t="s">
        <v>10501</v>
      </c>
      <c r="L3457" t="s">
        <v>7757</v>
      </c>
    </row>
    <row r="3458" spans="1:12">
      <c r="A3458" t="s">
        <v>842</v>
      </c>
      <c r="B3458" t="s">
        <v>843</v>
      </c>
      <c r="C3458" t="str">
        <f t="shared" ref="C3458:C3521" si="54">IFERROR(LEFT(B3458,FIND(" ",B3458)-1),B3458)</f>
        <v>Name</v>
      </c>
      <c r="D3458" s="2" t="s">
        <v>844</v>
      </c>
      <c r="E3458" t="s">
        <v>845</v>
      </c>
      <c r="F3458" t="s">
        <v>846</v>
      </c>
      <c r="G3458" t="s">
        <v>847</v>
      </c>
      <c r="H3458" t="s">
        <v>848</v>
      </c>
      <c r="I3458" t="s">
        <v>849</v>
      </c>
      <c r="J3458" t="s">
        <v>850</v>
      </c>
      <c r="K3458" t="s">
        <v>851</v>
      </c>
      <c r="L3458" t="s">
        <v>852</v>
      </c>
    </row>
    <row r="3459" spans="1:12">
      <c r="A3459" t="s">
        <v>16074</v>
      </c>
      <c r="B3459" t="s">
        <v>794</v>
      </c>
      <c r="C3459" t="str">
        <f t="shared" si="54"/>
        <v>RBL</v>
      </c>
      <c r="D3459" s="2" t="s">
        <v>23393</v>
      </c>
      <c r="E3459" t="s">
        <v>24230</v>
      </c>
      <c r="F3459" t="s">
        <v>28879</v>
      </c>
      <c r="G3459" t="s">
        <v>163</v>
      </c>
      <c r="H3459" t="s">
        <v>16022</v>
      </c>
      <c r="I3459" t="s">
        <v>727</v>
      </c>
      <c r="J3459" t="s">
        <v>16023</v>
      </c>
      <c r="K3459" t="s">
        <v>16024</v>
      </c>
      <c r="L3459" t="s">
        <v>7757</v>
      </c>
    </row>
    <row r="3460" spans="1:12">
      <c r="A3460" t="s">
        <v>16077</v>
      </c>
      <c r="B3460" t="s">
        <v>16026</v>
      </c>
      <c r="C3460" t="str">
        <f t="shared" si="54"/>
        <v>Sacheta</v>
      </c>
      <c r="D3460" s="2" t="s">
        <v>1894</v>
      </c>
      <c r="E3460" t="s">
        <v>5071</v>
      </c>
      <c r="F3460" t="s">
        <v>25217</v>
      </c>
      <c r="G3460" t="s">
        <v>2128</v>
      </c>
      <c r="H3460" t="s">
        <v>552</v>
      </c>
      <c r="I3460" t="s">
        <v>4296</v>
      </c>
      <c r="J3460" t="s">
        <v>8628</v>
      </c>
      <c r="K3460" t="s">
        <v>4810</v>
      </c>
      <c r="L3460" t="s">
        <v>8922</v>
      </c>
    </row>
    <row r="3461" spans="1:12">
      <c r="A3461" t="s">
        <v>16079</v>
      </c>
      <c r="B3461" t="s">
        <v>16028</v>
      </c>
      <c r="C3461" t="str">
        <f t="shared" si="54"/>
        <v>Sudarshan</v>
      </c>
      <c r="D3461" s="2" t="s">
        <v>28880</v>
      </c>
      <c r="E3461" t="s">
        <v>3711</v>
      </c>
      <c r="F3461" t="s">
        <v>28881</v>
      </c>
      <c r="G3461" t="s">
        <v>407</v>
      </c>
      <c r="H3461" t="s">
        <v>5022</v>
      </c>
      <c r="I3461" t="s">
        <v>16029</v>
      </c>
      <c r="J3461" t="s">
        <v>16030</v>
      </c>
      <c r="K3461" t="s">
        <v>16031</v>
      </c>
      <c r="L3461" t="s">
        <v>8922</v>
      </c>
    </row>
    <row r="3462" spans="1:12">
      <c r="A3462" t="s">
        <v>16083</v>
      </c>
      <c r="B3462" t="s">
        <v>16033</v>
      </c>
      <c r="C3462" t="str">
        <f t="shared" si="54"/>
        <v>Ahlada</v>
      </c>
      <c r="D3462" s="2" t="s">
        <v>25125</v>
      </c>
      <c r="E3462" t="s">
        <v>23675</v>
      </c>
      <c r="F3462" t="s">
        <v>25126</v>
      </c>
      <c r="G3462" t="s">
        <v>7760</v>
      </c>
      <c r="H3462" t="s">
        <v>331</v>
      </c>
      <c r="I3462" t="s">
        <v>16034</v>
      </c>
      <c r="J3462" t="s">
        <v>1895</v>
      </c>
      <c r="K3462" t="s">
        <v>16035</v>
      </c>
      <c r="L3462" t="s">
        <v>8922</v>
      </c>
    </row>
    <row r="3463" spans="1:12">
      <c r="A3463" t="s">
        <v>16085</v>
      </c>
      <c r="B3463" t="s">
        <v>16037</v>
      </c>
      <c r="C3463" t="str">
        <f t="shared" si="54"/>
        <v>Kriti</v>
      </c>
      <c r="D3463" s="2" t="s">
        <v>24083</v>
      </c>
      <c r="E3463" t="s">
        <v>859</v>
      </c>
      <c r="F3463" t="s">
        <v>25127</v>
      </c>
      <c r="G3463" t="s">
        <v>856</v>
      </c>
      <c r="H3463" t="s">
        <v>5537</v>
      </c>
      <c r="I3463" t="s">
        <v>16038</v>
      </c>
      <c r="J3463" t="s">
        <v>16039</v>
      </c>
      <c r="K3463" t="s">
        <v>6242</v>
      </c>
      <c r="L3463" t="s">
        <v>8342</v>
      </c>
    </row>
    <row r="3464" spans="1:12">
      <c r="A3464" t="s">
        <v>16091</v>
      </c>
      <c r="B3464" t="s">
        <v>16041</v>
      </c>
      <c r="C3464" t="str">
        <f t="shared" si="54"/>
        <v>Comfort</v>
      </c>
      <c r="D3464" s="2" t="s">
        <v>5760</v>
      </c>
      <c r="E3464" t="s">
        <v>1189</v>
      </c>
      <c r="F3464" t="s">
        <v>28882</v>
      </c>
      <c r="G3464" t="s">
        <v>514</v>
      </c>
      <c r="H3464" t="s">
        <v>1192</v>
      </c>
      <c r="I3464" t="s">
        <v>16042</v>
      </c>
      <c r="J3464" t="s">
        <v>1881</v>
      </c>
      <c r="K3464" t="s">
        <v>16043</v>
      </c>
      <c r="L3464" t="s">
        <v>12726</v>
      </c>
    </row>
    <row r="3465" spans="1:12">
      <c r="A3465" t="s">
        <v>16094</v>
      </c>
      <c r="B3465" t="s">
        <v>16045</v>
      </c>
      <c r="C3465" t="str">
        <f t="shared" si="54"/>
        <v>Solara</v>
      </c>
      <c r="D3465" s="2" t="s">
        <v>28883</v>
      </c>
      <c r="E3465" t="s">
        <v>28884</v>
      </c>
      <c r="F3465" t="s">
        <v>28885</v>
      </c>
      <c r="G3465" t="s">
        <v>856</v>
      </c>
      <c r="H3465" t="s">
        <v>7147</v>
      </c>
      <c r="I3465" t="s">
        <v>16046</v>
      </c>
      <c r="J3465" t="s">
        <v>16047</v>
      </c>
      <c r="K3465" t="s">
        <v>16048</v>
      </c>
      <c r="L3465" t="s">
        <v>12726</v>
      </c>
    </row>
    <row r="3466" spans="1:12">
      <c r="A3466" t="s">
        <v>16099</v>
      </c>
      <c r="B3466" t="s">
        <v>16050</v>
      </c>
      <c r="C3466" t="str">
        <f t="shared" si="54"/>
        <v>Tai</v>
      </c>
      <c r="D3466" s="2" t="s">
        <v>9482</v>
      </c>
      <c r="E3466" t="s">
        <v>10065</v>
      </c>
      <c r="F3466" t="s">
        <v>907</v>
      </c>
      <c r="G3466" t="s">
        <v>856</v>
      </c>
      <c r="H3466" t="s">
        <v>856</v>
      </c>
      <c r="I3466" t="s">
        <v>870</v>
      </c>
      <c r="J3466" t="s">
        <v>4969</v>
      </c>
      <c r="K3466" t="s">
        <v>16051</v>
      </c>
      <c r="L3466" t="s">
        <v>1067</v>
      </c>
    </row>
    <row r="3467" spans="1:12">
      <c r="A3467" t="s">
        <v>16103</v>
      </c>
      <c r="B3467" t="s">
        <v>16053</v>
      </c>
      <c r="C3467" t="str">
        <f t="shared" si="54"/>
        <v>Chandra</v>
      </c>
      <c r="D3467" s="2" t="s">
        <v>12967</v>
      </c>
      <c r="E3467" t="s">
        <v>16054</v>
      </c>
      <c r="F3467" t="s">
        <v>16055</v>
      </c>
      <c r="G3467" t="s">
        <v>856</v>
      </c>
      <c r="H3467" t="s">
        <v>448</v>
      </c>
      <c r="I3467" t="s">
        <v>16056</v>
      </c>
      <c r="J3467" t="s">
        <v>6270</v>
      </c>
      <c r="K3467" t="s">
        <v>16057</v>
      </c>
      <c r="L3467" t="s">
        <v>1067</v>
      </c>
    </row>
    <row r="3468" spans="1:12">
      <c r="A3468" t="s">
        <v>16107</v>
      </c>
      <c r="B3468" t="s">
        <v>16059</v>
      </c>
      <c r="C3468" t="str">
        <f t="shared" si="54"/>
        <v>Cella</v>
      </c>
      <c r="D3468" s="2" t="s">
        <v>5417</v>
      </c>
      <c r="E3468" t="s">
        <v>859</v>
      </c>
      <c r="F3468" t="s">
        <v>3618</v>
      </c>
      <c r="G3468" t="s">
        <v>856</v>
      </c>
      <c r="H3468" t="s">
        <v>148</v>
      </c>
      <c r="I3468" t="s">
        <v>16060</v>
      </c>
      <c r="J3468" t="s">
        <v>105</v>
      </c>
      <c r="K3468" t="s">
        <v>16061</v>
      </c>
      <c r="L3468" t="s">
        <v>2410</v>
      </c>
    </row>
    <row r="3469" spans="1:12">
      <c r="A3469" t="s">
        <v>16112</v>
      </c>
      <c r="B3469" t="s">
        <v>814</v>
      </c>
      <c r="C3469" t="str">
        <f t="shared" si="54"/>
        <v>Future</v>
      </c>
      <c r="D3469" s="2" t="s">
        <v>8634</v>
      </c>
      <c r="E3469" t="s">
        <v>859</v>
      </c>
      <c r="F3469" t="s">
        <v>6936</v>
      </c>
      <c r="G3469" t="s">
        <v>856</v>
      </c>
      <c r="H3469" t="s">
        <v>16063</v>
      </c>
      <c r="I3469" t="s">
        <v>3870</v>
      </c>
      <c r="J3469" t="s">
        <v>8610</v>
      </c>
      <c r="K3469" t="s">
        <v>16064</v>
      </c>
      <c r="L3469" t="s">
        <v>2410</v>
      </c>
    </row>
    <row r="3470" spans="1:12">
      <c r="A3470" t="s">
        <v>16117</v>
      </c>
      <c r="B3470" t="s">
        <v>16145</v>
      </c>
      <c r="C3470" t="str">
        <f t="shared" si="54"/>
        <v>3C</v>
      </c>
      <c r="D3470" s="2" t="s">
        <v>10226</v>
      </c>
      <c r="E3470" t="s">
        <v>859</v>
      </c>
      <c r="F3470" t="s">
        <v>12382</v>
      </c>
      <c r="G3470" t="s">
        <v>856</v>
      </c>
      <c r="H3470" t="s">
        <v>1555</v>
      </c>
      <c r="I3470" t="s">
        <v>16146</v>
      </c>
      <c r="J3470" t="s">
        <v>11019</v>
      </c>
      <c r="K3470" t="s">
        <v>10693</v>
      </c>
      <c r="L3470" t="s">
        <v>2410</v>
      </c>
    </row>
    <row r="3471" spans="1:12">
      <c r="A3471" t="s">
        <v>16120</v>
      </c>
      <c r="B3471" t="s">
        <v>16066</v>
      </c>
      <c r="C3471" t="str">
        <f t="shared" si="54"/>
        <v>Century</v>
      </c>
      <c r="D3471" s="2" t="s">
        <v>25129</v>
      </c>
      <c r="E3471" t="s">
        <v>4504</v>
      </c>
      <c r="F3471" t="s">
        <v>25130</v>
      </c>
      <c r="G3471" t="s">
        <v>1441</v>
      </c>
      <c r="H3471" t="s">
        <v>3051</v>
      </c>
      <c r="I3471" t="s">
        <v>16067</v>
      </c>
      <c r="J3471" t="s">
        <v>16068</v>
      </c>
      <c r="K3471" t="s">
        <v>16069</v>
      </c>
      <c r="L3471" t="s">
        <v>1223</v>
      </c>
    </row>
    <row r="3472" spans="1:12">
      <c r="A3472" t="s">
        <v>16123</v>
      </c>
      <c r="B3472" t="s">
        <v>16071</v>
      </c>
      <c r="C3472" t="str">
        <f t="shared" si="54"/>
        <v>Pun.</v>
      </c>
      <c r="D3472" s="2" t="s">
        <v>25131</v>
      </c>
      <c r="E3472" t="s">
        <v>1693</v>
      </c>
      <c r="F3472" t="s">
        <v>25132</v>
      </c>
      <c r="G3472" t="s">
        <v>1264</v>
      </c>
      <c r="H3472" t="s">
        <v>16072</v>
      </c>
      <c r="I3472" t="s">
        <v>10586</v>
      </c>
      <c r="J3472" t="s">
        <v>16073</v>
      </c>
      <c r="K3472" t="s">
        <v>3614</v>
      </c>
      <c r="L3472" t="s">
        <v>1223</v>
      </c>
    </row>
    <row r="3473" spans="1:12">
      <c r="A3473" t="s">
        <v>16126</v>
      </c>
      <c r="B3473" t="s">
        <v>16075</v>
      </c>
      <c r="C3473" t="str">
        <f t="shared" si="54"/>
        <v>Shree</v>
      </c>
      <c r="D3473" s="2" t="s">
        <v>1369</v>
      </c>
      <c r="E3473" t="s">
        <v>5535</v>
      </c>
      <c r="F3473" t="s">
        <v>6033</v>
      </c>
      <c r="G3473" t="s">
        <v>856</v>
      </c>
      <c r="H3473" t="s">
        <v>352</v>
      </c>
      <c r="I3473" t="s">
        <v>16076</v>
      </c>
      <c r="J3473" t="s">
        <v>3024</v>
      </c>
      <c r="K3473" t="s">
        <v>857</v>
      </c>
      <c r="L3473" t="s">
        <v>1223</v>
      </c>
    </row>
    <row r="3474" spans="1:12">
      <c r="A3474" t="s">
        <v>842</v>
      </c>
      <c r="B3474" t="s">
        <v>843</v>
      </c>
      <c r="C3474" t="str">
        <f t="shared" si="54"/>
        <v>Name</v>
      </c>
      <c r="D3474" s="2" t="s">
        <v>844</v>
      </c>
      <c r="E3474" t="s">
        <v>845</v>
      </c>
      <c r="F3474" t="s">
        <v>846</v>
      </c>
      <c r="G3474" t="s">
        <v>847</v>
      </c>
      <c r="H3474" t="s">
        <v>848</v>
      </c>
      <c r="I3474" t="s">
        <v>849</v>
      </c>
      <c r="J3474" t="s">
        <v>850</v>
      </c>
      <c r="K3474" t="s">
        <v>851</v>
      </c>
      <c r="L3474" t="s">
        <v>852</v>
      </c>
    </row>
    <row r="3475" spans="1:12">
      <c r="A3475" t="s">
        <v>16130</v>
      </c>
      <c r="B3475" t="s">
        <v>16078</v>
      </c>
      <c r="C3475" t="str">
        <f t="shared" si="54"/>
        <v>Yug</v>
      </c>
      <c r="D3475" s="2" t="s">
        <v>4787</v>
      </c>
      <c r="E3475" t="s">
        <v>25133</v>
      </c>
      <c r="F3475" t="s">
        <v>4232</v>
      </c>
      <c r="G3475" t="s">
        <v>856</v>
      </c>
      <c r="H3475" t="s">
        <v>4129</v>
      </c>
      <c r="I3475" t="s">
        <v>9482</v>
      </c>
      <c r="J3475" t="s">
        <v>8335</v>
      </c>
      <c r="K3475" t="s">
        <v>10775</v>
      </c>
      <c r="L3475" t="s">
        <v>1223</v>
      </c>
    </row>
    <row r="3476" spans="1:12">
      <c r="A3476" t="s">
        <v>16133</v>
      </c>
      <c r="B3476" t="s">
        <v>16080</v>
      </c>
      <c r="C3476" t="str">
        <f t="shared" si="54"/>
        <v>Shanthala</v>
      </c>
      <c r="D3476" s="2" t="s">
        <v>3252</v>
      </c>
      <c r="E3476" t="s">
        <v>15165</v>
      </c>
      <c r="F3476" t="s">
        <v>11602</v>
      </c>
      <c r="G3476" t="s">
        <v>856</v>
      </c>
      <c r="H3476" t="s">
        <v>2132</v>
      </c>
      <c r="I3476" t="s">
        <v>16081</v>
      </c>
      <c r="J3476" t="s">
        <v>16082</v>
      </c>
      <c r="K3476" t="s">
        <v>2790</v>
      </c>
      <c r="L3476" t="s">
        <v>1223</v>
      </c>
    </row>
    <row r="3477" spans="1:12">
      <c r="A3477" t="s">
        <v>16136</v>
      </c>
      <c r="B3477" t="s">
        <v>16084</v>
      </c>
      <c r="C3477" t="str">
        <f t="shared" si="54"/>
        <v>Minal</v>
      </c>
      <c r="D3477" s="2" t="s">
        <v>10284</v>
      </c>
      <c r="E3477" t="s">
        <v>22955</v>
      </c>
      <c r="F3477" t="s">
        <v>18389</v>
      </c>
      <c r="G3477" t="s">
        <v>856</v>
      </c>
      <c r="H3477" t="s">
        <v>378</v>
      </c>
      <c r="I3477" t="s">
        <v>14830</v>
      </c>
      <c r="J3477" t="s">
        <v>8262</v>
      </c>
      <c r="K3477" t="s">
        <v>11692</v>
      </c>
      <c r="L3477" t="s">
        <v>14697</v>
      </c>
    </row>
    <row r="3478" spans="1:12">
      <c r="A3478" t="s">
        <v>16137</v>
      </c>
      <c r="B3478" t="s">
        <v>16086</v>
      </c>
      <c r="C3478" t="str">
        <f t="shared" si="54"/>
        <v>Lloyds</v>
      </c>
      <c r="D3478" s="2" t="s">
        <v>28886</v>
      </c>
      <c r="E3478" t="s">
        <v>2456</v>
      </c>
      <c r="F3478" t="s">
        <v>28887</v>
      </c>
      <c r="G3478" t="s">
        <v>1257</v>
      </c>
      <c r="H3478" t="s">
        <v>16088</v>
      </c>
      <c r="I3478" t="s">
        <v>16089</v>
      </c>
      <c r="J3478" t="s">
        <v>16090</v>
      </c>
      <c r="K3478" t="s">
        <v>8048</v>
      </c>
      <c r="L3478" t="s">
        <v>14697</v>
      </c>
    </row>
    <row r="3479" spans="1:12">
      <c r="A3479" t="s">
        <v>16140</v>
      </c>
      <c r="B3479" t="s">
        <v>16092</v>
      </c>
      <c r="C3479" t="str">
        <f t="shared" si="54"/>
        <v>Mercury</v>
      </c>
      <c r="D3479" s="2" t="s">
        <v>12457</v>
      </c>
      <c r="E3479" t="s">
        <v>4593</v>
      </c>
      <c r="F3479" t="s">
        <v>3012</v>
      </c>
      <c r="G3479" t="s">
        <v>856</v>
      </c>
      <c r="H3479" t="s">
        <v>9032</v>
      </c>
      <c r="I3479" t="s">
        <v>16093</v>
      </c>
      <c r="J3479" t="s">
        <v>856</v>
      </c>
      <c r="K3479" t="s">
        <v>870</v>
      </c>
      <c r="L3479" t="s">
        <v>7453</v>
      </c>
    </row>
    <row r="3480" spans="1:12">
      <c r="A3480" t="s">
        <v>16144</v>
      </c>
      <c r="B3480" t="s">
        <v>16095</v>
      </c>
      <c r="C3480" t="str">
        <f t="shared" si="54"/>
        <v>Pion.</v>
      </c>
      <c r="D3480" s="2" t="s">
        <v>14540</v>
      </c>
      <c r="E3480" t="s">
        <v>23175</v>
      </c>
      <c r="F3480" t="s">
        <v>28888</v>
      </c>
      <c r="G3480" t="s">
        <v>856</v>
      </c>
      <c r="H3480" t="s">
        <v>8772</v>
      </c>
      <c r="I3480" t="s">
        <v>16096</v>
      </c>
      <c r="J3480" t="s">
        <v>16097</v>
      </c>
      <c r="K3480" t="s">
        <v>16098</v>
      </c>
      <c r="L3480" t="s">
        <v>7453</v>
      </c>
    </row>
    <row r="3481" spans="1:12">
      <c r="A3481" t="s">
        <v>16147</v>
      </c>
      <c r="B3481" t="s">
        <v>16100</v>
      </c>
      <c r="C3481" t="str">
        <f t="shared" si="54"/>
        <v>Dhunseri</v>
      </c>
      <c r="D3481" s="2" t="s">
        <v>28889</v>
      </c>
      <c r="E3481" t="s">
        <v>339</v>
      </c>
      <c r="F3481" t="s">
        <v>28890</v>
      </c>
      <c r="G3481" t="s">
        <v>3024</v>
      </c>
      <c r="H3481" t="s">
        <v>16101</v>
      </c>
      <c r="I3481" t="s">
        <v>2245</v>
      </c>
      <c r="J3481" t="s">
        <v>16102</v>
      </c>
      <c r="K3481" t="s">
        <v>3550</v>
      </c>
      <c r="L3481" t="s">
        <v>7453</v>
      </c>
    </row>
    <row r="3482" spans="1:12">
      <c r="A3482" t="s">
        <v>16150</v>
      </c>
      <c r="B3482" t="s">
        <v>16104</v>
      </c>
      <c r="C3482" t="str">
        <f t="shared" si="54"/>
        <v>ECS</v>
      </c>
      <c r="D3482" s="2" t="s">
        <v>3575</v>
      </c>
      <c r="E3482" t="s">
        <v>859</v>
      </c>
      <c r="F3482" t="s">
        <v>5977</v>
      </c>
      <c r="G3482" t="s">
        <v>856</v>
      </c>
      <c r="H3482" t="s">
        <v>231</v>
      </c>
      <c r="I3482" t="s">
        <v>16105</v>
      </c>
      <c r="J3482" t="s">
        <v>714</v>
      </c>
      <c r="K3482" t="s">
        <v>16106</v>
      </c>
      <c r="L3482" t="s">
        <v>7453</v>
      </c>
    </row>
    <row r="3483" spans="1:12">
      <c r="A3483" t="s">
        <v>16154</v>
      </c>
      <c r="B3483" t="s">
        <v>16108</v>
      </c>
      <c r="C3483" t="str">
        <f t="shared" si="54"/>
        <v>I</v>
      </c>
      <c r="D3483" s="2" t="s">
        <v>23199</v>
      </c>
      <c r="E3483" t="s">
        <v>13888</v>
      </c>
      <c r="F3483" t="s">
        <v>28891</v>
      </c>
      <c r="G3483" t="s">
        <v>856</v>
      </c>
      <c r="H3483" t="s">
        <v>16109</v>
      </c>
      <c r="I3483" t="s">
        <v>16110</v>
      </c>
      <c r="J3483" t="s">
        <v>16111</v>
      </c>
      <c r="K3483" t="s">
        <v>6590</v>
      </c>
      <c r="L3483" t="s">
        <v>368</v>
      </c>
    </row>
    <row r="3484" spans="1:12">
      <c r="A3484" t="s">
        <v>16160</v>
      </c>
      <c r="B3484" t="s">
        <v>16113</v>
      </c>
      <c r="C3484" t="str">
        <f t="shared" si="54"/>
        <v>Jagran</v>
      </c>
      <c r="D3484" s="2" t="s">
        <v>28892</v>
      </c>
      <c r="E3484" t="s">
        <v>199</v>
      </c>
      <c r="F3484" t="s">
        <v>28893</v>
      </c>
      <c r="G3484" t="s">
        <v>2035</v>
      </c>
      <c r="H3484" t="s">
        <v>16114</v>
      </c>
      <c r="I3484" t="s">
        <v>16115</v>
      </c>
      <c r="J3484" t="s">
        <v>16116</v>
      </c>
      <c r="K3484" t="s">
        <v>107</v>
      </c>
      <c r="L3484" t="s">
        <v>368</v>
      </c>
    </row>
    <row r="3485" spans="1:12">
      <c r="A3485" t="s">
        <v>842</v>
      </c>
      <c r="B3485" t="s">
        <v>843</v>
      </c>
      <c r="C3485" t="str">
        <f t="shared" si="54"/>
        <v>Name</v>
      </c>
      <c r="D3485" s="2" t="s">
        <v>844</v>
      </c>
      <c r="E3485" t="s">
        <v>845</v>
      </c>
      <c r="F3485" t="s">
        <v>846</v>
      </c>
      <c r="G3485" t="s">
        <v>847</v>
      </c>
      <c r="H3485" t="s">
        <v>848</v>
      </c>
      <c r="I3485" t="s">
        <v>849</v>
      </c>
      <c r="J3485" t="s">
        <v>850</v>
      </c>
      <c r="K3485" t="s">
        <v>851</v>
      </c>
      <c r="L3485" t="s">
        <v>852</v>
      </c>
    </row>
    <row r="3486" spans="1:12">
      <c r="A3486" t="s">
        <v>16163</v>
      </c>
      <c r="B3486" t="s">
        <v>16118</v>
      </c>
      <c r="C3486" t="str">
        <f t="shared" si="54"/>
        <v>Kaira</v>
      </c>
      <c r="D3486" s="2" t="s">
        <v>25136</v>
      </c>
      <c r="E3486" t="s">
        <v>1569</v>
      </c>
      <c r="F3486" t="s">
        <v>22745</v>
      </c>
      <c r="G3486" t="s">
        <v>7752</v>
      </c>
      <c r="H3486" t="s">
        <v>1191</v>
      </c>
      <c r="I3486" t="s">
        <v>12353</v>
      </c>
      <c r="J3486" t="s">
        <v>16119</v>
      </c>
      <c r="K3486" t="s">
        <v>5358</v>
      </c>
      <c r="L3486" t="s">
        <v>7734</v>
      </c>
    </row>
    <row r="3487" spans="1:12">
      <c r="A3487" t="s">
        <v>16166</v>
      </c>
      <c r="B3487" t="s">
        <v>16121</v>
      </c>
      <c r="C3487" t="str">
        <f t="shared" si="54"/>
        <v>Sabar</v>
      </c>
      <c r="D3487" s="2" t="s">
        <v>4472</v>
      </c>
      <c r="E3487" t="s">
        <v>1237</v>
      </c>
      <c r="F3487" t="s">
        <v>3614</v>
      </c>
      <c r="G3487" t="s">
        <v>856</v>
      </c>
      <c r="H3487" t="s">
        <v>300</v>
      </c>
      <c r="I3487" t="s">
        <v>16122</v>
      </c>
      <c r="J3487" t="s">
        <v>1038</v>
      </c>
      <c r="K3487" t="s">
        <v>12756</v>
      </c>
      <c r="L3487" t="s">
        <v>7734</v>
      </c>
    </row>
    <row r="3488" spans="1:12">
      <c r="A3488" t="s">
        <v>16169</v>
      </c>
      <c r="B3488" t="s">
        <v>16124</v>
      </c>
      <c r="C3488" t="str">
        <f t="shared" si="54"/>
        <v>Bharat</v>
      </c>
      <c r="D3488" s="2" t="s">
        <v>10256</v>
      </c>
      <c r="E3488" t="s">
        <v>11808</v>
      </c>
      <c r="F3488" t="s">
        <v>10907</v>
      </c>
      <c r="G3488" t="s">
        <v>856</v>
      </c>
      <c r="H3488" t="s">
        <v>1249</v>
      </c>
      <c r="I3488" t="s">
        <v>14768</v>
      </c>
      <c r="J3488" t="s">
        <v>2040</v>
      </c>
      <c r="K3488" t="s">
        <v>16125</v>
      </c>
      <c r="L3488" t="s">
        <v>7101</v>
      </c>
    </row>
    <row r="3489" spans="1:12">
      <c r="A3489" t="s">
        <v>16173</v>
      </c>
      <c r="B3489" t="s">
        <v>16127</v>
      </c>
      <c r="C3489" t="str">
        <f t="shared" si="54"/>
        <v>Rathi</v>
      </c>
      <c r="D3489" s="2" t="s">
        <v>9565</v>
      </c>
      <c r="E3489" t="s">
        <v>10149</v>
      </c>
      <c r="F3489" t="s">
        <v>3899</v>
      </c>
      <c r="G3489" t="s">
        <v>856</v>
      </c>
      <c r="H3489" t="s">
        <v>729</v>
      </c>
      <c r="I3489" t="s">
        <v>16128</v>
      </c>
      <c r="J3489" t="s">
        <v>16129</v>
      </c>
      <c r="K3489" t="s">
        <v>13933</v>
      </c>
      <c r="L3489" t="s">
        <v>8172</v>
      </c>
    </row>
    <row r="3490" spans="1:12">
      <c r="A3490" t="s">
        <v>16177</v>
      </c>
      <c r="B3490" t="s">
        <v>16131</v>
      </c>
      <c r="C3490" t="str">
        <f t="shared" si="54"/>
        <v>Patel</v>
      </c>
      <c r="D3490" s="2" t="s">
        <v>2748</v>
      </c>
      <c r="E3490" t="s">
        <v>11117</v>
      </c>
      <c r="F3490" t="s">
        <v>24215</v>
      </c>
      <c r="G3490" t="s">
        <v>879</v>
      </c>
      <c r="H3490" t="s">
        <v>6697</v>
      </c>
      <c r="I3490" t="s">
        <v>1355</v>
      </c>
      <c r="J3490" t="s">
        <v>16132</v>
      </c>
      <c r="K3490" t="s">
        <v>4327</v>
      </c>
      <c r="L3490" t="s">
        <v>8172</v>
      </c>
    </row>
    <row r="3491" spans="1:12">
      <c r="A3491" t="s">
        <v>16182</v>
      </c>
      <c r="B3491" t="s">
        <v>16134</v>
      </c>
      <c r="C3491" t="str">
        <f t="shared" si="54"/>
        <v>Sayaji</v>
      </c>
      <c r="D3491" s="2" t="s">
        <v>17883</v>
      </c>
      <c r="E3491" t="s">
        <v>859</v>
      </c>
      <c r="F3491" t="s">
        <v>25137</v>
      </c>
      <c r="G3491" t="s">
        <v>856</v>
      </c>
      <c r="H3491" t="s">
        <v>12408</v>
      </c>
      <c r="I3491" t="s">
        <v>16135</v>
      </c>
      <c r="J3491" t="s">
        <v>4459</v>
      </c>
      <c r="K3491" t="s">
        <v>2811</v>
      </c>
      <c r="L3491" t="s">
        <v>8172</v>
      </c>
    </row>
    <row r="3492" spans="1:12">
      <c r="A3492" t="s">
        <v>16187</v>
      </c>
      <c r="B3492" t="s">
        <v>804</v>
      </c>
      <c r="C3492" t="str">
        <f t="shared" si="54"/>
        <v>GTPL</v>
      </c>
      <c r="D3492" s="2" t="s">
        <v>25138</v>
      </c>
      <c r="E3492" t="s">
        <v>4524</v>
      </c>
      <c r="F3492" t="s">
        <v>25139</v>
      </c>
      <c r="G3492" t="s">
        <v>7202</v>
      </c>
      <c r="H3492" t="s">
        <v>2971</v>
      </c>
      <c r="I3492" t="s">
        <v>16138</v>
      </c>
      <c r="J3492" t="s">
        <v>16139</v>
      </c>
      <c r="K3492" t="s">
        <v>12287</v>
      </c>
      <c r="L3492" t="s">
        <v>3187</v>
      </c>
    </row>
    <row r="3493" spans="1:12">
      <c r="A3493" t="s">
        <v>16191</v>
      </c>
      <c r="B3493" t="s">
        <v>16141</v>
      </c>
      <c r="C3493" t="str">
        <f t="shared" si="54"/>
        <v>PB</v>
      </c>
      <c r="D3493" s="2" t="s">
        <v>28894</v>
      </c>
      <c r="E3493" t="s">
        <v>28895</v>
      </c>
      <c r="F3493" t="s">
        <v>28896</v>
      </c>
      <c r="G3493" t="s">
        <v>856</v>
      </c>
      <c r="H3493" t="s">
        <v>13046</v>
      </c>
      <c r="I3493" t="s">
        <v>16142</v>
      </c>
      <c r="J3493" t="s">
        <v>16143</v>
      </c>
      <c r="K3493" t="s">
        <v>3148</v>
      </c>
      <c r="L3493" t="s">
        <v>3187</v>
      </c>
    </row>
    <row r="3494" spans="1:12">
      <c r="A3494" t="s">
        <v>16196</v>
      </c>
      <c r="B3494" t="s">
        <v>16148</v>
      </c>
      <c r="C3494" t="str">
        <f t="shared" si="54"/>
        <v>MRC</v>
      </c>
      <c r="D3494" s="2" t="s">
        <v>12464</v>
      </c>
      <c r="E3494" t="s">
        <v>23714</v>
      </c>
      <c r="F3494" t="s">
        <v>11918</v>
      </c>
      <c r="G3494" t="s">
        <v>856</v>
      </c>
      <c r="H3494" t="s">
        <v>673</v>
      </c>
      <c r="I3494" t="s">
        <v>1009</v>
      </c>
      <c r="J3494" t="s">
        <v>493</v>
      </c>
      <c r="K3494" t="s">
        <v>16149</v>
      </c>
      <c r="L3494" t="s">
        <v>188</v>
      </c>
    </row>
    <row r="3495" spans="1:12">
      <c r="A3495" t="s">
        <v>16199</v>
      </c>
      <c r="B3495" t="s">
        <v>16151</v>
      </c>
      <c r="C3495" t="str">
        <f t="shared" si="54"/>
        <v>Sadhana</v>
      </c>
      <c r="D3495" s="2" t="s">
        <v>9153</v>
      </c>
      <c r="E3495" t="s">
        <v>25325</v>
      </c>
      <c r="F3495" t="s">
        <v>28897</v>
      </c>
      <c r="G3495" t="s">
        <v>1191</v>
      </c>
      <c r="H3495" t="s">
        <v>16152</v>
      </c>
      <c r="I3495" t="s">
        <v>16153</v>
      </c>
      <c r="J3495" t="s">
        <v>3590</v>
      </c>
      <c r="K3495" t="s">
        <v>9576</v>
      </c>
      <c r="L3495" t="s">
        <v>468</v>
      </c>
    </row>
    <row r="3496" spans="1:12">
      <c r="A3496" t="s">
        <v>16202</v>
      </c>
      <c r="B3496" t="s">
        <v>16681</v>
      </c>
      <c r="C3496" t="str">
        <f t="shared" si="54"/>
        <v>Corporate</v>
      </c>
      <c r="D3496" s="2" t="s">
        <v>25140</v>
      </c>
      <c r="E3496" t="s">
        <v>4741</v>
      </c>
      <c r="F3496" t="s">
        <v>22866</v>
      </c>
      <c r="G3496" t="s">
        <v>856</v>
      </c>
      <c r="H3496" t="s">
        <v>331</v>
      </c>
      <c r="I3496" t="s">
        <v>16682</v>
      </c>
      <c r="J3496" t="s">
        <v>856</v>
      </c>
      <c r="K3496" t="s">
        <v>859</v>
      </c>
      <c r="L3496" t="s">
        <v>468</v>
      </c>
    </row>
    <row r="3497" spans="1:12">
      <c r="A3497" t="s">
        <v>16206</v>
      </c>
      <c r="B3497" t="s">
        <v>16161</v>
      </c>
      <c r="C3497" t="str">
        <f t="shared" si="54"/>
        <v>Sh.</v>
      </c>
      <c r="D3497" s="2" t="s">
        <v>28898</v>
      </c>
      <c r="E3497" t="s">
        <v>8745</v>
      </c>
      <c r="F3497" t="s">
        <v>23747</v>
      </c>
      <c r="G3497" t="s">
        <v>10572</v>
      </c>
      <c r="H3497" t="s">
        <v>8112</v>
      </c>
      <c r="I3497" t="s">
        <v>2911</v>
      </c>
      <c r="J3497" t="s">
        <v>2943</v>
      </c>
      <c r="K3497" t="s">
        <v>16162</v>
      </c>
      <c r="L3497" t="s">
        <v>1894</v>
      </c>
    </row>
    <row r="3498" spans="1:12">
      <c r="A3498" t="s">
        <v>16210</v>
      </c>
      <c r="B3498" t="s">
        <v>16164</v>
      </c>
      <c r="C3498" t="str">
        <f t="shared" si="54"/>
        <v>C</v>
      </c>
      <c r="D3498" s="2" t="s">
        <v>7517</v>
      </c>
      <c r="E3498" t="s">
        <v>859</v>
      </c>
      <c r="F3498" t="s">
        <v>3982</v>
      </c>
      <c r="G3498" t="s">
        <v>856</v>
      </c>
      <c r="H3498" t="s">
        <v>577</v>
      </c>
      <c r="I3498" t="s">
        <v>16165</v>
      </c>
      <c r="J3498" t="s">
        <v>7591</v>
      </c>
      <c r="K3498" t="s">
        <v>398</v>
      </c>
      <c r="L3498" t="s">
        <v>1021</v>
      </c>
    </row>
    <row r="3499" spans="1:12">
      <c r="A3499" t="s">
        <v>16213</v>
      </c>
      <c r="B3499" t="s">
        <v>16167</v>
      </c>
      <c r="C3499" t="str">
        <f t="shared" si="54"/>
        <v>Apt</v>
      </c>
      <c r="D3499" s="2" t="s">
        <v>25141</v>
      </c>
      <c r="E3499" t="s">
        <v>25142</v>
      </c>
      <c r="F3499" t="s">
        <v>20953</v>
      </c>
      <c r="G3499" t="s">
        <v>856</v>
      </c>
      <c r="H3499" t="s">
        <v>883</v>
      </c>
      <c r="I3499" t="s">
        <v>8400</v>
      </c>
      <c r="J3499" t="s">
        <v>2936</v>
      </c>
      <c r="K3499" t="s">
        <v>16168</v>
      </c>
      <c r="L3499" t="s">
        <v>1021</v>
      </c>
    </row>
    <row r="3500" spans="1:12">
      <c r="A3500" t="s">
        <v>16215</v>
      </c>
      <c r="B3500" t="s">
        <v>16170</v>
      </c>
      <c r="C3500" t="str">
        <f t="shared" si="54"/>
        <v>Dhampur</v>
      </c>
      <c r="D3500" s="2" t="s">
        <v>23456</v>
      </c>
      <c r="E3500" t="s">
        <v>8216</v>
      </c>
      <c r="F3500" t="s">
        <v>28899</v>
      </c>
      <c r="G3500" t="s">
        <v>856</v>
      </c>
      <c r="H3500" t="s">
        <v>2912</v>
      </c>
      <c r="I3500" t="s">
        <v>16171</v>
      </c>
      <c r="J3500" t="s">
        <v>16172</v>
      </c>
      <c r="K3500" t="s">
        <v>5481</v>
      </c>
      <c r="L3500" t="s">
        <v>1021</v>
      </c>
    </row>
    <row r="3501" spans="1:12">
      <c r="A3501" t="s">
        <v>842</v>
      </c>
      <c r="B3501" t="s">
        <v>843</v>
      </c>
      <c r="C3501" t="str">
        <f t="shared" si="54"/>
        <v>Name</v>
      </c>
      <c r="D3501" s="2" t="s">
        <v>844</v>
      </c>
      <c r="E3501" t="s">
        <v>845</v>
      </c>
      <c r="F3501" t="s">
        <v>846</v>
      </c>
      <c r="G3501" t="s">
        <v>847</v>
      </c>
      <c r="H3501" t="s">
        <v>848</v>
      </c>
      <c r="I3501" t="s">
        <v>849</v>
      </c>
      <c r="J3501" t="s">
        <v>850</v>
      </c>
      <c r="K3501" t="s">
        <v>851</v>
      </c>
      <c r="L3501" t="s">
        <v>852</v>
      </c>
    </row>
    <row r="3502" spans="1:12">
      <c r="A3502" t="s">
        <v>16218</v>
      </c>
      <c r="B3502" t="s">
        <v>16174</v>
      </c>
      <c r="C3502" t="str">
        <f t="shared" si="54"/>
        <v>Vakrangee</v>
      </c>
      <c r="D3502" s="2" t="s">
        <v>4290</v>
      </c>
      <c r="E3502" t="s">
        <v>1680</v>
      </c>
      <c r="F3502" t="s">
        <v>28900</v>
      </c>
      <c r="G3502" t="s">
        <v>856</v>
      </c>
      <c r="H3502" t="s">
        <v>4332</v>
      </c>
      <c r="I3502" t="s">
        <v>16175</v>
      </c>
      <c r="J3502" t="s">
        <v>16176</v>
      </c>
      <c r="K3502" t="s">
        <v>8457</v>
      </c>
      <c r="L3502" t="s">
        <v>1021</v>
      </c>
    </row>
    <row r="3503" spans="1:12">
      <c r="A3503" t="s">
        <v>16222</v>
      </c>
      <c r="B3503" t="s">
        <v>16178</v>
      </c>
      <c r="C3503" t="str">
        <f t="shared" si="54"/>
        <v>Alfred</v>
      </c>
      <c r="D3503" s="2" t="s">
        <v>25143</v>
      </c>
      <c r="E3503" t="s">
        <v>5769</v>
      </c>
      <c r="F3503" t="s">
        <v>23791</v>
      </c>
      <c r="G3503" t="s">
        <v>2240</v>
      </c>
      <c r="H3503" t="s">
        <v>16179</v>
      </c>
      <c r="I3503" t="s">
        <v>16180</v>
      </c>
      <c r="J3503" t="s">
        <v>256</v>
      </c>
      <c r="K3503" t="s">
        <v>16181</v>
      </c>
      <c r="L3503" t="s">
        <v>1021</v>
      </c>
    </row>
    <row r="3504" spans="1:12">
      <c r="A3504" t="s">
        <v>16225</v>
      </c>
      <c r="B3504" t="s">
        <v>16183</v>
      </c>
      <c r="C3504" t="str">
        <f t="shared" si="54"/>
        <v>Elegant</v>
      </c>
      <c r="D3504" s="2" t="s">
        <v>473</v>
      </c>
      <c r="E3504" t="s">
        <v>1399</v>
      </c>
      <c r="F3504" t="s">
        <v>10317</v>
      </c>
      <c r="G3504" t="s">
        <v>856</v>
      </c>
      <c r="H3504" t="s">
        <v>4600</v>
      </c>
      <c r="I3504" t="s">
        <v>16184</v>
      </c>
      <c r="J3504" t="s">
        <v>16185</v>
      </c>
      <c r="K3504" t="s">
        <v>16186</v>
      </c>
      <c r="L3504" t="s">
        <v>14095</v>
      </c>
    </row>
    <row r="3505" spans="1:12">
      <c r="A3505" t="s">
        <v>16229</v>
      </c>
      <c r="B3505" t="s">
        <v>16188</v>
      </c>
      <c r="C3505" t="str">
        <f t="shared" si="54"/>
        <v>Valencia</v>
      </c>
      <c r="D3505" s="2" t="s">
        <v>25144</v>
      </c>
      <c r="E3505" t="s">
        <v>14014</v>
      </c>
      <c r="F3505" t="s">
        <v>25145</v>
      </c>
      <c r="G3505" t="s">
        <v>856</v>
      </c>
      <c r="H3505" t="s">
        <v>1230</v>
      </c>
      <c r="I3505" t="s">
        <v>16189</v>
      </c>
      <c r="J3505" t="s">
        <v>15368</v>
      </c>
      <c r="K3505" t="s">
        <v>16190</v>
      </c>
      <c r="L3505" t="s">
        <v>14095</v>
      </c>
    </row>
    <row r="3506" spans="1:12">
      <c r="A3506" t="s">
        <v>16233</v>
      </c>
      <c r="B3506" t="s">
        <v>16192</v>
      </c>
      <c r="C3506" t="str">
        <f t="shared" si="54"/>
        <v>Vertexplus</v>
      </c>
      <c r="D3506" s="2" t="s">
        <v>24129</v>
      </c>
      <c r="E3506" t="s">
        <v>16795</v>
      </c>
      <c r="F3506" t="s">
        <v>25146</v>
      </c>
      <c r="G3506" t="s">
        <v>856</v>
      </c>
      <c r="H3506" t="s">
        <v>855</v>
      </c>
      <c r="I3506" t="s">
        <v>16194</v>
      </c>
      <c r="J3506" t="s">
        <v>3876</v>
      </c>
      <c r="K3506" t="s">
        <v>16195</v>
      </c>
      <c r="L3506" t="s">
        <v>14095</v>
      </c>
    </row>
    <row r="3507" spans="1:12">
      <c r="A3507" t="s">
        <v>16235</v>
      </c>
      <c r="B3507" t="s">
        <v>16197</v>
      </c>
      <c r="C3507" t="str">
        <f t="shared" si="54"/>
        <v>Lakshmi</v>
      </c>
      <c r="D3507" s="2" t="s">
        <v>28901</v>
      </c>
      <c r="E3507" t="s">
        <v>28902</v>
      </c>
      <c r="F3507" t="s">
        <v>23108</v>
      </c>
      <c r="G3507" t="s">
        <v>969</v>
      </c>
      <c r="H3507" t="s">
        <v>1264</v>
      </c>
      <c r="I3507" t="s">
        <v>16198</v>
      </c>
      <c r="J3507" t="s">
        <v>3653</v>
      </c>
      <c r="K3507" t="s">
        <v>9808</v>
      </c>
      <c r="L3507" t="s">
        <v>5373</v>
      </c>
    </row>
    <row r="3508" spans="1:12">
      <c r="A3508" t="s">
        <v>16238</v>
      </c>
      <c r="B3508" t="s">
        <v>16200</v>
      </c>
      <c r="C3508" t="str">
        <f t="shared" si="54"/>
        <v>Sarthak</v>
      </c>
      <c r="D3508" s="2" t="s">
        <v>28903</v>
      </c>
      <c r="E3508" t="s">
        <v>24207</v>
      </c>
      <c r="F3508" t="s">
        <v>23074</v>
      </c>
      <c r="G3508" t="s">
        <v>574</v>
      </c>
      <c r="H3508" t="s">
        <v>4863</v>
      </c>
      <c r="I3508" t="s">
        <v>703</v>
      </c>
      <c r="J3508" t="s">
        <v>16201</v>
      </c>
      <c r="K3508" t="s">
        <v>10524</v>
      </c>
      <c r="L3508" t="s">
        <v>5373</v>
      </c>
    </row>
    <row r="3509" spans="1:12">
      <c r="A3509" t="s">
        <v>16242</v>
      </c>
      <c r="B3509" t="s">
        <v>16203</v>
      </c>
      <c r="C3509" t="str">
        <f t="shared" si="54"/>
        <v>Santosh</v>
      </c>
      <c r="D3509" s="2" t="s">
        <v>4925</v>
      </c>
      <c r="E3509" t="s">
        <v>16204</v>
      </c>
      <c r="F3509" t="s">
        <v>1228</v>
      </c>
      <c r="G3509" t="s">
        <v>856</v>
      </c>
      <c r="H3509" t="s">
        <v>6992</v>
      </c>
      <c r="I3509" t="s">
        <v>14546</v>
      </c>
      <c r="J3509" t="s">
        <v>249</v>
      </c>
      <c r="K3509" t="s">
        <v>16205</v>
      </c>
      <c r="L3509" t="s">
        <v>14530</v>
      </c>
    </row>
    <row r="3510" spans="1:12">
      <c r="A3510" t="s">
        <v>16247</v>
      </c>
      <c r="B3510" t="s">
        <v>16207</v>
      </c>
      <c r="C3510" t="str">
        <f t="shared" si="54"/>
        <v>I</v>
      </c>
      <c r="D3510" s="2" t="s">
        <v>22876</v>
      </c>
      <c r="E3510" t="s">
        <v>9248</v>
      </c>
      <c r="F3510" t="s">
        <v>28904</v>
      </c>
      <c r="G3510" t="s">
        <v>2109</v>
      </c>
      <c r="H3510" t="s">
        <v>16208</v>
      </c>
      <c r="I3510" t="s">
        <v>7081</v>
      </c>
      <c r="J3510" t="s">
        <v>16209</v>
      </c>
      <c r="K3510" t="s">
        <v>3264</v>
      </c>
      <c r="L3510" t="s">
        <v>14530</v>
      </c>
    </row>
    <row r="3511" spans="1:12">
      <c r="A3511" t="s">
        <v>16250</v>
      </c>
      <c r="B3511" t="s">
        <v>16211</v>
      </c>
      <c r="C3511" t="str">
        <f t="shared" si="54"/>
        <v>Dhanvantri</v>
      </c>
      <c r="D3511" s="2" t="s">
        <v>3323</v>
      </c>
      <c r="E3511" t="s">
        <v>4926</v>
      </c>
      <c r="F3511" t="s">
        <v>2993</v>
      </c>
      <c r="G3511" t="s">
        <v>856</v>
      </c>
      <c r="H3511" t="s">
        <v>632</v>
      </c>
      <c r="I3511" t="s">
        <v>15410</v>
      </c>
      <c r="J3511" t="s">
        <v>4484</v>
      </c>
      <c r="K3511" t="s">
        <v>16212</v>
      </c>
      <c r="L3511" t="s">
        <v>343</v>
      </c>
    </row>
    <row r="3512" spans="1:12">
      <c r="A3512" t="s">
        <v>842</v>
      </c>
      <c r="B3512" t="s">
        <v>843</v>
      </c>
      <c r="C3512" t="str">
        <f t="shared" si="54"/>
        <v>Name</v>
      </c>
      <c r="D3512" s="2" t="s">
        <v>844</v>
      </c>
      <c r="E3512" t="s">
        <v>845</v>
      </c>
      <c r="F3512" t="s">
        <v>846</v>
      </c>
      <c r="G3512" t="s">
        <v>847</v>
      </c>
      <c r="H3512" t="s">
        <v>848</v>
      </c>
      <c r="I3512" t="s">
        <v>849</v>
      </c>
      <c r="J3512" t="s">
        <v>850</v>
      </c>
      <c r="K3512" t="s">
        <v>851</v>
      </c>
      <c r="L3512" t="s">
        <v>852</v>
      </c>
    </row>
    <row r="3513" spans="1:12">
      <c r="A3513" t="s">
        <v>16254</v>
      </c>
      <c r="B3513" t="s">
        <v>16214</v>
      </c>
      <c r="C3513" t="str">
        <f t="shared" si="54"/>
        <v>Shivagrico</v>
      </c>
      <c r="D3513" s="2" t="s">
        <v>1641</v>
      </c>
      <c r="E3513" t="s">
        <v>2767</v>
      </c>
      <c r="F3513" t="s">
        <v>3092</v>
      </c>
      <c r="G3513" t="s">
        <v>856</v>
      </c>
      <c r="H3513" t="s">
        <v>856</v>
      </c>
      <c r="I3513" t="s">
        <v>870</v>
      </c>
      <c r="J3513" t="s">
        <v>11882</v>
      </c>
      <c r="K3513" t="s">
        <v>13359</v>
      </c>
      <c r="L3513" t="s">
        <v>3580</v>
      </c>
    </row>
    <row r="3514" spans="1:12">
      <c r="A3514" t="s">
        <v>16259</v>
      </c>
      <c r="B3514" t="s">
        <v>16216</v>
      </c>
      <c r="C3514" t="str">
        <f t="shared" si="54"/>
        <v>Globus</v>
      </c>
      <c r="D3514" s="2" t="s">
        <v>28905</v>
      </c>
      <c r="E3514" t="s">
        <v>28906</v>
      </c>
      <c r="F3514" t="s">
        <v>28907</v>
      </c>
      <c r="G3514" t="s">
        <v>4302</v>
      </c>
      <c r="H3514" t="s">
        <v>4578</v>
      </c>
      <c r="I3514" t="s">
        <v>3716</v>
      </c>
      <c r="J3514" t="s">
        <v>16217</v>
      </c>
      <c r="K3514" t="s">
        <v>5780</v>
      </c>
      <c r="L3514" t="s">
        <v>1043</v>
      </c>
    </row>
    <row r="3515" spans="1:12">
      <c r="A3515" t="s">
        <v>16263</v>
      </c>
      <c r="B3515" t="s">
        <v>16219</v>
      </c>
      <c r="C3515" t="str">
        <f t="shared" si="54"/>
        <v>Muthoot</v>
      </c>
      <c r="D3515" s="2" t="s">
        <v>23291</v>
      </c>
      <c r="E3515" t="s">
        <v>859</v>
      </c>
      <c r="F3515" t="s">
        <v>28908</v>
      </c>
      <c r="G3515" t="s">
        <v>856</v>
      </c>
      <c r="H3515" t="s">
        <v>4875</v>
      </c>
      <c r="I3515" t="s">
        <v>16220</v>
      </c>
      <c r="J3515" t="s">
        <v>16221</v>
      </c>
      <c r="K3515" t="s">
        <v>2278</v>
      </c>
      <c r="L3515" t="s">
        <v>1043</v>
      </c>
    </row>
    <row r="3516" spans="1:12">
      <c r="A3516" t="s">
        <v>16268</v>
      </c>
      <c r="B3516" t="s">
        <v>16223</v>
      </c>
      <c r="C3516" t="str">
        <f t="shared" si="54"/>
        <v>Kiduja</v>
      </c>
      <c r="D3516" s="2" t="s">
        <v>7045</v>
      </c>
      <c r="E3516" t="s">
        <v>23080</v>
      </c>
      <c r="F3516" t="s">
        <v>16012</v>
      </c>
      <c r="G3516" t="s">
        <v>856</v>
      </c>
      <c r="H3516" t="s">
        <v>9092</v>
      </c>
      <c r="I3516" t="s">
        <v>12935</v>
      </c>
      <c r="J3516" t="s">
        <v>6077</v>
      </c>
      <c r="K3516" t="s">
        <v>16224</v>
      </c>
      <c r="L3516" t="s">
        <v>2978</v>
      </c>
    </row>
    <row r="3517" spans="1:12">
      <c r="A3517" t="s">
        <v>16272</v>
      </c>
      <c r="B3517" t="s">
        <v>16226</v>
      </c>
      <c r="C3517" t="str">
        <f t="shared" si="54"/>
        <v>Innovative</v>
      </c>
      <c r="D3517" s="2" t="s">
        <v>8143</v>
      </c>
      <c r="E3517" t="s">
        <v>6626</v>
      </c>
      <c r="F3517" t="s">
        <v>6626</v>
      </c>
      <c r="G3517" t="s">
        <v>856</v>
      </c>
      <c r="H3517" t="s">
        <v>1230</v>
      </c>
      <c r="I3517" t="s">
        <v>16227</v>
      </c>
      <c r="J3517" t="s">
        <v>671</v>
      </c>
      <c r="K3517" t="s">
        <v>16228</v>
      </c>
      <c r="L3517" t="s">
        <v>2978</v>
      </c>
    </row>
    <row r="3518" spans="1:12">
      <c r="A3518" t="s">
        <v>16275</v>
      </c>
      <c r="B3518" t="s">
        <v>16230</v>
      </c>
      <c r="C3518" t="str">
        <f t="shared" si="54"/>
        <v>Godavari</v>
      </c>
      <c r="D3518" s="2" t="s">
        <v>24384</v>
      </c>
      <c r="E3518" t="s">
        <v>859</v>
      </c>
      <c r="F3518" t="s">
        <v>28909</v>
      </c>
      <c r="G3518" t="s">
        <v>856</v>
      </c>
      <c r="H3518" t="s">
        <v>16231</v>
      </c>
      <c r="I3518" t="s">
        <v>5792</v>
      </c>
      <c r="J3518" t="s">
        <v>16232</v>
      </c>
      <c r="K3518" t="s">
        <v>4600</v>
      </c>
      <c r="L3518" t="s">
        <v>2978</v>
      </c>
    </row>
    <row r="3519" spans="1:12">
      <c r="A3519" t="s">
        <v>16280</v>
      </c>
      <c r="B3519" t="s">
        <v>16234</v>
      </c>
      <c r="C3519" t="str">
        <f t="shared" si="54"/>
        <v>Amarnath</v>
      </c>
      <c r="D3519" s="2" t="s">
        <v>25162</v>
      </c>
      <c r="E3519" t="s">
        <v>4555</v>
      </c>
      <c r="F3519" t="s">
        <v>1192</v>
      </c>
      <c r="G3519" t="s">
        <v>856</v>
      </c>
      <c r="H3519" t="s">
        <v>231</v>
      </c>
      <c r="I3519" t="s">
        <v>1107</v>
      </c>
      <c r="J3519" t="s">
        <v>1804</v>
      </c>
      <c r="K3519" t="s">
        <v>10209</v>
      </c>
      <c r="L3519" t="s">
        <v>3654</v>
      </c>
    </row>
    <row r="3520" spans="1:12">
      <c r="A3520" t="s">
        <v>16284</v>
      </c>
      <c r="B3520" t="s">
        <v>830</v>
      </c>
      <c r="C3520" t="str">
        <f t="shared" si="54"/>
        <v>UCO</v>
      </c>
      <c r="D3520" s="2" t="s">
        <v>13718</v>
      </c>
      <c r="E3520" t="s">
        <v>2472</v>
      </c>
      <c r="F3520" t="s">
        <v>28910</v>
      </c>
      <c r="G3520" t="s">
        <v>1071</v>
      </c>
      <c r="H3520" t="s">
        <v>16236</v>
      </c>
      <c r="I3520" t="s">
        <v>9556</v>
      </c>
      <c r="J3520" t="s">
        <v>16237</v>
      </c>
      <c r="K3520" t="s">
        <v>1008</v>
      </c>
      <c r="L3520" t="s">
        <v>4696</v>
      </c>
    </row>
    <row r="3521" spans="1:12">
      <c r="A3521" t="s">
        <v>16288</v>
      </c>
      <c r="B3521" t="s">
        <v>16239</v>
      </c>
      <c r="C3521" t="str">
        <f t="shared" si="54"/>
        <v>Nagreeka</v>
      </c>
      <c r="D3521" s="2" t="s">
        <v>3047</v>
      </c>
      <c r="E3521" t="s">
        <v>13188</v>
      </c>
      <c r="F3521" t="s">
        <v>15237</v>
      </c>
      <c r="G3521" t="s">
        <v>856</v>
      </c>
      <c r="H3521" t="s">
        <v>4642</v>
      </c>
      <c r="I3521" t="s">
        <v>14624</v>
      </c>
      <c r="J3521" t="s">
        <v>16240</v>
      </c>
      <c r="K3521" t="s">
        <v>16241</v>
      </c>
      <c r="L3521" t="s">
        <v>4696</v>
      </c>
    </row>
    <row r="3522" spans="1:12">
      <c r="A3522" t="s">
        <v>16290</v>
      </c>
      <c r="B3522" t="s">
        <v>16243</v>
      </c>
      <c r="C3522" t="str">
        <f t="shared" ref="C3522:C3585" si="55">IFERROR(LEFT(B3522,FIND(" ",B3522)-1),B3522)</f>
        <v>Sapphire</v>
      </c>
      <c r="D3522" s="2" t="s">
        <v>28911</v>
      </c>
      <c r="E3522" t="s">
        <v>28912</v>
      </c>
      <c r="F3522" t="s">
        <v>28913</v>
      </c>
      <c r="G3522" t="s">
        <v>856</v>
      </c>
      <c r="H3522" t="s">
        <v>16244</v>
      </c>
      <c r="I3522" t="s">
        <v>16245</v>
      </c>
      <c r="J3522" t="s">
        <v>16246</v>
      </c>
      <c r="K3522" t="s">
        <v>14427</v>
      </c>
      <c r="L3522" t="s">
        <v>4696</v>
      </c>
    </row>
    <row r="3523" spans="1:12">
      <c r="A3523" t="s">
        <v>16293</v>
      </c>
      <c r="B3523" t="s">
        <v>16248</v>
      </c>
      <c r="C3523" t="str">
        <f t="shared" si="55"/>
        <v>S.</v>
      </c>
      <c r="D3523" s="2" t="s">
        <v>7956</v>
      </c>
      <c r="E3523" t="s">
        <v>25148</v>
      </c>
      <c r="F3523" t="s">
        <v>25149</v>
      </c>
      <c r="G3523" t="s">
        <v>856</v>
      </c>
      <c r="H3523" t="s">
        <v>163</v>
      </c>
      <c r="I3523" t="s">
        <v>16249</v>
      </c>
      <c r="J3523" t="s">
        <v>14232</v>
      </c>
      <c r="K3523" t="s">
        <v>3980</v>
      </c>
      <c r="L3523" t="s">
        <v>4696</v>
      </c>
    </row>
    <row r="3524" spans="1:12">
      <c r="A3524" t="s">
        <v>16295</v>
      </c>
      <c r="B3524" t="s">
        <v>16251</v>
      </c>
      <c r="C3524" t="str">
        <f t="shared" si="55"/>
        <v>Chart.Logistics</v>
      </c>
      <c r="D3524" s="2" t="s">
        <v>526</v>
      </c>
      <c r="E3524" t="s">
        <v>3685</v>
      </c>
      <c r="F3524" t="s">
        <v>23260</v>
      </c>
      <c r="G3524" t="s">
        <v>856</v>
      </c>
      <c r="H3524" t="s">
        <v>5990</v>
      </c>
      <c r="I3524" t="s">
        <v>16252</v>
      </c>
      <c r="J3524" t="s">
        <v>1583</v>
      </c>
      <c r="K3524" t="s">
        <v>16253</v>
      </c>
      <c r="L3524" t="s">
        <v>4696</v>
      </c>
    </row>
    <row r="3525" spans="1:12">
      <c r="A3525" t="s">
        <v>16299</v>
      </c>
      <c r="B3525" t="s">
        <v>16255</v>
      </c>
      <c r="C3525" t="str">
        <f t="shared" si="55"/>
        <v>Gretex</v>
      </c>
      <c r="D3525" s="2" t="s">
        <v>3090</v>
      </c>
      <c r="E3525" t="s">
        <v>16256</v>
      </c>
      <c r="F3525" t="s">
        <v>16257</v>
      </c>
      <c r="G3525" t="s">
        <v>856</v>
      </c>
      <c r="H3525" t="s">
        <v>1518</v>
      </c>
      <c r="I3525" t="s">
        <v>8000</v>
      </c>
      <c r="J3525" t="s">
        <v>2369</v>
      </c>
      <c r="K3525" t="s">
        <v>16258</v>
      </c>
      <c r="L3525" t="s">
        <v>8073</v>
      </c>
    </row>
    <row r="3526" spans="1:12">
      <c r="A3526" t="s">
        <v>16302</v>
      </c>
      <c r="B3526" t="s">
        <v>16260</v>
      </c>
      <c r="C3526" t="str">
        <f t="shared" si="55"/>
        <v>Supertex</v>
      </c>
      <c r="D3526" s="2" t="s">
        <v>4204</v>
      </c>
      <c r="E3526" t="s">
        <v>859</v>
      </c>
      <c r="F3526" t="s">
        <v>302</v>
      </c>
      <c r="G3526" t="s">
        <v>856</v>
      </c>
      <c r="H3526" t="s">
        <v>7904</v>
      </c>
      <c r="I3526" t="s">
        <v>16261</v>
      </c>
      <c r="J3526" t="s">
        <v>4290</v>
      </c>
      <c r="K3526" t="s">
        <v>16262</v>
      </c>
      <c r="L3526" t="s">
        <v>256</v>
      </c>
    </row>
    <row r="3527" spans="1:12">
      <c r="A3527" t="s">
        <v>16306</v>
      </c>
      <c r="B3527" t="s">
        <v>16264</v>
      </c>
      <c r="C3527" t="str">
        <f t="shared" si="55"/>
        <v>Bank</v>
      </c>
      <c r="D3527" s="2" t="s">
        <v>16168</v>
      </c>
      <c r="E3527" t="s">
        <v>8906</v>
      </c>
      <c r="F3527" t="s">
        <v>28914</v>
      </c>
      <c r="G3527" t="s">
        <v>4196</v>
      </c>
      <c r="H3527" t="s">
        <v>16265</v>
      </c>
      <c r="I3527" t="s">
        <v>16266</v>
      </c>
      <c r="J3527" t="s">
        <v>16267</v>
      </c>
      <c r="K3527" t="s">
        <v>7068</v>
      </c>
      <c r="L3527" t="s">
        <v>6316</v>
      </c>
    </row>
    <row r="3528" spans="1:12">
      <c r="A3528" t="s">
        <v>842</v>
      </c>
      <c r="B3528" t="s">
        <v>843</v>
      </c>
      <c r="C3528" t="str">
        <f t="shared" si="55"/>
        <v>Name</v>
      </c>
      <c r="D3528" s="2" t="s">
        <v>844</v>
      </c>
      <c r="E3528" t="s">
        <v>845</v>
      </c>
      <c r="F3528" t="s">
        <v>846</v>
      </c>
      <c r="G3528" t="s">
        <v>847</v>
      </c>
      <c r="H3528" t="s">
        <v>848</v>
      </c>
      <c r="I3528" t="s">
        <v>849</v>
      </c>
      <c r="J3528" t="s">
        <v>850</v>
      </c>
      <c r="K3528" t="s">
        <v>851</v>
      </c>
      <c r="L3528" t="s">
        <v>852</v>
      </c>
    </row>
    <row r="3529" spans="1:12">
      <c r="A3529" t="s">
        <v>16310</v>
      </c>
      <c r="B3529" t="s">
        <v>16269</v>
      </c>
      <c r="C3529" t="str">
        <f t="shared" si="55"/>
        <v>Ramsons</v>
      </c>
      <c r="D3529" s="2" t="s">
        <v>25151</v>
      </c>
      <c r="E3529" t="s">
        <v>13012</v>
      </c>
      <c r="F3529" t="s">
        <v>25114</v>
      </c>
      <c r="G3529" t="s">
        <v>856</v>
      </c>
      <c r="H3529" t="s">
        <v>659</v>
      </c>
      <c r="I3529" t="s">
        <v>16270</v>
      </c>
      <c r="J3529" t="s">
        <v>1257</v>
      </c>
      <c r="K3529" t="s">
        <v>16271</v>
      </c>
      <c r="L3529" t="s">
        <v>6176</v>
      </c>
    </row>
    <row r="3530" spans="1:12">
      <c r="A3530" t="s">
        <v>16313</v>
      </c>
      <c r="B3530" t="s">
        <v>16273</v>
      </c>
      <c r="C3530" t="str">
        <f t="shared" si="55"/>
        <v>COSCO</v>
      </c>
      <c r="D3530" s="2" t="s">
        <v>25152</v>
      </c>
      <c r="E3530" t="s">
        <v>859</v>
      </c>
      <c r="F3530" t="s">
        <v>24790</v>
      </c>
      <c r="G3530" t="s">
        <v>856</v>
      </c>
      <c r="H3530" t="s">
        <v>2132</v>
      </c>
      <c r="I3530" t="s">
        <v>16274</v>
      </c>
      <c r="J3530" t="s">
        <v>9353</v>
      </c>
      <c r="K3530" t="s">
        <v>597</v>
      </c>
      <c r="L3530" t="s">
        <v>6176</v>
      </c>
    </row>
    <row r="3531" spans="1:12">
      <c r="A3531" t="s">
        <v>16316</v>
      </c>
      <c r="B3531" t="s">
        <v>16276</v>
      </c>
      <c r="C3531" t="str">
        <f t="shared" si="55"/>
        <v>IFGL</v>
      </c>
      <c r="D3531" s="2" t="s">
        <v>4135</v>
      </c>
      <c r="E3531" t="s">
        <v>22925</v>
      </c>
      <c r="F3531" t="s">
        <v>28915</v>
      </c>
      <c r="G3531" t="s">
        <v>2418</v>
      </c>
      <c r="H3531" t="s">
        <v>10771</v>
      </c>
      <c r="I3531" t="s">
        <v>16278</v>
      </c>
      <c r="J3531" t="s">
        <v>16279</v>
      </c>
      <c r="K3531" t="s">
        <v>10535</v>
      </c>
      <c r="L3531" t="s">
        <v>6176</v>
      </c>
    </row>
    <row r="3532" spans="1:12">
      <c r="A3532" t="s">
        <v>16322</v>
      </c>
      <c r="B3532" t="s">
        <v>16285</v>
      </c>
      <c r="C3532" t="str">
        <f t="shared" si="55"/>
        <v>Dev</v>
      </c>
      <c r="D3532" s="2" t="s">
        <v>13336</v>
      </c>
      <c r="E3532" t="s">
        <v>4156</v>
      </c>
      <c r="F3532" t="s">
        <v>25153</v>
      </c>
      <c r="G3532" t="s">
        <v>856</v>
      </c>
      <c r="H3532" t="s">
        <v>82</v>
      </c>
      <c r="I3532" t="s">
        <v>16286</v>
      </c>
      <c r="J3532" t="s">
        <v>2749</v>
      </c>
      <c r="K3532" t="s">
        <v>16287</v>
      </c>
      <c r="L3532" t="s">
        <v>5881</v>
      </c>
    </row>
    <row r="3533" spans="1:12">
      <c r="A3533" t="s">
        <v>16324</v>
      </c>
      <c r="B3533" t="s">
        <v>16289</v>
      </c>
      <c r="C3533" t="str">
        <f t="shared" si="55"/>
        <v>Zenlabs</v>
      </c>
      <c r="D3533" s="2" t="s">
        <v>24388</v>
      </c>
      <c r="E3533" t="s">
        <v>23744</v>
      </c>
      <c r="F3533" t="s">
        <v>6772</v>
      </c>
      <c r="G3533" t="s">
        <v>856</v>
      </c>
      <c r="H3533" t="s">
        <v>1787</v>
      </c>
      <c r="I3533" t="s">
        <v>6131</v>
      </c>
      <c r="J3533" t="s">
        <v>1476</v>
      </c>
      <c r="K3533" t="s">
        <v>485</v>
      </c>
      <c r="L3533" t="s">
        <v>548</v>
      </c>
    </row>
    <row r="3534" spans="1:12">
      <c r="A3534" t="s">
        <v>16328</v>
      </c>
      <c r="B3534" t="s">
        <v>16291</v>
      </c>
      <c r="C3534" t="str">
        <f t="shared" si="55"/>
        <v>Universal</v>
      </c>
      <c r="D3534" s="2" t="s">
        <v>23999</v>
      </c>
      <c r="E3534" t="s">
        <v>10345</v>
      </c>
      <c r="F3534" t="s">
        <v>1293</v>
      </c>
      <c r="G3534" t="s">
        <v>856</v>
      </c>
      <c r="H3534" t="s">
        <v>378</v>
      </c>
      <c r="I3534" t="s">
        <v>16292</v>
      </c>
      <c r="J3534" t="s">
        <v>3482</v>
      </c>
      <c r="K3534" t="s">
        <v>1887</v>
      </c>
      <c r="L3534" t="s">
        <v>548</v>
      </c>
    </row>
    <row r="3535" spans="1:12">
      <c r="A3535" t="s">
        <v>16332</v>
      </c>
      <c r="B3535" t="s">
        <v>16294</v>
      </c>
      <c r="C3535" t="str">
        <f t="shared" si="55"/>
        <v>Sonal</v>
      </c>
      <c r="D3535" s="2" t="s">
        <v>16870</v>
      </c>
      <c r="E3535" t="s">
        <v>15125</v>
      </c>
      <c r="F3535" t="s">
        <v>25154</v>
      </c>
      <c r="G3535" t="s">
        <v>856</v>
      </c>
      <c r="H3535" t="s">
        <v>7591</v>
      </c>
      <c r="I3535" t="s">
        <v>8167</v>
      </c>
      <c r="J3535" t="s">
        <v>8377</v>
      </c>
      <c r="K3535" t="s">
        <v>472</v>
      </c>
      <c r="L3535" t="s">
        <v>548</v>
      </c>
    </row>
    <row r="3536" spans="1:12">
      <c r="A3536" t="s">
        <v>16336</v>
      </c>
      <c r="B3536" t="s">
        <v>16296</v>
      </c>
      <c r="C3536" t="str">
        <f t="shared" si="55"/>
        <v>Divgi</v>
      </c>
      <c r="D3536" s="2" t="s">
        <v>28916</v>
      </c>
      <c r="E3536" t="s">
        <v>23658</v>
      </c>
      <c r="F3536" t="s">
        <v>28917</v>
      </c>
      <c r="G3536" t="s">
        <v>714</v>
      </c>
      <c r="H3536" t="s">
        <v>4528</v>
      </c>
      <c r="I3536" t="s">
        <v>16297</v>
      </c>
      <c r="J3536" t="s">
        <v>16298</v>
      </c>
      <c r="K3536" t="s">
        <v>10194</v>
      </c>
      <c r="L3536" t="s">
        <v>548</v>
      </c>
    </row>
    <row r="3537" spans="1:12">
      <c r="A3537" t="s">
        <v>16340</v>
      </c>
      <c r="B3537" t="s">
        <v>16300</v>
      </c>
      <c r="C3537" t="str">
        <f t="shared" si="55"/>
        <v>Dynamic</v>
      </c>
      <c r="D3537" s="2" t="s">
        <v>24465</v>
      </c>
      <c r="E3537" t="s">
        <v>2462</v>
      </c>
      <c r="F3537" t="s">
        <v>6422</v>
      </c>
      <c r="G3537" t="s">
        <v>333</v>
      </c>
      <c r="H3537" t="s">
        <v>4539</v>
      </c>
      <c r="I3537" t="s">
        <v>9935</v>
      </c>
      <c r="J3537" t="s">
        <v>2420</v>
      </c>
      <c r="K3537" t="s">
        <v>3343</v>
      </c>
      <c r="L3537" t="s">
        <v>4843</v>
      </c>
    </row>
    <row r="3538" spans="1:12">
      <c r="A3538" t="s">
        <v>16344</v>
      </c>
      <c r="B3538" t="s">
        <v>16303</v>
      </c>
      <c r="C3538" t="str">
        <f t="shared" si="55"/>
        <v>MBL</v>
      </c>
      <c r="D3538" s="2" t="s">
        <v>22890</v>
      </c>
      <c r="E3538" t="s">
        <v>859</v>
      </c>
      <c r="F3538" t="s">
        <v>25155</v>
      </c>
      <c r="G3538" t="s">
        <v>856</v>
      </c>
      <c r="H3538" t="s">
        <v>646</v>
      </c>
      <c r="I3538" t="s">
        <v>152</v>
      </c>
      <c r="J3538" t="s">
        <v>16304</v>
      </c>
      <c r="K3538" t="s">
        <v>16305</v>
      </c>
      <c r="L3538" t="s">
        <v>5580</v>
      </c>
    </row>
    <row r="3539" spans="1:12">
      <c r="A3539" t="s">
        <v>842</v>
      </c>
      <c r="B3539" t="s">
        <v>843</v>
      </c>
      <c r="C3539" t="str">
        <f t="shared" si="55"/>
        <v>Name</v>
      </c>
      <c r="D3539" s="2" t="s">
        <v>844</v>
      </c>
      <c r="E3539" t="s">
        <v>845</v>
      </c>
      <c r="F3539" t="s">
        <v>846</v>
      </c>
      <c r="G3539" t="s">
        <v>847</v>
      </c>
      <c r="H3539" t="s">
        <v>848</v>
      </c>
      <c r="I3539" t="s">
        <v>849</v>
      </c>
      <c r="J3539" t="s">
        <v>850</v>
      </c>
      <c r="K3539" t="s">
        <v>851</v>
      </c>
      <c r="L3539" t="s">
        <v>852</v>
      </c>
    </row>
    <row r="3540" spans="1:12">
      <c r="A3540" t="s">
        <v>16347</v>
      </c>
      <c r="B3540" t="s">
        <v>16307</v>
      </c>
      <c r="C3540" t="str">
        <f t="shared" si="55"/>
        <v>Prec.</v>
      </c>
      <c r="D3540" s="2" t="s">
        <v>25156</v>
      </c>
      <c r="E3540" t="s">
        <v>25157</v>
      </c>
      <c r="F3540" t="s">
        <v>25158</v>
      </c>
      <c r="G3540" t="s">
        <v>856</v>
      </c>
      <c r="H3540" t="s">
        <v>6339</v>
      </c>
      <c r="I3540" t="s">
        <v>16308</v>
      </c>
      <c r="J3540" t="s">
        <v>4871</v>
      </c>
      <c r="K3540" t="s">
        <v>16309</v>
      </c>
      <c r="L3540" t="s">
        <v>117</v>
      </c>
    </row>
    <row r="3541" spans="1:12">
      <c r="A3541" t="s">
        <v>16350</v>
      </c>
      <c r="B3541" t="s">
        <v>16311</v>
      </c>
      <c r="C3541" t="str">
        <f t="shared" si="55"/>
        <v>J</v>
      </c>
      <c r="D3541" s="2" t="s">
        <v>22789</v>
      </c>
      <c r="E3541" t="s">
        <v>859</v>
      </c>
      <c r="F3541" t="s">
        <v>23111</v>
      </c>
      <c r="G3541" t="s">
        <v>856</v>
      </c>
      <c r="H3541" t="s">
        <v>2350</v>
      </c>
      <c r="I3541" t="s">
        <v>16312</v>
      </c>
      <c r="J3541" t="s">
        <v>1056</v>
      </c>
      <c r="K3541" t="s">
        <v>8057</v>
      </c>
      <c r="L3541" t="s">
        <v>4472</v>
      </c>
    </row>
    <row r="3542" spans="1:12">
      <c r="A3542" t="s">
        <v>16353</v>
      </c>
      <c r="B3542" t="s">
        <v>16314</v>
      </c>
      <c r="C3542" t="str">
        <f t="shared" si="55"/>
        <v>Orissa</v>
      </c>
      <c r="D3542" s="2" t="s">
        <v>22814</v>
      </c>
      <c r="E3542" t="s">
        <v>11531</v>
      </c>
      <c r="F3542" t="s">
        <v>25159</v>
      </c>
      <c r="G3542" t="s">
        <v>856</v>
      </c>
      <c r="H3542" t="s">
        <v>5197</v>
      </c>
      <c r="I3542" t="s">
        <v>7296</v>
      </c>
      <c r="J3542" t="s">
        <v>16315</v>
      </c>
      <c r="K3542" t="s">
        <v>1922</v>
      </c>
      <c r="L3542" t="s">
        <v>4472</v>
      </c>
    </row>
    <row r="3543" spans="1:12">
      <c r="A3543" t="s">
        <v>16356</v>
      </c>
      <c r="B3543" t="s">
        <v>16317</v>
      </c>
      <c r="C3543" t="str">
        <f t="shared" si="55"/>
        <v>Mahindra</v>
      </c>
      <c r="D3543" s="2" t="s">
        <v>23956</v>
      </c>
      <c r="E3543" t="s">
        <v>859</v>
      </c>
      <c r="F3543" t="s">
        <v>28918</v>
      </c>
      <c r="G3543" t="s">
        <v>3634</v>
      </c>
      <c r="H3543" t="s">
        <v>16318</v>
      </c>
      <c r="I3543" t="s">
        <v>16319</v>
      </c>
      <c r="J3543" t="s">
        <v>16320</v>
      </c>
      <c r="K3543" t="s">
        <v>4852</v>
      </c>
      <c r="L3543" t="s">
        <v>16321</v>
      </c>
    </row>
    <row r="3544" spans="1:12">
      <c r="A3544" t="s">
        <v>16359</v>
      </c>
      <c r="B3544" t="s">
        <v>16323</v>
      </c>
      <c r="C3544" t="str">
        <f t="shared" si="55"/>
        <v>Aartech</v>
      </c>
      <c r="D3544" s="2" t="s">
        <v>16454</v>
      </c>
      <c r="E3544" t="s">
        <v>6312</v>
      </c>
      <c r="F3544" t="s">
        <v>25160</v>
      </c>
      <c r="G3544" t="s">
        <v>293</v>
      </c>
      <c r="H3544" t="s">
        <v>455</v>
      </c>
      <c r="I3544" t="s">
        <v>13742</v>
      </c>
      <c r="J3544" t="s">
        <v>1655</v>
      </c>
      <c r="K3544" t="s">
        <v>7049</v>
      </c>
      <c r="L3544" t="s">
        <v>16321</v>
      </c>
    </row>
    <row r="3545" spans="1:12">
      <c r="A3545" t="s">
        <v>16362</v>
      </c>
      <c r="B3545" t="s">
        <v>16325</v>
      </c>
      <c r="C3545" t="str">
        <f t="shared" si="55"/>
        <v>Lime</v>
      </c>
      <c r="D3545" s="2" t="s">
        <v>5260</v>
      </c>
      <c r="E3545" t="s">
        <v>21290</v>
      </c>
      <c r="F3545" t="s">
        <v>1772</v>
      </c>
      <c r="G3545" t="s">
        <v>856</v>
      </c>
      <c r="H3545" t="s">
        <v>1787</v>
      </c>
      <c r="I3545" t="s">
        <v>16326</v>
      </c>
      <c r="J3545" t="s">
        <v>2040</v>
      </c>
      <c r="K3545" t="s">
        <v>16327</v>
      </c>
      <c r="L3545" t="s">
        <v>6187</v>
      </c>
    </row>
    <row r="3546" spans="1:12">
      <c r="A3546" t="s">
        <v>16367</v>
      </c>
      <c r="B3546" t="s">
        <v>16329</v>
      </c>
      <c r="C3546" t="str">
        <f t="shared" si="55"/>
        <v>Kinetic</v>
      </c>
      <c r="D3546" s="2" t="s">
        <v>6846</v>
      </c>
      <c r="E3546" t="s">
        <v>16330</v>
      </c>
      <c r="F3546" t="s">
        <v>11673</v>
      </c>
      <c r="G3546" t="s">
        <v>856</v>
      </c>
      <c r="H3546" t="s">
        <v>632</v>
      </c>
      <c r="I3546" t="s">
        <v>16331</v>
      </c>
      <c r="J3546" t="s">
        <v>1369</v>
      </c>
      <c r="K3546" t="s">
        <v>859</v>
      </c>
      <c r="L3546" t="s">
        <v>253</v>
      </c>
    </row>
    <row r="3547" spans="1:12">
      <c r="A3547" t="s">
        <v>16372</v>
      </c>
      <c r="B3547" t="s">
        <v>16333</v>
      </c>
      <c r="C3547" t="str">
        <f t="shared" si="55"/>
        <v>Suditi</v>
      </c>
      <c r="D3547" s="2" t="s">
        <v>8188</v>
      </c>
      <c r="E3547" t="s">
        <v>25579</v>
      </c>
      <c r="F3547" t="s">
        <v>28919</v>
      </c>
      <c r="G3547" t="s">
        <v>856</v>
      </c>
      <c r="H3547" t="s">
        <v>6595</v>
      </c>
      <c r="I3547" t="s">
        <v>16334</v>
      </c>
      <c r="J3547" t="s">
        <v>3175</v>
      </c>
      <c r="K3547" t="s">
        <v>16335</v>
      </c>
      <c r="L3547" t="s">
        <v>253</v>
      </c>
    </row>
    <row r="3548" spans="1:12">
      <c r="A3548" t="s">
        <v>16376</v>
      </c>
      <c r="B3548" t="s">
        <v>16337</v>
      </c>
      <c r="C3548" t="str">
        <f t="shared" si="55"/>
        <v>N</v>
      </c>
      <c r="D3548" s="2" t="s">
        <v>26238</v>
      </c>
      <c r="E3548" t="s">
        <v>4999</v>
      </c>
      <c r="F3548" t="s">
        <v>28920</v>
      </c>
      <c r="G3548" t="s">
        <v>2409</v>
      </c>
      <c r="H3548" t="s">
        <v>8916</v>
      </c>
      <c r="I3548" t="s">
        <v>16338</v>
      </c>
      <c r="J3548" t="s">
        <v>16339</v>
      </c>
      <c r="K3548" t="s">
        <v>4002</v>
      </c>
      <c r="L3548" t="s">
        <v>253</v>
      </c>
    </row>
    <row r="3549" spans="1:12">
      <c r="A3549" t="s">
        <v>16379</v>
      </c>
      <c r="B3549" t="s">
        <v>16341</v>
      </c>
      <c r="C3549" t="str">
        <f t="shared" si="55"/>
        <v>NIIT</v>
      </c>
      <c r="D3549" s="2" t="s">
        <v>28921</v>
      </c>
      <c r="E3549" t="s">
        <v>18568</v>
      </c>
      <c r="F3549" t="s">
        <v>28922</v>
      </c>
      <c r="G3549" t="s">
        <v>159</v>
      </c>
      <c r="H3549" t="s">
        <v>7638</v>
      </c>
      <c r="I3549" t="s">
        <v>16342</v>
      </c>
      <c r="J3549" t="s">
        <v>16343</v>
      </c>
      <c r="K3549" t="s">
        <v>1632</v>
      </c>
      <c r="L3549" t="s">
        <v>253</v>
      </c>
    </row>
    <row r="3550" spans="1:12">
      <c r="A3550" t="s">
        <v>16382</v>
      </c>
      <c r="B3550" t="s">
        <v>16345</v>
      </c>
      <c r="C3550" t="str">
        <f t="shared" si="55"/>
        <v>Z</v>
      </c>
      <c r="D3550" s="2" t="s">
        <v>28923</v>
      </c>
      <c r="E3550" t="s">
        <v>23513</v>
      </c>
      <c r="F3550" t="s">
        <v>28924</v>
      </c>
      <c r="G3550" t="s">
        <v>856</v>
      </c>
      <c r="H3550" t="s">
        <v>12287</v>
      </c>
      <c r="I3550" t="s">
        <v>12732</v>
      </c>
      <c r="J3550" t="s">
        <v>16346</v>
      </c>
      <c r="K3550" t="s">
        <v>1744</v>
      </c>
      <c r="L3550" t="s">
        <v>253</v>
      </c>
    </row>
    <row r="3551" spans="1:12">
      <c r="A3551" t="s">
        <v>16386</v>
      </c>
      <c r="B3551" t="s">
        <v>16348</v>
      </c>
      <c r="C3551" t="str">
        <f t="shared" si="55"/>
        <v>HLV</v>
      </c>
      <c r="D3551" s="2" t="s">
        <v>2585</v>
      </c>
      <c r="E3551" t="s">
        <v>2710</v>
      </c>
      <c r="F3551" t="s">
        <v>28925</v>
      </c>
      <c r="G3551" t="s">
        <v>856</v>
      </c>
      <c r="H3551" t="s">
        <v>11683</v>
      </c>
      <c r="I3551" t="s">
        <v>16349</v>
      </c>
      <c r="J3551" t="s">
        <v>1042</v>
      </c>
      <c r="K3551" t="s">
        <v>512</v>
      </c>
      <c r="L3551" t="s">
        <v>638</v>
      </c>
    </row>
    <row r="3552" spans="1:12">
      <c r="A3552" t="s">
        <v>16391</v>
      </c>
      <c r="B3552" t="s">
        <v>16351</v>
      </c>
      <c r="C3552" t="str">
        <f t="shared" si="55"/>
        <v>Chowgule</v>
      </c>
      <c r="D3552" s="2" t="s">
        <v>17674</v>
      </c>
      <c r="E3552" t="s">
        <v>23083</v>
      </c>
      <c r="F3552" t="s">
        <v>28926</v>
      </c>
      <c r="G3552" t="s">
        <v>856</v>
      </c>
      <c r="H3552" t="s">
        <v>1369</v>
      </c>
      <c r="I3552" t="s">
        <v>16352</v>
      </c>
      <c r="J3552" t="s">
        <v>2098</v>
      </c>
      <c r="K3552" t="s">
        <v>9601</v>
      </c>
      <c r="L3552" t="s">
        <v>638</v>
      </c>
    </row>
    <row r="3553" spans="1:12">
      <c r="A3553" t="s">
        <v>16394</v>
      </c>
      <c r="B3553" t="s">
        <v>16354</v>
      </c>
      <c r="C3553" t="str">
        <f t="shared" si="55"/>
        <v>Medicamen</v>
      </c>
      <c r="D3553" s="2" t="s">
        <v>28927</v>
      </c>
      <c r="E3553" t="s">
        <v>22755</v>
      </c>
      <c r="F3553" t="s">
        <v>28928</v>
      </c>
      <c r="G3553" t="s">
        <v>1986</v>
      </c>
      <c r="H3553" t="s">
        <v>432</v>
      </c>
      <c r="I3553" t="s">
        <v>16355</v>
      </c>
      <c r="J3553" t="s">
        <v>9993</v>
      </c>
      <c r="K3553" t="s">
        <v>175</v>
      </c>
      <c r="L3553" t="s">
        <v>638</v>
      </c>
    </row>
    <row r="3554" spans="1:12">
      <c r="A3554" t="s">
        <v>16398</v>
      </c>
      <c r="B3554" t="s">
        <v>16357</v>
      </c>
      <c r="C3554" t="str">
        <f t="shared" si="55"/>
        <v>Fabino</v>
      </c>
      <c r="D3554" s="2" t="s">
        <v>4972</v>
      </c>
      <c r="E3554" t="s">
        <v>25089</v>
      </c>
      <c r="F3554" t="s">
        <v>13024</v>
      </c>
      <c r="G3554" t="s">
        <v>856</v>
      </c>
      <c r="H3554" t="s">
        <v>1787</v>
      </c>
      <c r="I3554" t="s">
        <v>9182</v>
      </c>
      <c r="J3554" t="s">
        <v>3314</v>
      </c>
      <c r="K3554" t="s">
        <v>16358</v>
      </c>
      <c r="L3554" t="s">
        <v>638</v>
      </c>
    </row>
    <row r="3555" spans="1:12">
      <c r="A3555" t="s">
        <v>842</v>
      </c>
      <c r="B3555" t="s">
        <v>843</v>
      </c>
      <c r="C3555" t="str">
        <f t="shared" si="55"/>
        <v>Name</v>
      </c>
      <c r="D3555" s="2" t="s">
        <v>844</v>
      </c>
      <c r="E3555" t="s">
        <v>845</v>
      </c>
      <c r="F3555" t="s">
        <v>846</v>
      </c>
      <c r="G3555" t="s">
        <v>847</v>
      </c>
      <c r="H3555" t="s">
        <v>848</v>
      </c>
      <c r="I3555" t="s">
        <v>849</v>
      </c>
      <c r="J3555" t="s">
        <v>850</v>
      </c>
      <c r="K3555" t="s">
        <v>851</v>
      </c>
      <c r="L3555" t="s">
        <v>852</v>
      </c>
    </row>
    <row r="3556" spans="1:12">
      <c r="A3556" t="s">
        <v>16401</v>
      </c>
      <c r="B3556" t="s">
        <v>16360</v>
      </c>
      <c r="C3556" t="str">
        <f t="shared" si="55"/>
        <v>Vivid</v>
      </c>
      <c r="D3556" s="2" t="s">
        <v>25162</v>
      </c>
      <c r="E3556" t="s">
        <v>9958</v>
      </c>
      <c r="F3556" t="s">
        <v>9507</v>
      </c>
      <c r="G3556" t="s">
        <v>856</v>
      </c>
      <c r="H3556" t="s">
        <v>1555</v>
      </c>
      <c r="I3556" t="s">
        <v>8227</v>
      </c>
      <c r="J3556" t="s">
        <v>8193</v>
      </c>
      <c r="K3556" t="s">
        <v>16361</v>
      </c>
      <c r="L3556" t="s">
        <v>657</v>
      </c>
    </row>
    <row r="3557" spans="1:12">
      <c r="A3557" t="s">
        <v>16405</v>
      </c>
      <c r="B3557" t="s">
        <v>16363</v>
      </c>
      <c r="C3557" t="str">
        <f t="shared" si="55"/>
        <v>PPAP</v>
      </c>
      <c r="D3557" s="2" t="s">
        <v>25163</v>
      </c>
      <c r="E3557" t="s">
        <v>16596</v>
      </c>
      <c r="F3557" t="s">
        <v>25164</v>
      </c>
      <c r="G3557" t="s">
        <v>3378</v>
      </c>
      <c r="H3557" t="s">
        <v>16364</v>
      </c>
      <c r="I3557" t="s">
        <v>16365</v>
      </c>
      <c r="J3557" t="s">
        <v>16366</v>
      </c>
      <c r="K3557" t="s">
        <v>83</v>
      </c>
      <c r="L3557" t="s">
        <v>657</v>
      </c>
    </row>
    <row r="3558" spans="1:12">
      <c r="A3558" t="s">
        <v>16407</v>
      </c>
      <c r="B3558" t="s">
        <v>16368</v>
      </c>
      <c r="C3558" t="str">
        <f t="shared" si="55"/>
        <v>Dalmia</v>
      </c>
      <c r="D3558" s="2" t="s">
        <v>28929</v>
      </c>
      <c r="E3558" t="s">
        <v>23584</v>
      </c>
      <c r="F3558" t="s">
        <v>28930</v>
      </c>
      <c r="G3558" t="s">
        <v>552</v>
      </c>
      <c r="H3558" t="s">
        <v>16369</v>
      </c>
      <c r="I3558" t="s">
        <v>16370</v>
      </c>
      <c r="J3558" t="s">
        <v>16371</v>
      </c>
      <c r="K3558" t="s">
        <v>969</v>
      </c>
      <c r="L3558" t="s">
        <v>657</v>
      </c>
    </row>
    <row r="3559" spans="1:12">
      <c r="A3559" t="s">
        <v>16412</v>
      </c>
      <c r="B3559" t="s">
        <v>16373</v>
      </c>
      <c r="C3559" t="str">
        <f t="shared" si="55"/>
        <v>Super</v>
      </c>
      <c r="D3559" s="2" t="s">
        <v>1079</v>
      </c>
      <c r="E3559" t="s">
        <v>1978</v>
      </c>
      <c r="F3559" t="s">
        <v>1007</v>
      </c>
      <c r="G3559" t="s">
        <v>856</v>
      </c>
      <c r="H3559" t="s">
        <v>228</v>
      </c>
      <c r="I3559" t="s">
        <v>16374</v>
      </c>
      <c r="J3559" t="s">
        <v>5670</v>
      </c>
      <c r="K3559" t="s">
        <v>16375</v>
      </c>
      <c r="L3559" t="s">
        <v>5115</v>
      </c>
    </row>
    <row r="3560" spans="1:12">
      <c r="A3560" t="s">
        <v>16414</v>
      </c>
      <c r="B3560" t="s">
        <v>16377</v>
      </c>
      <c r="C3560" t="str">
        <f t="shared" si="55"/>
        <v>Sicagen</v>
      </c>
      <c r="D3560" s="2" t="s">
        <v>25266</v>
      </c>
      <c r="E3560" t="s">
        <v>8533</v>
      </c>
      <c r="F3560" t="s">
        <v>28931</v>
      </c>
      <c r="G3560" t="s">
        <v>1908</v>
      </c>
      <c r="H3560" t="s">
        <v>471</v>
      </c>
      <c r="I3560" t="s">
        <v>8084</v>
      </c>
      <c r="J3560" t="s">
        <v>16378</v>
      </c>
      <c r="K3560" t="s">
        <v>10714</v>
      </c>
      <c r="L3560" t="s">
        <v>5115</v>
      </c>
    </row>
    <row r="3561" spans="1:12">
      <c r="A3561" t="s">
        <v>16418</v>
      </c>
      <c r="B3561" t="s">
        <v>16380</v>
      </c>
      <c r="C3561" t="str">
        <f t="shared" si="55"/>
        <v>Polymechplast</v>
      </c>
      <c r="D3561" s="2" t="s">
        <v>2197</v>
      </c>
      <c r="E3561" t="s">
        <v>5623</v>
      </c>
      <c r="F3561" t="s">
        <v>4247</v>
      </c>
      <c r="G3561" t="s">
        <v>319</v>
      </c>
      <c r="H3561" t="s">
        <v>1291</v>
      </c>
      <c r="I3561" t="s">
        <v>13348</v>
      </c>
      <c r="J3561" t="s">
        <v>10249</v>
      </c>
      <c r="K3561" t="s">
        <v>16381</v>
      </c>
      <c r="L3561" t="s">
        <v>453</v>
      </c>
    </row>
    <row r="3562" spans="1:12">
      <c r="A3562" t="s">
        <v>16421</v>
      </c>
      <c r="B3562" t="s">
        <v>16383</v>
      </c>
      <c r="C3562" t="str">
        <f t="shared" si="55"/>
        <v>Scoobee</v>
      </c>
      <c r="D3562" s="2" t="s">
        <v>25165</v>
      </c>
      <c r="E3562" t="s">
        <v>25166</v>
      </c>
      <c r="F3562" t="s">
        <v>25167</v>
      </c>
      <c r="G3562" t="s">
        <v>856</v>
      </c>
      <c r="H3562" t="s">
        <v>569</v>
      </c>
      <c r="I3562" t="s">
        <v>16384</v>
      </c>
      <c r="J3562" t="s">
        <v>4025</v>
      </c>
      <c r="K3562" t="s">
        <v>16385</v>
      </c>
      <c r="L3562" t="s">
        <v>13836</v>
      </c>
    </row>
    <row r="3563" spans="1:12">
      <c r="A3563" t="s">
        <v>16424</v>
      </c>
      <c r="B3563" t="s">
        <v>16387</v>
      </c>
      <c r="C3563" t="str">
        <f t="shared" si="55"/>
        <v>Saj</v>
      </c>
      <c r="D3563" s="2" t="s">
        <v>2998</v>
      </c>
      <c r="E3563" t="s">
        <v>8654</v>
      </c>
      <c r="F3563" t="s">
        <v>25168</v>
      </c>
      <c r="G3563" t="s">
        <v>856</v>
      </c>
      <c r="H3563" t="s">
        <v>632</v>
      </c>
      <c r="I3563" t="s">
        <v>16390</v>
      </c>
      <c r="J3563" t="s">
        <v>445</v>
      </c>
      <c r="K3563" t="s">
        <v>7962</v>
      </c>
      <c r="L3563" t="s">
        <v>13836</v>
      </c>
    </row>
    <row r="3564" spans="1:12">
      <c r="A3564" t="s">
        <v>16428</v>
      </c>
      <c r="B3564" t="s">
        <v>16392</v>
      </c>
      <c r="C3564" t="str">
        <f t="shared" si="55"/>
        <v>Ruby</v>
      </c>
      <c r="D3564" s="2" t="s">
        <v>25169</v>
      </c>
      <c r="E3564" t="s">
        <v>9199</v>
      </c>
      <c r="F3564" t="s">
        <v>25170</v>
      </c>
      <c r="G3564" t="s">
        <v>4539</v>
      </c>
      <c r="H3564" t="s">
        <v>3908</v>
      </c>
      <c r="I3564" t="s">
        <v>12374</v>
      </c>
      <c r="J3564" t="s">
        <v>16393</v>
      </c>
      <c r="K3564" t="s">
        <v>9826</v>
      </c>
      <c r="L3564" t="s">
        <v>669</v>
      </c>
    </row>
    <row r="3565" spans="1:12">
      <c r="A3565" t="s">
        <v>16431</v>
      </c>
      <c r="B3565" t="s">
        <v>16395</v>
      </c>
      <c r="C3565" t="str">
        <f t="shared" si="55"/>
        <v>T</v>
      </c>
      <c r="D3565" s="2" t="s">
        <v>28932</v>
      </c>
      <c r="E3565" t="s">
        <v>859</v>
      </c>
      <c r="F3565" t="s">
        <v>28933</v>
      </c>
      <c r="G3565" t="s">
        <v>242</v>
      </c>
      <c r="H3565" t="s">
        <v>4893</v>
      </c>
      <c r="I3565" t="s">
        <v>16396</v>
      </c>
      <c r="J3565" t="s">
        <v>16397</v>
      </c>
      <c r="K3565" t="s">
        <v>1230</v>
      </c>
      <c r="L3565" t="s">
        <v>669</v>
      </c>
    </row>
    <row r="3566" spans="1:12">
      <c r="A3566" t="s">
        <v>842</v>
      </c>
      <c r="B3566" t="s">
        <v>843</v>
      </c>
      <c r="C3566" t="str">
        <f t="shared" si="55"/>
        <v>Name</v>
      </c>
      <c r="D3566" s="2" t="s">
        <v>844</v>
      </c>
      <c r="E3566" t="s">
        <v>845</v>
      </c>
      <c r="F3566" t="s">
        <v>846</v>
      </c>
      <c r="G3566" t="s">
        <v>847</v>
      </c>
      <c r="H3566" t="s">
        <v>848</v>
      </c>
      <c r="I3566" t="s">
        <v>849</v>
      </c>
      <c r="J3566" t="s">
        <v>850</v>
      </c>
      <c r="K3566" t="s">
        <v>851</v>
      </c>
      <c r="L3566" t="s">
        <v>852</v>
      </c>
    </row>
    <row r="3567" spans="1:12">
      <c r="A3567" t="s">
        <v>16435</v>
      </c>
      <c r="B3567" t="s">
        <v>11363</v>
      </c>
      <c r="C3567" t="str">
        <f t="shared" si="55"/>
        <v>Kanishk</v>
      </c>
      <c r="D3567" s="2" t="s">
        <v>16454</v>
      </c>
      <c r="E3567" t="s">
        <v>1426</v>
      </c>
      <c r="F3567" t="s">
        <v>28934</v>
      </c>
      <c r="G3567" t="s">
        <v>856</v>
      </c>
      <c r="H3567" t="s">
        <v>5467</v>
      </c>
      <c r="I3567" t="s">
        <v>11364</v>
      </c>
      <c r="J3567" t="s">
        <v>11365</v>
      </c>
      <c r="K3567" t="s">
        <v>4251</v>
      </c>
      <c r="L3567" t="s">
        <v>6978</v>
      </c>
    </row>
    <row r="3568" spans="1:12">
      <c r="A3568" t="s">
        <v>16438</v>
      </c>
      <c r="B3568" t="s">
        <v>16402</v>
      </c>
      <c r="C3568" t="str">
        <f t="shared" si="55"/>
        <v>OneSource</v>
      </c>
      <c r="D3568" s="2" t="s">
        <v>28935</v>
      </c>
      <c r="E3568" t="s">
        <v>28936</v>
      </c>
      <c r="F3568" t="s">
        <v>28937</v>
      </c>
      <c r="G3568" t="s">
        <v>856</v>
      </c>
      <c r="H3568" t="s">
        <v>1437</v>
      </c>
      <c r="I3568" t="s">
        <v>16403</v>
      </c>
      <c r="J3568" t="s">
        <v>16404</v>
      </c>
      <c r="K3568" t="s">
        <v>7034</v>
      </c>
      <c r="L3568" t="s">
        <v>6978</v>
      </c>
    </row>
    <row r="3569" spans="1:12">
      <c r="A3569" t="s">
        <v>16443</v>
      </c>
      <c r="B3569" t="s">
        <v>16406</v>
      </c>
      <c r="C3569" t="str">
        <f t="shared" si="55"/>
        <v>Addi</v>
      </c>
      <c r="D3569" s="2" t="s">
        <v>23179</v>
      </c>
      <c r="E3569" t="s">
        <v>9292</v>
      </c>
      <c r="F3569" t="s">
        <v>23288</v>
      </c>
      <c r="G3569" t="s">
        <v>856</v>
      </c>
      <c r="H3569" t="s">
        <v>729</v>
      </c>
      <c r="I3569" t="s">
        <v>3632</v>
      </c>
      <c r="J3569" t="s">
        <v>856</v>
      </c>
      <c r="K3569" t="s">
        <v>859</v>
      </c>
      <c r="L3569" t="s">
        <v>4484</v>
      </c>
    </row>
    <row r="3570" spans="1:12">
      <c r="A3570" t="s">
        <v>16446</v>
      </c>
      <c r="B3570" t="s">
        <v>16408</v>
      </c>
      <c r="C3570" t="str">
        <f t="shared" si="55"/>
        <v>Bodal</v>
      </c>
      <c r="D3570" s="2" t="s">
        <v>28938</v>
      </c>
      <c r="E3570" t="s">
        <v>3724</v>
      </c>
      <c r="F3570" t="s">
        <v>28939</v>
      </c>
      <c r="G3570" t="s">
        <v>856</v>
      </c>
      <c r="H3570" t="s">
        <v>13528</v>
      </c>
      <c r="I3570" t="s">
        <v>16410</v>
      </c>
      <c r="J3570" t="s">
        <v>16411</v>
      </c>
      <c r="K3570" t="s">
        <v>5665</v>
      </c>
      <c r="L3570" t="s">
        <v>4484</v>
      </c>
    </row>
    <row r="3571" spans="1:12">
      <c r="A3571" t="s">
        <v>16452</v>
      </c>
      <c r="B3571" t="s">
        <v>16413</v>
      </c>
      <c r="C3571" t="str">
        <f t="shared" si="55"/>
        <v>Shivalik</v>
      </c>
      <c r="D3571" s="2" t="s">
        <v>23381</v>
      </c>
      <c r="E3571" t="s">
        <v>22813</v>
      </c>
      <c r="F3571" t="s">
        <v>28940</v>
      </c>
      <c r="G3571" t="s">
        <v>1642</v>
      </c>
      <c r="H3571" t="s">
        <v>470</v>
      </c>
      <c r="I3571" t="s">
        <v>13899</v>
      </c>
      <c r="J3571" t="s">
        <v>14030</v>
      </c>
      <c r="K3571" t="s">
        <v>7267</v>
      </c>
      <c r="L3571" t="s">
        <v>4484</v>
      </c>
    </row>
    <row r="3572" spans="1:12">
      <c r="A3572" t="s">
        <v>16455</v>
      </c>
      <c r="B3572" t="s">
        <v>16415</v>
      </c>
      <c r="C3572" t="str">
        <f t="shared" si="55"/>
        <v>Thakkers</v>
      </c>
      <c r="D3572" s="2" t="s">
        <v>24620</v>
      </c>
      <c r="E3572" t="s">
        <v>5183</v>
      </c>
      <c r="F3572" t="s">
        <v>28941</v>
      </c>
      <c r="G3572" t="s">
        <v>856</v>
      </c>
      <c r="H3572" t="s">
        <v>2687</v>
      </c>
      <c r="I3572" t="s">
        <v>16416</v>
      </c>
      <c r="J3572" t="s">
        <v>4624</v>
      </c>
      <c r="K3572" t="s">
        <v>16417</v>
      </c>
      <c r="L3572" t="s">
        <v>5010</v>
      </c>
    </row>
    <row r="3573" spans="1:12">
      <c r="A3573" t="s">
        <v>16459</v>
      </c>
      <c r="B3573" t="s">
        <v>16422</v>
      </c>
      <c r="C3573" t="str">
        <f t="shared" si="55"/>
        <v>Dwarikesh</v>
      </c>
      <c r="D3573" s="2" t="s">
        <v>23034</v>
      </c>
      <c r="E3573" t="s">
        <v>9482</v>
      </c>
      <c r="F3573" t="s">
        <v>28942</v>
      </c>
      <c r="G3573" t="s">
        <v>1154</v>
      </c>
      <c r="H3573" t="s">
        <v>436</v>
      </c>
      <c r="I3573" t="s">
        <v>5114</v>
      </c>
      <c r="J3573" t="s">
        <v>16423</v>
      </c>
      <c r="K3573" t="s">
        <v>8346</v>
      </c>
      <c r="L3573" t="s">
        <v>4494</v>
      </c>
    </row>
    <row r="3574" spans="1:12">
      <c r="A3574" t="s">
        <v>16462</v>
      </c>
      <c r="B3574" t="s">
        <v>16425</v>
      </c>
      <c r="C3574" t="str">
        <f t="shared" si="55"/>
        <v>Central</v>
      </c>
      <c r="D3574" s="2" t="s">
        <v>9082</v>
      </c>
      <c r="E3574" t="s">
        <v>2859</v>
      </c>
      <c r="F3574" t="s">
        <v>28943</v>
      </c>
      <c r="G3574" t="s">
        <v>3847</v>
      </c>
      <c r="H3574" t="s">
        <v>16426</v>
      </c>
      <c r="I3574" t="s">
        <v>3133</v>
      </c>
      <c r="J3574" t="s">
        <v>16427</v>
      </c>
      <c r="K3574" t="s">
        <v>366</v>
      </c>
      <c r="L3574" t="s">
        <v>4494</v>
      </c>
    </row>
    <row r="3575" spans="1:12">
      <c r="A3575" t="s">
        <v>16465</v>
      </c>
      <c r="B3575" t="s">
        <v>16419</v>
      </c>
      <c r="C3575" t="str">
        <f t="shared" si="55"/>
        <v>Marinetrans</v>
      </c>
      <c r="D3575" s="2" t="s">
        <v>9562</v>
      </c>
      <c r="E3575" t="s">
        <v>21180</v>
      </c>
      <c r="F3575" t="s">
        <v>7302</v>
      </c>
      <c r="G3575" t="s">
        <v>856</v>
      </c>
      <c r="H3575" t="s">
        <v>449</v>
      </c>
      <c r="I3575" t="s">
        <v>9182</v>
      </c>
      <c r="J3575" t="s">
        <v>16420</v>
      </c>
      <c r="K3575" t="s">
        <v>5817</v>
      </c>
      <c r="L3575" t="s">
        <v>4494</v>
      </c>
    </row>
    <row r="3576" spans="1:12">
      <c r="A3576" t="s">
        <v>16469</v>
      </c>
      <c r="B3576" t="s">
        <v>16429</v>
      </c>
      <c r="C3576" t="str">
        <f t="shared" si="55"/>
        <v>Dhanlaxmi</v>
      </c>
      <c r="D3576" s="2" t="s">
        <v>10845</v>
      </c>
      <c r="E3576" t="s">
        <v>3182</v>
      </c>
      <c r="F3576" t="s">
        <v>28944</v>
      </c>
      <c r="G3576" t="s">
        <v>856</v>
      </c>
      <c r="H3576" t="s">
        <v>11593</v>
      </c>
      <c r="I3576" t="s">
        <v>8012</v>
      </c>
      <c r="J3576" t="s">
        <v>16430</v>
      </c>
      <c r="K3576" t="s">
        <v>1654</v>
      </c>
      <c r="L3576" t="s">
        <v>5814</v>
      </c>
    </row>
    <row r="3577" spans="1:12">
      <c r="A3577" t="s">
        <v>16472</v>
      </c>
      <c r="B3577" t="s">
        <v>16432</v>
      </c>
      <c r="C3577" t="str">
        <f t="shared" si="55"/>
        <v>DigiSpice</v>
      </c>
      <c r="D3577" s="2" t="s">
        <v>4575</v>
      </c>
      <c r="E3577" t="s">
        <v>25172</v>
      </c>
      <c r="F3577" t="s">
        <v>25173</v>
      </c>
      <c r="G3577" t="s">
        <v>856</v>
      </c>
      <c r="H3577" t="s">
        <v>15368</v>
      </c>
      <c r="I3577" t="s">
        <v>16433</v>
      </c>
      <c r="J3577" t="s">
        <v>16434</v>
      </c>
      <c r="K3577" t="s">
        <v>668</v>
      </c>
      <c r="L3577" t="s">
        <v>5814</v>
      </c>
    </row>
    <row r="3578" spans="1:12">
      <c r="A3578" t="s">
        <v>16479</v>
      </c>
      <c r="B3578" t="s">
        <v>806</v>
      </c>
      <c r="C3578" t="str">
        <f t="shared" si="55"/>
        <v>SIS</v>
      </c>
      <c r="D3578" s="2" t="s">
        <v>28945</v>
      </c>
      <c r="E3578" t="s">
        <v>2654</v>
      </c>
      <c r="F3578" t="s">
        <v>28946</v>
      </c>
      <c r="G3578" t="s">
        <v>856</v>
      </c>
      <c r="H3578" t="s">
        <v>16436</v>
      </c>
      <c r="I3578" t="s">
        <v>5245</v>
      </c>
      <c r="J3578" t="s">
        <v>16437</v>
      </c>
      <c r="K3578" t="s">
        <v>3351</v>
      </c>
      <c r="L3578" t="s">
        <v>5814</v>
      </c>
    </row>
    <row r="3579" spans="1:12">
      <c r="A3579" t="s">
        <v>16483</v>
      </c>
      <c r="B3579" t="s">
        <v>16456</v>
      </c>
      <c r="C3579" t="str">
        <f t="shared" si="55"/>
        <v>Sandu</v>
      </c>
      <c r="D3579" s="2" t="s">
        <v>3467</v>
      </c>
      <c r="E3579" t="s">
        <v>4247</v>
      </c>
      <c r="F3579" t="s">
        <v>23547</v>
      </c>
      <c r="G3579" t="s">
        <v>4560</v>
      </c>
      <c r="H3579" t="s">
        <v>1534</v>
      </c>
      <c r="I3579" t="s">
        <v>16457</v>
      </c>
      <c r="J3579" t="s">
        <v>6070</v>
      </c>
      <c r="K3579" t="s">
        <v>16458</v>
      </c>
      <c r="L3579" t="s">
        <v>5814</v>
      </c>
    </row>
    <row r="3580" spans="1:12">
      <c r="A3580" t="s">
        <v>16485</v>
      </c>
      <c r="B3580" t="s">
        <v>16439</v>
      </c>
      <c r="C3580" t="str">
        <f t="shared" si="55"/>
        <v>Kothari</v>
      </c>
      <c r="D3580" s="2" t="s">
        <v>1782</v>
      </c>
      <c r="E3580" t="s">
        <v>859</v>
      </c>
      <c r="F3580" t="s">
        <v>25175</v>
      </c>
      <c r="G3580" t="s">
        <v>856</v>
      </c>
      <c r="H3580" t="s">
        <v>326</v>
      </c>
      <c r="I3580" t="s">
        <v>16441</v>
      </c>
      <c r="J3580" t="s">
        <v>2549</v>
      </c>
      <c r="K3580" t="s">
        <v>16442</v>
      </c>
      <c r="L3580" t="s">
        <v>6673</v>
      </c>
    </row>
    <row r="3581" spans="1:12">
      <c r="A3581" t="s">
        <v>16489</v>
      </c>
      <c r="B3581" t="s">
        <v>16444</v>
      </c>
      <c r="C3581" t="str">
        <f t="shared" si="55"/>
        <v>U.</v>
      </c>
      <c r="D3581" s="2" t="s">
        <v>4350</v>
      </c>
      <c r="E3581" t="s">
        <v>28947</v>
      </c>
      <c r="F3581" t="s">
        <v>28948</v>
      </c>
      <c r="G3581" t="s">
        <v>856</v>
      </c>
      <c r="H3581" t="s">
        <v>14697</v>
      </c>
      <c r="I3581" t="s">
        <v>8147</v>
      </c>
      <c r="J3581" t="s">
        <v>2036</v>
      </c>
      <c r="K3581" t="s">
        <v>16445</v>
      </c>
      <c r="L3581" t="s">
        <v>6673</v>
      </c>
    </row>
    <row r="3582" spans="1:12">
      <c r="A3582" t="s">
        <v>842</v>
      </c>
      <c r="B3582" t="s">
        <v>843</v>
      </c>
      <c r="C3582" t="str">
        <f t="shared" si="55"/>
        <v>Name</v>
      </c>
      <c r="D3582" s="2" t="s">
        <v>844</v>
      </c>
      <c r="E3582" t="s">
        <v>845</v>
      </c>
      <c r="F3582" t="s">
        <v>846</v>
      </c>
      <c r="G3582" t="s">
        <v>847</v>
      </c>
      <c r="H3582" t="s">
        <v>848</v>
      </c>
      <c r="I3582" t="s">
        <v>849</v>
      </c>
      <c r="J3582" t="s">
        <v>850</v>
      </c>
      <c r="K3582" t="s">
        <v>851</v>
      </c>
      <c r="L3582" t="s">
        <v>852</v>
      </c>
    </row>
    <row r="3583" spans="1:12">
      <c r="A3583" t="s">
        <v>16493</v>
      </c>
      <c r="B3583" t="s">
        <v>16447</v>
      </c>
      <c r="C3583" t="str">
        <f t="shared" si="55"/>
        <v>Sindhu</v>
      </c>
      <c r="D3583" s="2" t="s">
        <v>11292</v>
      </c>
      <c r="E3583" t="s">
        <v>28407</v>
      </c>
      <c r="F3583" t="s">
        <v>28949</v>
      </c>
      <c r="G3583" t="s">
        <v>856</v>
      </c>
      <c r="H3583" t="s">
        <v>16449</v>
      </c>
      <c r="I3583" t="s">
        <v>16450</v>
      </c>
      <c r="J3583" t="s">
        <v>13124</v>
      </c>
      <c r="K3583" t="s">
        <v>16451</v>
      </c>
      <c r="L3583" t="s">
        <v>15565</v>
      </c>
    </row>
    <row r="3584" spans="1:12">
      <c r="A3584" t="s">
        <v>16495</v>
      </c>
      <c r="B3584" t="s">
        <v>16520</v>
      </c>
      <c r="C3584" t="str">
        <f t="shared" si="55"/>
        <v>Virinchi</v>
      </c>
      <c r="D3584" s="2" t="s">
        <v>7287</v>
      </c>
      <c r="E3584" t="s">
        <v>25176</v>
      </c>
      <c r="F3584" t="s">
        <v>25177</v>
      </c>
      <c r="G3584" t="s">
        <v>856</v>
      </c>
      <c r="H3584" t="s">
        <v>1601</v>
      </c>
      <c r="I3584" t="s">
        <v>16521</v>
      </c>
      <c r="J3584" t="s">
        <v>16522</v>
      </c>
      <c r="K3584" t="s">
        <v>16523</v>
      </c>
      <c r="L3584" t="s">
        <v>208</v>
      </c>
    </row>
    <row r="3585" spans="1:12">
      <c r="A3585" t="s">
        <v>16500</v>
      </c>
      <c r="B3585" t="s">
        <v>16453</v>
      </c>
      <c r="C3585" t="str">
        <f t="shared" si="55"/>
        <v>Octavius</v>
      </c>
      <c r="D3585" s="2" t="s">
        <v>7561</v>
      </c>
      <c r="E3585" t="s">
        <v>3352</v>
      </c>
      <c r="F3585" t="s">
        <v>8857</v>
      </c>
      <c r="G3585" t="s">
        <v>856</v>
      </c>
      <c r="H3585" t="s">
        <v>1369</v>
      </c>
      <c r="I3585" t="s">
        <v>5276</v>
      </c>
      <c r="J3585" t="s">
        <v>453</v>
      </c>
      <c r="K3585" t="s">
        <v>2369</v>
      </c>
      <c r="L3585" t="s">
        <v>208</v>
      </c>
    </row>
    <row r="3586" spans="1:12">
      <c r="A3586" t="s">
        <v>16504</v>
      </c>
      <c r="B3586" t="s">
        <v>16460</v>
      </c>
      <c r="C3586" t="str">
        <f t="shared" ref="C3586:C3649" si="56">IFERROR(LEFT(B3586,FIND(" ",B3586)-1),B3586)</f>
        <v>Pratik</v>
      </c>
      <c r="D3586" s="2" t="s">
        <v>144</v>
      </c>
      <c r="E3586" t="s">
        <v>25178</v>
      </c>
      <c r="F3586" t="s">
        <v>25179</v>
      </c>
      <c r="G3586" t="s">
        <v>856</v>
      </c>
      <c r="H3586" t="s">
        <v>1264</v>
      </c>
      <c r="I3586" t="s">
        <v>5583</v>
      </c>
      <c r="J3586" t="s">
        <v>1405</v>
      </c>
      <c r="K3586" t="s">
        <v>16461</v>
      </c>
      <c r="L3586" t="s">
        <v>686</v>
      </c>
    </row>
    <row r="3587" spans="1:12">
      <c r="A3587" t="s">
        <v>16510</v>
      </c>
      <c r="B3587" t="s">
        <v>16463</v>
      </c>
      <c r="C3587" t="str">
        <f t="shared" si="56"/>
        <v>Rishabh</v>
      </c>
      <c r="D3587" s="2" t="s">
        <v>24368</v>
      </c>
      <c r="E3587" t="s">
        <v>24122</v>
      </c>
      <c r="F3587" t="s">
        <v>28950</v>
      </c>
      <c r="G3587" t="s">
        <v>856</v>
      </c>
      <c r="H3587" t="s">
        <v>4392</v>
      </c>
      <c r="I3587" t="s">
        <v>16464</v>
      </c>
      <c r="J3587" t="s">
        <v>7824</v>
      </c>
      <c r="K3587" t="s">
        <v>2101</v>
      </c>
      <c r="L3587" t="s">
        <v>686</v>
      </c>
    </row>
    <row r="3588" spans="1:12">
      <c r="A3588" t="s">
        <v>16512</v>
      </c>
      <c r="B3588" t="s">
        <v>16466</v>
      </c>
      <c r="C3588" t="str">
        <f t="shared" si="56"/>
        <v>Paras</v>
      </c>
      <c r="D3588" s="2" t="s">
        <v>8476</v>
      </c>
      <c r="E3588" t="s">
        <v>25180</v>
      </c>
      <c r="F3588" t="s">
        <v>25181</v>
      </c>
      <c r="G3588" t="s">
        <v>856</v>
      </c>
      <c r="H3588" t="s">
        <v>198</v>
      </c>
      <c r="I3588" t="s">
        <v>16467</v>
      </c>
      <c r="J3588" t="s">
        <v>856</v>
      </c>
      <c r="K3588" t="s">
        <v>859</v>
      </c>
      <c r="L3588" t="s">
        <v>16468</v>
      </c>
    </row>
    <row r="3589" spans="1:12">
      <c r="A3589" t="s">
        <v>16516</v>
      </c>
      <c r="B3589" t="s">
        <v>16470</v>
      </c>
      <c r="C3589" t="str">
        <f t="shared" si="56"/>
        <v>Bimetal</v>
      </c>
      <c r="D3589" s="2" t="s">
        <v>27187</v>
      </c>
      <c r="E3589" t="s">
        <v>6102</v>
      </c>
      <c r="F3589" t="s">
        <v>28951</v>
      </c>
      <c r="G3589" t="s">
        <v>319</v>
      </c>
      <c r="H3589" t="s">
        <v>5939</v>
      </c>
      <c r="I3589" t="s">
        <v>3050</v>
      </c>
      <c r="J3589" t="s">
        <v>16471</v>
      </c>
      <c r="K3589" t="s">
        <v>6341</v>
      </c>
      <c r="L3589" t="s">
        <v>16468</v>
      </c>
    </row>
    <row r="3590" spans="1:12">
      <c r="A3590" t="s">
        <v>16519</v>
      </c>
      <c r="B3590" t="s">
        <v>16473</v>
      </c>
      <c r="C3590" t="str">
        <f t="shared" si="56"/>
        <v>SignatureGlobal</v>
      </c>
      <c r="D3590" s="2" t="s">
        <v>28952</v>
      </c>
      <c r="E3590" t="s">
        <v>18536</v>
      </c>
      <c r="F3590" t="s">
        <v>28953</v>
      </c>
      <c r="G3590" t="s">
        <v>856</v>
      </c>
      <c r="H3590" t="s">
        <v>16475</v>
      </c>
      <c r="I3590" t="s">
        <v>16476</v>
      </c>
      <c r="J3590" t="s">
        <v>16477</v>
      </c>
      <c r="K3590" t="s">
        <v>16478</v>
      </c>
      <c r="L3590" t="s">
        <v>16468</v>
      </c>
    </row>
    <row r="3591" spans="1:12">
      <c r="A3591" t="s">
        <v>16524</v>
      </c>
      <c r="B3591" t="s">
        <v>16480</v>
      </c>
      <c r="C3591" t="str">
        <f t="shared" si="56"/>
        <v>Asit</v>
      </c>
      <c r="D3591" s="2" t="s">
        <v>3723</v>
      </c>
      <c r="E3591" t="s">
        <v>859</v>
      </c>
      <c r="F3591" t="s">
        <v>23408</v>
      </c>
      <c r="G3591" t="s">
        <v>856</v>
      </c>
      <c r="H3591" t="s">
        <v>254</v>
      </c>
      <c r="I3591" t="s">
        <v>16481</v>
      </c>
      <c r="J3591" t="s">
        <v>10436</v>
      </c>
      <c r="K3591" t="s">
        <v>16482</v>
      </c>
      <c r="L3591" t="s">
        <v>8639</v>
      </c>
    </row>
    <row r="3592" spans="1:12">
      <c r="A3592" t="s">
        <v>16526</v>
      </c>
      <c r="B3592" t="s">
        <v>16484</v>
      </c>
      <c r="C3592" t="str">
        <f t="shared" si="56"/>
        <v>Jainex</v>
      </c>
      <c r="D3592" s="2" t="s">
        <v>23097</v>
      </c>
      <c r="E3592" t="s">
        <v>23487</v>
      </c>
      <c r="F3592" t="s">
        <v>24329</v>
      </c>
      <c r="G3592" t="s">
        <v>856</v>
      </c>
      <c r="H3592" t="s">
        <v>1027</v>
      </c>
      <c r="I3592" t="s">
        <v>6157</v>
      </c>
      <c r="J3592" t="s">
        <v>14216</v>
      </c>
      <c r="K3592" t="s">
        <v>270</v>
      </c>
      <c r="L3592" t="s">
        <v>205</v>
      </c>
    </row>
    <row r="3593" spans="1:12">
      <c r="A3593" t="s">
        <v>842</v>
      </c>
      <c r="B3593" t="s">
        <v>843</v>
      </c>
      <c r="C3593" t="str">
        <f t="shared" si="56"/>
        <v>Name</v>
      </c>
      <c r="D3593" s="2" t="s">
        <v>844</v>
      </c>
      <c r="E3593" t="s">
        <v>845</v>
      </c>
      <c r="F3593" t="s">
        <v>846</v>
      </c>
      <c r="G3593" t="s">
        <v>847</v>
      </c>
      <c r="H3593" t="s">
        <v>848</v>
      </c>
      <c r="I3593" t="s">
        <v>849</v>
      </c>
      <c r="J3593" t="s">
        <v>850</v>
      </c>
      <c r="K3593" t="s">
        <v>851</v>
      </c>
      <c r="L3593" t="s">
        <v>852</v>
      </c>
    </row>
    <row r="3594" spans="1:12">
      <c r="A3594" t="s">
        <v>16530</v>
      </c>
      <c r="B3594" t="s">
        <v>16486</v>
      </c>
      <c r="C3594" t="str">
        <f t="shared" si="56"/>
        <v>Brookfield</v>
      </c>
      <c r="D3594" s="2" t="s">
        <v>28954</v>
      </c>
      <c r="E3594" t="s">
        <v>8224</v>
      </c>
      <c r="F3594" t="s">
        <v>28955</v>
      </c>
      <c r="G3594" t="s">
        <v>1405</v>
      </c>
      <c r="H3594" t="s">
        <v>16487</v>
      </c>
      <c r="I3594" t="s">
        <v>7010</v>
      </c>
      <c r="J3594" t="s">
        <v>16488</v>
      </c>
      <c r="K3594" t="s">
        <v>8272</v>
      </c>
      <c r="L3594" t="s">
        <v>205</v>
      </c>
    </row>
    <row r="3595" spans="1:12">
      <c r="A3595" t="s">
        <v>16534</v>
      </c>
      <c r="B3595" t="s">
        <v>16490</v>
      </c>
      <c r="C3595" t="str">
        <f t="shared" si="56"/>
        <v>Standard</v>
      </c>
      <c r="D3595" s="2" t="s">
        <v>23731</v>
      </c>
      <c r="E3595" t="s">
        <v>25182</v>
      </c>
      <c r="F3595" t="s">
        <v>24644</v>
      </c>
      <c r="G3595" t="s">
        <v>856</v>
      </c>
      <c r="H3595" t="s">
        <v>2409</v>
      </c>
      <c r="I3595" t="s">
        <v>16491</v>
      </c>
      <c r="J3595" t="s">
        <v>16492</v>
      </c>
      <c r="K3595" t="s">
        <v>10101</v>
      </c>
      <c r="L3595" t="s">
        <v>922</v>
      </c>
    </row>
    <row r="3596" spans="1:12">
      <c r="A3596" t="s">
        <v>16538</v>
      </c>
      <c r="B3596" t="s">
        <v>16496</v>
      </c>
      <c r="C3596" t="str">
        <f t="shared" si="56"/>
        <v>Jindal</v>
      </c>
      <c r="D3596" s="2" t="s">
        <v>28956</v>
      </c>
      <c r="E3596" t="s">
        <v>8088</v>
      </c>
      <c r="F3596" t="s">
        <v>28957</v>
      </c>
      <c r="G3596" t="s">
        <v>3807</v>
      </c>
      <c r="H3596" t="s">
        <v>8513</v>
      </c>
      <c r="I3596" t="s">
        <v>16497</v>
      </c>
      <c r="J3596" t="s">
        <v>16498</v>
      </c>
      <c r="K3596" t="s">
        <v>16499</v>
      </c>
      <c r="L3596" t="s">
        <v>2113</v>
      </c>
    </row>
    <row r="3597" spans="1:12">
      <c r="A3597" t="s">
        <v>16542</v>
      </c>
      <c r="B3597" t="s">
        <v>16501</v>
      </c>
      <c r="C3597" t="str">
        <f t="shared" si="56"/>
        <v>TVS</v>
      </c>
      <c r="D3597" s="2" t="s">
        <v>28958</v>
      </c>
      <c r="E3597" t="s">
        <v>25542</v>
      </c>
      <c r="F3597" t="s">
        <v>28959</v>
      </c>
      <c r="G3597" t="s">
        <v>1902</v>
      </c>
      <c r="H3597" t="s">
        <v>4281</v>
      </c>
      <c r="I3597" t="s">
        <v>16502</v>
      </c>
      <c r="J3597" t="s">
        <v>16503</v>
      </c>
      <c r="K3597" t="s">
        <v>107</v>
      </c>
      <c r="L3597" t="s">
        <v>2113</v>
      </c>
    </row>
    <row r="3598" spans="1:12">
      <c r="A3598" t="s">
        <v>16545</v>
      </c>
      <c r="B3598" t="s">
        <v>16505</v>
      </c>
      <c r="C3598" t="str">
        <f t="shared" si="56"/>
        <v>MIRC</v>
      </c>
      <c r="D3598" s="2" t="s">
        <v>5232</v>
      </c>
      <c r="E3598" t="s">
        <v>859</v>
      </c>
      <c r="F3598" t="s">
        <v>28960</v>
      </c>
      <c r="G3598" t="s">
        <v>856</v>
      </c>
      <c r="H3598" t="s">
        <v>16506</v>
      </c>
      <c r="I3598" t="s">
        <v>16507</v>
      </c>
      <c r="J3598" t="s">
        <v>16508</v>
      </c>
      <c r="K3598" t="s">
        <v>16509</v>
      </c>
      <c r="L3598" t="s">
        <v>10087</v>
      </c>
    </row>
    <row r="3599" spans="1:12">
      <c r="A3599" t="s">
        <v>16548</v>
      </c>
      <c r="B3599" t="s">
        <v>16511</v>
      </c>
      <c r="C3599" t="str">
        <f t="shared" si="56"/>
        <v>Mahaveer</v>
      </c>
      <c r="D3599" s="2" t="s">
        <v>2221</v>
      </c>
      <c r="E3599" t="s">
        <v>23532</v>
      </c>
      <c r="F3599" t="s">
        <v>5456</v>
      </c>
      <c r="G3599" t="s">
        <v>856</v>
      </c>
      <c r="H3599" t="s">
        <v>1279</v>
      </c>
      <c r="I3599" t="s">
        <v>5835</v>
      </c>
      <c r="J3599" t="s">
        <v>405</v>
      </c>
      <c r="K3599" t="s">
        <v>743</v>
      </c>
      <c r="L3599" t="s">
        <v>10087</v>
      </c>
    </row>
    <row r="3600" spans="1:12">
      <c r="A3600" t="s">
        <v>16552</v>
      </c>
      <c r="B3600" t="s">
        <v>16513</v>
      </c>
      <c r="C3600" t="str">
        <f t="shared" si="56"/>
        <v>Veritas</v>
      </c>
      <c r="D3600" s="2" t="s">
        <v>28961</v>
      </c>
      <c r="E3600" t="s">
        <v>13528</v>
      </c>
      <c r="F3600" t="s">
        <v>28962</v>
      </c>
      <c r="G3600" t="s">
        <v>933</v>
      </c>
      <c r="H3600" t="s">
        <v>97</v>
      </c>
      <c r="I3600" t="s">
        <v>16514</v>
      </c>
      <c r="J3600" t="s">
        <v>5589</v>
      </c>
      <c r="K3600" t="s">
        <v>16515</v>
      </c>
      <c r="L3600" t="s">
        <v>10087</v>
      </c>
    </row>
    <row r="3601" spans="1:12">
      <c r="A3601" t="s">
        <v>16554</v>
      </c>
      <c r="B3601" t="s">
        <v>16525</v>
      </c>
      <c r="C3601" t="str">
        <f t="shared" si="56"/>
        <v>Super</v>
      </c>
      <c r="D3601" s="2" t="s">
        <v>5462</v>
      </c>
      <c r="E3601" t="s">
        <v>13531</v>
      </c>
      <c r="F3601" t="s">
        <v>6523</v>
      </c>
      <c r="G3601" t="s">
        <v>856</v>
      </c>
      <c r="H3601" t="s">
        <v>3591</v>
      </c>
      <c r="I3601" t="s">
        <v>2110</v>
      </c>
      <c r="J3601" t="s">
        <v>4852</v>
      </c>
      <c r="K3601" t="s">
        <v>6770</v>
      </c>
      <c r="L3601" t="s">
        <v>1085</v>
      </c>
    </row>
    <row r="3602" spans="1:12">
      <c r="A3602" t="s">
        <v>16558</v>
      </c>
      <c r="B3602" t="s">
        <v>16527</v>
      </c>
      <c r="C3602" t="str">
        <f t="shared" si="56"/>
        <v>Yatra</v>
      </c>
      <c r="D3602" s="2" t="s">
        <v>23220</v>
      </c>
      <c r="E3602" t="s">
        <v>5691</v>
      </c>
      <c r="F3602" t="s">
        <v>28963</v>
      </c>
      <c r="G3602" t="s">
        <v>856</v>
      </c>
      <c r="H3602" t="s">
        <v>1233</v>
      </c>
      <c r="I3602" t="s">
        <v>16528</v>
      </c>
      <c r="J3602" t="s">
        <v>2647</v>
      </c>
      <c r="K3602" t="s">
        <v>16529</v>
      </c>
      <c r="L3602" t="s">
        <v>1085</v>
      </c>
    </row>
    <row r="3603" spans="1:12">
      <c r="A3603" t="s">
        <v>16562</v>
      </c>
      <c r="B3603" t="s">
        <v>16531</v>
      </c>
      <c r="C3603" t="str">
        <f t="shared" si="56"/>
        <v>Hind.Composites</v>
      </c>
      <c r="D3603" s="2" t="s">
        <v>25653</v>
      </c>
      <c r="E3603" t="s">
        <v>6714</v>
      </c>
      <c r="F3603" t="s">
        <v>28964</v>
      </c>
      <c r="G3603" t="s">
        <v>2673</v>
      </c>
      <c r="H3603" t="s">
        <v>5439</v>
      </c>
      <c r="I3603" t="s">
        <v>16532</v>
      </c>
      <c r="J3603" t="s">
        <v>16533</v>
      </c>
      <c r="K3603" t="s">
        <v>3158</v>
      </c>
      <c r="L3603" t="s">
        <v>232</v>
      </c>
    </row>
    <row r="3604" spans="1:12">
      <c r="A3604" t="s">
        <v>16564</v>
      </c>
      <c r="B3604" t="s">
        <v>755</v>
      </c>
      <c r="C3604" t="str">
        <f t="shared" si="56"/>
        <v>Hindustan</v>
      </c>
      <c r="D3604" s="2" t="s">
        <v>2222</v>
      </c>
      <c r="E3604" t="s">
        <v>184</v>
      </c>
      <c r="F3604" t="s">
        <v>28965</v>
      </c>
      <c r="G3604" t="s">
        <v>856</v>
      </c>
      <c r="H3604" t="s">
        <v>545</v>
      </c>
      <c r="I3604" t="s">
        <v>16399</v>
      </c>
      <c r="J3604" t="s">
        <v>16400</v>
      </c>
      <c r="K3604" t="s">
        <v>4281</v>
      </c>
      <c r="L3604" t="s">
        <v>232</v>
      </c>
    </row>
    <row r="3605" spans="1:12">
      <c r="A3605" t="s">
        <v>16566</v>
      </c>
      <c r="B3605" t="s">
        <v>16535</v>
      </c>
      <c r="C3605" t="str">
        <f t="shared" si="56"/>
        <v>G</v>
      </c>
      <c r="D3605" s="2" t="s">
        <v>455</v>
      </c>
      <c r="E3605" t="s">
        <v>3914</v>
      </c>
      <c r="F3605" t="s">
        <v>26721</v>
      </c>
      <c r="G3605" t="s">
        <v>856</v>
      </c>
      <c r="H3605" t="s">
        <v>3797</v>
      </c>
      <c r="I3605" t="s">
        <v>16536</v>
      </c>
      <c r="J3605" t="s">
        <v>16537</v>
      </c>
      <c r="K3605" t="s">
        <v>8285</v>
      </c>
      <c r="L3605" t="s">
        <v>241</v>
      </c>
    </row>
    <row r="3606" spans="1:12">
      <c r="A3606" t="s">
        <v>16568</v>
      </c>
      <c r="B3606" t="s">
        <v>16539</v>
      </c>
      <c r="C3606" t="str">
        <f t="shared" si="56"/>
        <v>W</v>
      </c>
      <c r="D3606" s="2" t="s">
        <v>13439</v>
      </c>
      <c r="E3606" t="s">
        <v>859</v>
      </c>
      <c r="F3606" t="s">
        <v>28966</v>
      </c>
      <c r="G3606" t="s">
        <v>856</v>
      </c>
      <c r="H3606" t="s">
        <v>4127</v>
      </c>
      <c r="I3606" t="s">
        <v>16540</v>
      </c>
      <c r="J3606" t="s">
        <v>5345</v>
      </c>
      <c r="K3606" t="s">
        <v>16541</v>
      </c>
      <c r="L3606" t="s">
        <v>734</v>
      </c>
    </row>
    <row r="3607" spans="1:12">
      <c r="A3607" t="s">
        <v>16572</v>
      </c>
      <c r="B3607" t="s">
        <v>16543</v>
      </c>
      <c r="C3607" t="str">
        <f t="shared" si="56"/>
        <v>KG</v>
      </c>
      <c r="D3607" s="2" t="s">
        <v>10580</v>
      </c>
      <c r="E3607" t="s">
        <v>5490</v>
      </c>
      <c r="F3607" t="s">
        <v>10072</v>
      </c>
      <c r="G3607" t="s">
        <v>856</v>
      </c>
      <c r="H3607" t="s">
        <v>5891</v>
      </c>
      <c r="I3607" t="s">
        <v>11343</v>
      </c>
      <c r="J3607" t="s">
        <v>16544</v>
      </c>
      <c r="K3607" t="s">
        <v>2572</v>
      </c>
      <c r="L3607" t="s">
        <v>11864</v>
      </c>
    </row>
    <row r="3608" spans="1:12">
      <c r="A3608" t="s">
        <v>16574</v>
      </c>
      <c r="B3608" t="s">
        <v>16546</v>
      </c>
      <c r="C3608" t="str">
        <f t="shared" si="56"/>
        <v>Venmax</v>
      </c>
      <c r="D3608" s="2" t="s">
        <v>622</v>
      </c>
      <c r="E3608" t="s">
        <v>25183</v>
      </c>
      <c r="F3608" t="s">
        <v>5088</v>
      </c>
      <c r="G3608" t="s">
        <v>856</v>
      </c>
      <c r="H3608" t="s">
        <v>231</v>
      </c>
      <c r="I3608" t="s">
        <v>12577</v>
      </c>
      <c r="J3608" t="s">
        <v>146</v>
      </c>
      <c r="K3608" t="s">
        <v>16547</v>
      </c>
      <c r="L3608" t="s">
        <v>11864</v>
      </c>
    </row>
    <row r="3609" spans="1:12">
      <c r="A3609" t="s">
        <v>842</v>
      </c>
      <c r="B3609" t="s">
        <v>843</v>
      </c>
      <c r="C3609" t="str">
        <f t="shared" si="56"/>
        <v>Name</v>
      </c>
      <c r="D3609" s="2" t="s">
        <v>844</v>
      </c>
      <c r="E3609" t="s">
        <v>845</v>
      </c>
      <c r="F3609" t="s">
        <v>846</v>
      </c>
      <c r="G3609" t="s">
        <v>847</v>
      </c>
      <c r="H3609" t="s">
        <v>848</v>
      </c>
      <c r="I3609" t="s">
        <v>849</v>
      </c>
      <c r="J3609" t="s">
        <v>850</v>
      </c>
      <c r="K3609" t="s">
        <v>851</v>
      </c>
      <c r="L3609" t="s">
        <v>852</v>
      </c>
    </row>
    <row r="3610" spans="1:12">
      <c r="A3610" t="s">
        <v>16578</v>
      </c>
      <c r="B3610" t="s">
        <v>16549</v>
      </c>
      <c r="C3610" t="str">
        <f t="shared" si="56"/>
        <v>Greencrest</v>
      </c>
      <c r="D3610" s="2" t="s">
        <v>4129</v>
      </c>
      <c r="E3610" t="s">
        <v>859</v>
      </c>
      <c r="F3610" t="s">
        <v>5272</v>
      </c>
      <c r="G3610" t="s">
        <v>856</v>
      </c>
      <c r="H3610" t="s">
        <v>1317</v>
      </c>
      <c r="I3610" t="s">
        <v>16550</v>
      </c>
      <c r="J3610" t="s">
        <v>5494</v>
      </c>
      <c r="K3610" t="s">
        <v>16551</v>
      </c>
      <c r="L3610" t="s">
        <v>260</v>
      </c>
    </row>
    <row r="3611" spans="1:12">
      <c r="A3611" t="s">
        <v>16581</v>
      </c>
      <c r="B3611" t="s">
        <v>16553</v>
      </c>
      <c r="C3611" t="str">
        <f t="shared" si="56"/>
        <v>Inani</v>
      </c>
      <c r="D3611" s="2" t="s">
        <v>5110</v>
      </c>
      <c r="E3611" t="s">
        <v>5709</v>
      </c>
      <c r="F3611" t="s">
        <v>2020</v>
      </c>
      <c r="G3611" t="s">
        <v>856</v>
      </c>
      <c r="H3611" t="s">
        <v>1787</v>
      </c>
      <c r="I3611" t="s">
        <v>2197</v>
      </c>
      <c r="J3611" t="s">
        <v>449</v>
      </c>
      <c r="K3611" t="s">
        <v>5933</v>
      </c>
      <c r="L3611" t="s">
        <v>260</v>
      </c>
    </row>
    <row r="3612" spans="1:12">
      <c r="A3612" t="s">
        <v>16585</v>
      </c>
      <c r="B3612" t="s">
        <v>16555</v>
      </c>
      <c r="C3612" t="str">
        <f t="shared" si="56"/>
        <v>Den</v>
      </c>
      <c r="D3612" s="2" t="s">
        <v>24655</v>
      </c>
      <c r="E3612" t="s">
        <v>417</v>
      </c>
      <c r="F3612" t="s">
        <v>28967</v>
      </c>
      <c r="G3612" t="s">
        <v>856</v>
      </c>
      <c r="H3612" t="s">
        <v>16556</v>
      </c>
      <c r="I3612" t="s">
        <v>1190</v>
      </c>
      <c r="J3612" t="s">
        <v>16557</v>
      </c>
      <c r="K3612" t="s">
        <v>14634</v>
      </c>
      <c r="L3612" t="s">
        <v>260</v>
      </c>
    </row>
    <row r="3613" spans="1:12">
      <c r="A3613" t="s">
        <v>16589</v>
      </c>
      <c r="B3613" t="s">
        <v>16494</v>
      </c>
      <c r="C3613" t="str">
        <f t="shared" si="56"/>
        <v>Deep</v>
      </c>
      <c r="D3613" s="2" t="s">
        <v>706</v>
      </c>
      <c r="E3613" t="s">
        <v>605</v>
      </c>
      <c r="F3613" t="s">
        <v>4331</v>
      </c>
      <c r="G3613" t="s">
        <v>856</v>
      </c>
      <c r="H3613" t="s">
        <v>6962</v>
      </c>
      <c r="I3613" t="s">
        <v>25184</v>
      </c>
      <c r="J3613" t="s">
        <v>90</v>
      </c>
      <c r="K3613" t="s">
        <v>25185</v>
      </c>
      <c r="L3613" t="s">
        <v>260</v>
      </c>
    </row>
    <row r="3614" spans="1:12">
      <c r="A3614" t="s">
        <v>16594</v>
      </c>
      <c r="B3614" t="s">
        <v>16559</v>
      </c>
      <c r="C3614" t="str">
        <f t="shared" si="56"/>
        <v>Vashu</v>
      </c>
      <c r="D3614" s="2" t="s">
        <v>25186</v>
      </c>
      <c r="E3614" t="s">
        <v>25187</v>
      </c>
      <c r="F3614" t="s">
        <v>25188</v>
      </c>
      <c r="G3614" t="s">
        <v>856</v>
      </c>
      <c r="H3614" t="s">
        <v>159</v>
      </c>
      <c r="I3614" t="s">
        <v>16560</v>
      </c>
      <c r="J3614" t="s">
        <v>6750</v>
      </c>
      <c r="K3614" t="s">
        <v>16561</v>
      </c>
      <c r="L3614" t="s">
        <v>14907</v>
      </c>
    </row>
    <row r="3615" spans="1:12">
      <c r="A3615" t="s">
        <v>16597</v>
      </c>
      <c r="B3615" t="s">
        <v>16563</v>
      </c>
      <c r="C3615" t="str">
        <f t="shared" si="56"/>
        <v>Shri</v>
      </c>
      <c r="D3615" s="2" t="s">
        <v>25052</v>
      </c>
      <c r="E3615" t="s">
        <v>859</v>
      </c>
      <c r="F3615" t="s">
        <v>28968</v>
      </c>
      <c r="G3615" t="s">
        <v>856</v>
      </c>
      <c r="H3615" t="s">
        <v>2842</v>
      </c>
      <c r="I3615" t="s">
        <v>7787</v>
      </c>
      <c r="J3615" t="s">
        <v>8263</v>
      </c>
      <c r="K3615" t="s">
        <v>14600</v>
      </c>
      <c r="L3615" t="s">
        <v>416</v>
      </c>
    </row>
    <row r="3616" spans="1:12">
      <c r="A3616" t="s">
        <v>16601</v>
      </c>
      <c r="B3616" t="s">
        <v>16565</v>
      </c>
      <c r="C3616" t="str">
        <f t="shared" si="56"/>
        <v>Sarup</v>
      </c>
      <c r="D3616" s="2" t="s">
        <v>25190</v>
      </c>
      <c r="E3616" t="s">
        <v>2274</v>
      </c>
      <c r="F3616" t="s">
        <v>25191</v>
      </c>
      <c r="G3616" t="s">
        <v>856</v>
      </c>
      <c r="H3616" t="s">
        <v>1642</v>
      </c>
      <c r="I3616" t="s">
        <v>7010</v>
      </c>
      <c r="J3616" t="s">
        <v>6015</v>
      </c>
      <c r="K3616" t="s">
        <v>13800</v>
      </c>
      <c r="L3616" t="s">
        <v>416</v>
      </c>
    </row>
    <row r="3617" spans="1:12">
      <c r="A3617" t="s">
        <v>16604</v>
      </c>
      <c r="B3617" t="s">
        <v>16567</v>
      </c>
      <c r="C3617" t="str">
        <f t="shared" si="56"/>
        <v>Murudesh.Ceramic</v>
      </c>
      <c r="D3617" s="2" t="s">
        <v>24717</v>
      </c>
      <c r="E3617" t="s">
        <v>4986</v>
      </c>
      <c r="F3617" t="s">
        <v>28969</v>
      </c>
      <c r="G3617" t="s">
        <v>1616</v>
      </c>
      <c r="H3617" t="s">
        <v>971</v>
      </c>
      <c r="I3617" t="s">
        <v>621</v>
      </c>
      <c r="J3617" t="s">
        <v>8521</v>
      </c>
      <c r="K3617" t="s">
        <v>263</v>
      </c>
      <c r="L3617" t="s">
        <v>8369</v>
      </c>
    </row>
    <row r="3618" spans="1:12">
      <c r="A3618" t="s">
        <v>16607</v>
      </c>
      <c r="B3618" t="s">
        <v>16569</v>
      </c>
      <c r="C3618" t="str">
        <f t="shared" si="56"/>
        <v>Elpro</v>
      </c>
      <c r="D3618" s="2" t="s">
        <v>16914</v>
      </c>
      <c r="E3618" t="s">
        <v>4098</v>
      </c>
      <c r="F3618" t="s">
        <v>28970</v>
      </c>
      <c r="G3618" t="s">
        <v>82</v>
      </c>
      <c r="H3618" t="s">
        <v>16570</v>
      </c>
      <c r="I3618" t="s">
        <v>5998</v>
      </c>
      <c r="J3618" t="s">
        <v>5497</v>
      </c>
      <c r="K3618" t="s">
        <v>16571</v>
      </c>
      <c r="L3618" t="s">
        <v>8369</v>
      </c>
    </row>
    <row r="3619" spans="1:12">
      <c r="A3619" t="s">
        <v>16612</v>
      </c>
      <c r="B3619" t="s">
        <v>16573</v>
      </c>
      <c r="C3619" t="str">
        <f t="shared" si="56"/>
        <v>Hindprakash</v>
      </c>
      <c r="D3619" s="2" t="s">
        <v>5087</v>
      </c>
      <c r="E3619" t="s">
        <v>23019</v>
      </c>
      <c r="F3619" t="s">
        <v>28971</v>
      </c>
      <c r="G3619" t="s">
        <v>856</v>
      </c>
      <c r="H3619" t="s">
        <v>1279</v>
      </c>
      <c r="I3619" t="s">
        <v>14973</v>
      </c>
      <c r="J3619" t="s">
        <v>13041</v>
      </c>
      <c r="K3619" t="s">
        <v>3526</v>
      </c>
      <c r="L3619" t="s">
        <v>399</v>
      </c>
    </row>
    <row r="3620" spans="1:12">
      <c r="A3620" t="s">
        <v>842</v>
      </c>
      <c r="B3620" t="s">
        <v>843</v>
      </c>
      <c r="C3620" t="str">
        <f t="shared" si="56"/>
        <v>Name</v>
      </c>
      <c r="D3620" s="2" t="s">
        <v>844</v>
      </c>
      <c r="E3620" t="s">
        <v>845</v>
      </c>
      <c r="F3620" t="s">
        <v>846</v>
      </c>
      <c r="G3620" t="s">
        <v>847</v>
      </c>
      <c r="H3620" t="s">
        <v>848</v>
      </c>
      <c r="I3620" t="s">
        <v>849</v>
      </c>
      <c r="J3620" t="s">
        <v>850</v>
      </c>
      <c r="K3620" t="s">
        <v>851</v>
      </c>
      <c r="L3620" t="s">
        <v>852</v>
      </c>
    </row>
    <row r="3621" spans="1:12">
      <c r="A3621" t="s">
        <v>16615</v>
      </c>
      <c r="B3621" t="s">
        <v>16575</v>
      </c>
      <c r="C3621" t="str">
        <f t="shared" si="56"/>
        <v>Bengal</v>
      </c>
      <c r="D3621" s="2" t="s">
        <v>25192</v>
      </c>
      <c r="E3621" t="s">
        <v>25193</v>
      </c>
      <c r="F3621" t="s">
        <v>25194</v>
      </c>
      <c r="G3621" t="s">
        <v>938</v>
      </c>
      <c r="H3621" t="s">
        <v>3989</v>
      </c>
      <c r="I3621" t="s">
        <v>16576</v>
      </c>
      <c r="J3621" t="s">
        <v>13800</v>
      </c>
      <c r="K3621" t="s">
        <v>16577</v>
      </c>
      <c r="L3621" t="s">
        <v>10028</v>
      </c>
    </row>
    <row r="3622" spans="1:12">
      <c r="A3622" t="s">
        <v>16617</v>
      </c>
      <c r="B3622" t="s">
        <v>16579</v>
      </c>
      <c r="C3622" t="str">
        <f t="shared" si="56"/>
        <v>Shreeji</v>
      </c>
      <c r="D3622" s="2" t="s">
        <v>7034</v>
      </c>
      <c r="E3622" t="s">
        <v>15691</v>
      </c>
      <c r="F3622" t="s">
        <v>28972</v>
      </c>
      <c r="G3622" t="s">
        <v>856</v>
      </c>
      <c r="H3622" t="s">
        <v>4160</v>
      </c>
      <c r="I3622" t="s">
        <v>7604</v>
      </c>
      <c r="J3622" t="s">
        <v>16580</v>
      </c>
      <c r="K3622" t="s">
        <v>369</v>
      </c>
      <c r="L3622" t="s">
        <v>316</v>
      </c>
    </row>
    <row r="3623" spans="1:12">
      <c r="A3623" t="s">
        <v>16619</v>
      </c>
      <c r="B3623" t="s">
        <v>16582</v>
      </c>
      <c r="C3623" t="str">
        <f t="shared" si="56"/>
        <v>Paramount</v>
      </c>
      <c r="D3623" s="2" t="s">
        <v>14359</v>
      </c>
      <c r="E3623" t="s">
        <v>859</v>
      </c>
      <c r="F3623" t="s">
        <v>6967</v>
      </c>
      <c r="G3623" t="s">
        <v>856</v>
      </c>
      <c r="H3623" t="s">
        <v>524</v>
      </c>
      <c r="I3623" t="s">
        <v>16583</v>
      </c>
      <c r="J3623" t="s">
        <v>7682</v>
      </c>
      <c r="K3623" t="s">
        <v>16584</v>
      </c>
      <c r="L3623" t="s">
        <v>1556</v>
      </c>
    </row>
    <row r="3624" spans="1:12">
      <c r="A3624" t="s">
        <v>16622</v>
      </c>
      <c r="B3624" t="s">
        <v>16586</v>
      </c>
      <c r="C3624" t="str">
        <f t="shared" si="56"/>
        <v>Bhagiradha</v>
      </c>
      <c r="D3624" s="2" t="s">
        <v>16331</v>
      </c>
      <c r="E3624" t="s">
        <v>28973</v>
      </c>
      <c r="F3624" t="s">
        <v>28974</v>
      </c>
      <c r="G3624" t="s">
        <v>632</v>
      </c>
      <c r="H3624" t="s">
        <v>10284</v>
      </c>
      <c r="I3624" t="s">
        <v>16587</v>
      </c>
      <c r="J3624" t="s">
        <v>16588</v>
      </c>
      <c r="K3624" t="s">
        <v>5728</v>
      </c>
      <c r="L3624" t="s">
        <v>1556</v>
      </c>
    </row>
    <row r="3625" spans="1:12">
      <c r="A3625" t="s">
        <v>16626</v>
      </c>
      <c r="B3625" t="s">
        <v>16590</v>
      </c>
      <c r="C3625" t="str">
        <f t="shared" si="56"/>
        <v>Ponni</v>
      </c>
      <c r="D3625" s="2" t="s">
        <v>8822</v>
      </c>
      <c r="E3625" t="s">
        <v>5867</v>
      </c>
      <c r="F3625" t="s">
        <v>23198</v>
      </c>
      <c r="G3625" t="s">
        <v>3241</v>
      </c>
      <c r="H3625" t="s">
        <v>10893</v>
      </c>
      <c r="I3625" t="s">
        <v>16592</v>
      </c>
      <c r="J3625" t="s">
        <v>16593</v>
      </c>
      <c r="K3625" t="s">
        <v>4540</v>
      </c>
      <c r="L3625" t="s">
        <v>745</v>
      </c>
    </row>
    <row r="3626" spans="1:12">
      <c r="A3626" t="s">
        <v>16630</v>
      </c>
      <c r="B3626" t="s">
        <v>16595</v>
      </c>
      <c r="C3626" t="str">
        <f t="shared" si="56"/>
        <v>Hiliks</v>
      </c>
      <c r="D3626" s="2" t="s">
        <v>24123</v>
      </c>
      <c r="E3626" t="s">
        <v>4927</v>
      </c>
      <c r="F3626" t="s">
        <v>28975</v>
      </c>
      <c r="G3626" t="s">
        <v>856</v>
      </c>
      <c r="H3626" t="s">
        <v>673</v>
      </c>
      <c r="I3626" t="s">
        <v>4466</v>
      </c>
      <c r="J3626" t="s">
        <v>541</v>
      </c>
      <c r="K3626" t="s">
        <v>16596</v>
      </c>
      <c r="L3626" t="s">
        <v>745</v>
      </c>
    </row>
    <row r="3627" spans="1:12">
      <c r="A3627" t="s">
        <v>16634</v>
      </c>
      <c r="B3627" t="s">
        <v>16598</v>
      </c>
      <c r="C3627" t="str">
        <f t="shared" si="56"/>
        <v>DCM</v>
      </c>
      <c r="D3627" s="2" t="s">
        <v>23663</v>
      </c>
      <c r="E3627" t="s">
        <v>24148</v>
      </c>
      <c r="F3627" t="s">
        <v>25195</v>
      </c>
      <c r="G3627" t="s">
        <v>856</v>
      </c>
      <c r="H3627" t="s">
        <v>432</v>
      </c>
      <c r="I3627" t="s">
        <v>3652</v>
      </c>
      <c r="J3627" t="s">
        <v>16599</v>
      </c>
      <c r="K3627" t="s">
        <v>16600</v>
      </c>
      <c r="L3627" t="s">
        <v>745</v>
      </c>
    </row>
    <row r="3628" spans="1:12">
      <c r="A3628" t="s">
        <v>16637</v>
      </c>
      <c r="B3628" t="s">
        <v>16602</v>
      </c>
      <c r="C3628" t="str">
        <f t="shared" si="56"/>
        <v>Chemo</v>
      </c>
      <c r="D3628" s="2" t="s">
        <v>24319</v>
      </c>
      <c r="E3628" t="s">
        <v>859</v>
      </c>
      <c r="F3628" t="s">
        <v>7592</v>
      </c>
      <c r="G3628" t="s">
        <v>856</v>
      </c>
      <c r="H3628" t="s">
        <v>14637</v>
      </c>
      <c r="I3628" t="s">
        <v>16603</v>
      </c>
      <c r="J3628" t="s">
        <v>856</v>
      </c>
      <c r="K3628" t="s">
        <v>859</v>
      </c>
      <c r="L3628" t="s">
        <v>151</v>
      </c>
    </row>
    <row r="3629" spans="1:12">
      <c r="A3629" t="s">
        <v>16641</v>
      </c>
      <c r="B3629" t="s">
        <v>16605</v>
      </c>
      <c r="C3629" t="str">
        <f t="shared" si="56"/>
        <v>Nutech</v>
      </c>
      <c r="D3629" s="2" t="s">
        <v>8566</v>
      </c>
      <c r="E3629" t="s">
        <v>859</v>
      </c>
      <c r="F3629" t="s">
        <v>4894</v>
      </c>
      <c r="G3629" t="s">
        <v>856</v>
      </c>
      <c r="H3629" t="s">
        <v>577</v>
      </c>
      <c r="I3629" t="s">
        <v>6345</v>
      </c>
      <c r="J3629" t="s">
        <v>8906</v>
      </c>
      <c r="K3629" t="s">
        <v>16606</v>
      </c>
      <c r="L3629" t="s">
        <v>151</v>
      </c>
    </row>
    <row r="3630" spans="1:12">
      <c r="A3630" t="s">
        <v>16644</v>
      </c>
      <c r="B3630" t="s">
        <v>16608</v>
      </c>
      <c r="C3630" t="str">
        <f t="shared" si="56"/>
        <v>Nexus</v>
      </c>
      <c r="D3630" s="2" t="s">
        <v>28976</v>
      </c>
      <c r="E3630" t="s">
        <v>28977</v>
      </c>
      <c r="F3630" t="s">
        <v>28978</v>
      </c>
      <c r="G3630" t="s">
        <v>4127</v>
      </c>
      <c r="H3630" t="s">
        <v>16609</v>
      </c>
      <c r="I3630" t="s">
        <v>16610</v>
      </c>
      <c r="J3630" t="s">
        <v>16611</v>
      </c>
      <c r="K3630" t="s">
        <v>4957</v>
      </c>
      <c r="L3630" t="s">
        <v>151</v>
      </c>
    </row>
    <row r="3631" spans="1:12">
      <c r="A3631" t="s">
        <v>16648</v>
      </c>
      <c r="B3631" t="s">
        <v>16613</v>
      </c>
      <c r="C3631" t="str">
        <f t="shared" si="56"/>
        <v>Ashirwad</v>
      </c>
      <c r="D3631" s="2" t="s">
        <v>559</v>
      </c>
      <c r="E3631" t="s">
        <v>14548</v>
      </c>
      <c r="F3631" t="s">
        <v>14447</v>
      </c>
      <c r="G3631" t="s">
        <v>856</v>
      </c>
      <c r="H3631" t="s">
        <v>933</v>
      </c>
      <c r="I3631" t="s">
        <v>16614</v>
      </c>
      <c r="J3631" t="s">
        <v>933</v>
      </c>
      <c r="K3631" t="s">
        <v>13023</v>
      </c>
      <c r="L3631" t="s">
        <v>4217</v>
      </c>
    </row>
    <row r="3632" spans="1:12">
      <c r="A3632" t="s">
        <v>16652</v>
      </c>
      <c r="B3632" t="s">
        <v>16616</v>
      </c>
      <c r="C3632" t="str">
        <f t="shared" si="56"/>
        <v>Aris</v>
      </c>
      <c r="D3632" s="2" t="s">
        <v>25196</v>
      </c>
      <c r="E3632" t="s">
        <v>25197</v>
      </c>
      <c r="F3632" t="s">
        <v>2170</v>
      </c>
      <c r="G3632" t="s">
        <v>856</v>
      </c>
      <c r="H3632" t="s">
        <v>933</v>
      </c>
      <c r="I3632" t="s">
        <v>1002</v>
      </c>
      <c r="J3632" t="s">
        <v>1642</v>
      </c>
      <c r="K3632" t="s">
        <v>11991</v>
      </c>
      <c r="L3632" t="s">
        <v>4217</v>
      </c>
    </row>
    <row r="3633" spans="1:12">
      <c r="A3633" t="s">
        <v>16655</v>
      </c>
      <c r="B3633" t="s">
        <v>16618</v>
      </c>
      <c r="C3633" t="str">
        <f t="shared" si="56"/>
        <v>Chordia</v>
      </c>
      <c r="D3633" s="2" t="s">
        <v>28979</v>
      </c>
      <c r="E3633" t="s">
        <v>20140</v>
      </c>
      <c r="F3633" t="s">
        <v>23135</v>
      </c>
      <c r="G3633" t="s">
        <v>856</v>
      </c>
      <c r="H3633" t="s">
        <v>198</v>
      </c>
      <c r="I3633" t="s">
        <v>5110</v>
      </c>
      <c r="J3633" t="s">
        <v>495</v>
      </c>
      <c r="K3633" t="s">
        <v>9153</v>
      </c>
      <c r="L3633" t="s">
        <v>6396</v>
      </c>
    </row>
    <row r="3634" spans="1:12">
      <c r="A3634" t="s">
        <v>16657</v>
      </c>
      <c r="B3634" t="s">
        <v>16620</v>
      </c>
      <c r="C3634" t="str">
        <f t="shared" si="56"/>
        <v>Palm</v>
      </c>
      <c r="D3634" s="2" t="s">
        <v>22739</v>
      </c>
      <c r="E3634" t="s">
        <v>2030</v>
      </c>
      <c r="F3634" t="s">
        <v>5867</v>
      </c>
      <c r="G3634" t="s">
        <v>856</v>
      </c>
      <c r="H3634" t="s">
        <v>4302</v>
      </c>
      <c r="I3634" t="s">
        <v>16621</v>
      </c>
      <c r="J3634" t="s">
        <v>5523</v>
      </c>
      <c r="K3634" t="s">
        <v>3900</v>
      </c>
      <c r="L3634" t="s">
        <v>6396</v>
      </c>
    </row>
    <row r="3635" spans="1:12">
      <c r="A3635" t="s">
        <v>16661</v>
      </c>
      <c r="B3635" t="s">
        <v>16623</v>
      </c>
      <c r="C3635" t="str">
        <f t="shared" si="56"/>
        <v>Mercury</v>
      </c>
      <c r="D3635" s="2" t="s">
        <v>22993</v>
      </c>
      <c r="E3635" t="s">
        <v>23765</v>
      </c>
      <c r="F3635" t="s">
        <v>28980</v>
      </c>
      <c r="G3635" t="s">
        <v>856</v>
      </c>
      <c r="H3635" t="s">
        <v>6595</v>
      </c>
      <c r="I3635" t="s">
        <v>16624</v>
      </c>
      <c r="J3635" t="s">
        <v>11218</v>
      </c>
      <c r="K3635" t="s">
        <v>16625</v>
      </c>
      <c r="L3635" t="s">
        <v>6396</v>
      </c>
    </row>
    <row r="3636" spans="1:12">
      <c r="A3636" t="s">
        <v>842</v>
      </c>
      <c r="B3636" t="s">
        <v>843</v>
      </c>
      <c r="C3636" t="str">
        <f t="shared" si="56"/>
        <v>Name</v>
      </c>
      <c r="D3636" s="2" t="s">
        <v>844</v>
      </c>
      <c r="E3636" t="s">
        <v>845</v>
      </c>
      <c r="F3636" t="s">
        <v>846</v>
      </c>
      <c r="G3636" t="s">
        <v>847</v>
      </c>
      <c r="H3636" t="s">
        <v>848</v>
      </c>
      <c r="I3636" t="s">
        <v>849</v>
      </c>
      <c r="J3636" t="s">
        <v>850</v>
      </c>
      <c r="K3636" t="s">
        <v>851</v>
      </c>
      <c r="L3636" t="s">
        <v>852</v>
      </c>
    </row>
    <row r="3637" spans="1:12">
      <c r="A3637" t="s">
        <v>16664</v>
      </c>
      <c r="B3637" t="s">
        <v>16627</v>
      </c>
      <c r="C3637" t="str">
        <f t="shared" si="56"/>
        <v>Birla</v>
      </c>
      <c r="D3637" s="2" t="s">
        <v>23191</v>
      </c>
      <c r="E3637" t="s">
        <v>23366</v>
      </c>
      <c r="F3637" t="s">
        <v>28981</v>
      </c>
      <c r="G3637" t="s">
        <v>856</v>
      </c>
      <c r="H3637" t="s">
        <v>4580</v>
      </c>
      <c r="I3637" t="s">
        <v>16628</v>
      </c>
      <c r="J3637" t="s">
        <v>16629</v>
      </c>
      <c r="K3637" t="s">
        <v>123</v>
      </c>
      <c r="L3637" t="s">
        <v>255</v>
      </c>
    </row>
    <row r="3638" spans="1:12">
      <c r="A3638" t="s">
        <v>16669</v>
      </c>
      <c r="B3638" t="s">
        <v>16631</v>
      </c>
      <c r="C3638" t="str">
        <f t="shared" si="56"/>
        <v>Greaves</v>
      </c>
      <c r="D3638" s="2" t="s">
        <v>28982</v>
      </c>
      <c r="E3638" t="s">
        <v>24461</v>
      </c>
      <c r="F3638" t="s">
        <v>28983</v>
      </c>
      <c r="G3638" t="s">
        <v>2066</v>
      </c>
      <c r="H3638" t="s">
        <v>2444</v>
      </c>
      <c r="I3638" t="s">
        <v>16632</v>
      </c>
      <c r="J3638" t="s">
        <v>16633</v>
      </c>
      <c r="K3638" t="s">
        <v>2413</v>
      </c>
      <c r="L3638" t="s">
        <v>5965</v>
      </c>
    </row>
    <row r="3639" spans="1:12">
      <c r="A3639" t="s">
        <v>16673</v>
      </c>
      <c r="B3639" t="s">
        <v>16635</v>
      </c>
      <c r="C3639" t="str">
        <f t="shared" si="56"/>
        <v>BCL</v>
      </c>
      <c r="D3639" s="2" t="s">
        <v>4129</v>
      </c>
      <c r="E3639" t="s">
        <v>6294</v>
      </c>
      <c r="F3639" t="s">
        <v>874</v>
      </c>
      <c r="G3639" t="s">
        <v>856</v>
      </c>
      <c r="H3639" t="s">
        <v>1264</v>
      </c>
      <c r="I3639" t="s">
        <v>8795</v>
      </c>
      <c r="J3639" t="s">
        <v>2409</v>
      </c>
      <c r="K3639" t="s">
        <v>16636</v>
      </c>
      <c r="L3639" t="s">
        <v>5965</v>
      </c>
    </row>
    <row r="3640" spans="1:12">
      <c r="A3640" t="s">
        <v>16677</v>
      </c>
      <c r="B3640" t="s">
        <v>16638</v>
      </c>
      <c r="C3640" t="str">
        <f t="shared" si="56"/>
        <v>Sawaca</v>
      </c>
      <c r="D3640" s="2" t="s">
        <v>2673</v>
      </c>
      <c r="E3640" t="s">
        <v>859</v>
      </c>
      <c r="F3640" t="s">
        <v>5056</v>
      </c>
      <c r="G3640" t="s">
        <v>856</v>
      </c>
      <c r="H3640" t="s">
        <v>231</v>
      </c>
      <c r="I3640" t="s">
        <v>16639</v>
      </c>
      <c r="J3640" t="s">
        <v>7769</v>
      </c>
      <c r="K3640" t="s">
        <v>16640</v>
      </c>
      <c r="L3640" t="s">
        <v>1468</v>
      </c>
    </row>
    <row r="3641" spans="1:12">
      <c r="A3641" t="s">
        <v>16680</v>
      </c>
      <c r="B3641" t="s">
        <v>16642</v>
      </c>
      <c r="C3641" t="str">
        <f t="shared" si="56"/>
        <v>Robust</v>
      </c>
      <c r="D3641" s="2" t="s">
        <v>24589</v>
      </c>
      <c r="E3641" t="s">
        <v>15165</v>
      </c>
      <c r="F3641" t="s">
        <v>25200</v>
      </c>
      <c r="G3641" t="s">
        <v>856</v>
      </c>
      <c r="H3641" t="s">
        <v>10595</v>
      </c>
      <c r="I3641" t="s">
        <v>10729</v>
      </c>
      <c r="J3641" t="s">
        <v>16643</v>
      </c>
      <c r="K3641" t="s">
        <v>6749</v>
      </c>
      <c r="L3641" t="s">
        <v>1468</v>
      </c>
    </row>
    <row r="3642" spans="1:12">
      <c r="A3642" t="s">
        <v>16683</v>
      </c>
      <c r="B3642" t="s">
        <v>16645</v>
      </c>
      <c r="C3642" t="str">
        <f t="shared" si="56"/>
        <v>Service</v>
      </c>
      <c r="D3642" s="2" t="s">
        <v>1207</v>
      </c>
      <c r="E3642" t="s">
        <v>14606</v>
      </c>
      <c r="F3642" t="s">
        <v>25201</v>
      </c>
      <c r="G3642" t="s">
        <v>856</v>
      </c>
      <c r="H3642" t="s">
        <v>4411</v>
      </c>
      <c r="I3642" t="s">
        <v>16646</v>
      </c>
      <c r="J3642" t="s">
        <v>16647</v>
      </c>
      <c r="K3642" t="s">
        <v>12114</v>
      </c>
      <c r="L3642" t="s">
        <v>1468</v>
      </c>
    </row>
    <row r="3643" spans="1:12">
      <c r="A3643" t="s">
        <v>16686</v>
      </c>
      <c r="B3643" t="s">
        <v>16649</v>
      </c>
      <c r="C3643" t="str">
        <f t="shared" si="56"/>
        <v>DCX</v>
      </c>
      <c r="D3643" s="2" t="s">
        <v>28984</v>
      </c>
      <c r="E3643" t="s">
        <v>24574</v>
      </c>
      <c r="F3643" t="s">
        <v>28985</v>
      </c>
      <c r="G3643" t="s">
        <v>856</v>
      </c>
      <c r="H3643" t="s">
        <v>11614</v>
      </c>
      <c r="I3643" t="s">
        <v>12141</v>
      </c>
      <c r="J3643" t="s">
        <v>16650</v>
      </c>
      <c r="K3643" t="s">
        <v>16651</v>
      </c>
      <c r="L3643" t="s">
        <v>1192</v>
      </c>
    </row>
    <row r="3644" spans="1:12">
      <c r="A3644" t="s">
        <v>16691</v>
      </c>
      <c r="B3644" t="s">
        <v>16653</v>
      </c>
      <c r="C3644" t="str">
        <f t="shared" si="56"/>
        <v>Ashish</v>
      </c>
      <c r="D3644" s="2" t="s">
        <v>24047</v>
      </c>
      <c r="E3644" t="s">
        <v>25203</v>
      </c>
      <c r="F3644" t="s">
        <v>4850</v>
      </c>
      <c r="G3644" t="s">
        <v>856</v>
      </c>
      <c r="H3644" t="s">
        <v>714</v>
      </c>
      <c r="I3644" t="s">
        <v>8567</v>
      </c>
      <c r="J3644" t="s">
        <v>3550</v>
      </c>
      <c r="K3644" t="s">
        <v>16654</v>
      </c>
      <c r="L3644" t="s">
        <v>4824</v>
      </c>
    </row>
    <row r="3645" spans="1:12">
      <c r="A3645" t="s">
        <v>16695</v>
      </c>
      <c r="B3645" t="s">
        <v>16656</v>
      </c>
      <c r="C3645" t="str">
        <f t="shared" si="56"/>
        <v>Sintercom</v>
      </c>
      <c r="D3645" s="2" t="s">
        <v>20956</v>
      </c>
      <c r="E3645" t="s">
        <v>28986</v>
      </c>
      <c r="F3645" t="s">
        <v>28987</v>
      </c>
      <c r="G3645" t="s">
        <v>856</v>
      </c>
      <c r="H3645" t="s">
        <v>449</v>
      </c>
      <c r="I3645" t="s">
        <v>4510</v>
      </c>
      <c r="J3645" t="s">
        <v>5576</v>
      </c>
      <c r="K3645" t="s">
        <v>726</v>
      </c>
      <c r="L3645" t="s">
        <v>1316</v>
      </c>
    </row>
    <row r="3646" spans="1:12">
      <c r="A3646" t="s">
        <v>16699</v>
      </c>
      <c r="B3646" t="s">
        <v>16658</v>
      </c>
      <c r="C3646" t="str">
        <f t="shared" si="56"/>
        <v>B-Right</v>
      </c>
      <c r="D3646" s="2" t="s">
        <v>25301</v>
      </c>
      <c r="E3646" t="s">
        <v>28988</v>
      </c>
      <c r="F3646" t="s">
        <v>28989</v>
      </c>
      <c r="G3646" t="s">
        <v>856</v>
      </c>
      <c r="H3646" t="s">
        <v>1655</v>
      </c>
      <c r="I3646" t="s">
        <v>16660</v>
      </c>
      <c r="J3646" t="s">
        <v>16409</v>
      </c>
      <c r="K3646" t="s">
        <v>10480</v>
      </c>
      <c r="L3646" t="s">
        <v>1316</v>
      </c>
    </row>
    <row r="3647" spans="1:12">
      <c r="A3647" t="s">
        <v>842</v>
      </c>
      <c r="B3647" t="s">
        <v>843</v>
      </c>
      <c r="C3647" t="str">
        <f t="shared" si="56"/>
        <v>Name</v>
      </c>
      <c r="D3647" s="2" t="s">
        <v>844</v>
      </c>
      <c r="E3647" t="s">
        <v>845</v>
      </c>
      <c r="F3647" t="s">
        <v>846</v>
      </c>
      <c r="G3647" t="s">
        <v>847</v>
      </c>
      <c r="H3647" t="s">
        <v>848</v>
      </c>
      <c r="I3647" t="s">
        <v>849</v>
      </c>
      <c r="J3647" t="s">
        <v>850</v>
      </c>
      <c r="K3647" t="s">
        <v>851</v>
      </c>
      <c r="L3647" t="s">
        <v>852</v>
      </c>
    </row>
    <row r="3648" spans="1:12">
      <c r="A3648" t="s">
        <v>16702</v>
      </c>
      <c r="B3648" t="s">
        <v>16662</v>
      </c>
      <c r="C3648" t="str">
        <f t="shared" si="56"/>
        <v>Swelect</v>
      </c>
      <c r="D3648" s="2" t="s">
        <v>28990</v>
      </c>
      <c r="E3648" t="s">
        <v>28991</v>
      </c>
      <c r="F3648" t="s">
        <v>28992</v>
      </c>
      <c r="G3648" t="s">
        <v>1534</v>
      </c>
      <c r="H3648" t="s">
        <v>13478</v>
      </c>
      <c r="I3648" t="s">
        <v>16663</v>
      </c>
      <c r="J3648" t="s">
        <v>14524</v>
      </c>
      <c r="K3648" t="s">
        <v>4750</v>
      </c>
      <c r="L3648" t="s">
        <v>688</v>
      </c>
    </row>
    <row r="3649" spans="1:12">
      <c r="A3649" t="s">
        <v>16705</v>
      </c>
      <c r="B3649" t="s">
        <v>16665</v>
      </c>
      <c r="C3649" t="str">
        <f t="shared" si="56"/>
        <v>Lords</v>
      </c>
      <c r="D3649" s="2" t="s">
        <v>25815</v>
      </c>
      <c r="E3649" t="s">
        <v>3148</v>
      </c>
      <c r="F3649" t="s">
        <v>28993</v>
      </c>
      <c r="G3649" t="s">
        <v>856</v>
      </c>
      <c r="H3649" t="s">
        <v>296</v>
      </c>
      <c r="I3649" t="s">
        <v>16666</v>
      </c>
      <c r="J3649" t="s">
        <v>16667</v>
      </c>
      <c r="K3649" t="s">
        <v>16668</v>
      </c>
      <c r="L3649" t="s">
        <v>483</v>
      </c>
    </row>
    <row r="3650" spans="1:12">
      <c r="A3650" t="s">
        <v>16710</v>
      </c>
      <c r="B3650" t="s">
        <v>16670</v>
      </c>
      <c r="C3650" t="str">
        <f t="shared" ref="C3650:C3713" si="57">IFERROR(LEFT(B3650,FIND(" ",B3650)-1),B3650)</f>
        <v>Baroda</v>
      </c>
      <c r="D3650" s="2" t="s">
        <v>9409</v>
      </c>
      <c r="E3650" t="s">
        <v>11229</v>
      </c>
      <c r="F3650" t="s">
        <v>28994</v>
      </c>
      <c r="G3650" t="s">
        <v>856</v>
      </c>
      <c r="H3650" t="s">
        <v>1658</v>
      </c>
      <c r="I3650" t="s">
        <v>16671</v>
      </c>
      <c r="J3650" t="s">
        <v>6016</v>
      </c>
      <c r="K3650" t="s">
        <v>16672</v>
      </c>
      <c r="L3650" t="s">
        <v>2161</v>
      </c>
    </row>
    <row r="3651" spans="1:12">
      <c r="A3651" t="s">
        <v>16713</v>
      </c>
      <c r="B3651" t="s">
        <v>16674</v>
      </c>
      <c r="C3651" t="str">
        <f t="shared" si="57"/>
        <v>Digjam</v>
      </c>
      <c r="D3651" s="2" t="s">
        <v>24553</v>
      </c>
      <c r="E3651" t="s">
        <v>859</v>
      </c>
      <c r="F3651" t="s">
        <v>24914</v>
      </c>
      <c r="G3651" t="s">
        <v>856</v>
      </c>
      <c r="H3651" t="s">
        <v>2066</v>
      </c>
      <c r="I3651" t="s">
        <v>16675</v>
      </c>
      <c r="J3651" t="s">
        <v>4115</v>
      </c>
      <c r="K3651" t="s">
        <v>16676</v>
      </c>
      <c r="L3651" t="s">
        <v>2161</v>
      </c>
    </row>
    <row r="3652" spans="1:12">
      <c r="A3652" t="s">
        <v>16715</v>
      </c>
      <c r="B3652" t="s">
        <v>16678</v>
      </c>
      <c r="C3652" t="str">
        <f t="shared" si="57"/>
        <v>Eureka</v>
      </c>
      <c r="D3652" s="2" t="s">
        <v>28995</v>
      </c>
      <c r="E3652" t="s">
        <v>25430</v>
      </c>
      <c r="F3652" t="s">
        <v>28996</v>
      </c>
      <c r="G3652" t="s">
        <v>856</v>
      </c>
      <c r="H3652" t="s">
        <v>11960</v>
      </c>
      <c r="I3652" t="s">
        <v>5402</v>
      </c>
      <c r="J3652" t="s">
        <v>16679</v>
      </c>
      <c r="K3652" t="s">
        <v>199</v>
      </c>
      <c r="L3652" t="s">
        <v>2161</v>
      </c>
    </row>
    <row r="3653" spans="1:12">
      <c r="A3653" t="s">
        <v>16719</v>
      </c>
      <c r="B3653" t="s">
        <v>16687</v>
      </c>
      <c r="C3653" t="str">
        <f t="shared" si="57"/>
        <v>Esaar</v>
      </c>
      <c r="D3653" s="2" t="s">
        <v>2560</v>
      </c>
      <c r="E3653" t="s">
        <v>859</v>
      </c>
      <c r="F3653" t="s">
        <v>8937</v>
      </c>
      <c r="G3653" t="s">
        <v>856</v>
      </c>
      <c r="H3653" t="s">
        <v>16688</v>
      </c>
      <c r="I3653" t="s">
        <v>16689</v>
      </c>
      <c r="J3653" t="s">
        <v>242</v>
      </c>
      <c r="K3653" t="s">
        <v>16690</v>
      </c>
      <c r="L3653" t="s">
        <v>384</v>
      </c>
    </row>
    <row r="3654" spans="1:12">
      <c r="A3654" t="s">
        <v>16723</v>
      </c>
      <c r="B3654" t="s">
        <v>16692</v>
      </c>
      <c r="C3654" t="str">
        <f t="shared" si="57"/>
        <v>Sover.</v>
      </c>
      <c r="D3654" s="2" t="s">
        <v>27119</v>
      </c>
      <c r="E3654" t="s">
        <v>859</v>
      </c>
      <c r="F3654" t="s">
        <v>484</v>
      </c>
      <c r="G3654" t="s">
        <v>856</v>
      </c>
      <c r="H3654" t="s">
        <v>16693</v>
      </c>
      <c r="I3654" t="s">
        <v>16694</v>
      </c>
      <c r="J3654" t="s">
        <v>302</v>
      </c>
      <c r="K3654" t="s">
        <v>1982</v>
      </c>
      <c r="L3654" t="s">
        <v>384</v>
      </c>
    </row>
    <row r="3655" spans="1:12">
      <c r="A3655" t="s">
        <v>16726</v>
      </c>
      <c r="B3655" t="s">
        <v>16696</v>
      </c>
      <c r="C3655" t="str">
        <f t="shared" si="57"/>
        <v>Panchmahal</v>
      </c>
      <c r="D3655" s="2" t="s">
        <v>23446</v>
      </c>
      <c r="E3655" t="s">
        <v>859</v>
      </c>
      <c r="F3655" t="s">
        <v>28997</v>
      </c>
      <c r="G3655" t="s">
        <v>3378</v>
      </c>
      <c r="H3655" t="s">
        <v>289</v>
      </c>
      <c r="I3655" t="s">
        <v>16697</v>
      </c>
      <c r="J3655" t="s">
        <v>9413</v>
      </c>
      <c r="K3655" t="s">
        <v>16698</v>
      </c>
      <c r="L3655" t="s">
        <v>384</v>
      </c>
    </row>
    <row r="3656" spans="1:12">
      <c r="A3656" t="s">
        <v>16729</v>
      </c>
      <c r="B3656" t="s">
        <v>16700</v>
      </c>
      <c r="C3656" t="str">
        <f t="shared" si="57"/>
        <v>Bonlon</v>
      </c>
      <c r="D3656" s="2" t="s">
        <v>5682</v>
      </c>
      <c r="E3656" t="s">
        <v>5716</v>
      </c>
      <c r="F3656" t="s">
        <v>22972</v>
      </c>
      <c r="G3656" t="s">
        <v>856</v>
      </c>
      <c r="H3656" t="s">
        <v>4109</v>
      </c>
      <c r="I3656" t="s">
        <v>10934</v>
      </c>
      <c r="J3656" t="s">
        <v>16701</v>
      </c>
      <c r="K3656" t="s">
        <v>3749</v>
      </c>
      <c r="L3656" t="s">
        <v>430</v>
      </c>
    </row>
    <row r="3657" spans="1:12">
      <c r="A3657" t="s">
        <v>16732</v>
      </c>
      <c r="B3657" t="s">
        <v>16703</v>
      </c>
      <c r="C3657" t="str">
        <f t="shared" si="57"/>
        <v>Parshwanath</v>
      </c>
      <c r="D3657" s="2" t="s">
        <v>11846</v>
      </c>
      <c r="E3657" t="s">
        <v>25204</v>
      </c>
      <c r="F3657" t="s">
        <v>12535</v>
      </c>
      <c r="G3657" t="s">
        <v>856</v>
      </c>
      <c r="H3657" t="s">
        <v>2240</v>
      </c>
      <c r="I3657" t="s">
        <v>8623</v>
      </c>
      <c r="J3657" t="s">
        <v>2240</v>
      </c>
      <c r="K3657" t="s">
        <v>16704</v>
      </c>
      <c r="L3657" t="s">
        <v>1215</v>
      </c>
    </row>
    <row r="3658" spans="1:12">
      <c r="A3658" t="s">
        <v>16736</v>
      </c>
      <c r="B3658" t="s">
        <v>16706</v>
      </c>
      <c r="C3658" t="str">
        <f t="shared" si="57"/>
        <v>Petro</v>
      </c>
      <c r="D3658" s="2" t="s">
        <v>1502</v>
      </c>
      <c r="E3658" t="s">
        <v>22963</v>
      </c>
      <c r="F3658" t="s">
        <v>28998</v>
      </c>
      <c r="G3658" t="s">
        <v>856</v>
      </c>
      <c r="H3658" t="s">
        <v>955</v>
      </c>
      <c r="I3658" t="s">
        <v>16707</v>
      </c>
      <c r="J3658" t="s">
        <v>16708</v>
      </c>
      <c r="K3658" t="s">
        <v>16709</v>
      </c>
      <c r="L3658" t="s">
        <v>1215</v>
      </c>
    </row>
    <row r="3659" spans="1:12">
      <c r="A3659" t="s">
        <v>16740</v>
      </c>
      <c r="B3659" t="s">
        <v>16711</v>
      </c>
      <c r="C3659" t="str">
        <f t="shared" si="57"/>
        <v>Charter.</v>
      </c>
      <c r="D3659" s="2" t="s">
        <v>28999</v>
      </c>
      <c r="E3659" t="s">
        <v>5398</v>
      </c>
      <c r="F3659" t="s">
        <v>22896</v>
      </c>
      <c r="G3659" t="s">
        <v>856</v>
      </c>
      <c r="H3659" t="s">
        <v>1508</v>
      </c>
      <c r="I3659" t="s">
        <v>16712</v>
      </c>
      <c r="J3659" t="s">
        <v>14232</v>
      </c>
      <c r="K3659" t="s">
        <v>15029</v>
      </c>
      <c r="L3659" t="s">
        <v>1813</v>
      </c>
    </row>
    <row r="3660" spans="1:12">
      <c r="A3660" t="s">
        <v>16744</v>
      </c>
      <c r="B3660" t="s">
        <v>16714</v>
      </c>
      <c r="C3660" t="str">
        <f t="shared" si="57"/>
        <v>Vapi</v>
      </c>
      <c r="D3660" s="2" t="s">
        <v>10272</v>
      </c>
      <c r="E3660" t="s">
        <v>7489</v>
      </c>
      <c r="F3660" t="s">
        <v>4247</v>
      </c>
      <c r="G3660" t="s">
        <v>856</v>
      </c>
      <c r="H3660" t="s">
        <v>552</v>
      </c>
      <c r="I3660" t="s">
        <v>2063</v>
      </c>
      <c r="J3660" t="s">
        <v>2858</v>
      </c>
      <c r="K3660" t="s">
        <v>5904</v>
      </c>
      <c r="L3660" t="s">
        <v>1813</v>
      </c>
    </row>
    <row r="3661" spans="1:12">
      <c r="A3661" t="s">
        <v>16749</v>
      </c>
      <c r="B3661" t="s">
        <v>16716</v>
      </c>
      <c r="C3661" t="str">
        <f t="shared" si="57"/>
        <v>Sam</v>
      </c>
      <c r="D3661" s="2" t="s">
        <v>8490</v>
      </c>
      <c r="E3661" t="s">
        <v>3677</v>
      </c>
      <c r="F3661" t="s">
        <v>25205</v>
      </c>
      <c r="G3661" t="s">
        <v>856</v>
      </c>
      <c r="H3661" t="s">
        <v>389</v>
      </c>
      <c r="I3661" t="s">
        <v>468</v>
      </c>
      <c r="J3661" t="s">
        <v>2511</v>
      </c>
      <c r="K3661" t="s">
        <v>16718</v>
      </c>
      <c r="L3661" t="s">
        <v>392</v>
      </c>
    </row>
    <row r="3662" spans="1:12">
      <c r="A3662" t="s">
        <v>16752</v>
      </c>
      <c r="B3662" t="s">
        <v>16720</v>
      </c>
      <c r="C3662" t="str">
        <f t="shared" si="57"/>
        <v>3i</v>
      </c>
      <c r="D3662" s="2" t="s">
        <v>6077</v>
      </c>
      <c r="E3662" t="s">
        <v>7591</v>
      </c>
      <c r="F3662" t="s">
        <v>29000</v>
      </c>
      <c r="G3662" t="s">
        <v>856</v>
      </c>
      <c r="H3662" t="s">
        <v>14892</v>
      </c>
      <c r="I3662" t="s">
        <v>16721</v>
      </c>
      <c r="J3662" t="s">
        <v>16722</v>
      </c>
      <c r="K3662" t="s">
        <v>439</v>
      </c>
      <c r="L3662" t="s">
        <v>1000</v>
      </c>
    </row>
    <row r="3663" spans="1:12">
      <c r="A3663" t="s">
        <v>842</v>
      </c>
      <c r="B3663" t="s">
        <v>843</v>
      </c>
      <c r="C3663" t="str">
        <f t="shared" si="57"/>
        <v>Name</v>
      </c>
      <c r="D3663" s="2" t="s">
        <v>844</v>
      </c>
      <c r="E3663" t="s">
        <v>845</v>
      </c>
      <c r="F3663" t="s">
        <v>846</v>
      </c>
      <c r="G3663" t="s">
        <v>847</v>
      </c>
      <c r="H3663" t="s">
        <v>848</v>
      </c>
      <c r="I3663" t="s">
        <v>849</v>
      </c>
      <c r="J3663" t="s">
        <v>850</v>
      </c>
      <c r="K3663" t="s">
        <v>851</v>
      </c>
      <c r="L3663" t="s">
        <v>852</v>
      </c>
    </row>
    <row r="3664" spans="1:12">
      <c r="A3664" t="s">
        <v>16757</v>
      </c>
      <c r="B3664" t="s">
        <v>16724</v>
      </c>
      <c r="C3664" t="str">
        <f t="shared" si="57"/>
        <v>Jain</v>
      </c>
      <c r="D3664" s="2" t="s">
        <v>29001</v>
      </c>
      <c r="E3664" t="s">
        <v>29002</v>
      </c>
      <c r="F3664" t="s">
        <v>29003</v>
      </c>
      <c r="G3664" t="s">
        <v>856</v>
      </c>
      <c r="H3664" t="s">
        <v>6898</v>
      </c>
      <c r="I3664" t="s">
        <v>480</v>
      </c>
      <c r="J3664" t="s">
        <v>16725</v>
      </c>
      <c r="K3664" t="s">
        <v>465</v>
      </c>
      <c r="L3664" t="s">
        <v>1000</v>
      </c>
    </row>
    <row r="3665" spans="1:12">
      <c r="A3665" t="s">
        <v>16760</v>
      </c>
      <c r="B3665" t="s">
        <v>16727</v>
      </c>
      <c r="C3665" t="str">
        <f t="shared" si="57"/>
        <v>Vaishali</v>
      </c>
      <c r="D3665" s="2" t="s">
        <v>4774</v>
      </c>
      <c r="E3665" t="s">
        <v>29004</v>
      </c>
      <c r="F3665" t="s">
        <v>29005</v>
      </c>
      <c r="G3665" t="s">
        <v>856</v>
      </c>
      <c r="H3665" t="s">
        <v>2109</v>
      </c>
      <c r="I3665" t="s">
        <v>16728</v>
      </c>
      <c r="J3665" t="s">
        <v>2549</v>
      </c>
      <c r="K3665" t="s">
        <v>3475</v>
      </c>
      <c r="L3665" t="s">
        <v>11450</v>
      </c>
    </row>
    <row r="3666" spans="1:12">
      <c r="A3666" t="s">
        <v>16762</v>
      </c>
      <c r="B3666" t="s">
        <v>16730</v>
      </c>
      <c r="C3666" t="str">
        <f t="shared" si="57"/>
        <v>Sailani</v>
      </c>
      <c r="D3666" s="2" t="s">
        <v>2538</v>
      </c>
      <c r="E3666" t="s">
        <v>16731</v>
      </c>
      <c r="F3666" t="s">
        <v>15556</v>
      </c>
      <c r="G3666" t="s">
        <v>856</v>
      </c>
      <c r="H3666" t="s">
        <v>1279</v>
      </c>
      <c r="I3666" t="s">
        <v>169</v>
      </c>
      <c r="J3666" t="s">
        <v>10239</v>
      </c>
      <c r="K3666" t="s">
        <v>3359</v>
      </c>
      <c r="L3666" t="s">
        <v>11450</v>
      </c>
    </row>
    <row r="3667" spans="1:12">
      <c r="A3667" t="s">
        <v>16765</v>
      </c>
      <c r="B3667" t="s">
        <v>16517</v>
      </c>
      <c r="C3667" t="str">
        <f t="shared" si="57"/>
        <v>Spectrum</v>
      </c>
      <c r="D3667" s="2" t="s">
        <v>3121</v>
      </c>
      <c r="E3667" t="s">
        <v>25206</v>
      </c>
      <c r="F3667" t="s">
        <v>24805</v>
      </c>
      <c r="G3667" t="s">
        <v>856</v>
      </c>
      <c r="H3667" t="s">
        <v>3294</v>
      </c>
      <c r="I3667" t="s">
        <v>15754</v>
      </c>
      <c r="J3667" t="s">
        <v>16518</v>
      </c>
      <c r="K3667" t="s">
        <v>7662</v>
      </c>
      <c r="L3667" t="s">
        <v>11450</v>
      </c>
    </row>
    <row r="3668" spans="1:12">
      <c r="A3668" t="s">
        <v>16770</v>
      </c>
      <c r="B3668" t="s">
        <v>317</v>
      </c>
      <c r="C3668" t="str">
        <f t="shared" si="57"/>
        <v>SJVN</v>
      </c>
      <c r="D3668" s="2" t="s">
        <v>24894</v>
      </c>
      <c r="E3668" t="s">
        <v>1126</v>
      </c>
      <c r="F3668" t="s">
        <v>29006</v>
      </c>
      <c r="G3668" t="s">
        <v>389</v>
      </c>
      <c r="H3668" t="s">
        <v>16734</v>
      </c>
      <c r="I3668" t="s">
        <v>16125</v>
      </c>
      <c r="J3668" t="s">
        <v>16735</v>
      </c>
      <c r="K3668" t="s">
        <v>8639</v>
      </c>
      <c r="L3668" t="s">
        <v>312</v>
      </c>
    </row>
    <row r="3669" spans="1:12">
      <c r="A3669" t="s">
        <v>16775</v>
      </c>
      <c r="B3669" t="s">
        <v>16737</v>
      </c>
      <c r="C3669" t="str">
        <f t="shared" si="57"/>
        <v>Lake</v>
      </c>
      <c r="D3669" s="2" t="s">
        <v>24587</v>
      </c>
      <c r="E3669" t="s">
        <v>7622</v>
      </c>
      <c r="F3669" t="s">
        <v>3649</v>
      </c>
      <c r="G3669" t="s">
        <v>856</v>
      </c>
      <c r="H3669" t="s">
        <v>448</v>
      </c>
      <c r="I3669" t="s">
        <v>16738</v>
      </c>
      <c r="J3669" t="s">
        <v>856</v>
      </c>
      <c r="K3669" t="s">
        <v>859</v>
      </c>
      <c r="L3669" t="s">
        <v>16739</v>
      </c>
    </row>
    <row r="3670" spans="1:12">
      <c r="A3670" t="s">
        <v>16779</v>
      </c>
      <c r="B3670" t="s">
        <v>16741</v>
      </c>
      <c r="C3670" t="str">
        <f t="shared" si="57"/>
        <v>NTPC</v>
      </c>
      <c r="D3670" s="2" t="s">
        <v>29007</v>
      </c>
      <c r="E3670" t="s">
        <v>23469</v>
      </c>
      <c r="F3670" t="s">
        <v>29008</v>
      </c>
      <c r="G3670" t="s">
        <v>856</v>
      </c>
      <c r="H3670" t="s">
        <v>16742</v>
      </c>
      <c r="I3670" t="s">
        <v>9977</v>
      </c>
      <c r="J3670" t="s">
        <v>16743</v>
      </c>
      <c r="K3670" t="s">
        <v>7703</v>
      </c>
      <c r="L3670" t="s">
        <v>16739</v>
      </c>
    </row>
    <row r="3671" spans="1:12">
      <c r="A3671" t="s">
        <v>16781</v>
      </c>
      <c r="B3671" t="s">
        <v>16745</v>
      </c>
      <c r="C3671" t="str">
        <f t="shared" si="57"/>
        <v>Riddhi</v>
      </c>
      <c r="D3671" s="2" t="s">
        <v>5033</v>
      </c>
      <c r="E3671" t="s">
        <v>1594</v>
      </c>
      <c r="F3671" t="s">
        <v>25207</v>
      </c>
      <c r="G3671" t="s">
        <v>3847</v>
      </c>
      <c r="H3671" t="s">
        <v>4590</v>
      </c>
      <c r="I3671" t="s">
        <v>16746</v>
      </c>
      <c r="J3671" t="s">
        <v>16747</v>
      </c>
      <c r="K3671" t="s">
        <v>16748</v>
      </c>
      <c r="L3671" t="s">
        <v>14446</v>
      </c>
    </row>
    <row r="3672" spans="1:12">
      <c r="A3672" t="s">
        <v>16783</v>
      </c>
      <c r="B3672" t="s">
        <v>16750</v>
      </c>
      <c r="C3672" t="str">
        <f t="shared" si="57"/>
        <v>Lokesh</v>
      </c>
      <c r="D3672" s="2" t="s">
        <v>24179</v>
      </c>
      <c r="E3672" t="s">
        <v>859</v>
      </c>
      <c r="F3672" t="s">
        <v>29009</v>
      </c>
      <c r="G3672" t="s">
        <v>856</v>
      </c>
      <c r="H3672" t="s">
        <v>2409</v>
      </c>
      <c r="I3672" t="s">
        <v>16751</v>
      </c>
      <c r="J3672" t="s">
        <v>4203</v>
      </c>
      <c r="K3672" t="s">
        <v>11881</v>
      </c>
      <c r="L3672" t="s">
        <v>504</v>
      </c>
    </row>
    <row r="3673" spans="1:12">
      <c r="A3673" t="s">
        <v>16787</v>
      </c>
      <c r="B3673" t="s">
        <v>16753</v>
      </c>
      <c r="C3673" t="str">
        <f t="shared" si="57"/>
        <v>B</v>
      </c>
      <c r="D3673" s="2" t="s">
        <v>25208</v>
      </c>
      <c r="E3673" t="s">
        <v>25209</v>
      </c>
      <c r="F3673" t="s">
        <v>25210</v>
      </c>
      <c r="G3673" t="s">
        <v>3024</v>
      </c>
      <c r="H3673" t="s">
        <v>16754</v>
      </c>
      <c r="I3673" t="s">
        <v>16755</v>
      </c>
      <c r="J3673" t="s">
        <v>16756</v>
      </c>
      <c r="K3673" t="s">
        <v>231</v>
      </c>
      <c r="L3673" t="s">
        <v>504</v>
      </c>
    </row>
    <row r="3674" spans="1:12">
      <c r="A3674" t="s">
        <v>842</v>
      </c>
      <c r="B3674" t="s">
        <v>843</v>
      </c>
      <c r="C3674" t="str">
        <f t="shared" si="57"/>
        <v>Name</v>
      </c>
      <c r="D3674" s="2" t="s">
        <v>844</v>
      </c>
      <c r="E3674" t="s">
        <v>845</v>
      </c>
      <c r="F3674" t="s">
        <v>846</v>
      </c>
      <c r="G3674" t="s">
        <v>847</v>
      </c>
      <c r="H3674" t="s">
        <v>848</v>
      </c>
      <c r="I3674" t="s">
        <v>849</v>
      </c>
      <c r="J3674" t="s">
        <v>850</v>
      </c>
      <c r="K3674" t="s">
        <v>851</v>
      </c>
      <c r="L3674" t="s">
        <v>852</v>
      </c>
    </row>
    <row r="3675" spans="1:12">
      <c r="A3675" t="s">
        <v>16791</v>
      </c>
      <c r="B3675" t="s">
        <v>16758</v>
      </c>
      <c r="C3675" t="str">
        <f t="shared" si="57"/>
        <v>G</v>
      </c>
      <c r="D3675" s="2" t="s">
        <v>1112</v>
      </c>
      <c r="E3675" t="s">
        <v>22741</v>
      </c>
      <c r="F3675" t="s">
        <v>6961</v>
      </c>
      <c r="G3675" t="s">
        <v>856</v>
      </c>
      <c r="H3675" t="s">
        <v>2522</v>
      </c>
      <c r="I3675" t="s">
        <v>16759</v>
      </c>
      <c r="J3675" t="s">
        <v>13775</v>
      </c>
      <c r="K3675" t="s">
        <v>14620</v>
      </c>
      <c r="L3675" t="s">
        <v>504</v>
      </c>
    </row>
    <row r="3676" spans="1:12">
      <c r="A3676" t="s">
        <v>16793</v>
      </c>
      <c r="B3676" t="s">
        <v>16761</v>
      </c>
      <c r="C3676" t="str">
        <f t="shared" si="57"/>
        <v>PCS</v>
      </c>
      <c r="D3676" s="2" t="s">
        <v>4890</v>
      </c>
      <c r="E3676" t="s">
        <v>24469</v>
      </c>
      <c r="F3676" t="s">
        <v>25211</v>
      </c>
      <c r="G3676" t="s">
        <v>856</v>
      </c>
      <c r="H3676" t="s">
        <v>2673</v>
      </c>
      <c r="I3676" t="s">
        <v>949</v>
      </c>
      <c r="J3676" t="s">
        <v>1804</v>
      </c>
      <c r="K3676" t="s">
        <v>1868</v>
      </c>
      <c r="L3676" t="s">
        <v>1827</v>
      </c>
    </row>
    <row r="3677" spans="1:12">
      <c r="A3677" t="s">
        <v>16797</v>
      </c>
      <c r="B3677" t="s">
        <v>16763</v>
      </c>
      <c r="C3677" t="str">
        <f t="shared" si="57"/>
        <v>Popular</v>
      </c>
      <c r="D3677" s="2" t="s">
        <v>29010</v>
      </c>
      <c r="E3677" t="s">
        <v>859</v>
      </c>
      <c r="F3677" t="s">
        <v>29011</v>
      </c>
      <c r="G3677" t="s">
        <v>856</v>
      </c>
      <c r="H3677" t="s">
        <v>624</v>
      </c>
      <c r="I3677" t="s">
        <v>16764</v>
      </c>
      <c r="J3677" t="s">
        <v>6593</v>
      </c>
      <c r="K3677" t="s">
        <v>158</v>
      </c>
      <c r="L3677" t="s">
        <v>1827</v>
      </c>
    </row>
    <row r="3678" spans="1:12">
      <c r="A3678" t="s">
        <v>16801</v>
      </c>
      <c r="B3678" t="s">
        <v>16766</v>
      </c>
      <c r="C3678" t="str">
        <f t="shared" si="57"/>
        <v>TVS</v>
      </c>
      <c r="D3678" s="2" t="s">
        <v>22721</v>
      </c>
      <c r="E3678" t="s">
        <v>25213</v>
      </c>
      <c r="F3678" t="s">
        <v>25214</v>
      </c>
      <c r="G3678" t="s">
        <v>856</v>
      </c>
      <c r="H3678" t="s">
        <v>16767</v>
      </c>
      <c r="I3678" t="s">
        <v>16768</v>
      </c>
      <c r="J3678" t="s">
        <v>16769</v>
      </c>
      <c r="K3678" t="s">
        <v>879</v>
      </c>
      <c r="L3678" t="s">
        <v>13024</v>
      </c>
    </row>
    <row r="3679" spans="1:12">
      <c r="A3679" t="s">
        <v>16805</v>
      </c>
      <c r="B3679" t="s">
        <v>16771</v>
      </c>
      <c r="C3679" t="str">
        <f t="shared" si="57"/>
        <v>Roadstar</v>
      </c>
      <c r="D3679" s="2" t="s">
        <v>2197</v>
      </c>
      <c r="E3679" t="s">
        <v>25215</v>
      </c>
      <c r="F3679" t="s">
        <v>25216</v>
      </c>
      <c r="G3679" t="s">
        <v>5647</v>
      </c>
      <c r="H3679" t="s">
        <v>16772</v>
      </c>
      <c r="I3679" t="s">
        <v>16773</v>
      </c>
      <c r="J3679" t="s">
        <v>16774</v>
      </c>
      <c r="K3679" t="s">
        <v>13006</v>
      </c>
      <c r="L3679" t="s">
        <v>13024</v>
      </c>
    </row>
    <row r="3680" spans="1:12">
      <c r="A3680" t="s">
        <v>16807</v>
      </c>
      <c r="B3680" t="s">
        <v>16776</v>
      </c>
      <c r="C3680" t="str">
        <f t="shared" si="57"/>
        <v>Best</v>
      </c>
      <c r="D3680" s="2" t="s">
        <v>4317</v>
      </c>
      <c r="E3680" t="s">
        <v>859</v>
      </c>
      <c r="F3680" t="s">
        <v>5635</v>
      </c>
      <c r="G3680" t="s">
        <v>856</v>
      </c>
      <c r="H3680" t="s">
        <v>1279</v>
      </c>
      <c r="I3680" t="s">
        <v>16777</v>
      </c>
      <c r="J3680" t="s">
        <v>6610</v>
      </c>
      <c r="K3680" t="s">
        <v>16778</v>
      </c>
      <c r="L3680" t="s">
        <v>7011</v>
      </c>
    </row>
    <row r="3681" spans="1:12">
      <c r="A3681" t="s">
        <v>16809</v>
      </c>
      <c r="B3681" t="s">
        <v>16780</v>
      </c>
      <c r="C3681" t="str">
        <f t="shared" si="57"/>
        <v>Emerald</v>
      </c>
      <c r="D3681" s="2" t="s">
        <v>24255</v>
      </c>
      <c r="E3681" t="s">
        <v>859</v>
      </c>
      <c r="F3681" t="s">
        <v>29012</v>
      </c>
      <c r="G3681" t="s">
        <v>856</v>
      </c>
      <c r="H3681" t="s">
        <v>369</v>
      </c>
      <c r="I3681" t="s">
        <v>1646</v>
      </c>
      <c r="J3681" t="s">
        <v>12050</v>
      </c>
      <c r="K3681" t="s">
        <v>2098</v>
      </c>
      <c r="L3681" t="s">
        <v>7011</v>
      </c>
    </row>
    <row r="3682" spans="1:12">
      <c r="A3682" t="s">
        <v>16813</v>
      </c>
      <c r="B3682" t="s">
        <v>16782</v>
      </c>
      <c r="C3682" t="str">
        <f t="shared" si="57"/>
        <v>Mayur</v>
      </c>
      <c r="D3682" s="2" t="s">
        <v>84</v>
      </c>
      <c r="E3682" t="s">
        <v>24633</v>
      </c>
      <c r="F3682" t="s">
        <v>10169</v>
      </c>
      <c r="G3682" t="s">
        <v>856</v>
      </c>
      <c r="H3682" t="s">
        <v>1787</v>
      </c>
      <c r="I3682" t="s">
        <v>857</v>
      </c>
      <c r="J3682" t="s">
        <v>3099</v>
      </c>
      <c r="K3682" t="s">
        <v>11313</v>
      </c>
      <c r="L3682" t="s">
        <v>665</v>
      </c>
    </row>
    <row r="3683" spans="1:12">
      <c r="A3683" t="s">
        <v>16818</v>
      </c>
      <c r="B3683" t="s">
        <v>16784</v>
      </c>
      <c r="C3683" t="str">
        <f t="shared" si="57"/>
        <v>Inter</v>
      </c>
      <c r="D3683" s="2" t="s">
        <v>17209</v>
      </c>
      <c r="E3683" t="s">
        <v>859</v>
      </c>
      <c r="F3683" t="s">
        <v>25217</v>
      </c>
      <c r="G3683" t="s">
        <v>856</v>
      </c>
      <c r="H3683" t="s">
        <v>5483</v>
      </c>
      <c r="I3683" t="s">
        <v>10135</v>
      </c>
      <c r="J3683" t="s">
        <v>3367</v>
      </c>
      <c r="K3683" t="s">
        <v>16786</v>
      </c>
      <c r="L3683" t="s">
        <v>665</v>
      </c>
    </row>
    <row r="3684" spans="1:12">
      <c r="A3684" t="s">
        <v>16822</v>
      </c>
      <c r="B3684" t="s">
        <v>16788</v>
      </c>
      <c r="C3684" t="str">
        <f t="shared" si="57"/>
        <v>C</v>
      </c>
      <c r="D3684" s="2" t="s">
        <v>23609</v>
      </c>
      <c r="E3684" t="s">
        <v>25218</v>
      </c>
      <c r="F3684" t="s">
        <v>21421</v>
      </c>
      <c r="G3684" t="s">
        <v>856</v>
      </c>
      <c r="H3684" t="s">
        <v>4019</v>
      </c>
      <c r="I3684" t="s">
        <v>16789</v>
      </c>
      <c r="J3684" t="s">
        <v>8143</v>
      </c>
      <c r="K3684" t="s">
        <v>16790</v>
      </c>
      <c r="L3684" t="s">
        <v>665</v>
      </c>
    </row>
    <row r="3685" spans="1:12">
      <c r="A3685" t="s">
        <v>16826</v>
      </c>
      <c r="B3685" t="s">
        <v>16792</v>
      </c>
      <c r="C3685" t="str">
        <f t="shared" si="57"/>
        <v>Virat</v>
      </c>
      <c r="D3685" s="2" t="s">
        <v>25219</v>
      </c>
      <c r="E3685" t="s">
        <v>25220</v>
      </c>
      <c r="F3685" t="s">
        <v>25221</v>
      </c>
      <c r="G3685" t="s">
        <v>856</v>
      </c>
      <c r="H3685" t="s">
        <v>514</v>
      </c>
      <c r="I3685" t="s">
        <v>12577</v>
      </c>
      <c r="J3685" t="s">
        <v>14146</v>
      </c>
      <c r="K3685" t="s">
        <v>13715</v>
      </c>
      <c r="L3685" t="s">
        <v>395</v>
      </c>
    </row>
    <row r="3686" spans="1:12">
      <c r="A3686" t="s">
        <v>16828</v>
      </c>
      <c r="B3686" t="s">
        <v>16794</v>
      </c>
      <c r="C3686" t="str">
        <f t="shared" si="57"/>
        <v>The</v>
      </c>
      <c r="D3686" s="2" t="s">
        <v>29013</v>
      </c>
      <c r="E3686" t="s">
        <v>29014</v>
      </c>
      <c r="F3686" t="s">
        <v>29015</v>
      </c>
      <c r="G3686" t="s">
        <v>198</v>
      </c>
      <c r="H3686" t="s">
        <v>16795</v>
      </c>
      <c r="I3686" t="s">
        <v>9210</v>
      </c>
      <c r="J3686" t="s">
        <v>16796</v>
      </c>
      <c r="K3686" t="s">
        <v>7366</v>
      </c>
      <c r="L3686" t="s">
        <v>493</v>
      </c>
    </row>
    <row r="3687" spans="1:12">
      <c r="A3687" t="s">
        <v>16831</v>
      </c>
      <c r="B3687" t="s">
        <v>16798</v>
      </c>
      <c r="C3687" t="str">
        <f t="shared" si="57"/>
        <v>Poonawalla</v>
      </c>
      <c r="D3687" s="2" t="s">
        <v>29016</v>
      </c>
      <c r="E3687" t="s">
        <v>859</v>
      </c>
      <c r="F3687" t="s">
        <v>29017</v>
      </c>
      <c r="G3687" t="s">
        <v>856</v>
      </c>
      <c r="H3687" t="s">
        <v>7688</v>
      </c>
      <c r="I3687" t="s">
        <v>16799</v>
      </c>
      <c r="J3687" t="s">
        <v>16800</v>
      </c>
      <c r="K3687" t="s">
        <v>9778</v>
      </c>
      <c r="L3687" t="s">
        <v>493</v>
      </c>
    </row>
    <row r="3688" spans="1:12">
      <c r="A3688" t="s">
        <v>16835</v>
      </c>
      <c r="B3688" t="s">
        <v>16802</v>
      </c>
      <c r="C3688" t="str">
        <f t="shared" si="57"/>
        <v>Cell</v>
      </c>
      <c r="D3688" s="2" t="s">
        <v>23407</v>
      </c>
      <c r="E3688" t="s">
        <v>29018</v>
      </c>
      <c r="F3688" t="s">
        <v>10177</v>
      </c>
      <c r="G3688" t="s">
        <v>856</v>
      </c>
      <c r="H3688" t="s">
        <v>3797</v>
      </c>
      <c r="I3688" t="s">
        <v>16803</v>
      </c>
      <c r="J3688" t="s">
        <v>16804</v>
      </c>
      <c r="K3688" t="s">
        <v>2697</v>
      </c>
      <c r="L3688" t="s">
        <v>493</v>
      </c>
    </row>
    <row r="3689" spans="1:12">
      <c r="A3689" t="s">
        <v>16838</v>
      </c>
      <c r="B3689" t="s">
        <v>16806</v>
      </c>
      <c r="C3689" t="str">
        <f t="shared" si="57"/>
        <v>Mathew</v>
      </c>
      <c r="D3689" s="2" t="s">
        <v>3008</v>
      </c>
      <c r="E3689" t="s">
        <v>2190</v>
      </c>
      <c r="F3689" t="s">
        <v>3932</v>
      </c>
      <c r="G3689" t="s">
        <v>856</v>
      </c>
      <c r="H3689" t="s">
        <v>933</v>
      </c>
      <c r="I3689" t="s">
        <v>856</v>
      </c>
      <c r="J3689" t="s">
        <v>164</v>
      </c>
      <c r="K3689" t="s">
        <v>15616</v>
      </c>
      <c r="L3689" t="s">
        <v>2936</v>
      </c>
    </row>
    <row r="3690" spans="1:12">
      <c r="A3690" t="s">
        <v>842</v>
      </c>
      <c r="B3690" t="s">
        <v>843</v>
      </c>
      <c r="C3690" t="str">
        <f t="shared" si="57"/>
        <v>Name</v>
      </c>
      <c r="D3690" s="2" t="s">
        <v>844</v>
      </c>
      <c r="E3690" t="s">
        <v>845</v>
      </c>
      <c r="F3690" t="s">
        <v>846</v>
      </c>
      <c r="G3690" t="s">
        <v>847</v>
      </c>
      <c r="H3690" t="s">
        <v>848</v>
      </c>
      <c r="I3690" t="s">
        <v>849</v>
      </c>
      <c r="J3690" t="s">
        <v>850</v>
      </c>
      <c r="K3690" t="s">
        <v>851</v>
      </c>
      <c r="L3690" t="s">
        <v>852</v>
      </c>
    </row>
    <row r="3691" spans="1:12">
      <c r="A3691" t="s">
        <v>16841</v>
      </c>
      <c r="B3691" t="s">
        <v>16808</v>
      </c>
      <c r="C3691" t="str">
        <f t="shared" si="57"/>
        <v>Purple</v>
      </c>
      <c r="D3691" s="2" t="s">
        <v>17069</v>
      </c>
      <c r="E3691" t="s">
        <v>5728</v>
      </c>
      <c r="F3691" t="s">
        <v>2252</v>
      </c>
      <c r="G3691" t="s">
        <v>856</v>
      </c>
      <c r="H3691" t="s">
        <v>1279</v>
      </c>
      <c r="I3691" t="s">
        <v>875</v>
      </c>
      <c r="J3691" t="s">
        <v>856</v>
      </c>
      <c r="K3691" t="s">
        <v>859</v>
      </c>
      <c r="L3691" t="s">
        <v>2936</v>
      </c>
    </row>
    <row r="3692" spans="1:12">
      <c r="A3692" t="s">
        <v>16845</v>
      </c>
      <c r="B3692" t="s">
        <v>16810</v>
      </c>
      <c r="C3692" t="str">
        <f t="shared" si="57"/>
        <v>Indiqube</v>
      </c>
      <c r="D3692" s="2" t="s">
        <v>29019</v>
      </c>
      <c r="E3692" t="s">
        <v>859</v>
      </c>
      <c r="F3692" t="s">
        <v>29020</v>
      </c>
      <c r="G3692" t="s">
        <v>856</v>
      </c>
      <c r="H3692" t="s">
        <v>16811</v>
      </c>
      <c r="I3692" t="s">
        <v>10709</v>
      </c>
      <c r="J3692" t="s">
        <v>16812</v>
      </c>
      <c r="K3692" t="s">
        <v>9763</v>
      </c>
      <c r="L3692" t="s">
        <v>2936</v>
      </c>
    </row>
    <row r="3693" spans="1:12">
      <c r="A3693" t="s">
        <v>16850</v>
      </c>
      <c r="B3693" t="s">
        <v>16814</v>
      </c>
      <c r="C3693" t="str">
        <f t="shared" si="57"/>
        <v>Cineline</v>
      </c>
      <c r="D3693" s="2" t="s">
        <v>28287</v>
      </c>
      <c r="E3693" t="s">
        <v>6701</v>
      </c>
      <c r="F3693" t="s">
        <v>26106</v>
      </c>
      <c r="G3693" t="s">
        <v>856</v>
      </c>
      <c r="H3693" t="s">
        <v>16815</v>
      </c>
      <c r="I3693" t="s">
        <v>16591</v>
      </c>
      <c r="J3693" t="s">
        <v>16816</v>
      </c>
      <c r="K3693" t="s">
        <v>16817</v>
      </c>
      <c r="L3693" t="s">
        <v>4757</v>
      </c>
    </row>
    <row r="3694" spans="1:12">
      <c r="A3694" t="s">
        <v>16853</v>
      </c>
      <c r="B3694" t="s">
        <v>16819</v>
      </c>
      <c r="C3694" t="str">
        <f t="shared" si="57"/>
        <v>Deem</v>
      </c>
      <c r="D3694" s="2" t="s">
        <v>22730</v>
      </c>
      <c r="E3694" t="s">
        <v>9723</v>
      </c>
      <c r="F3694" t="s">
        <v>1994</v>
      </c>
      <c r="G3694" t="s">
        <v>856</v>
      </c>
      <c r="H3694" t="s">
        <v>2584</v>
      </c>
      <c r="I3694" t="s">
        <v>16820</v>
      </c>
      <c r="J3694" t="s">
        <v>16821</v>
      </c>
      <c r="K3694" t="s">
        <v>6548</v>
      </c>
      <c r="L3694" t="s">
        <v>5399</v>
      </c>
    </row>
    <row r="3695" spans="1:12">
      <c r="A3695" t="s">
        <v>16855</v>
      </c>
      <c r="B3695" t="s">
        <v>16823</v>
      </c>
      <c r="C3695" t="str">
        <f t="shared" si="57"/>
        <v>NDR</v>
      </c>
      <c r="D3695" s="2" t="s">
        <v>25222</v>
      </c>
      <c r="E3695" t="s">
        <v>3652</v>
      </c>
      <c r="F3695" t="s">
        <v>25223</v>
      </c>
      <c r="G3695" t="s">
        <v>188</v>
      </c>
      <c r="H3695" t="s">
        <v>2572</v>
      </c>
      <c r="I3695" t="s">
        <v>3829</v>
      </c>
      <c r="J3695" t="s">
        <v>16824</v>
      </c>
      <c r="K3695" t="s">
        <v>16825</v>
      </c>
      <c r="L3695" t="s">
        <v>5399</v>
      </c>
    </row>
    <row r="3696" spans="1:12">
      <c r="A3696" t="s">
        <v>16857</v>
      </c>
      <c r="B3696" t="s">
        <v>16827</v>
      </c>
      <c r="C3696" t="str">
        <f t="shared" si="57"/>
        <v>Frontline</v>
      </c>
      <c r="D3696" s="2" t="s">
        <v>6215</v>
      </c>
      <c r="E3696" t="s">
        <v>323</v>
      </c>
      <c r="F3696" t="s">
        <v>22361</v>
      </c>
      <c r="G3696" t="s">
        <v>856</v>
      </c>
      <c r="H3696" t="s">
        <v>987</v>
      </c>
      <c r="I3696" t="s">
        <v>8521</v>
      </c>
      <c r="J3696" t="s">
        <v>9800</v>
      </c>
      <c r="K3696" t="s">
        <v>4593</v>
      </c>
      <c r="L3696" t="s">
        <v>8428</v>
      </c>
    </row>
    <row r="3697" spans="1:12">
      <c r="A3697" t="s">
        <v>16860</v>
      </c>
      <c r="B3697" t="s">
        <v>16829</v>
      </c>
      <c r="C3697" t="str">
        <f t="shared" si="57"/>
        <v>Concord</v>
      </c>
      <c r="D3697" s="2" t="s">
        <v>23713</v>
      </c>
      <c r="E3697" t="s">
        <v>25224</v>
      </c>
      <c r="F3697" t="s">
        <v>23713</v>
      </c>
      <c r="G3697" t="s">
        <v>856</v>
      </c>
      <c r="H3697" t="s">
        <v>1555</v>
      </c>
      <c r="I3697" t="s">
        <v>15816</v>
      </c>
      <c r="J3697" t="s">
        <v>3351</v>
      </c>
      <c r="K3697" t="s">
        <v>16830</v>
      </c>
      <c r="L3697" t="s">
        <v>8428</v>
      </c>
    </row>
    <row r="3698" spans="1:12">
      <c r="A3698" t="s">
        <v>16862</v>
      </c>
      <c r="B3698" t="s">
        <v>16832</v>
      </c>
      <c r="C3698" t="str">
        <f t="shared" si="57"/>
        <v>Genus</v>
      </c>
      <c r="D3698" s="2" t="s">
        <v>7209</v>
      </c>
      <c r="E3698" t="s">
        <v>29021</v>
      </c>
      <c r="F3698" t="s">
        <v>29022</v>
      </c>
      <c r="G3698" t="s">
        <v>856</v>
      </c>
      <c r="H3698" t="s">
        <v>4916</v>
      </c>
      <c r="I3698" t="s">
        <v>16833</v>
      </c>
      <c r="J3698" t="s">
        <v>16834</v>
      </c>
      <c r="K3698" t="s">
        <v>2029</v>
      </c>
      <c r="L3698" t="s">
        <v>8428</v>
      </c>
    </row>
    <row r="3699" spans="1:12">
      <c r="A3699" t="s">
        <v>16865</v>
      </c>
      <c r="B3699" t="s">
        <v>16836</v>
      </c>
      <c r="C3699" t="str">
        <f t="shared" si="57"/>
        <v>Euro</v>
      </c>
      <c r="D3699" s="2" t="s">
        <v>10256</v>
      </c>
      <c r="E3699" t="s">
        <v>23002</v>
      </c>
      <c r="F3699" t="s">
        <v>1228</v>
      </c>
      <c r="G3699" t="s">
        <v>856</v>
      </c>
      <c r="H3699" t="s">
        <v>237</v>
      </c>
      <c r="I3699" t="s">
        <v>911</v>
      </c>
      <c r="J3699" t="s">
        <v>5494</v>
      </c>
      <c r="K3699" t="s">
        <v>16837</v>
      </c>
      <c r="L3699" t="s">
        <v>1399</v>
      </c>
    </row>
    <row r="3700" spans="1:12">
      <c r="A3700" t="s">
        <v>16871</v>
      </c>
      <c r="B3700" t="s">
        <v>16839</v>
      </c>
      <c r="C3700" t="str">
        <f t="shared" si="57"/>
        <v>SBL</v>
      </c>
      <c r="D3700" s="2" t="s">
        <v>16840</v>
      </c>
      <c r="E3700" t="s">
        <v>3907</v>
      </c>
      <c r="F3700" t="s">
        <v>408</v>
      </c>
      <c r="G3700" t="s">
        <v>856</v>
      </c>
      <c r="H3700" t="s">
        <v>2240</v>
      </c>
      <c r="I3700" t="s">
        <v>12963</v>
      </c>
      <c r="J3700" t="s">
        <v>7151</v>
      </c>
      <c r="K3700" t="s">
        <v>859</v>
      </c>
      <c r="L3700" t="s">
        <v>1399</v>
      </c>
    </row>
    <row r="3701" spans="1:12">
      <c r="A3701" t="s">
        <v>842</v>
      </c>
      <c r="B3701" t="s">
        <v>843</v>
      </c>
      <c r="C3701" t="str">
        <f t="shared" si="57"/>
        <v>Name</v>
      </c>
      <c r="D3701" s="2" t="s">
        <v>844</v>
      </c>
      <c r="E3701" t="s">
        <v>845</v>
      </c>
      <c r="F3701" t="s">
        <v>846</v>
      </c>
      <c r="G3701" t="s">
        <v>847</v>
      </c>
      <c r="H3701" t="s">
        <v>848</v>
      </c>
      <c r="I3701" t="s">
        <v>849</v>
      </c>
      <c r="J3701" t="s">
        <v>850</v>
      </c>
      <c r="K3701" t="s">
        <v>851</v>
      </c>
      <c r="L3701" t="s">
        <v>852</v>
      </c>
    </row>
    <row r="3702" spans="1:12">
      <c r="A3702" t="s">
        <v>16874</v>
      </c>
      <c r="B3702" t="s">
        <v>16842</v>
      </c>
      <c r="C3702" t="str">
        <f t="shared" si="57"/>
        <v>Integra</v>
      </c>
      <c r="D3702" s="2" t="s">
        <v>4288</v>
      </c>
      <c r="E3702" t="s">
        <v>29023</v>
      </c>
      <c r="F3702" t="s">
        <v>29024</v>
      </c>
      <c r="G3702" t="s">
        <v>856</v>
      </c>
      <c r="H3702" t="s">
        <v>3847</v>
      </c>
      <c r="I3702" t="s">
        <v>16843</v>
      </c>
      <c r="J3702" t="s">
        <v>16844</v>
      </c>
      <c r="K3702" t="s">
        <v>503</v>
      </c>
      <c r="L3702" t="s">
        <v>1399</v>
      </c>
    </row>
    <row r="3703" spans="1:12">
      <c r="A3703" t="s">
        <v>16879</v>
      </c>
      <c r="B3703" t="s">
        <v>16846</v>
      </c>
      <c r="C3703" t="str">
        <f t="shared" si="57"/>
        <v>Ansal</v>
      </c>
      <c r="D3703" s="2" t="s">
        <v>1594</v>
      </c>
      <c r="E3703" t="s">
        <v>23264</v>
      </c>
      <c r="F3703" t="s">
        <v>23613</v>
      </c>
      <c r="G3703" t="s">
        <v>856</v>
      </c>
      <c r="H3703" t="s">
        <v>1291</v>
      </c>
      <c r="I3703" t="s">
        <v>16847</v>
      </c>
      <c r="J3703" t="s">
        <v>16848</v>
      </c>
      <c r="K3703" t="s">
        <v>16849</v>
      </c>
      <c r="L3703" t="s">
        <v>6535</v>
      </c>
    </row>
    <row r="3704" spans="1:12">
      <c r="A3704" t="s">
        <v>16883</v>
      </c>
      <c r="B3704" t="s">
        <v>16851</v>
      </c>
      <c r="C3704" t="str">
        <f t="shared" si="57"/>
        <v>BAMPSL</v>
      </c>
      <c r="D3704" s="2" t="s">
        <v>2558</v>
      </c>
      <c r="E3704" t="s">
        <v>3506</v>
      </c>
      <c r="F3704" t="s">
        <v>1667</v>
      </c>
      <c r="G3704" t="s">
        <v>856</v>
      </c>
      <c r="H3704" t="s">
        <v>3847</v>
      </c>
      <c r="I3704" t="s">
        <v>16852</v>
      </c>
      <c r="J3704" t="s">
        <v>3225</v>
      </c>
      <c r="K3704" t="s">
        <v>4193</v>
      </c>
      <c r="L3704" t="s">
        <v>8155</v>
      </c>
    </row>
    <row r="3705" spans="1:12">
      <c r="A3705" t="s">
        <v>16886</v>
      </c>
      <c r="B3705" t="s">
        <v>16854</v>
      </c>
      <c r="C3705" t="str">
        <f t="shared" si="57"/>
        <v>OK</v>
      </c>
      <c r="D3705" s="2" t="s">
        <v>667</v>
      </c>
      <c r="E3705" t="s">
        <v>859</v>
      </c>
      <c r="F3705" t="s">
        <v>25336</v>
      </c>
      <c r="G3705" t="s">
        <v>856</v>
      </c>
      <c r="H3705" t="s">
        <v>4019</v>
      </c>
      <c r="I3705" t="s">
        <v>14431</v>
      </c>
      <c r="J3705" t="s">
        <v>4703</v>
      </c>
      <c r="K3705" t="s">
        <v>425</v>
      </c>
      <c r="L3705" t="s">
        <v>7682</v>
      </c>
    </row>
    <row r="3706" spans="1:12">
      <c r="A3706" t="s">
        <v>16889</v>
      </c>
      <c r="B3706" t="s">
        <v>16856</v>
      </c>
      <c r="C3706" t="str">
        <f t="shared" si="57"/>
        <v>Lead</v>
      </c>
      <c r="D3706" s="2" t="s">
        <v>8660</v>
      </c>
      <c r="E3706" t="s">
        <v>18368</v>
      </c>
      <c r="F3706" t="s">
        <v>657</v>
      </c>
      <c r="G3706" t="s">
        <v>856</v>
      </c>
      <c r="H3706" t="s">
        <v>2522</v>
      </c>
      <c r="I3706" t="s">
        <v>8892</v>
      </c>
      <c r="J3706" t="s">
        <v>2240</v>
      </c>
      <c r="K3706" t="s">
        <v>5994</v>
      </c>
      <c r="L3706" t="s">
        <v>5350</v>
      </c>
    </row>
    <row r="3707" spans="1:12">
      <c r="A3707" t="s">
        <v>16892</v>
      </c>
      <c r="B3707" t="s">
        <v>16858</v>
      </c>
      <c r="C3707" t="str">
        <f t="shared" si="57"/>
        <v>Manali</v>
      </c>
      <c r="D3707" s="2" t="s">
        <v>27211</v>
      </c>
      <c r="E3707" t="s">
        <v>2633</v>
      </c>
      <c r="F3707" t="s">
        <v>23762</v>
      </c>
      <c r="G3707" t="s">
        <v>993</v>
      </c>
      <c r="H3707" t="s">
        <v>555</v>
      </c>
      <c r="I3707" t="s">
        <v>4889</v>
      </c>
      <c r="J3707" t="s">
        <v>16859</v>
      </c>
      <c r="K3707" t="s">
        <v>509</v>
      </c>
      <c r="L3707" t="s">
        <v>10613</v>
      </c>
    </row>
    <row r="3708" spans="1:12">
      <c r="A3708" t="s">
        <v>16896</v>
      </c>
      <c r="B3708" t="s">
        <v>16861</v>
      </c>
      <c r="C3708" t="str">
        <f t="shared" si="57"/>
        <v>Mayur</v>
      </c>
      <c r="D3708" s="2" t="s">
        <v>145</v>
      </c>
      <c r="E3708" t="s">
        <v>25225</v>
      </c>
      <c r="F3708" t="s">
        <v>202</v>
      </c>
      <c r="G3708" t="s">
        <v>856</v>
      </c>
      <c r="H3708" t="s">
        <v>298</v>
      </c>
      <c r="I3708" t="s">
        <v>882</v>
      </c>
      <c r="J3708" t="s">
        <v>856</v>
      </c>
      <c r="K3708" t="s">
        <v>859</v>
      </c>
      <c r="L3708" t="s">
        <v>10613</v>
      </c>
    </row>
    <row r="3709" spans="1:12">
      <c r="A3709" t="s">
        <v>16898</v>
      </c>
      <c r="B3709" t="s">
        <v>16863</v>
      </c>
      <c r="C3709" t="str">
        <f t="shared" si="57"/>
        <v>Homesfy</v>
      </c>
      <c r="D3709" s="2" t="s">
        <v>1872</v>
      </c>
      <c r="E3709" t="s">
        <v>22917</v>
      </c>
      <c r="F3709" t="s">
        <v>24372</v>
      </c>
      <c r="G3709" t="s">
        <v>856</v>
      </c>
      <c r="H3709" t="s">
        <v>6992</v>
      </c>
      <c r="I3709" t="s">
        <v>16864</v>
      </c>
      <c r="J3709" t="s">
        <v>3853</v>
      </c>
      <c r="K3709" t="s">
        <v>5799</v>
      </c>
      <c r="L3709" t="s">
        <v>497</v>
      </c>
    </row>
    <row r="3710" spans="1:12">
      <c r="A3710" t="s">
        <v>16901</v>
      </c>
      <c r="B3710" t="s">
        <v>16866</v>
      </c>
      <c r="C3710" t="str">
        <f t="shared" si="57"/>
        <v>Konark</v>
      </c>
      <c r="D3710" s="2" t="s">
        <v>8107</v>
      </c>
      <c r="E3710" t="s">
        <v>859</v>
      </c>
      <c r="F3710" t="s">
        <v>9228</v>
      </c>
      <c r="G3710" t="s">
        <v>856</v>
      </c>
      <c r="H3710" t="s">
        <v>16867</v>
      </c>
      <c r="I3710" t="s">
        <v>16868</v>
      </c>
      <c r="J3710" t="s">
        <v>16869</v>
      </c>
      <c r="K3710" t="s">
        <v>16870</v>
      </c>
      <c r="L3710" t="s">
        <v>5562</v>
      </c>
    </row>
    <row r="3711" spans="1:12">
      <c r="A3711" t="s">
        <v>16904</v>
      </c>
      <c r="B3711" t="s">
        <v>16872</v>
      </c>
      <c r="C3711" t="str">
        <f t="shared" si="57"/>
        <v>Refex</v>
      </c>
      <c r="D3711" s="2" t="s">
        <v>23800</v>
      </c>
      <c r="E3711" t="s">
        <v>859</v>
      </c>
      <c r="F3711" t="s">
        <v>23555</v>
      </c>
      <c r="G3711" t="s">
        <v>856</v>
      </c>
      <c r="H3711" t="s">
        <v>16873</v>
      </c>
      <c r="I3711" t="s">
        <v>2369</v>
      </c>
      <c r="J3711" t="s">
        <v>8785</v>
      </c>
      <c r="K3711" t="s">
        <v>466</v>
      </c>
      <c r="L3711" t="s">
        <v>5562</v>
      </c>
    </row>
    <row r="3712" spans="1:12">
      <c r="A3712" t="s">
        <v>16908</v>
      </c>
      <c r="B3712" t="s">
        <v>16875</v>
      </c>
      <c r="C3712" t="str">
        <f t="shared" si="57"/>
        <v>JSW</v>
      </c>
      <c r="D3712" s="2" t="s">
        <v>25587</v>
      </c>
      <c r="E3712" t="s">
        <v>859</v>
      </c>
      <c r="F3712" t="s">
        <v>29025</v>
      </c>
      <c r="G3712" t="s">
        <v>856</v>
      </c>
      <c r="H3712" t="s">
        <v>16876</v>
      </c>
      <c r="I3712" t="s">
        <v>16877</v>
      </c>
      <c r="J3712" t="s">
        <v>16878</v>
      </c>
      <c r="K3712" t="s">
        <v>2849</v>
      </c>
      <c r="L3712" t="s">
        <v>5562</v>
      </c>
    </row>
    <row r="3713" spans="1:12">
      <c r="A3713" t="s">
        <v>16911</v>
      </c>
      <c r="B3713" t="s">
        <v>16880</v>
      </c>
      <c r="C3713" t="str">
        <f t="shared" si="57"/>
        <v>IndiaNivesh</v>
      </c>
      <c r="D3713" s="2" t="s">
        <v>12513</v>
      </c>
      <c r="E3713" t="s">
        <v>859</v>
      </c>
      <c r="F3713" t="s">
        <v>3576</v>
      </c>
      <c r="G3713" t="s">
        <v>856</v>
      </c>
      <c r="H3713" t="s">
        <v>472</v>
      </c>
      <c r="I3713" t="s">
        <v>16881</v>
      </c>
      <c r="J3713" t="s">
        <v>933</v>
      </c>
      <c r="K3713" t="s">
        <v>16882</v>
      </c>
      <c r="L3713" t="s">
        <v>691</v>
      </c>
    </row>
    <row r="3714" spans="1:12">
      <c r="A3714" t="s">
        <v>16915</v>
      </c>
      <c r="B3714" t="s">
        <v>16281</v>
      </c>
      <c r="C3714" t="str">
        <f t="shared" ref="C3714:C3777" si="58">IFERROR(LEFT(B3714,FIND(" ",B3714)-1),B3714)</f>
        <v>KCP</v>
      </c>
      <c r="D3714" s="2" t="s">
        <v>24388</v>
      </c>
      <c r="E3714" t="s">
        <v>859</v>
      </c>
      <c r="F3714" t="s">
        <v>29026</v>
      </c>
      <c r="G3714" t="s">
        <v>3591</v>
      </c>
      <c r="H3714" t="s">
        <v>211</v>
      </c>
      <c r="I3714" t="s">
        <v>16282</v>
      </c>
      <c r="J3714" t="s">
        <v>15389</v>
      </c>
      <c r="K3714" t="s">
        <v>16283</v>
      </c>
      <c r="L3714" t="s">
        <v>691</v>
      </c>
    </row>
    <row r="3715" spans="1:12">
      <c r="A3715" t="s">
        <v>16919</v>
      </c>
      <c r="B3715" t="s">
        <v>16887</v>
      </c>
      <c r="C3715" t="str">
        <f t="shared" si="58"/>
        <v>Atlantaa</v>
      </c>
      <c r="D3715" s="2" t="s">
        <v>7744</v>
      </c>
      <c r="E3715" t="s">
        <v>2373</v>
      </c>
      <c r="F3715" t="s">
        <v>25226</v>
      </c>
      <c r="G3715" t="s">
        <v>856</v>
      </c>
      <c r="H3715" t="s">
        <v>1758</v>
      </c>
      <c r="I3715" t="s">
        <v>16888</v>
      </c>
      <c r="J3715" t="s">
        <v>10073</v>
      </c>
      <c r="K3715" t="s">
        <v>12936</v>
      </c>
      <c r="L3715" t="s">
        <v>2480</v>
      </c>
    </row>
    <row r="3716" spans="1:12">
      <c r="A3716" t="s">
        <v>16921</v>
      </c>
      <c r="B3716" t="s">
        <v>16890</v>
      </c>
      <c r="C3716" t="str">
        <f t="shared" si="58"/>
        <v>BF</v>
      </c>
      <c r="D3716" s="2" t="s">
        <v>29027</v>
      </c>
      <c r="E3716" t="s">
        <v>5795</v>
      </c>
      <c r="F3716" t="s">
        <v>29028</v>
      </c>
      <c r="G3716" t="s">
        <v>856</v>
      </c>
      <c r="H3716" t="s">
        <v>9417</v>
      </c>
      <c r="I3716" t="s">
        <v>16891</v>
      </c>
      <c r="J3716" t="s">
        <v>7295</v>
      </c>
      <c r="K3716" t="s">
        <v>13082</v>
      </c>
      <c r="L3716" t="s">
        <v>2480</v>
      </c>
    </row>
    <row r="3717" spans="1:12">
      <c r="A3717" t="s">
        <v>842</v>
      </c>
      <c r="B3717" t="s">
        <v>843</v>
      </c>
      <c r="C3717" t="str">
        <f t="shared" si="58"/>
        <v>Name</v>
      </c>
      <c r="D3717" s="2" t="s">
        <v>844</v>
      </c>
      <c r="E3717" t="s">
        <v>845</v>
      </c>
      <c r="F3717" t="s">
        <v>846</v>
      </c>
      <c r="G3717" t="s">
        <v>847</v>
      </c>
      <c r="H3717" t="s">
        <v>848</v>
      </c>
      <c r="I3717" t="s">
        <v>849</v>
      </c>
      <c r="J3717" t="s">
        <v>850</v>
      </c>
      <c r="K3717" t="s">
        <v>851</v>
      </c>
      <c r="L3717" t="s">
        <v>852</v>
      </c>
    </row>
    <row r="3718" spans="1:12">
      <c r="A3718" t="s">
        <v>16923</v>
      </c>
      <c r="B3718" t="s">
        <v>16893</v>
      </c>
      <c r="C3718" t="str">
        <f t="shared" si="58"/>
        <v>Libas</v>
      </c>
      <c r="D3718" s="2" t="s">
        <v>11191</v>
      </c>
      <c r="E3718" t="s">
        <v>250</v>
      </c>
      <c r="F3718" t="s">
        <v>3554</v>
      </c>
      <c r="G3718" t="s">
        <v>856</v>
      </c>
      <c r="H3718" t="s">
        <v>744</v>
      </c>
      <c r="I3718" t="s">
        <v>16895</v>
      </c>
      <c r="J3718" t="s">
        <v>3796</v>
      </c>
      <c r="K3718" t="s">
        <v>7974</v>
      </c>
      <c r="L3718" t="s">
        <v>2480</v>
      </c>
    </row>
    <row r="3719" spans="1:12">
      <c r="A3719" t="s">
        <v>16925</v>
      </c>
      <c r="B3719" t="s">
        <v>16897</v>
      </c>
      <c r="C3719" t="str">
        <f t="shared" si="58"/>
        <v>Rita</v>
      </c>
      <c r="D3719" s="2" t="s">
        <v>612</v>
      </c>
      <c r="E3719" t="s">
        <v>4575</v>
      </c>
      <c r="F3719" t="s">
        <v>612</v>
      </c>
      <c r="G3719" t="s">
        <v>856</v>
      </c>
      <c r="H3719" t="s">
        <v>1141</v>
      </c>
      <c r="I3719" t="s">
        <v>908</v>
      </c>
      <c r="J3719" t="s">
        <v>1601</v>
      </c>
      <c r="K3719" t="s">
        <v>4447</v>
      </c>
      <c r="L3719" t="s">
        <v>2480</v>
      </c>
    </row>
    <row r="3720" spans="1:12">
      <c r="A3720" t="s">
        <v>16929</v>
      </c>
      <c r="B3720" t="s">
        <v>16899</v>
      </c>
      <c r="C3720" t="str">
        <f t="shared" si="58"/>
        <v>Samor</v>
      </c>
      <c r="D3720" s="2" t="s">
        <v>23890</v>
      </c>
      <c r="E3720" t="s">
        <v>859</v>
      </c>
      <c r="F3720" t="s">
        <v>23502</v>
      </c>
      <c r="G3720" t="s">
        <v>856</v>
      </c>
      <c r="H3720" t="s">
        <v>300</v>
      </c>
      <c r="I3720" t="s">
        <v>16900</v>
      </c>
      <c r="J3720" t="s">
        <v>856</v>
      </c>
      <c r="K3720" t="s">
        <v>859</v>
      </c>
      <c r="L3720" t="s">
        <v>2480</v>
      </c>
    </row>
    <row r="3721" spans="1:12">
      <c r="A3721" t="s">
        <v>16935</v>
      </c>
      <c r="B3721" t="s">
        <v>16902</v>
      </c>
      <c r="C3721" t="str">
        <f t="shared" si="58"/>
        <v>Coastal</v>
      </c>
      <c r="D3721" s="2" t="s">
        <v>1113</v>
      </c>
      <c r="E3721" t="s">
        <v>5236</v>
      </c>
      <c r="F3721" t="s">
        <v>1765</v>
      </c>
      <c r="G3721" t="s">
        <v>4019</v>
      </c>
      <c r="H3721" t="s">
        <v>4696</v>
      </c>
      <c r="I3721" t="s">
        <v>6767</v>
      </c>
      <c r="J3721" t="s">
        <v>16903</v>
      </c>
      <c r="K3721" t="s">
        <v>5198</v>
      </c>
      <c r="L3721" t="s">
        <v>5513</v>
      </c>
    </row>
    <row r="3722" spans="1:12">
      <c r="A3722" t="s">
        <v>16937</v>
      </c>
      <c r="B3722" t="s">
        <v>16905</v>
      </c>
      <c r="C3722" t="str">
        <f t="shared" si="58"/>
        <v>Aakash</v>
      </c>
      <c r="D3722" s="2" t="s">
        <v>3894</v>
      </c>
      <c r="E3722" t="s">
        <v>23471</v>
      </c>
      <c r="F3722" t="s">
        <v>22919</v>
      </c>
      <c r="G3722" t="s">
        <v>856</v>
      </c>
      <c r="H3722" t="s">
        <v>3847</v>
      </c>
      <c r="I3722" t="s">
        <v>16906</v>
      </c>
      <c r="J3722" t="s">
        <v>1362</v>
      </c>
      <c r="K3722" t="s">
        <v>16907</v>
      </c>
      <c r="L3722" t="s">
        <v>442</v>
      </c>
    </row>
    <row r="3723" spans="1:12">
      <c r="A3723" t="s">
        <v>16939</v>
      </c>
      <c r="B3723" t="s">
        <v>16909</v>
      </c>
      <c r="C3723" t="str">
        <f t="shared" si="58"/>
        <v>AKI</v>
      </c>
      <c r="D3723" s="2" t="s">
        <v>7336</v>
      </c>
      <c r="E3723" t="s">
        <v>29029</v>
      </c>
      <c r="F3723" t="s">
        <v>11755</v>
      </c>
      <c r="G3723" t="s">
        <v>856</v>
      </c>
      <c r="H3723" t="s">
        <v>4302</v>
      </c>
      <c r="I3723" t="s">
        <v>14130</v>
      </c>
      <c r="J3723" t="s">
        <v>8252</v>
      </c>
      <c r="K3723" t="s">
        <v>16910</v>
      </c>
      <c r="L3723" t="s">
        <v>442</v>
      </c>
    </row>
    <row r="3724" spans="1:12">
      <c r="A3724" t="s">
        <v>16943</v>
      </c>
      <c r="B3724" t="s">
        <v>16912</v>
      </c>
      <c r="C3724" t="str">
        <f t="shared" si="58"/>
        <v>Sai</v>
      </c>
      <c r="D3724" s="2" t="s">
        <v>29030</v>
      </c>
      <c r="E3724" t="s">
        <v>260</v>
      </c>
      <c r="F3724" t="s">
        <v>24432</v>
      </c>
      <c r="G3724" t="s">
        <v>856</v>
      </c>
      <c r="H3724" t="s">
        <v>2298</v>
      </c>
      <c r="I3724" t="s">
        <v>16913</v>
      </c>
      <c r="J3724" t="s">
        <v>1257</v>
      </c>
      <c r="K3724" t="s">
        <v>16914</v>
      </c>
      <c r="L3724" t="s">
        <v>465</v>
      </c>
    </row>
    <row r="3725" spans="1:12">
      <c r="A3725" t="s">
        <v>16945</v>
      </c>
      <c r="B3725" t="s">
        <v>16916</v>
      </c>
      <c r="C3725" t="str">
        <f t="shared" si="58"/>
        <v>Abhinav</v>
      </c>
      <c r="D3725" s="2" t="s">
        <v>17602</v>
      </c>
      <c r="E3725" t="s">
        <v>23623</v>
      </c>
      <c r="F3725" t="s">
        <v>25228</v>
      </c>
      <c r="G3725" t="s">
        <v>856</v>
      </c>
      <c r="H3725" t="s">
        <v>309</v>
      </c>
      <c r="I3725" t="s">
        <v>16917</v>
      </c>
      <c r="J3725" t="s">
        <v>2320</v>
      </c>
      <c r="K3725" t="s">
        <v>16918</v>
      </c>
      <c r="L3725" t="s">
        <v>3573</v>
      </c>
    </row>
    <row r="3726" spans="1:12">
      <c r="A3726" t="s">
        <v>16948</v>
      </c>
      <c r="B3726" t="s">
        <v>16920</v>
      </c>
      <c r="C3726" t="str">
        <f t="shared" si="58"/>
        <v>The</v>
      </c>
      <c r="D3726" s="2" t="s">
        <v>23576</v>
      </c>
      <c r="E3726" t="s">
        <v>29031</v>
      </c>
      <c r="F3726" t="s">
        <v>29032</v>
      </c>
      <c r="G3726" t="s">
        <v>856</v>
      </c>
      <c r="H3726" t="s">
        <v>1901</v>
      </c>
      <c r="I3726" t="s">
        <v>7628</v>
      </c>
      <c r="J3726" t="s">
        <v>220</v>
      </c>
      <c r="K3726" t="s">
        <v>1339</v>
      </c>
      <c r="L3726" t="s">
        <v>3573</v>
      </c>
    </row>
    <row r="3727" spans="1:12">
      <c r="A3727" t="s">
        <v>16950</v>
      </c>
      <c r="B3727" t="s">
        <v>16922</v>
      </c>
      <c r="C3727" t="str">
        <f t="shared" si="58"/>
        <v>Indian</v>
      </c>
      <c r="D3727" s="2" t="s">
        <v>25229</v>
      </c>
      <c r="E3727" t="s">
        <v>25230</v>
      </c>
      <c r="F3727" t="s">
        <v>17078</v>
      </c>
      <c r="G3727" t="s">
        <v>856</v>
      </c>
      <c r="H3727" t="s">
        <v>1787</v>
      </c>
      <c r="I3727" t="s">
        <v>6131</v>
      </c>
      <c r="J3727" t="s">
        <v>856</v>
      </c>
      <c r="K3727" t="s">
        <v>859</v>
      </c>
      <c r="L3727" t="s">
        <v>3573</v>
      </c>
    </row>
    <row r="3728" spans="1:12">
      <c r="A3728" t="s">
        <v>842</v>
      </c>
      <c r="B3728" t="s">
        <v>843</v>
      </c>
      <c r="C3728" t="str">
        <f t="shared" si="58"/>
        <v>Name</v>
      </c>
      <c r="D3728" s="2" t="s">
        <v>844</v>
      </c>
      <c r="E3728" t="s">
        <v>845</v>
      </c>
      <c r="F3728" t="s">
        <v>846</v>
      </c>
      <c r="G3728" t="s">
        <v>847</v>
      </c>
      <c r="H3728" t="s">
        <v>848</v>
      </c>
      <c r="I3728" t="s">
        <v>849</v>
      </c>
      <c r="J3728" t="s">
        <v>850</v>
      </c>
      <c r="K3728" t="s">
        <v>851</v>
      </c>
      <c r="L3728" t="s">
        <v>852</v>
      </c>
    </row>
    <row r="3729" spans="1:12">
      <c r="A3729" t="s">
        <v>16954</v>
      </c>
      <c r="B3729" t="s">
        <v>16924</v>
      </c>
      <c r="C3729" t="str">
        <f t="shared" si="58"/>
        <v>J</v>
      </c>
      <c r="D3729" s="2" t="s">
        <v>22768</v>
      </c>
      <c r="E3729" t="s">
        <v>2355</v>
      </c>
      <c r="F3729" t="s">
        <v>545</v>
      </c>
      <c r="G3729" t="s">
        <v>856</v>
      </c>
      <c r="H3729" t="s">
        <v>632</v>
      </c>
      <c r="I3729" t="s">
        <v>856</v>
      </c>
      <c r="J3729" t="s">
        <v>1141</v>
      </c>
      <c r="K3729" t="s">
        <v>6080</v>
      </c>
      <c r="L3729" t="s">
        <v>1178</v>
      </c>
    </row>
    <row r="3730" spans="1:12">
      <c r="A3730" t="s">
        <v>16958</v>
      </c>
      <c r="B3730" t="s">
        <v>16926</v>
      </c>
      <c r="C3730" t="str">
        <f t="shared" si="58"/>
        <v>AMD</v>
      </c>
      <c r="D3730" s="2" t="s">
        <v>2952</v>
      </c>
      <c r="E3730" t="s">
        <v>859</v>
      </c>
      <c r="F3730" t="s">
        <v>29033</v>
      </c>
      <c r="G3730" t="s">
        <v>856</v>
      </c>
      <c r="H3730" t="s">
        <v>158</v>
      </c>
      <c r="I3730" t="s">
        <v>16927</v>
      </c>
      <c r="J3730" t="s">
        <v>16928</v>
      </c>
      <c r="K3730" t="s">
        <v>12764</v>
      </c>
      <c r="L3730" t="s">
        <v>1178</v>
      </c>
    </row>
    <row r="3731" spans="1:12">
      <c r="A3731" t="s">
        <v>16961</v>
      </c>
      <c r="B3731" t="s">
        <v>16930</v>
      </c>
      <c r="C3731" t="str">
        <f t="shared" si="58"/>
        <v>Barbeque-Nation</v>
      </c>
      <c r="D3731" s="2" t="s">
        <v>23614</v>
      </c>
      <c r="E3731" t="s">
        <v>859</v>
      </c>
      <c r="F3731" t="s">
        <v>29034</v>
      </c>
      <c r="G3731" t="s">
        <v>856</v>
      </c>
      <c r="H3731" t="s">
        <v>16931</v>
      </c>
      <c r="I3731" t="s">
        <v>16932</v>
      </c>
      <c r="J3731" t="s">
        <v>16933</v>
      </c>
      <c r="K3731" t="s">
        <v>16934</v>
      </c>
      <c r="L3731" t="s">
        <v>1178</v>
      </c>
    </row>
    <row r="3732" spans="1:12">
      <c r="A3732" t="s">
        <v>16965</v>
      </c>
      <c r="B3732" t="s">
        <v>16936</v>
      </c>
      <c r="C3732" t="str">
        <f t="shared" si="58"/>
        <v>Cubical</v>
      </c>
      <c r="D3732" s="2" t="s">
        <v>2189</v>
      </c>
      <c r="E3732" t="s">
        <v>25231</v>
      </c>
      <c r="F3732" t="s">
        <v>7428</v>
      </c>
      <c r="G3732" t="s">
        <v>856</v>
      </c>
      <c r="H3732" t="s">
        <v>1687</v>
      </c>
      <c r="I3732" t="s">
        <v>4466</v>
      </c>
      <c r="J3732" t="s">
        <v>568</v>
      </c>
      <c r="K3732" t="s">
        <v>12090</v>
      </c>
      <c r="L3732" t="s">
        <v>4266</v>
      </c>
    </row>
    <row r="3733" spans="1:12">
      <c r="A3733" t="s">
        <v>16968</v>
      </c>
      <c r="B3733" t="s">
        <v>16940</v>
      </c>
      <c r="C3733" t="str">
        <f t="shared" si="58"/>
        <v>SPL</v>
      </c>
      <c r="D3733" s="2" t="s">
        <v>12857</v>
      </c>
      <c r="E3733" t="s">
        <v>1231</v>
      </c>
      <c r="F3733" t="s">
        <v>29035</v>
      </c>
      <c r="G3733" t="s">
        <v>856</v>
      </c>
      <c r="H3733" t="s">
        <v>2912</v>
      </c>
      <c r="I3733" t="s">
        <v>16941</v>
      </c>
      <c r="J3733" t="s">
        <v>8835</v>
      </c>
      <c r="K3733" t="s">
        <v>16942</v>
      </c>
      <c r="L3733" t="s">
        <v>1997</v>
      </c>
    </row>
    <row r="3734" spans="1:12">
      <c r="A3734" t="s">
        <v>16972</v>
      </c>
      <c r="B3734" t="s">
        <v>16944</v>
      </c>
      <c r="C3734" t="str">
        <f t="shared" si="58"/>
        <v>United</v>
      </c>
      <c r="D3734" s="2" t="s">
        <v>24388</v>
      </c>
      <c r="E3734" t="s">
        <v>25232</v>
      </c>
      <c r="F3734" t="s">
        <v>113</v>
      </c>
      <c r="G3734" t="s">
        <v>856</v>
      </c>
      <c r="H3734" t="s">
        <v>856</v>
      </c>
      <c r="I3734" t="s">
        <v>870</v>
      </c>
      <c r="J3734" t="s">
        <v>3299</v>
      </c>
      <c r="K3734" t="s">
        <v>6957</v>
      </c>
      <c r="L3734" t="s">
        <v>471</v>
      </c>
    </row>
    <row r="3735" spans="1:12">
      <c r="A3735" t="s">
        <v>16977</v>
      </c>
      <c r="B3735" t="s">
        <v>16946</v>
      </c>
      <c r="C3735" t="str">
        <f t="shared" si="58"/>
        <v>T</v>
      </c>
      <c r="D3735" s="2" t="s">
        <v>6121</v>
      </c>
      <c r="E3735" t="s">
        <v>14373</v>
      </c>
      <c r="F3735" t="s">
        <v>23180</v>
      </c>
      <c r="G3735" t="s">
        <v>856</v>
      </c>
      <c r="H3735" t="s">
        <v>237</v>
      </c>
      <c r="I3735" t="s">
        <v>16947</v>
      </c>
      <c r="J3735" t="s">
        <v>5091</v>
      </c>
      <c r="K3735" t="s">
        <v>7206</v>
      </c>
      <c r="L3735" t="s">
        <v>7978</v>
      </c>
    </row>
    <row r="3736" spans="1:12">
      <c r="A3736" t="s">
        <v>16981</v>
      </c>
      <c r="B3736" t="s">
        <v>16938</v>
      </c>
      <c r="C3736" t="str">
        <f t="shared" si="58"/>
        <v>Tokyo</v>
      </c>
      <c r="D3736" s="2" t="s">
        <v>25233</v>
      </c>
      <c r="E3736" t="s">
        <v>25234</v>
      </c>
      <c r="F3736" t="s">
        <v>23217</v>
      </c>
      <c r="G3736" t="s">
        <v>856</v>
      </c>
      <c r="H3736" t="s">
        <v>2522</v>
      </c>
      <c r="I3736" t="s">
        <v>16891</v>
      </c>
      <c r="J3736" t="s">
        <v>1224</v>
      </c>
      <c r="K3736" t="s">
        <v>1114</v>
      </c>
      <c r="L3736" t="s">
        <v>7978</v>
      </c>
    </row>
    <row r="3737" spans="1:12">
      <c r="A3737" t="s">
        <v>16984</v>
      </c>
      <c r="B3737" t="s">
        <v>16949</v>
      </c>
      <c r="C3737" t="str">
        <f t="shared" si="58"/>
        <v>Sharika</v>
      </c>
      <c r="D3737" s="2" t="s">
        <v>612</v>
      </c>
      <c r="E3737" t="s">
        <v>29036</v>
      </c>
      <c r="F3737" t="s">
        <v>22992</v>
      </c>
      <c r="G3737" t="s">
        <v>856</v>
      </c>
      <c r="H3737" t="s">
        <v>15113</v>
      </c>
      <c r="I3737" t="s">
        <v>2854</v>
      </c>
      <c r="J3737" t="s">
        <v>8147</v>
      </c>
      <c r="K3737" t="s">
        <v>8163</v>
      </c>
      <c r="L3737" t="s">
        <v>7978</v>
      </c>
    </row>
    <row r="3738" spans="1:12">
      <c r="A3738" t="s">
        <v>16989</v>
      </c>
      <c r="B3738" t="s">
        <v>16951</v>
      </c>
      <c r="C3738" t="str">
        <f t="shared" si="58"/>
        <v>GHCL</v>
      </c>
      <c r="D3738" s="2" t="s">
        <v>25235</v>
      </c>
      <c r="E3738" t="s">
        <v>11315</v>
      </c>
      <c r="F3738" t="s">
        <v>25236</v>
      </c>
      <c r="G3738" t="s">
        <v>4019</v>
      </c>
      <c r="H3738" t="s">
        <v>3457</v>
      </c>
      <c r="I3738" t="s">
        <v>2560</v>
      </c>
      <c r="J3738" t="s">
        <v>16952</v>
      </c>
      <c r="K3738" t="s">
        <v>16953</v>
      </c>
      <c r="L3738" t="s">
        <v>7978</v>
      </c>
    </row>
    <row r="3739" spans="1:12">
      <c r="A3739" t="s">
        <v>16992</v>
      </c>
      <c r="B3739" t="s">
        <v>16955</v>
      </c>
      <c r="C3739" t="str">
        <f t="shared" si="58"/>
        <v>Ajcon</v>
      </c>
      <c r="D3739" s="2" t="s">
        <v>5774</v>
      </c>
      <c r="E3739" t="s">
        <v>23480</v>
      </c>
      <c r="F3739" t="s">
        <v>23320</v>
      </c>
      <c r="G3739" t="s">
        <v>856</v>
      </c>
      <c r="H3739" t="s">
        <v>2350</v>
      </c>
      <c r="I3739" t="s">
        <v>16956</v>
      </c>
      <c r="J3739" t="s">
        <v>4053</v>
      </c>
      <c r="K3739" t="s">
        <v>16957</v>
      </c>
      <c r="L3739" t="s">
        <v>1229</v>
      </c>
    </row>
    <row r="3740" spans="1:12">
      <c r="A3740" t="s">
        <v>16996</v>
      </c>
      <c r="B3740" t="s">
        <v>16959</v>
      </c>
      <c r="C3740" t="str">
        <f t="shared" si="58"/>
        <v>Cyber</v>
      </c>
      <c r="D3740" s="2" t="s">
        <v>5647</v>
      </c>
      <c r="E3740" t="s">
        <v>25237</v>
      </c>
      <c r="F3740" t="s">
        <v>2545</v>
      </c>
      <c r="G3740" t="s">
        <v>856</v>
      </c>
      <c r="H3740" t="s">
        <v>938</v>
      </c>
      <c r="I3740" t="s">
        <v>16960</v>
      </c>
      <c r="J3740" t="s">
        <v>3525</v>
      </c>
      <c r="K3740" t="s">
        <v>6225</v>
      </c>
      <c r="L3740" t="s">
        <v>1229</v>
      </c>
    </row>
    <row r="3741" spans="1:12">
      <c r="A3741" t="s">
        <v>16999</v>
      </c>
      <c r="B3741" t="s">
        <v>16962</v>
      </c>
      <c r="C3741" t="str">
        <f t="shared" si="58"/>
        <v>Andhra</v>
      </c>
      <c r="D3741" s="2" t="s">
        <v>24123</v>
      </c>
      <c r="E3741" t="s">
        <v>958</v>
      </c>
      <c r="F3741" t="s">
        <v>29037</v>
      </c>
      <c r="G3741" t="s">
        <v>3062</v>
      </c>
      <c r="H3741" t="s">
        <v>6322</v>
      </c>
      <c r="I3741" t="s">
        <v>16963</v>
      </c>
      <c r="J3741" t="s">
        <v>16964</v>
      </c>
      <c r="K3741" t="s">
        <v>5263</v>
      </c>
      <c r="L3741" t="s">
        <v>1644</v>
      </c>
    </row>
    <row r="3742" spans="1:12">
      <c r="A3742" t="s">
        <v>17002</v>
      </c>
      <c r="B3742" t="s">
        <v>16966</v>
      </c>
      <c r="C3742" t="str">
        <f t="shared" si="58"/>
        <v>Rain</v>
      </c>
      <c r="D3742" s="2" t="s">
        <v>27546</v>
      </c>
      <c r="E3742" t="s">
        <v>859</v>
      </c>
      <c r="F3742" t="s">
        <v>29038</v>
      </c>
      <c r="G3742" t="s">
        <v>4160</v>
      </c>
      <c r="H3742" t="s">
        <v>1807</v>
      </c>
      <c r="I3742" t="s">
        <v>6516</v>
      </c>
      <c r="J3742" t="s">
        <v>16967</v>
      </c>
      <c r="K3742" t="s">
        <v>9634</v>
      </c>
      <c r="L3742" t="s">
        <v>1644</v>
      </c>
    </row>
    <row r="3743" spans="1:12">
      <c r="A3743" t="s">
        <v>17005</v>
      </c>
      <c r="B3743" t="s">
        <v>16969</v>
      </c>
      <c r="C3743" t="str">
        <f t="shared" si="58"/>
        <v>Bannari</v>
      </c>
      <c r="D3743" s="2" t="s">
        <v>15559</v>
      </c>
      <c r="E3743" t="s">
        <v>22916</v>
      </c>
      <c r="F3743" t="s">
        <v>28982</v>
      </c>
      <c r="G3743" t="s">
        <v>856</v>
      </c>
      <c r="H3743" t="s">
        <v>4266</v>
      </c>
      <c r="I3743" t="s">
        <v>16970</v>
      </c>
      <c r="J3743" t="s">
        <v>16971</v>
      </c>
      <c r="K3743" t="s">
        <v>3634</v>
      </c>
      <c r="L3743" t="s">
        <v>7788</v>
      </c>
    </row>
    <row r="3744" spans="1:12">
      <c r="A3744" t="s">
        <v>842</v>
      </c>
      <c r="B3744" t="s">
        <v>843</v>
      </c>
      <c r="C3744" t="str">
        <f t="shared" si="58"/>
        <v>Name</v>
      </c>
      <c r="D3744" s="2" t="s">
        <v>844</v>
      </c>
      <c r="E3744" t="s">
        <v>845</v>
      </c>
      <c r="F3744" t="s">
        <v>846</v>
      </c>
      <c r="G3744" t="s">
        <v>847</v>
      </c>
      <c r="H3744" t="s">
        <v>848</v>
      </c>
      <c r="I3744" t="s">
        <v>849</v>
      </c>
      <c r="J3744" t="s">
        <v>850</v>
      </c>
      <c r="K3744" t="s">
        <v>851</v>
      </c>
      <c r="L3744" t="s">
        <v>852</v>
      </c>
    </row>
    <row r="3745" spans="1:12">
      <c r="A3745" t="s">
        <v>17008</v>
      </c>
      <c r="B3745" t="s">
        <v>16973</v>
      </c>
      <c r="C3745" t="str">
        <f t="shared" si="58"/>
        <v>Salasar</v>
      </c>
      <c r="D3745" s="2" t="s">
        <v>4472</v>
      </c>
      <c r="E3745" t="s">
        <v>16974</v>
      </c>
      <c r="F3745" t="s">
        <v>916</v>
      </c>
      <c r="G3745" t="s">
        <v>856</v>
      </c>
      <c r="H3745" t="s">
        <v>354</v>
      </c>
      <c r="I3745" t="s">
        <v>16975</v>
      </c>
      <c r="J3745" t="s">
        <v>443</v>
      </c>
      <c r="K3745" t="s">
        <v>16976</v>
      </c>
      <c r="L3745" t="s">
        <v>7788</v>
      </c>
    </row>
    <row r="3746" spans="1:12">
      <c r="A3746" t="s">
        <v>17013</v>
      </c>
      <c r="B3746" t="s">
        <v>16978</v>
      </c>
      <c r="C3746" t="str">
        <f t="shared" si="58"/>
        <v>Nam</v>
      </c>
      <c r="D3746" s="2" t="s">
        <v>25238</v>
      </c>
      <c r="E3746" t="s">
        <v>25239</v>
      </c>
      <c r="F3746" t="s">
        <v>2826</v>
      </c>
      <c r="G3746" t="s">
        <v>856</v>
      </c>
      <c r="H3746" t="s">
        <v>2240</v>
      </c>
      <c r="I3746" t="s">
        <v>16979</v>
      </c>
      <c r="J3746" t="s">
        <v>1079</v>
      </c>
      <c r="K3746" t="s">
        <v>16980</v>
      </c>
      <c r="L3746" t="s">
        <v>11688</v>
      </c>
    </row>
    <row r="3747" spans="1:12">
      <c r="A3747" t="s">
        <v>17016</v>
      </c>
      <c r="B3747" t="s">
        <v>16982</v>
      </c>
      <c r="C3747" t="str">
        <f t="shared" si="58"/>
        <v>LMW</v>
      </c>
      <c r="D3747" s="2" t="s">
        <v>29039</v>
      </c>
      <c r="E3747" t="s">
        <v>29040</v>
      </c>
      <c r="F3747" t="s">
        <v>29041</v>
      </c>
      <c r="G3747" t="s">
        <v>3024</v>
      </c>
      <c r="H3747" t="s">
        <v>4534</v>
      </c>
      <c r="I3747" t="s">
        <v>2009</v>
      </c>
      <c r="J3747" t="s">
        <v>16983</v>
      </c>
      <c r="K3747" t="s">
        <v>134</v>
      </c>
      <c r="L3747" t="s">
        <v>11688</v>
      </c>
    </row>
    <row r="3748" spans="1:12">
      <c r="A3748" t="s">
        <v>17023</v>
      </c>
      <c r="B3748" t="s">
        <v>16985</v>
      </c>
      <c r="C3748" t="str">
        <f t="shared" si="58"/>
        <v>Greenpanel</v>
      </c>
      <c r="D3748" s="2" t="s">
        <v>29042</v>
      </c>
      <c r="E3748" t="s">
        <v>29043</v>
      </c>
      <c r="F3748" t="s">
        <v>29044</v>
      </c>
      <c r="G3748" t="s">
        <v>1279</v>
      </c>
      <c r="H3748" t="s">
        <v>9059</v>
      </c>
      <c r="I3748" t="s">
        <v>16986</v>
      </c>
      <c r="J3748" t="s">
        <v>16987</v>
      </c>
      <c r="K3748" t="s">
        <v>16988</v>
      </c>
      <c r="L3748" t="s">
        <v>11688</v>
      </c>
    </row>
    <row r="3749" spans="1:12">
      <c r="A3749" t="s">
        <v>17026</v>
      </c>
      <c r="B3749" t="s">
        <v>16990</v>
      </c>
      <c r="C3749" t="str">
        <f t="shared" si="58"/>
        <v>Rhetan</v>
      </c>
      <c r="D3749" s="2" t="s">
        <v>9228</v>
      </c>
      <c r="E3749" t="s">
        <v>29045</v>
      </c>
      <c r="F3749" t="s">
        <v>29046</v>
      </c>
      <c r="G3749" t="s">
        <v>856</v>
      </c>
      <c r="H3749" t="s">
        <v>7752</v>
      </c>
      <c r="I3749" t="s">
        <v>5855</v>
      </c>
      <c r="J3749" t="s">
        <v>2161</v>
      </c>
      <c r="K3749" t="s">
        <v>16991</v>
      </c>
      <c r="L3749" t="s">
        <v>701</v>
      </c>
    </row>
    <row r="3750" spans="1:12">
      <c r="A3750" t="s">
        <v>17028</v>
      </c>
      <c r="B3750" t="s">
        <v>16993</v>
      </c>
      <c r="C3750" t="str">
        <f t="shared" si="58"/>
        <v>SMT</v>
      </c>
      <c r="D3750" s="2" t="s">
        <v>25243</v>
      </c>
      <c r="E3750" t="s">
        <v>3552</v>
      </c>
      <c r="F3750" t="s">
        <v>29047</v>
      </c>
      <c r="G3750" t="s">
        <v>856</v>
      </c>
      <c r="H3750" t="s">
        <v>1887</v>
      </c>
      <c r="I3750" t="s">
        <v>16994</v>
      </c>
      <c r="J3750" t="s">
        <v>6507</v>
      </c>
      <c r="K3750" t="s">
        <v>16995</v>
      </c>
      <c r="L3750" t="s">
        <v>4134</v>
      </c>
    </row>
    <row r="3751" spans="1:12">
      <c r="A3751" t="s">
        <v>17031</v>
      </c>
      <c r="B3751" t="s">
        <v>16997</v>
      </c>
      <c r="C3751" t="str">
        <f t="shared" si="58"/>
        <v>AA</v>
      </c>
      <c r="D3751" s="2" t="s">
        <v>1317</v>
      </c>
      <c r="E3751" t="s">
        <v>5490</v>
      </c>
      <c r="F3751" t="s">
        <v>2478</v>
      </c>
      <c r="G3751" t="s">
        <v>856</v>
      </c>
      <c r="H3751" t="s">
        <v>1408</v>
      </c>
      <c r="I3751" t="s">
        <v>7861</v>
      </c>
      <c r="J3751" t="s">
        <v>8906</v>
      </c>
      <c r="K3751" t="s">
        <v>16998</v>
      </c>
      <c r="L3751" t="s">
        <v>4134</v>
      </c>
    </row>
    <row r="3752" spans="1:12">
      <c r="A3752" t="s">
        <v>17034</v>
      </c>
      <c r="B3752" t="s">
        <v>17000</v>
      </c>
      <c r="C3752" t="str">
        <f t="shared" si="58"/>
        <v>Bharat</v>
      </c>
      <c r="D3752" s="2" t="s">
        <v>3422</v>
      </c>
      <c r="E3752" t="s">
        <v>29048</v>
      </c>
      <c r="F3752" t="s">
        <v>29049</v>
      </c>
      <c r="G3752" t="s">
        <v>856</v>
      </c>
      <c r="H3752" t="s">
        <v>91</v>
      </c>
      <c r="I3752" t="s">
        <v>17001</v>
      </c>
      <c r="J3752" t="s">
        <v>453</v>
      </c>
      <c r="K3752" t="s">
        <v>732</v>
      </c>
      <c r="L3752" t="s">
        <v>177</v>
      </c>
    </row>
    <row r="3753" spans="1:12">
      <c r="A3753" t="s">
        <v>17039</v>
      </c>
      <c r="B3753" t="s">
        <v>17003</v>
      </c>
      <c r="C3753" t="str">
        <f t="shared" si="58"/>
        <v>Guj.</v>
      </c>
      <c r="D3753" s="2" t="s">
        <v>29050</v>
      </c>
      <c r="E3753" t="s">
        <v>5647</v>
      </c>
      <c r="F3753" t="s">
        <v>22877</v>
      </c>
      <c r="G3753" t="s">
        <v>856</v>
      </c>
      <c r="H3753" t="s">
        <v>1964</v>
      </c>
      <c r="I3753" t="s">
        <v>17004</v>
      </c>
      <c r="J3753" t="s">
        <v>2161</v>
      </c>
      <c r="K3753" t="s">
        <v>2462</v>
      </c>
      <c r="L3753" t="s">
        <v>177</v>
      </c>
    </row>
    <row r="3754" spans="1:12">
      <c r="A3754" t="s">
        <v>17042</v>
      </c>
      <c r="B3754" t="s">
        <v>17006</v>
      </c>
      <c r="C3754" t="str">
        <f t="shared" si="58"/>
        <v>Fine</v>
      </c>
      <c r="D3754" s="2" t="s">
        <v>22829</v>
      </c>
      <c r="E3754" t="s">
        <v>25240</v>
      </c>
      <c r="F3754" t="s">
        <v>11931</v>
      </c>
      <c r="G3754" t="s">
        <v>856</v>
      </c>
      <c r="H3754" t="s">
        <v>632</v>
      </c>
      <c r="I3754" t="s">
        <v>9063</v>
      </c>
      <c r="J3754" t="s">
        <v>17007</v>
      </c>
      <c r="K3754" t="s">
        <v>3850</v>
      </c>
      <c r="L3754" t="s">
        <v>177</v>
      </c>
    </row>
    <row r="3755" spans="1:12">
      <c r="A3755" t="s">
        <v>842</v>
      </c>
      <c r="B3755" t="s">
        <v>843</v>
      </c>
      <c r="C3755" t="str">
        <f t="shared" si="58"/>
        <v>Name</v>
      </c>
      <c r="D3755" s="2" t="s">
        <v>844</v>
      </c>
      <c r="E3755" t="s">
        <v>845</v>
      </c>
      <c r="F3755" t="s">
        <v>846</v>
      </c>
      <c r="G3755" t="s">
        <v>847</v>
      </c>
      <c r="H3755" t="s">
        <v>848</v>
      </c>
      <c r="I3755" t="s">
        <v>849</v>
      </c>
      <c r="J3755" t="s">
        <v>850</v>
      </c>
      <c r="K3755" t="s">
        <v>851</v>
      </c>
      <c r="L3755" t="s">
        <v>852</v>
      </c>
    </row>
    <row r="3756" spans="1:12">
      <c r="A3756" t="s">
        <v>17045</v>
      </c>
      <c r="B3756" t="s">
        <v>17009</v>
      </c>
      <c r="C3756" t="str">
        <f t="shared" si="58"/>
        <v>Uma</v>
      </c>
      <c r="D3756" s="2" t="s">
        <v>8422</v>
      </c>
      <c r="E3756" t="s">
        <v>859</v>
      </c>
      <c r="F3756" t="s">
        <v>29051</v>
      </c>
      <c r="G3756" t="s">
        <v>856</v>
      </c>
      <c r="H3756" t="s">
        <v>1902</v>
      </c>
      <c r="I3756" t="s">
        <v>17010</v>
      </c>
      <c r="J3756" t="s">
        <v>17011</v>
      </c>
      <c r="K3756" t="s">
        <v>17012</v>
      </c>
      <c r="L3756" t="s">
        <v>177</v>
      </c>
    </row>
    <row r="3757" spans="1:12">
      <c r="A3757" t="s">
        <v>17048</v>
      </c>
      <c r="B3757" t="s">
        <v>17014</v>
      </c>
      <c r="C3757" t="str">
        <f t="shared" si="58"/>
        <v>Advance</v>
      </c>
      <c r="D3757" s="2" t="s">
        <v>3416</v>
      </c>
      <c r="E3757" t="s">
        <v>12689</v>
      </c>
      <c r="F3757" t="s">
        <v>9092</v>
      </c>
      <c r="G3757" t="s">
        <v>856</v>
      </c>
      <c r="H3757" t="s">
        <v>1642</v>
      </c>
      <c r="I3757" t="s">
        <v>17015</v>
      </c>
      <c r="J3757" t="s">
        <v>856</v>
      </c>
      <c r="K3757" t="s">
        <v>859</v>
      </c>
      <c r="L3757" t="s">
        <v>7397</v>
      </c>
    </row>
    <row r="3758" spans="1:12">
      <c r="A3758" t="s">
        <v>17052</v>
      </c>
      <c r="B3758" t="s">
        <v>17017</v>
      </c>
      <c r="C3758" t="str">
        <f t="shared" si="58"/>
        <v>Rajshree</v>
      </c>
      <c r="D3758" s="2" t="s">
        <v>23251</v>
      </c>
      <c r="E3758" t="s">
        <v>859</v>
      </c>
      <c r="F3758" t="s">
        <v>29052</v>
      </c>
      <c r="G3758" t="s">
        <v>856</v>
      </c>
      <c r="H3758" t="s">
        <v>17018</v>
      </c>
      <c r="I3758" t="s">
        <v>17019</v>
      </c>
      <c r="J3758" t="s">
        <v>17020</v>
      </c>
      <c r="K3758" t="s">
        <v>17021</v>
      </c>
      <c r="L3758" t="s">
        <v>17022</v>
      </c>
    </row>
    <row r="3759" spans="1:12">
      <c r="A3759" t="s">
        <v>17054</v>
      </c>
      <c r="B3759" t="s">
        <v>17024</v>
      </c>
      <c r="C3759" t="str">
        <f t="shared" si="58"/>
        <v>Money</v>
      </c>
      <c r="D3759" s="2" t="s">
        <v>610</v>
      </c>
      <c r="E3759" t="s">
        <v>5224</v>
      </c>
      <c r="F3759" t="s">
        <v>270</v>
      </c>
      <c r="G3759" t="s">
        <v>856</v>
      </c>
      <c r="H3759" t="s">
        <v>1555</v>
      </c>
      <c r="I3759" t="s">
        <v>9817</v>
      </c>
      <c r="J3759" t="s">
        <v>3591</v>
      </c>
      <c r="K3759" t="s">
        <v>17025</v>
      </c>
      <c r="L3759" t="s">
        <v>17022</v>
      </c>
    </row>
    <row r="3760" spans="1:12">
      <c r="A3760" t="s">
        <v>17060</v>
      </c>
      <c r="B3760" t="s">
        <v>17027</v>
      </c>
      <c r="C3760" t="str">
        <f t="shared" si="58"/>
        <v>California</v>
      </c>
      <c r="D3760" s="2" t="s">
        <v>1216</v>
      </c>
      <c r="E3760" t="s">
        <v>23676</v>
      </c>
      <c r="F3760" t="s">
        <v>1210</v>
      </c>
      <c r="G3760" t="s">
        <v>856</v>
      </c>
      <c r="H3760" t="s">
        <v>2350</v>
      </c>
      <c r="I3760" t="s">
        <v>11893</v>
      </c>
      <c r="J3760" t="s">
        <v>2969</v>
      </c>
      <c r="K3760" t="s">
        <v>8943</v>
      </c>
      <c r="L3760" t="s">
        <v>10693</v>
      </c>
    </row>
    <row r="3761" spans="1:12">
      <c r="A3761" t="s">
        <v>17064</v>
      </c>
      <c r="B3761" t="s">
        <v>17029</v>
      </c>
      <c r="C3761" t="str">
        <f t="shared" si="58"/>
        <v>Ekansh</v>
      </c>
      <c r="D3761" s="2" t="s">
        <v>23589</v>
      </c>
      <c r="E3761" t="s">
        <v>25241</v>
      </c>
      <c r="F3761" t="s">
        <v>25242</v>
      </c>
      <c r="G3761" t="s">
        <v>856</v>
      </c>
      <c r="H3761" t="s">
        <v>378</v>
      </c>
      <c r="I3761" t="s">
        <v>2998</v>
      </c>
      <c r="J3761" t="s">
        <v>8600</v>
      </c>
      <c r="K3761" t="s">
        <v>17030</v>
      </c>
      <c r="L3761" t="s">
        <v>10693</v>
      </c>
    </row>
    <row r="3762" spans="1:12">
      <c r="A3762" t="s">
        <v>17066</v>
      </c>
      <c r="B3762" t="s">
        <v>16155</v>
      </c>
      <c r="C3762" t="str">
        <f t="shared" si="58"/>
        <v>Om</v>
      </c>
      <c r="D3762" s="2" t="s">
        <v>29053</v>
      </c>
      <c r="E3762" t="s">
        <v>10428</v>
      </c>
      <c r="F3762" t="s">
        <v>29054</v>
      </c>
      <c r="G3762" t="s">
        <v>3591</v>
      </c>
      <c r="H3762" t="s">
        <v>16156</v>
      </c>
      <c r="I3762" t="s">
        <v>16157</v>
      </c>
      <c r="J3762" t="s">
        <v>16158</v>
      </c>
      <c r="K3762" t="s">
        <v>16159</v>
      </c>
      <c r="L3762" t="s">
        <v>10693</v>
      </c>
    </row>
    <row r="3763" spans="1:12">
      <c r="A3763" t="s">
        <v>17070</v>
      </c>
      <c r="B3763" t="s">
        <v>17032</v>
      </c>
      <c r="C3763" t="str">
        <f t="shared" si="58"/>
        <v>Plaza</v>
      </c>
      <c r="D3763" s="2" t="s">
        <v>1102</v>
      </c>
      <c r="E3763" t="s">
        <v>11022</v>
      </c>
      <c r="F3763" t="s">
        <v>29055</v>
      </c>
      <c r="G3763" t="s">
        <v>856</v>
      </c>
      <c r="H3763" t="s">
        <v>3378</v>
      </c>
      <c r="I3763" t="s">
        <v>17033</v>
      </c>
      <c r="J3763" t="s">
        <v>1843</v>
      </c>
      <c r="K3763" t="s">
        <v>2527</v>
      </c>
      <c r="L3763" t="s">
        <v>10693</v>
      </c>
    </row>
    <row r="3764" spans="1:12">
      <c r="A3764" t="s">
        <v>17074</v>
      </c>
      <c r="B3764" t="s">
        <v>17035</v>
      </c>
      <c r="C3764" t="str">
        <f t="shared" si="58"/>
        <v>Bhilwara</v>
      </c>
      <c r="D3764" s="2" t="s">
        <v>25244</v>
      </c>
      <c r="E3764" t="s">
        <v>1306</v>
      </c>
      <c r="F3764" t="s">
        <v>25245</v>
      </c>
      <c r="G3764" t="s">
        <v>856</v>
      </c>
      <c r="H3764" t="s">
        <v>1986</v>
      </c>
      <c r="I3764" t="s">
        <v>17037</v>
      </c>
      <c r="J3764" t="s">
        <v>241</v>
      </c>
      <c r="K3764" t="s">
        <v>17038</v>
      </c>
      <c r="L3764" t="s">
        <v>3855</v>
      </c>
    </row>
    <row r="3765" spans="1:12">
      <c r="A3765" t="s">
        <v>17076</v>
      </c>
      <c r="B3765" t="s">
        <v>17040</v>
      </c>
      <c r="C3765" t="str">
        <f t="shared" si="58"/>
        <v>Jiwanram</v>
      </c>
      <c r="D3765" s="2" t="s">
        <v>4204</v>
      </c>
      <c r="E3765" t="s">
        <v>15654</v>
      </c>
      <c r="F3765" t="s">
        <v>8179</v>
      </c>
      <c r="G3765" t="s">
        <v>856</v>
      </c>
      <c r="H3765" t="s">
        <v>244</v>
      </c>
      <c r="I3765" t="s">
        <v>1006</v>
      </c>
      <c r="J3765" t="s">
        <v>17041</v>
      </c>
      <c r="K3765" t="s">
        <v>2561</v>
      </c>
      <c r="L3765" t="s">
        <v>3855</v>
      </c>
    </row>
    <row r="3766" spans="1:12">
      <c r="A3766" t="s">
        <v>17079</v>
      </c>
      <c r="B3766" t="s">
        <v>17043</v>
      </c>
      <c r="C3766" t="str">
        <f t="shared" si="58"/>
        <v>Bhakti</v>
      </c>
      <c r="D3766" s="2" t="s">
        <v>6614</v>
      </c>
      <c r="E3766" t="s">
        <v>5842</v>
      </c>
      <c r="F3766" t="s">
        <v>24388</v>
      </c>
      <c r="G3766" t="s">
        <v>856</v>
      </c>
      <c r="H3766" t="s">
        <v>1279</v>
      </c>
      <c r="I3766" t="s">
        <v>2063</v>
      </c>
      <c r="J3766" t="s">
        <v>10442</v>
      </c>
      <c r="K3766" t="s">
        <v>3590</v>
      </c>
      <c r="L3766" t="s">
        <v>285</v>
      </c>
    </row>
    <row r="3767" spans="1:12">
      <c r="A3767" t="s">
        <v>17083</v>
      </c>
      <c r="B3767" t="s">
        <v>17046</v>
      </c>
      <c r="C3767" t="str">
        <f t="shared" si="58"/>
        <v>Softtech</v>
      </c>
      <c r="D3767" s="2" t="s">
        <v>25246</v>
      </c>
      <c r="E3767" t="s">
        <v>25247</v>
      </c>
      <c r="F3767" t="s">
        <v>16172</v>
      </c>
      <c r="G3767" t="s">
        <v>856</v>
      </c>
      <c r="H3767" t="s">
        <v>938</v>
      </c>
      <c r="I3767" t="s">
        <v>6030</v>
      </c>
      <c r="J3767" t="s">
        <v>17047</v>
      </c>
      <c r="K3767" t="s">
        <v>8808</v>
      </c>
      <c r="L3767" t="s">
        <v>285</v>
      </c>
    </row>
    <row r="3768" spans="1:12">
      <c r="A3768" t="s">
        <v>17086</v>
      </c>
      <c r="B3768" t="s">
        <v>17049</v>
      </c>
      <c r="C3768" t="str">
        <f t="shared" si="58"/>
        <v>Heranba</v>
      </c>
      <c r="D3768" s="2" t="s">
        <v>29056</v>
      </c>
      <c r="E3768" t="s">
        <v>859</v>
      </c>
      <c r="F3768" t="s">
        <v>29057</v>
      </c>
      <c r="G3768" t="s">
        <v>407</v>
      </c>
      <c r="H3768" t="s">
        <v>733</v>
      </c>
      <c r="I3768" t="s">
        <v>17050</v>
      </c>
      <c r="J3768" t="s">
        <v>17051</v>
      </c>
      <c r="K3768" t="s">
        <v>983</v>
      </c>
      <c r="L3768" t="s">
        <v>285</v>
      </c>
    </row>
    <row r="3769" spans="1:12">
      <c r="A3769" t="s">
        <v>17088</v>
      </c>
      <c r="B3769" t="s">
        <v>17053</v>
      </c>
      <c r="C3769" t="str">
        <f t="shared" si="58"/>
        <v>India</v>
      </c>
      <c r="D3769" s="2" t="s">
        <v>29058</v>
      </c>
      <c r="E3769" t="s">
        <v>908</v>
      </c>
      <c r="F3769" t="s">
        <v>29059</v>
      </c>
      <c r="G3769" t="s">
        <v>9352</v>
      </c>
      <c r="H3769" t="s">
        <v>6864</v>
      </c>
      <c r="I3769" t="s">
        <v>13551</v>
      </c>
      <c r="J3769" t="s">
        <v>13020</v>
      </c>
      <c r="K3769" t="s">
        <v>461</v>
      </c>
      <c r="L3769" t="s">
        <v>2820</v>
      </c>
    </row>
    <row r="3770" spans="1:12">
      <c r="A3770" t="s">
        <v>17092</v>
      </c>
      <c r="B3770" t="s">
        <v>17055</v>
      </c>
      <c r="C3770" t="str">
        <f t="shared" si="58"/>
        <v>M</v>
      </c>
      <c r="D3770" s="2" t="s">
        <v>25212</v>
      </c>
      <c r="E3770" t="s">
        <v>859</v>
      </c>
      <c r="F3770" t="s">
        <v>29060</v>
      </c>
      <c r="G3770" t="s">
        <v>856</v>
      </c>
      <c r="H3770" t="s">
        <v>17056</v>
      </c>
      <c r="I3770" t="s">
        <v>17057</v>
      </c>
      <c r="J3770" t="s">
        <v>17058</v>
      </c>
      <c r="K3770" t="s">
        <v>17059</v>
      </c>
      <c r="L3770" t="s">
        <v>2820</v>
      </c>
    </row>
    <row r="3771" spans="1:12">
      <c r="A3771" t="s">
        <v>842</v>
      </c>
      <c r="B3771" t="s">
        <v>843</v>
      </c>
      <c r="C3771" t="str">
        <f t="shared" si="58"/>
        <v>Name</v>
      </c>
      <c r="D3771" s="2" t="s">
        <v>844</v>
      </c>
      <c r="E3771" t="s">
        <v>845</v>
      </c>
      <c r="F3771" t="s">
        <v>846</v>
      </c>
      <c r="G3771" t="s">
        <v>847</v>
      </c>
      <c r="H3771" t="s">
        <v>848</v>
      </c>
      <c r="I3771" t="s">
        <v>849</v>
      </c>
      <c r="J3771" t="s">
        <v>850</v>
      </c>
      <c r="K3771" t="s">
        <v>851</v>
      </c>
      <c r="L3771" t="s">
        <v>852</v>
      </c>
    </row>
    <row r="3772" spans="1:12">
      <c r="A3772" t="s">
        <v>17098</v>
      </c>
      <c r="B3772" t="s">
        <v>17061</v>
      </c>
      <c r="C3772" t="str">
        <f t="shared" si="58"/>
        <v>Vels</v>
      </c>
      <c r="D3772" s="2" t="s">
        <v>25248</v>
      </c>
      <c r="E3772" t="s">
        <v>25249</v>
      </c>
      <c r="F3772" t="s">
        <v>24732</v>
      </c>
      <c r="G3772" t="s">
        <v>856</v>
      </c>
      <c r="H3772" t="s">
        <v>221</v>
      </c>
      <c r="I3772" t="s">
        <v>353</v>
      </c>
      <c r="J3772" t="s">
        <v>17062</v>
      </c>
      <c r="K3772" t="s">
        <v>17063</v>
      </c>
      <c r="L3772" t="s">
        <v>2820</v>
      </c>
    </row>
    <row r="3773" spans="1:12">
      <c r="A3773" t="s">
        <v>17100</v>
      </c>
      <c r="B3773" t="s">
        <v>17065</v>
      </c>
      <c r="C3773" t="str">
        <f t="shared" si="58"/>
        <v>Roni</v>
      </c>
      <c r="D3773" s="2" t="s">
        <v>8682</v>
      </c>
      <c r="E3773" t="s">
        <v>24426</v>
      </c>
      <c r="F3773" t="s">
        <v>25250</v>
      </c>
      <c r="G3773" t="s">
        <v>856</v>
      </c>
      <c r="H3773" t="s">
        <v>2204</v>
      </c>
      <c r="I3773" t="s">
        <v>1430</v>
      </c>
      <c r="J3773" t="s">
        <v>2762</v>
      </c>
      <c r="K3773" t="s">
        <v>7469</v>
      </c>
      <c r="L3773" t="s">
        <v>2820</v>
      </c>
    </row>
    <row r="3774" spans="1:12">
      <c r="A3774" t="s">
        <v>17103</v>
      </c>
      <c r="B3774" t="s">
        <v>17067</v>
      </c>
      <c r="C3774" t="str">
        <f t="shared" si="58"/>
        <v>Chaman</v>
      </c>
      <c r="D3774" s="2" t="s">
        <v>10827</v>
      </c>
      <c r="E3774" t="s">
        <v>9600</v>
      </c>
      <c r="F3774" t="s">
        <v>25251</v>
      </c>
      <c r="G3774" t="s">
        <v>856</v>
      </c>
      <c r="H3774" t="s">
        <v>7566</v>
      </c>
      <c r="I3774" t="s">
        <v>3608</v>
      </c>
      <c r="J3774" t="s">
        <v>7523</v>
      </c>
      <c r="K3774" t="s">
        <v>17068</v>
      </c>
      <c r="L3774" t="s">
        <v>17069</v>
      </c>
    </row>
    <row r="3775" spans="1:12">
      <c r="A3775" t="s">
        <v>17106</v>
      </c>
      <c r="B3775" t="s">
        <v>17071</v>
      </c>
      <c r="C3775" t="str">
        <f t="shared" si="58"/>
        <v>Vivaa</v>
      </c>
      <c r="D3775" s="2" t="s">
        <v>4703</v>
      </c>
      <c r="E3775" t="s">
        <v>4036</v>
      </c>
      <c r="F3775" t="s">
        <v>9099</v>
      </c>
      <c r="G3775" t="s">
        <v>856</v>
      </c>
      <c r="H3775" t="s">
        <v>397</v>
      </c>
      <c r="I3775" t="s">
        <v>17072</v>
      </c>
      <c r="J3775" t="s">
        <v>17073</v>
      </c>
      <c r="K3775" t="s">
        <v>2906</v>
      </c>
      <c r="L3775" t="s">
        <v>17069</v>
      </c>
    </row>
    <row r="3776" spans="1:12">
      <c r="A3776" t="s">
        <v>17109</v>
      </c>
      <c r="B3776" t="s">
        <v>17075</v>
      </c>
      <c r="C3776" t="str">
        <f t="shared" si="58"/>
        <v>United</v>
      </c>
      <c r="D3776" s="2" t="s">
        <v>24388</v>
      </c>
      <c r="E3776" t="s">
        <v>1701</v>
      </c>
      <c r="F3776" t="s">
        <v>1701</v>
      </c>
      <c r="G3776" t="s">
        <v>856</v>
      </c>
      <c r="H3776" t="s">
        <v>4302</v>
      </c>
      <c r="I3776" t="s">
        <v>615</v>
      </c>
      <c r="J3776" t="s">
        <v>4160</v>
      </c>
      <c r="K3776" t="s">
        <v>14431</v>
      </c>
      <c r="L3776" t="s">
        <v>500</v>
      </c>
    </row>
    <row r="3777" spans="1:12">
      <c r="A3777" t="s">
        <v>17111</v>
      </c>
      <c r="B3777" t="s">
        <v>17077</v>
      </c>
      <c r="C3777" t="str">
        <f t="shared" si="58"/>
        <v>Pro</v>
      </c>
      <c r="D3777" s="2" t="s">
        <v>4566</v>
      </c>
      <c r="E3777" t="s">
        <v>25252</v>
      </c>
      <c r="F3777" t="s">
        <v>25253</v>
      </c>
      <c r="G3777" t="s">
        <v>856</v>
      </c>
      <c r="H3777" t="s">
        <v>114</v>
      </c>
      <c r="I3777" t="s">
        <v>17078</v>
      </c>
      <c r="J3777" t="s">
        <v>7147</v>
      </c>
      <c r="K3777" t="s">
        <v>2968</v>
      </c>
      <c r="L3777" t="s">
        <v>3758</v>
      </c>
    </row>
    <row r="3778" spans="1:12">
      <c r="A3778" t="s">
        <v>17114</v>
      </c>
      <c r="B3778" t="s">
        <v>17080</v>
      </c>
      <c r="C3778" t="str">
        <f t="shared" ref="C3778:C3841" si="59">IFERROR(LEFT(B3778,FIND(" ",B3778)-1),B3778)</f>
        <v>Koura</v>
      </c>
      <c r="D3778" s="2" t="s">
        <v>5787</v>
      </c>
      <c r="E3778" t="s">
        <v>24220</v>
      </c>
      <c r="F3778" t="s">
        <v>279</v>
      </c>
      <c r="G3778" t="s">
        <v>856</v>
      </c>
      <c r="H3778" t="s">
        <v>1279</v>
      </c>
      <c r="I3778" t="s">
        <v>17081</v>
      </c>
      <c r="J3778" t="s">
        <v>9465</v>
      </c>
      <c r="K3778" t="s">
        <v>17082</v>
      </c>
      <c r="L3778" t="s">
        <v>3758</v>
      </c>
    </row>
    <row r="3779" spans="1:12">
      <c r="A3779" t="s">
        <v>17119</v>
      </c>
      <c r="B3779" t="s">
        <v>17084</v>
      </c>
      <c r="C3779" t="str">
        <f t="shared" si="59"/>
        <v>Padmanabh</v>
      </c>
      <c r="D3779" s="2" t="s">
        <v>1993</v>
      </c>
      <c r="E3779" t="s">
        <v>25254</v>
      </c>
      <c r="F3779" t="s">
        <v>1394</v>
      </c>
      <c r="G3779" t="s">
        <v>856</v>
      </c>
      <c r="H3779" t="s">
        <v>96</v>
      </c>
      <c r="I3779" t="s">
        <v>17085</v>
      </c>
      <c r="J3779" t="s">
        <v>2973</v>
      </c>
      <c r="K3779" t="s">
        <v>660</v>
      </c>
      <c r="L3779" t="s">
        <v>1655</v>
      </c>
    </row>
    <row r="3780" spans="1:12">
      <c r="A3780" t="s">
        <v>17124</v>
      </c>
      <c r="B3780" t="s">
        <v>17087</v>
      </c>
      <c r="C3780" t="str">
        <f t="shared" si="59"/>
        <v>Valson</v>
      </c>
      <c r="D3780" s="2" t="s">
        <v>1217</v>
      </c>
      <c r="E3780" t="s">
        <v>14870</v>
      </c>
      <c r="F3780" t="s">
        <v>25255</v>
      </c>
      <c r="G3780" t="s">
        <v>856</v>
      </c>
      <c r="H3780" t="s">
        <v>1804</v>
      </c>
      <c r="I3780" t="s">
        <v>15616</v>
      </c>
      <c r="J3780" t="s">
        <v>5174</v>
      </c>
      <c r="K3780" t="s">
        <v>329</v>
      </c>
      <c r="L3780" t="s">
        <v>1844</v>
      </c>
    </row>
    <row r="3781" spans="1:12">
      <c r="A3781" t="s">
        <v>17127</v>
      </c>
      <c r="B3781" t="s">
        <v>17089</v>
      </c>
      <c r="C3781" t="str">
        <f t="shared" si="59"/>
        <v>S</v>
      </c>
      <c r="D3781" s="2" t="s">
        <v>1413</v>
      </c>
      <c r="E3781" t="s">
        <v>7997</v>
      </c>
      <c r="F3781" t="s">
        <v>11177</v>
      </c>
      <c r="G3781" t="s">
        <v>3294</v>
      </c>
      <c r="H3781" t="s">
        <v>1901</v>
      </c>
      <c r="I3781" t="s">
        <v>17090</v>
      </c>
      <c r="J3781" t="s">
        <v>98</v>
      </c>
      <c r="K3781" t="s">
        <v>17091</v>
      </c>
      <c r="L3781" t="s">
        <v>1844</v>
      </c>
    </row>
    <row r="3782" spans="1:12">
      <c r="A3782" t="s">
        <v>842</v>
      </c>
      <c r="B3782" t="s">
        <v>843</v>
      </c>
      <c r="C3782" t="str">
        <f t="shared" si="59"/>
        <v>Name</v>
      </c>
      <c r="D3782" s="2" t="s">
        <v>844</v>
      </c>
      <c r="E3782" t="s">
        <v>845</v>
      </c>
      <c r="F3782" t="s">
        <v>846</v>
      </c>
      <c r="G3782" t="s">
        <v>847</v>
      </c>
      <c r="H3782" t="s">
        <v>848</v>
      </c>
      <c r="I3782" t="s">
        <v>849</v>
      </c>
      <c r="J3782" t="s">
        <v>850</v>
      </c>
      <c r="K3782" t="s">
        <v>851</v>
      </c>
      <c r="L3782" t="s">
        <v>852</v>
      </c>
    </row>
    <row r="3783" spans="1:12">
      <c r="A3783" t="s">
        <v>17129</v>
      </c>
      <c r="B3783" t="s">
        <v>18315</v>
      </c>
      <c r="C3783" t="str">
        <f t="shared" si="59"/>
        <v>Prismx</v>
      </c>
      <c r="D3783" s="2" t="s">
        <v>3634</v>
      </c>
      <c r="E3783" t="s">
        <v>12007</v>
      </c>
      <c r="F3783" t="s">
        <v>3522</v>
      </c>
      <c r="G3783" t="s">
        <v>856</v>
      </c>
      <c r="H3783" t="s">
        <v>6750</v>
      </c>
      <c r="I3783" t="s">
        <v>8038</v>
      </c>
      <c r="J3783" t="s">
        <v>453</v>
      </c>
      <c r="K3783" t="s">
        <v>10751</v>
      </c>
      <c r="L3783" t="s">
        <v>6798</v>
      </c>
    </row>
    <row r="3784" spans="1:12">
      <c r="A3784" t="s">
        <v>17134</v>
      </c>
      <c r="B3784" t="s">
        <v>17099</v>
      </c>
      <c r="C3784" t="str">
        <f t="shared" si="59"/>
        <v>Gourmet</v>
      </c>
      <c r="D3784" s="2" t="s">
        <v>8990</v>
      </c>
      <c r="E3784" t="s">
        <v>859</v>
      </c>
      <c r="F3784" t="s">
        <v>29061</v>
      </c>
      <c r="G3784" t="s">
        <v>856</v>
      </c>
      <c r="H3784" t="s">
        <v>222</v>
      </c>
      <c r="I3784" t="s">
        <v>7692</v>
      </c>
      <c r="J3784" t="s">
        <v>9792</v>
      </c>
      <c r="K3784" t="s">
        <v>2293</v>
      </c>
      <c r="L3784" t="s">
        <v>6798</v>
      </c>
    </row>
    <row r="3785" spans="1:12">
      <c r="A3785" t="s">
        <v>17139</v>
      </c>
      <c r="B3785" t="s">
        <v>17101</v>
      </c>
      <c r="C3785" t="str">
        <f t="shared" si="59"/>
        <v>Ashiana</v>
      </c>
      <c r="D3785" s="2" t="s">
        <v>658</v>
      </c>
      <c r="E3785" t="s">
        <v>25256</v>
      </c>
      <c r="F3785" t="s">
        <v>5562</v>
      </c>
      <c r="G3785" t="s">
        <v>856</v>
      </c>
      <c r="H3785" t="s">
        <v>3353</v>
      </c>
      <c r="I3785" t="s">
        <v>17102</v>
      </c>
      <c r="J3785" t="s">
        <v>732</v>
      </c>
      <c r="K3785" t="s">
        <v>3411</v>
      </c>
      <c r="L3785" t="s">
        <v>656</v>
      </c>
    </row>
    <row r="3786" spans="1:12">
      <c r="A3786" t="s">
        <v>17142</v>
      </c>
      <c r="B3786" t="s">
        <v>17104</v>
      </c>
      <c r="C3786" t="str">
        <f t="shared" si="59"/>
        <v>Vikram</v>
      </c>
      <c r="D3786" s="2" t="s">
        <v>18814</v>
      </c>
      <c r="E3786" t="s">
        <v>24561</v>
      </c>
      <c r="F3786" t="s">
        <v>25257</v>
      </c>
      <c r="G3786" t="s">
        <v>574</v>
      </c>
      <c r="H3786" t="s">
        <v>2637</v>
      </c>
      <c r="I3786" t="s">
        <v>17105</v>
      </c>
      <c r="J3786" t="s">
        <v>684</v>
      </c>
      <c r="K3786" t="s">
        <v>1193</v>
      </c>
      <c r="L3786" t="s">
        <v>656</v>
      </c>
    </row>
    <row r="3787" spans="1:12">
      <c r="A3787" t="s">
        <v>17146</v>
      </c>
      <c r="B3787" t="s">
        <v>17107</v>
      </c>
      <c r="C3787" t="str">
        <f t="shared" si="59"/>
        <v>Zenith</v>
      </c>
      <c r="D3787" s="2" t="s">
        <v>24945</v>
      </c>
      <c r="E3787" t="s">
        <v>24638</v>
      </c>
      <c r="F3787" t="s">
        <v>6144</v>
      </c>
      <c r="G3787" t="s">
        <v>158</v>
      </c>
      <c r="H3787" t="s">
        <v>2059</v>
      </c>
      <c r="I3787" t="s">
        <v>5659</v>
      </c>
      <c r="J3787" t="s">
        <v>13379</v>
      </c>
      <c r="K3787" t="s">
        <v>17108</v>
      </c>
      <c r="L3787" t="s">
        <v>234</v>
      </c>
    </row>
    <row r="3788" spans="1:12">
      <c r="A3788" t="s">
        <v>17148</v>
      </c>
      <c r="B3788" t="s">
        <v>17110</v>
      </c>
      <c r="C3788" t="str">
        <f t="shared" si="59"/>
        <v>TGB</v>
      </c>
      <c r="D3788" s="2" t="s">
        <v>12770</v>
      </c>
      <c r="E3788" t="s">
        <v>22741</v>
      </c>
      <c r="F3788" t="s">
        <v>2955</v>
      </c>
      <c r="G3788" t="s">
        <v>856</v>
      </c>
      <c r="H3788" t="s">
        <v>732</v>
      </c>
      <c r="I3788" t="s">
        <v>3411</v>
      </c>
      <c r="J3788" t="s">
        <v>13627</v>
      </c>
      <c r="K3788" t="s">
        <v>10845</v>
      </c>
      <c r="L3788" t="s">
        <v>234</v>
      </c>
    </row>
    <row r="3789" spans="1:12">
      <c r="A3789" t="s">
        <v>17150</v>
      </c>
      <c r="B3789" t="s">
        <v>17112</v>
      </c>
      <c r="C3789" t="str">
        <f t="shared" si="59"/>
        <v>RTS</v>
      </c>
      <c r="D3789" s="2" t="s">
        <v>29062</v>
      </c>
      <c r="E3789" t="s">
        <v>7054</v>
      </c>
      <c r="F3789" t="s">
        <v>12792</v>
      </c>
      <c r="G3789" t="s">
        <v>856</v>
      </c>
      <c r="H3789" t="s">
        <v>1392</v>
      </c>
      <c r="I3789" t="s">
        <v>15410</v>
      </c>
      <c r="J3789" t="s">
        <v>6084</v>
      </c>
      <c r="K3789" t="s">
        <v>17113</v>
      </c>
      <c r="L3789" t="s">
        <v>234</v>
      </c>
    </row>
    <row r="3790" spans="1:12">
      <c r="A3790" t="s">
        <v>17153</v>
      </c>
      <c r="B3790" t="s">
        <v>17115</v>
      </c>
      <c r="C3790" t="str">
        <f t="shared" si="59"/>
        <v>C</v>
      </c>
      <c r="D3790" s="2" t="s">
        <v>29063</v>
      </c>
      <c r="E3790" t="s">
        <v>859</v>
      </c>
      <c r="F3790" t="s">
        <v>29064</v>
      </c>
      <c r="G3790" t="s">
        <v>2858</v>
      </c>
      <c r="H3790" t="s">
        <v>17116</v>
      </c>
      <c r="I3790" t="s">
        <v>17117</v>
      </c>
      <c r="J3790" t="s">
        <v>17118</v>
      </c>
      <c r="K3790" t="s">
        <v>738</v>
      </c>
      <c r="L3790" t="s">
        <v>234</v>
      </c>
    </row>
    <row r="3791" spans="1:12">
      <c r="A3791" t="s">
        <v>17158</v>
      </c>
      <c r="B3791" t="s">
        <v>17120</v>
      </c>
      <c r="C3791" t="str">
        <f t="shared" si="59"/>
        <v>Munoth</v>
      </c>
      <c r="D3791" s="2" t="s">
        <v>17121</v>
      </c>
      <c r="E3791" t="s">
        <v>859</v>
      </c>
      <c r="F3791" t="s">
        <v>17122</v>
      </c>
      <c r="G3791" t="s">
        <v>856</v>
      </c>
      <c r="H3791" t="s">
        <v>298</v>
      </c>
      <c r="I3791" t="s">
        <v>17123</v>
      </c>
      <c r="J3791" t="s">
        <v>1804</v>
      </c>
      <c r="K3791" t="s">
        <v>2197</v>
      </c>
      <c r="L3791" t="s">
        <v>307</v>
      </c>
    </row>
    <row r="3792" spans="1:12">
      <c r="A3792" t="s">
        <v>17162</v>
      </c>
      <c r="B3792" t="s">
        <v>17125</v>
      </c>
      <c r="C3792" t="str">
        <f t="shared" si="59"/>
        <v>Dai-ichi</v>
      </c>
      <c r="D3792" s="2" t="s">
        <v>25258</v>
      </c>
      <c r="E3792" t="s">
        <v>3251</v>
      </c>
      <c r="F3792" t="s">
        <v>25259</v>
      </c>
      <c r="G3792" t="s">
        <v>1071</v>
      </c>
      <c r="H3792" t="s">
        <v>933</v>
      </c>
      <c r="I3792" t="s">
        <v>17126</v>
      </c>
      <c r="J3792" t="s">
        <v>8327</v>
      </c>
      <c r="K3792" t="s">
        <v>8173</v>
      </c>
      <c r="L3792" t="s">
        <v>307</v>
      </c>
    </row>
    <row r="3793" spans="1:12">
      <c r="A3793" t="s">
        <v>17166</v>
      </c>
      <c r="B3793" t="s">
        <v>17128</v>
      </c>
      <c r="C3793" t="str">
        <f t="shared" si="59"/>
        <v>Lak.</v>
      </c>
      <c r="D3793" s="2" t="s">
        <v>29065</v>
      </c>
      <c r="E3793" t="s">
        <v>1105</v>
      </c>
      <c r="F3793" t="s">
        <v>5044</v>
      </c>
      <c r="G3793" t="s">
        <v>5467</v>
      </c>
      <c r="H3793" t="s">
        <v>3550</v>
      </c>
      <c r="I3793" t="s">
        <v>115</v>
      </c>
      <c r="J3793" t="s">
        <v>6673</v>
      </c>
      <c r="K3793" t="s">
        <v>13053</v>
      </c>
      <c r="L3793" t="s">
        <v>14108</v>
      </c>
    </row>
    <row r="3794" spans="1:12">
      <c r="A3794" t="s">
        <v>17170</v>
      </c>
      <c r="B3794" t="s">
        <v>17130</v>
      </c>
      <c r="C3794" t="str">
        <f t="shared" si="59"/>
        <v>ESAF</v>
      </c>
      <c r="D3794" s="2" t="s">
        <v>14483</v>
      </c>
      <c r="E3794" t="s">
        <v>859</v>
      </c>
      <c r="F3794" t="s">
        <v>29066</v>
      </c>
      <c r="G3794" t="s">
        <v>856</v>
      </c>
      <c r="H3794" t="s">
        <v>17131</v>
      </c>
      <c r="I3794" t="s">
        <v>17132</v>
      </c>
      <c r="J3794" t="s">
        <v>17133</v>
      </c>
      <c r="K3794" t="s">
        <v>3473</v>
      </c>
      <c r="L3794" t="s">
        <v>14108</v>
      </c>
    </row>
    <row r="3795" spans="1:12">
      <c r="A3795" t="s">
        <v>17174</v>
      </c>
      <c r="B3795" t="s">
        <v>17135</v>
      </c>
      <c r="C3795" t="str">
        <f t="shared" si="59"/>
        <v>Garnet</v>
      </c>
      <c r="D3795" s="2" t="s">
        <v>29067</v>
      </c>
      <c r="E3795" t="s">
        <v>29068</v>
      </c>
      <c r="F3795" t="s">
        <v>24519</v>
      </c>
      <c r="G3795" t="s">
        <v>856</v>
      </c>
      <c r="H3795" t="s">
        <v>2418</v>
      </c>
      <c r="I3795" t="s">
        <v>17136</v>
      </c>
      <c r="J3795" t="s">
        <v>513</v>
      </c>
      <c r="K3795" t="s">
        <v>17137</v>
      </c>
      <c r="L3795" t="s">
        <v>17138</v>
      </c>
    </row>
    <row r="3796" spans="1:12">
      <c r="A3796" t="s">
        <v>17178</v>
      </c>
      <c r="B3796" t="s">
        <v>17140</v>
      </c>
      <c r="C3796" t="str">
        <f t="shared" si="59"/>
        <v>Country</v>
      </c>
      <c r="D3796" s="2" t="s">
        <v>341</v>
      </c>
      <c r="E3796" t="s">
        <v>25261</v>
      </c>
      <c r="F3796" t="s">
        <v>23160</v>
      </c>
      <c r="G3796" t="s">
        <v>856</v>
      </c>
      <c r="H3796" t="s">
        <v>673</v>
      </c>
      <c r="I3796" t="s">
        <v>17141</v>
      </c>
      <c r="J3796" t="s">
        <v>2695</v>
      </c>
      <c r="K3796" t="s">
        <v>15021</v>
      </c>
      <c r="L3796" t="s">
        <v>4170</v>
      </c>
    </row>
    <row r="3797" spans="1:12">
      <c r="A3797" t="s">
        <v>17181</v>
      </c>
      <c r="B3797" t="s">
        <v>17143</v>
      </c>
      <c r="C3797" t="str">
        <f t="shared" si="59"/>
        <v>Peninsula</v>
      </c>
      <c r="D3797" s="2" t="s">
        <v>23436</v>
      </c>
      <c r="E3797" t="s">
        <v>859</v>
      </c>
      <c r="F3797" t="s">
        <v>29069</v>
      </c>
      <c r="G3797" t="s">
        <v>856</v>
      </c>
      <c r="H3797" t="s">
        <v>4327</v>
      </c>
      <c r="I3797" t="s">
        <v>17144</v>
      </c>
      <c r="J3797" t="s">
        <v>17145</v>
      </c>
      <c r="K3797" t="s">
        <v>7926</v>
      </c>
      <c r="L3797" t="s">
        <v>4170</v>
      </c>
    </row>
    <row r="3798" spans="1:12">
      <c r="A3798" t="s">
        <v>842</v>
      </c>
      <c r="B3798" t="s">
        <v>843</v>
      </c>
      <c r="C3798" t="str">
        <f t="shared" si="59"/>
        <v>Name</v>
      </c>
      <c r="D3798" s="2" t="s">
        <v>844</v>
      </c>
      <c r="E3798" t="s">
        <v>845</v>
      </c>
      <c r="F3798" t="s">
        <v>846</v>
      </c>
      <c r="G3798" t="s">
        <v>847</v>
      </c>
      <c r="H3798" t="s">
        <v>848</v>
      </c>
      <c r="I3798" t="s">
        <v>849</v>
      </c>
      <c r="J3798" t="s">
        <v>850</v>
      </c>
      <c r="K3798" t="s">
        <v>851</v>
      </c>
      <c r="L3798" t="s">
        <v>852</v>
      </c>
    </row>
    <row r="3799" spans="1:12">
      <c r="A3799" t="s">
        <v>17186</v>
      </c>
      <c r="B3799" t="s">
        <v>17147</v>
      </c>
      <c r="C3799" t="str">
        <f t="shared" si="59"/>
        <v>Sri</v>
      </c>
      <c r="D3799" s="2" t="s">
        <v>4667</v>
      </c>
      <c r="E3799" t="s">
        <v>1798</v>
      </c>
      <c r="F3799" t="s">
        <v>16297</v>
      </c>
      <c r="G3799" t="s">
        <v>856</v>
      </c>
      <c r="H3799" t="s">
        <v>333</v>
      </c>
      <c r="I3799" t="s">
        <v>12189</v>
      </c>
      <c r="J3799" t="s">
        <v>190</v>
      </c>
      <c r="K3799" t="s">
        <v>9646</v>
      </c>
      <c r="L3799" t="s">
        <v>4170</v>
      </c>
    </row>
    <row r="3800" spans="1:12">
      <c r="A3800" t="s">
        <v>17190</v>
      </c>
      <c r="B3800" t="s">
        <v>17149</v>
      </c>
      <c r="C3800" t="str">
        <f t="shared" si="59"/>
        <v>Amin</v>
      </c>
      <c r="D3800" s="2" t="s">
        <v>1508</v>
      </c>
      <c r="E3800" t="s">
        <v>7379</v>
      </c>
      <c r="F3800" t="s">
        <v>3719</v>
      </c>
      <c r="G3800" t="s">
        <v>856</v>
      </c>
      <c r="H3800" t="s">
        <v>1687</v>
      </c>
      <c r="I3800" t="s">
        <v>856</v>
      </c>
      <c r="J3800" t="s">
        <v>10353</v>
      </c>
      <c r="K3800" t="s">
        <v>371</v>
      </c>
      <c r="L3800" t="s">
        <v>4170</v>
      </c>
    </row>
    <row r="3801" spans="1:12">
      <c r="A3801" t="s">
        <v>17193</v>
      </c>
      <c r="B3801" t="s">
        <v>17151</v>
      </c>
      <c r="C3801" t="str">
        <f t="shared" si="59"/>
        <v>Add-Shop</v>
      </c>
      <c r="D3801" s="2" t="s">
        <v>1750</v>
      </c>
      <c r="E3801" t="s">
        <v>5700</v>
      </c>
      <c r="F3801" t="s">
        <v>6144</v>
      </c>
      <c r="G3801" t="s">
        <v>856</v>
      </c>
      <c r="H3801" t="s">
        <v>3024</v>
      </c>
      <c r="I3801" t="s">
        <v>13679</v>
      </c>
      <c r="J3801" t="s">
        <v>3200</v>
      </c>
      <c r="K3801" t="s">
        <v>17152</v>
      </c>
      <c r="L3801" t="s">
        <v>4170</v>
      </c>
    </row>
    <row r="3802" spans="1:12">
      <c r="A3802" t="s">
        <v>17195</v>
      </c>
      <c r="B3802" t="s">
        <v>17154</v>
      </c>
      <c r="C3802" t="str">
        <f t="shared" si="59"/>
        <v>Swastik</v>
      </c>
      <c r="D3802" s="2" t="s">
        <v>23207</v>
      </c>
      <c r="E3802" t="s">
        <v>859</v>
      </c>
      <c r="F3802" t="s">
        <v>10467</v>
      </c>
      <c r="G3802" t="s">
        <v>856</v>
      </c>
      <c r="H3802" t="s">
        <v>17155</v>
      </c>
      <c r="I3802" t="s">
        <v>17156</v>
      </c>
      <c r="J3802" t="s">
        <v>17157</v>
      </c>
      <c r="K3802" t="s">
        <v>14311</v>
      </c>
      <c r="L3802" t="s">
        <v>4170</v>
      </c>
    </row>
    <row r="3803" spans="1:12">
      <c r="A3803" t="s">
        <v>17197</v>
      </c>
      <c r="B3803" t="s">
        <v>17159</v>
      </c>
      <c r="C3803" t="str">
        <f t="shared" si="59"/>
        <v>Snowman</v>
      </c>
      <c r="D3803" s="2" t="s">
        <v>5691</v>
      </c>
      <c r="E3803" t="s">
        <v>29070</v>
      </c>
      <c r="F3803" t="s">
        <v>29071</v>
      </c>
      <c r="G3803" t="s">
        <v>6228</v>
      </c>
      <c r="H3803" t="s">
        <v>114</v>
      </c>
      <c r="I3803" t="s">
        <v>9316</v>
      </c>
      <c r="J3803" t="s">
        <v>17160</v>
      </c>
      <c r="K3803" t="s">
        <v>7633</v>
      </c>
      <c r="L3803" t="s">
        <v>17161</v>
      </c>
    </row>
    <row r="3804" spans="1:12">
      <c r="A3804" t="s">
        <v>17200</v>
      </c>
      <c r="B3804" t="s">
        <v>17163</v>
      </c>
      <c r="C3804" t="str">
        <f t="shared" si="59"/>
        <v>Makers</v>
      </c>
      <c r="D3804" s="2" t="s">
        <v>29072</v>
      </c>
      <c r="E3804" t="s">
        <v>6827</v>
      </c>
      <c r="F3804" t="s">
        <v>29073</v>
      </c>
      <c r="G3804" t="s">
        <v>856</v>
      </c>
      <c r="H3804" t="s">
        <v>2418</v>
      </c>
      <c r="I3804" t="s">
        <v>17164</v>
      </c>
      <c r="J3804" t="s">
        <v>14984</v>
      </c>
      <c r="K3804" t="s">
        <v>17165</v>
      </c>
      <c r="L3804" t="s">
        <v>17161</v>
      </c>
    </row>
    <row r="3805" spans="1:12">
      <c r="A3805" t="s">
        <v>17203</v>
      </c>
      <c r="B3805" t="s">
        <v>17167</v>
      </c>
      <c r="C3805" t="str">
        <f t="shared" si="59"/>
        <v>Quadpro</v>
      </c>
      <c r="D3805" s="2" t="s">
        <v>1584</v>
      </c>
      <c r="E3805" t="s">
        <v>12351</v>
      </c>
      <c r="F3805" t="s">
        <v>4346</v>
      </c>
      <c r="G3805" t="s">
        <v>856</v>
      </c>
      <c r="H3805" t="s">
        <v>1264</v>
      </c>
      <c r="I3805" t="s">
        <v>17168</v>
      </c>
      <c r="J3805" t="s">
        <v>445</v>
      </c>
      <c r="K3805" t="s">
        <v>17169</v>
      </c>
      <c r="L3805" t="s">
        <v>17161</v>
      </c>
    </row>
    <row r="3806" spans="1:12">
      <c r="A3806" t="s">
        <v>17207</v>
      </c>
      <c r="B3806" t="s">
        <v>17171</v>
      </c>
      <c r="C3806" t="str">
        <f t="shared" si="59"/>
        <v>Tainwala</v>
      </c>
      <c r="D3806" s="2" t="s">
        <v>25264</v>
      </c>
      <c r="E3806" t="s">
        <v>4085</v>
      </c>
      <c r="F3806" t="s">
        <v>25265</v>
      </c>
      <c r="G3806" t="s">
        <v>2687</v>
      </c>
      <c r="H3806" t="s">
        <v>1582</v>
      </c>
      <c r="I3806" t="s">
        <v>17172</v>
      </c>
      <c r="J3806" t="s">
        <v>2463</v>
      </c>
      <c r="K3806" t="s">
        <v>17173</v>
      </c>
      <c r="L3806" t="s">
        <v>8920</v>
      </c>
    </row>
    <row r="3807" spans="1:12">
      <c r="A3807" t="s">
        <v>17213</v>
      </c>
      <c r="B3807" t="s">
        <v>17175</v>
      </c>
      <c r="C3807" t="str">
        <f t="shared" si="59"/>
        <v>Continental</v>
      </c>
      <c r="D3807" s="2" t="s">
        <v>18332</v>
      </c>
      <c r="E3807" t="s">
        <v>20765</v>
      </c>
      <c r="F3807" t="s">
        <v>8407</v>
      </c>
      <c r="G3807" t="s">
        <v>856</v>
      </c>
      <c r="H3807" t="s">
        <v>333</v>
      </c>
      <c r="I3807" t="s">
        <v>9692</v>
      </c>
      <c r="J3807" t="s">
        <v>17176</v>
      </c>
      <c r="K3807" t="s">
        <v>17177</v>
      </c>
      <c r="L3807" t="s">
        <v>8920</v>
      </c>
    </row>
    <row r="3808" spans="1:12">
      <c r="A3808" t="s">
        <v>17216</v>
      </c>
      <c r="B3808" t="s">
        <v>17179</v>
      </c>
      <c r="C3808" t="str">
        <f t="shared" si="59"/>
        <v>Hardwyn</v>
      </c>
      <c r="D3808" s="2" t="s">
        <v>3389</v>
      </c>
      <c r="E3808" t="s">
        <v>16440</v>
      </c>
      <c r="F3808" t="s">
        <v>29074</v>
      </c>
      <c r="G3808" t="s">
        <v>856</v>
      </c>
      <c r="H3808" t="s">
        <v>12050</v>
      </c>
      <c r="I3808" t="s">
        <v>17180</v>
      </c>
      <c r="J3808" t="s">
        <v>13687</v>
      </c>
      <c r="K3808" t="s">
        <v>312</v>
      </c>
      <c r="L3808" t="s">
        <v>619</v>
      </c>
    </row>
    <row r="3809" spans="1:12">
      <c r="A3809" t="s">
        <v>842</v>
      </c>
      <c r="B3809" t="s">
        <v>843</v>
      </c>
      <c r="C3809" t="str">
        <f t="shared" si="59"/>
        <v>Name</v>
      </c>
      <c r="D3809" s="2" t="s">
        <v>844</v>
      </c>
      <c r="E3809" t="s">
        <v>845</v>
      </c>
      <c r="F3809" t="s">
        <v>846</v>
      </c>
      <c r="G3809" t="s">
        <v>847</v>
      </c>
      <c r="H3809" t="s">
        <v>848</v>
      </c>
      <c r="I3809" t="s">
        <v>849</v>
      </c>
      <c r="J3809" t="s">
        <v>850</v>
      </c>
      <c r="K3809" t="s">
        <v>851</v>
      </c>
      <c r="L3809" t="s">
        <v>852</v>
      </c>
    </row>
    <row r="3810" spans="1:12">
      <c r="A3810" t="s">
        <v>17220</v>
      </c>
      <c r="B3810" t="s">
        <v>17182</v>
      </c>
      <c r="C3810" t="str">
        <f t="shared" si="59"/>
        <v>Bengal</v>
      </c>
      <c r="D3810" s="2" t="s">
        <v>29075</v>
      </c>
      <c r="E3810" t="s">
        <v>9638</v>
      </c>
      <c r="F3810" t="s">
        <v>29076</v>
      </c>
      <c r="G3810" t="s">
        <v>333</v>
      </c>
      <c r="H3810" t="s">
        <v>17183</v>
      </c>
      <c r="I3810" t="s">
        <v>17184</v>
      </c>
      <c r="J3810" t="s">
        <v>17185</v>
      </c>
      <c r="K3810" t="s">
        <v>4275</v>
      </c>
      <c r="L3810" t="s">
        <v>6803</v>
      </c>
    </row>
    <row r="3811" spans="1:12">
      <c r="A3811" t="s">
        <v>17223</v>
      </c>
      <c r="B3811" t="s">
        <v>17187</v>
      </c>
      <c r="C3811" t="str">
        <f t="shared" si="59"/>
        <v>Gajanand</v>
      </c>
      <c r="D3811" s="2" t="s">
        <v>23853</v>
      </c>
      <c r="E3811" t="s">
        <v>9185</v>
      </c>
      <c r="F3811" t="s">
        <v>6365</v>
      </c>
      <c r="G3811" t="s">
        <v>856</v>
      </c>
      <c r="H3811" t="s">
        <v>1958</v>
      </c>
      <c r="I3811" t="s">
        <v>17188</v>
      </c>
      <c r="J3811" t="s">
        <v>17189</v>
      </c>
      <c r="K3811" t="s">
        <v>194</v>
      </c>
      <c r="L3811" t="s">
        <v>6803</v>
      </c>
    </row>
    <row r="3812" spans="1:12">
      <c r="A3812" t="s">
        <v>17226</v>
      </c>
      <c r="B3812" t="s">
        <v>17191</v>
      </c>
      <c r="C3812" t="str">
        <f t="shared" si="59"/>
        <v>Ram</v>
      </c>
      <c r="D3812" s="2" t="s">
        <v>23153</v>
      </c>
      <c r="E3812" t="s">
        <v>8682</v>
      </c>
      <c r="F3812" t="s">
        <v>8682</v>
      </c>
      <c r="G3812" t="s">
        <v>856</v>
      </c>
      <c r="H3812" t="s">
        <v>632</v>
      </c>
      <c r="I3812" t="s">
        <v>17192</v>
      </c>
      <c r="J3812" t="s">
        <v>5015</v>
      </c>
      <c r="K3812" t="s">
        <v>1117</v>
      </c>
      <c r="L3812" t="s">
        <v>4357</v>
      </c>
    </row>
    <row r="3813" spans="1:12">
      <c r="A3813" t="s">
        <v>17230</v>
      </c>
      <c r="B3813" t="s">
        <v>17194</v>
      </c>
      <c r="C3813" t="str">
        <f t="shared" si="59"/>
        <v>Southern</v>
      </c>
      <c r="D3813" s="2" t="s">
        <v>23165</v>
      </c>
      <c r="E3813" t="s">
        <v>25267</v>
      </c>
      <c r="F3813" t="s">
        <v>5571</v>
      </c>
      <c r="G3813" t="s">
        <v>856</v>
      </c>
      <c r="H3813" t="s">
        <v>883</v>
      </c>
      <c r="I3813" t="s">
        <v>856</v>
      </c>
      <c r="J3813" t="s">
        <v>856</v>
      </c>
      <c r="K3813" t="s">
        <v>859</v>
      </c>
      <c r="L3813" t="s">
        <v>4357</v>
      </c>
    </row>
    <row r="3814" spans="1:12">
      <c r="A3814" t="s">
        <v>17234</v>
      </c>
      <c r="B3814" t="s">
        <v>17196</v>
      </c>
      <c r="C3814" t="str">
        <f t="shared" si="59"/>
        <v>Super</v>
      </c>
      <c r="D3814" s="2" t="s">
        <v>1350</v>
      </c>
      <c r="E3814" t="s">
        <v>859</v>
      </c>
      <c r="F3814" t="s">
        <v>1160</v>
      </c>
      <c r="G3814" t="s">
        <v>856</v>
      </c>
      <c r="H3814" t="s">
        <v>6992</v>
      </c>
      <c r="I3814" t="s">
        <v>1972</v>
      </c>
      <c r="J3814" t="s">
        <v>1908</v>
      </c>
      <c r="K3814" t="s">
        <v>615</v>
      </c>
      <c r="L3814" t="s">
        <v>4357</v>
      </c>
    </row>
    <row r="3815" spans="1:12">
      <c r="A3815" t="s">
        <v>17237</v>
      </c>
      <c r="B3815" t="s">
        <v>17198</v>
      </c>
      <c r="C3815" t="str">
        <f t="shared" si="59"/>
        <v>RDB</v>
      </c>
      <c r="D3815" s="2" t="s">
        <v>23075</v>
      </c>
      <c r="E3815" t="s">
        <v>859</v>
      </c>
      <c r="F3815" t="s">
        <v>29077</v>
      </c>
      <c r="G3815" t="s">
        <v>856</v>
      </c>
      <c r="H3815" t="s">
        <v>407</v>
      </c>
      <c r="I3815" t="s">
        <v>17199</v>
      </c>
      <c r="J3815" t="s">
        <v>7168</v>
      </c>
      <c r="K3815" t="s">
        <v>5667</v>
      </c>
      <c r="L3815" t="s">
        <v>4357</v>
      </c>
    </row>
    <row r="3816" spans="1:12">
      <c r="A3816" t="s">
        <v>17240</v>
      </c>
      <c r="B3816" t="s">
        <v>17201</v>
      </c>
      <c r="C3816" t="str">
        <f t="shared" si="59"/>
        <v>Asian</v>
      </c>
      <c r="D3816" s="2" t="s">
        <v>25268</v>
      </c>
      <c r="E3816" t="s">
        <v>1618</v>
      </c>
      <c r="F3816" t="s">
        <v>25269</v>
      </c>
      <c r="G3816" t="s">
        <v>3024</v>
      </c>
      <c r="H3816" t="s">
        <v>1763</v>
      </c>
      <c r="I3816" t="s">
        <v>2697</v>
      </c>
      <c r="J3816" t="s">
        <v>17202</v>
      </c>
      <c r="K3816" t="s">
        <v>305</v>
      </c>
      <c r="L3816" t="s">
        <v>249</v>
      </c>
    </row>
    <row r="3817" spans="1:12">
      <c r="A3817" t="s">
        <v>17242</v>
      </c>
      <c r="B3817" t="s">
        <v>17204</v>
      </c>
      <c r="C3817" t="str">
        <f t="shared" si="59"/>
        <v>Murae</v>
      </c>
      <c r="D3817" s="2" t="s">
        <v>969</v>
      </c>
      <c r="E3817" t="s">
        <v>4484</v>
      </c>
      <c r="F3817" t="s">
        <v>23667</v>
      </c>
      <c r="G3817" t="s">
        <v>856</v>
      </c>
      <c r="H3817" t="s">
        <v>9712</v>
      </c>
      <c r="I3817" t="s">
        <v>17205</v>
      </c>
      <c r="J3817" t="s">
        <v>6941</v>
      </c>
      <c r="K3817" t="s">
        <v>17206</v>
      </c>
      <c r="L3817" t="s">
        <v>249</v>
      </c>
    </row>
    <row r="3818" spans="1:12">
      <c r="A3818" t="s">
        <v>17245</v>
      </c>
      <c r="B3818" t="s">
        <v>17208</v>
      </c>
      <c r="C3818" t="str">
        <f t="shared" si="59"/>
        <v>Energy</v>
      </c>
      <c r="D3818" s="2" t="s">
        <v>29078</v>
      </c>
      <c r="E3818" t="s">
        <v>29079</v>
      </c>
      <c r="F3818" t="s">
        <v>29080</v>
      </c>
      <c r="G3818" t="s">
        <v>10535</v>
      </c>
      <c r="H3818" t="s">
        <v>17210</v>
      </c>
      <c r="I3818" t="s">
        <v>17211</v>
      </c>
      <c r="J3818" t="s">
        <v>17212</v>
      </c>
      <c r="K3818" t="s">
        <v>12326</v>
      </c>
      <c r="L3818" t="s">
        <v>249</v>
      </c>
    </row>
    <row r="3819" spans="1:12">
      <c r="A3819" t="s">
        <v>17247</v>
      </c>
      <c r="B3819" t="s">
        <v>17214</v>
      </c>
      <c r="C3819" t="str">
        <f t="shared" si="59"/>
        <v>Vilin</v>
      </c>
      <c r="D3819" s="2" t="s">
        <v>12954</v>
      </c>
      <c r="E3819" t="s">
        <v>23220</v>
      </c>
      <c r="F3819" t="s">
        <v>4558</v>
      </c>
      <c r="G3819" t="s">
        <v>856</v>
      </c>
      <c r="H3819" t="s">
        <v>1279</v>
      </c>
      <c r="I3819" t="s">
        <v>17215</v>
      </c>
      <c r="J3819" t="s">
        <v>299</v>
      </c>
      <c r="K3819" t="s">
        <v>4651</v>
      </c>
      <c r="L3819" t="s">
        <v>249</v>
      </c>
    </row>
    <row r="3820" spans="1:12">
      <c r="A3820" t="s">
        <v>17250</v>
      </c>
      <c r="B3820" t="s">
        <v>17217</v>
      </c>
      <c r="C3820" t="str">
        <f t="shared" si="59"/>
        <v>JMD</v>
      </c>
      <c r="D3820" s="2" t="s">
        <v>16468</v>
      </c>
      <c r="E3820" t="s">
        <v>13098</v>
      </c>
      <c r="F3820" t="s">
        <v>924</v>
      </c>
      <c r="G3820" t="s">
        <v>856</v>
      </c>
      <c r="H3820" t="s">
        <v>673</v>
      </c>
      <c r="I3820" t="s">
        <v>17218</v>
      </c>
      <c r="J3820" t="s">
        <v>1642</v>
      </c>
      <c r="K3820" t="s">
        <v>17219</v>
      </c>
      <c r="L3820" t="s">
        <v>7638</v>
      </c>
    </row>
    <row r="3821" spans="1:12">
      <c r="A3821" t="s">
        <v>17254</v>
      </c>
      <c r="B3821" t="s">
        <v>17221</v>
      </c>
      <c r="C3821" t="str">
        <f t="shared" si="59"/>
        <v>Ras</v>
      </c>
      <c r="D3821" s="2" t="s">
        <v>13756</v>
      </c>
      <c r="E3821" t="s">
        <v>28357</v>
      </c>
      <c r="F3821" t="s">
        <v>5098</v>
      </c>
      <c r="G3821" t="s">
        <v>856</v>
      </c>
      <c r="H3821" t="s">
        <v>1642</v>
      </c>
      <c r="I3821" t="s">
        <v>13789</v>
      </c>
      <c r="J3821" t="s">
        <v>8957</v>
      </c>
      <c r="K3821" t="s">
        <v>17222</v>
      </c>
      <c r="L3821" t="s">
        <v>7638</v>
      </c>
    </row>
    <row r="3822" spans="1:12">
      <c r="A3822" t="s">
        <v>17258</v>
      </c>
      <c r="B3822" t="s">
        <v>17224</v>
      </c>
      <c r="C3822" t="str">
        <f t="shared" si="59"/>
        <v>Sanginita</v>
      </c>
      <c r="D3822" s="2" t="s">
        <v>4366</v>
      </c>
      <c r="E3822" t="s">
        <v>23554</v>
      </c>
      <c r="F3822" t="s">
        <v>6765</v>
      </c>
      <c r="G3822" t="s">
        <v>856</v>
      </c>
      <c r="H3822" t="s">
        <v>1555</v>
      </c>
      <c r="I3822" t="s">
        <v>17225</v>
      </c>
      <c r="J3822" t="s">
        <v>5563</v>
      </c>
      <c r="K3822" t="s">
        <v>13649</v>
      </c>
      <c r="L3822" t="s">
        <v>7638</v>
      </c>
    </row>
    <row r="3823" spans="1:12">
      <c r="A3823" t="s">
        <v>17261</v>
      </c>
      <c r="B3823" t="s">
        <v>17227</v>
      </c>
      <c r="C3823" t="str">
        <f t="shared" si="59"/>
        <v>Quality</v>
      </c>
      <c r="D3823" s="2" t="s">
        <v>2998</v>
      </c>
      <c r="E3823" t="s">
        <v>1226</v>
      </c>
      <c r="F3823" t="s">
        <v>4032</v>
      </c>
      <c r="G3823" t="s">
        <v>856</v>
      </c>
      <c r="H3823" t="s">
        <v>2153</v>
      </c>
      <c r="I3823" t="s">
        <v>17228</v>
      </c>
      <c r="J3823" t="s">
        <v>17229</v>
      </c>
      <c r="K3823" t="s">
        <v>2409</v>
      </c>
      <c r="L3823" t="s">
        <v>7638</v>
      </c>
    </row>
    <row r="3824" spans="1:12">
      <c r="A3824" t="s">
        <v>17265</v>
      </c>
      <c r="B3824" t="s">
        <v>17231</v>
      </c>
      <c r="C3824" t="str">
        <f t="shared" si="59"/>
        <v>Jai</v>
      </c>
      <c r="D3824" s="2" t="s">
        <v>23357</v>
      </c>
      <c r="E3824" t="s">
        <v>250</v>
      </c>
      <c r="F3824" t="s">
        <v>29081</v>
      </c>
      <c r="G3824" t="s">
        <v>3591</v>
      </c>
      <c r="H3824" t="s">
        <v>17232</v>
      </c>
      <c r="I3824" t="s">
        <v>17233</v>
      </c>
      <c r="J3824" t="s">
        <v>14854</v>
      </c>
      <c r="K3824" t="s">
        <v>1916</v>
      </c>
      <c r="L3824" t="s">
        <v>5476</v>
      </c>
    </row>
    <row r="3825" spans="1:12">
      <c r="A3825" t="s">
        <v>842</v>
      </c>
      <c r="B3825" t="s">
        <v>843</v>
      </c>
      <c r="C3825" t="str">
        <f t="shared" si="59"/>
        <v>Name</v>
      </c>
      <c r="D3825" s="2" t="s">
        <v>844</v>
      </c>
      <c r="E3825" t="s">
        <v>845</v>
      </c>
      <c r="F3825" t="s">
        <v>846</v>
      </c>
      <c r="G3825" t="s">
        <v>847</v>
      </c>
      <c r="H3825" t="s">
        <v>848</v>
      </c>
      <c r="I3825" t="s">
        <v>849</v>
      </c>
      <c r="J3825" t="s">
        <v>850</v>
      </c>
      <c r="K3825" t="s">
        <v>851</v>
      </c>
      <c r="L3825" t="s">
        <v>852</v>
      </c>
    </row>
    <row r="3826" spans="1:12">
      <c r="A3826" t="s">
        <v>17267</v>
      </c>
      <c r="B3826" t="s">
        <v>17235</v>
      </c>
      <c r="C3826" t="str">
        <f t="shared" si="59"/>
        <v>CitiPort</v>
      </c>
      <c r="D3826" s="2" t="s">
        <v>2601</v>
      </c>
      <c r="E3826" t="s">
        <v>25270</v>
      </c>
      <c r="F3826" t="s">
        <v>1754</v>
      </c>
      <c r="G3826" t="s">
        <v>856</v>
      </c>
      <c r="H3826" t="s">
        <v>2522</v>
      </c>
      <c r="I3826" t="s">
        <v>2340</v>
      </c>
      <c r="J3826" t="s">
        <v>2350</v>
      </c>
      <c r="K3826" t="s">
        <v>17236</v>
      </c>
      <c r="L3826" t="s">
        <v>92</v>
      </c>
    </row>
    <row r="3827" spans="1:12">
      <c r="A3827" t="s">
        <v>17269</v>
      </c>
      <c r="B3827" t="s">
        <v>17093</v>
      </c>
      <c r="C3827" t="str">
        <f t="shared" si="59"/>
        <v>Trigyn</v>
      </c>
      <c r="D3827" s="2" t="s">
        <v>2222</v>
      </c>
      <c r="E3827" t="s">
        <v>29082</v>
      </c>
      <c r="F3827" t="s">
        <v>25271</v>
      </c>
      <c r="G3827" t="s">
        <v>856</v>
      </c>
      <c r="H3827" t="s">
        <v>17094</v>
      </c>
      <c r="I3827" t="s">
        <v>17095</v>
      </c>
      <c r="J3827" t="s">
        <v>17096</v>
      </c>
      <c r="K3827" t="s">
        <v>17097</v>
      </c>
      <c r="L3827" t="s">
        <v>92</v>
      </c>
    </row>
    <row r="3828" spans="1:12">
      <c r="A3828" t="s">
        <v>17272</v>
      </c>
      <c r="B3828" t="s">
        <v>17238</v>
      </c>
      <c r="C3828" t="str">
        <f t="shared" si="59"/>
        <v>Biofil</v>
      </c>
      <c r="D3828" s="2" t="s">
        <v>6867</v>
      </c>
      <c r="E3828" t="s">
        <v>5552</v>
      </c>
      <c r="F3828" t="s">
        <v>1034</v>
      </c>
      <c r="G3828" t="s">
        <v>856</v>
      </c>
      <c r="H3828" t="s">
        <v>2451</v>
      </c>
      <c r="I3828" t="s">
        <v>17239</v>
      </c>
      <c r="J3828" t="s">
        <v>890</v>
      </c>
      <c r="K3828" t="s">
        <v>356</v>
      </c>
      <c r="L3828" t="s">
        <v>9773</v>
      </c>
    </row>
    <row r="3829" spans="1:12">
      <c r="A3829" t="s">
        <v>17275</v>
      </c>
      <c r="B3829" t="s">
        <v>17241</v>
      </c>
      <c r="C3829" t="str">
        <f t="shared" si="59"/>
        <v>Madhusudan</v>
      </c>
      <c r="D3829" s="2" t="s">
        <v>23251</v>
      </c>
      <c r="E3829" t="s">
        <v>859</v>
      </c>
      <c r="F3829" t="s">
        <v>9206</v>
      </c>
      <c r="G3829" t="s">
        <v>856</v>
      </c>
      <c r="H3829" t="s">
        <v>2511</v>
      </c>
      <c r="I3829" t="s">
        <v>4146</v>
      </c>
      <c r="J3829" t="s">
        <v>3591</v>
      </c>
      <c r="K3829" t="s">
        <v>1674</v>
      </c>
      <c r="L3829" t="s">
        <v>1465</v>
      </c>
    </row>
    <row r="3830" spans="1:12">
      <c r="A3830" t="s">
        <v>17279</v>
      </c>
      <c r="B3830" t="s">
        <v>17243</v>
      </c>
      <c r="C3830" t="str">
        <f t="shared" si="59"/>
        <v>Beryl</v>
      </c>
      <c r="D3830" s="2" t="s">
        <v>4563</v>
      </c>
      <c r="E3830" t="s">
        <v>10924</v>
      </c>
      <c r="F3830" t="s">
        <v>1922</v>
      </c>
      <c r="G3830" t="s">
        <v>856</v>
      </c>
      <c r="H3830" t="s">
        <v>1257</v>
      </c>
      <c r="I3830" t="s">
        <v>15367</v>
      </c>
      <c r="J3830" t="s">
        <v>82</v>
      </c>
      <c r="K3830" t="s">
        <v>17244</v>
      </c>
      <c r="L3830" t="s">
        <v>2300</v>
      </c>
    </row>
    <row r="3831" spans="1:12">
      <c r="A3831" t="s">
        <v>17283</v>
      </c>
      <c r="B3831" t="s">
        <v>17246</v>
      </c>
      <c r="C3831" t="str">
        <f t="shared" si="59"/>
        <v>White</v>
      </c>
      <c r="D3831" s="2" t="s">
        <v>1215</v>
      </c>
      <c r="E3831" t="s">
        <v>3614</v>
      </c>
      <c r="F3831" t="s">
        <v>4268</v>
      </c>
      <c r="G3831" t="s">
        <v>856</v>
      </c>
      <c r="H3831" t="s">
        <v>82</v>
      </c>
      <c r="I3831" t="s">
        <v>12090</v>
      </c>
      <c r="J3831" t="s">
        <v>632</v>
      </c>
      <c r="K3831" t="s">
        <v>14072</v>
      </c>
      <c r="L3831" t="s">
        <v>2300</v>
      </c>
    </row>
    <row r="3832" spans="1:12">
      <c r="A3832" t="s">
        <v>17287</v>
      </c>
      <c r="B3832" t="s">
        <v>17248</v>
      </c>
      <c r="C3832" t="str">
        <f t="shared" si="59"/>
        <v>Gujarat</v>
      </c>
      <c r="D3832" s="2" t="s">
        <v>145</v>
      </c>
      <c r="E3832" t="s">
        <v>25272</v>
      </c>
      <c r="F3832" t="s">
        <v>3853</v>
      </c>
      <c r="G3832" t="s">
        <v>856</v>
      </c>
      <c r="H3832" t="s">
        <v>714</v>
      </c>
      <c r="I3832" t="s">
        <v>17249</v>
      </c>
      <c r="J3832" t="s">
        <v>15927</v>
      </c>
      <c r="K3832" t="s">
        <v>2611</v>
      </c>
      <c r="L3832" t="s">
        <v>2300</v>
      </c>
    </row>
    <row r="3833" spans="1:12">
      <c r="A3833" t="s">
        <v>17290</v>
      </c>
      <c r="B3833" t="s">
        <v>17251</v>
      </c>
      <c r="C3833" t="str">
        <f t="shared" si="59"/>
        <v>Inani</v>
      </c>
      <c r="D3833" s="2" t="s">
        <v>7450</v>
      </c>
      <c r="E3833" t="s">
        <v>25273</v>
      </c>
      <c r="F3833" t="s">
        <v>10394</v>
      </c>
      <c r="G3833" t="s">
        <v>198</v>
      </c>
      <c r="H3833" t="s">
        <v>448</v>
      </c>
      <c r="I3833" t="s">
        <v>17253</v>
      </c>
      <c r="J3833" t="s">
        <v>2465</v>
      </c>
      <c r="K3833" t="s">
        <v>6274</v>
      </c>
      <c r="L3833" t="s">
        <v>3188</v>
      </c>
    </row>
    <row r="3834" spans="1:12">
      <c r="A3834" t="s">
        <v>17292</v>
      </c>
      <c r="B3834" t="s">
        <v>17255</v>
      </c>
      <c r="C3834" t="str">
        <f t="shared" si="59"/>
        <v>Aashka</v>
      </c>
      <c r="D3834" s="2" t="s">
        <v>11558</v>
      </c>
      <c r="E3834" t="s">
        <v>11558</v>
      </c>
      <c r="F3834" t="s">
        <v>25274</v>
      </c>
      <c r="G3834" t="s">
        <v>856</v>
      </c>
      <c r="H3834" t="s">
        <v>2039</v>
      </c>
      <c r="I3834" t="s">
        <v>17256</v>
      </c>
      <c r="J3834" t="s">
        <v>12960</v>
      </c>
      <c r="K3834" t="s">
        <v>17257</v>
      </c>
      <c r="L3834" t="s">
        <v>3188</v>
      </c>
    </row>
    <row r="3835" spans="1:12">
      <c r="A3835" t="s">
        <v>17295</v>
      </c>
      <c r="B3835" t="s">
        <v>17259</v>
      </c>
      <c r="C3835" t="str">
        <f t="shared" si="59"/>
        <v>Archies</v>
      </c>
      <c r="D3835" s="2" t="s">
        <v>6816</v>
      </c>
      <c r="E3835" t="s">
        <v>859</v>
      </c>
      <c r="F3835" t="s">
        <v>15588</v>
      </c>
      <c r="G3835" t="s">
        <v>856</v>
      </c>
      <c r="H3835" t="s">
        <v>352</v>
      </c>
      <c r="I3835" t="s">
        <v>17260</v>
      </c>
      <c r="J3835" t="s">
        <v>2803</v>
      </c>
      <c r="K3835" t="s">
        <v>2569</v>
      </c>
      <c r="L3835" t="s">
        <v>11614</v>
      </c>
    </row>
    <row r="3836" spans="1:12">
      <c r="A3836" t="s">
        <v>842</v>
      </c>
      <c r="B3836" t="s">
        <v>843</v>
      </c>
      <c r="C3836" t="str">
        <f t="shared" si="59"/>
        <v>Name</v>
      </c>
      <c r="D3836" s="2" t="s">
        <v>844</v>
      </c>
      <c r="E3836" t="s">
        <v>845</v>
      </c>
      <c r="F3836" t="s">
        <v>846</v>
      </c>
      <c r="G3836" t="s">
        <v>847</v>
      </c>
      <c r="H3836" t="s">
        <v>848</v>
      </c>
      <c r="I3836" t="s">
        <v>849</v>
      </c>
      <c r="J3836" t="s">
        <v>850</v>
      </c>
      <c r="K3836" t="s">
        <v>851</v>
      </c>
      <c r="L3836" t="s">
        <v>852</v>
      </c>
    </row>
    <row r="3837" spans="1:12">
      <c r="A3837" t="s">
        <v>17298</v>
      </c>
      <c r="B3837" t="s">
        <v>17262</v>
      </c>
      <c r="C3837" t="str">
        <f t="shared" si="59"/>
        <v>Manaksia</v>
      </c>
      <c r="D3837" s="2" t="s">
        <v>24511</v>
      </c>
      <c r="E3837" t="s">
        <v>23338</v>
      </c>
      <c r="F3837" t="s">
        <v>29083</v>
      </c>
      <c r="G3837" t="s">
        <v>856</v>
      </c>
      <c r="H3837" t="s">
        <v>123</v>
      </c>
      <c r="I3837" t="s">
        <v>17263</v>
      </c>
      <c r="J3837" t="s">
        <v>17264</v>
      </c>
      <c r="K3837" t="s">
        <v>4049</v>
      </c>
      <c r="L3837" t="s">
        <v>11614</v>
      </c>
    </row>
    <row r="3838" spans="1:12">
      <c r="A3838" t="s">
        <v>17302</v>
      </c>
      <c r="B3838" t="s">
        <v>17266</v>
      </c>
      <c r="C3838" t="str">
        <f t="shared" si="59"/>
        <v>Shangar</v>
      </c>
      <c r="D3838" s="2" t="s">
        <v>3591</v>
      </c>
      <c r="E3838" t="s">
        <v>7051</v>
      </c>
      <c r="F3838" t="s">
        <v>3913</v>
      </c>
      <c r="G3838" t="s">
        <v>856</v>
      </c>
      <c r="H3838" t="s">
        <v>1642</v>
      </c>
      <c r="I3838" t="s">
        <v>6345</v>
      </c>
      <c r="J3838" t="s">
        <v>2451</v>
      </c>
      <c r="K3838" t="s">
        <v>13151</v>
      </c>
      <c r="L3838" t="s">
        <v>11614</v>
      </c>
    </row>
    <row r="3839" spans="1:12">
      <c r="A3839" t="s">
        <v>17304</v>
      </c>
      <c r="B3839" t="s">
        <v>17268</v>
      </c>
      <c r="C3839" t="str">
        <f t="shared" si="59"/>
        <v>Abirami</v>
      </c>
      <c r="D3839" s="2" t="s">
        <v>29084</v>
      </c>
      <c r="E3839" t="s">
        <v>4079</v>
      </c>
      <c r="F3839" t="s">
        <v>5135</v>
      </c>
      <c r="G3839" t="s">
        <v>248</v>
      </c>
      <c r="H3839" t="s">
        <v>1642</v>
      </c>
      <c r="I3839" t="s">
        <v>11385</v>
      </c>
      <c r="J3839" t="s">
        <v>856</v>
      </c>
      <c r="K3839" t="s">
        <v>859</v>
      </c>
      <c r="L3839" t="s">
        <v>2246</v>
      </c>
    </row>
    <row r="3840" spans="1:12">
      <c r="A3840" t="s">
        <v>17307</v>
      </c>
      <c r="B3840" t="s">
        <v>17270</v>
      </c>
      <c r="C3840" t="str">
        <f t="shared" si="59"/>
        <v>Majestic</v>
      </c>
      <c r="D3840" s="2" t="s">
        <v>22931</v>
      </c>
      <c r="E3840" t="s">
        <v>24934</v>
      </c>
      <c r="F3840" t="s">
        <v>24936</v>
      </c>
      <c r="G3840" t="s">
        <v>8737</v>
      </c>
      <c r="H3840" t="s">
        <v>9013</v>
      </c>
      <c r="I3840" t="s">
        <v>10993</v>
      </c>
      <c r="J3840" t="s">
        <v>6714</v>
      </c>
      <c r="K3840" t="s">
        <v>502</v>
      </c>
      <c r="L3840" t="s">
        <v>2246</v>
      </c>
    </row>
    <row r="3841" spans="1:12">
      <c r="A3841" t="s">
        <v>17312</v>
      </c>
      <c r="B3841" t="s">
        <v>17273</v>
      </c>
      <c r="C3841" t="str">
        <f t="shared" si="59"/>
        <v>Kiran</v>
      </c>
      <c r="D3841" s="2" t="s">
        <v>23176</v>
      </c>
      <c r="E3841" t="s">
        <v>11205</v>
      </c>
      <c r="F3841" t="s">
        <v>29085</v>
      </c>
      <c r="G3841" t="s">
        <v>309</v>
      </c>
      <c r="H3841" t="s">
        <v>9099</v>
      </c>
      <c r="I3841" t="s">
        <v>17274</v>
      </c>
      <c r="J3841" t="s">
        <v>14015</v>
      </c>
      <c r="K3841" t="s">
        <v>11406</v>
      </c>
      <c r="L3841" t="s">
        <v>2246</v>
      </c>
    </row>
    <row r="3842" spans="1:12">
      <c r="A3842" t="s">
        <v>17315</v>
      </c>
      <c r="B3842" t="s">
        <v>17276</v>
      </c>
      <c r="C3842" t="str">
        <f t="shared" ref="C3842:C3905" si="60">IFERROR(LEFT(B3842,FIND(" ",B3842)-1),B3842)</f>
        <v>Sahara</v>
      </c>
      <c r="D3842" s="2" t="s">
        <v>21408</v>
      </c>
      <c r="E3842" t="s">
        <v>25150</v>
      </c>
      <c r="F3842" t="s">
        <v>1213</v>
      </c>
      <c r="G3842" t="s">
        <v>856</v>
      </c>
      <c r="H3842" t="s">
        <v>3024</v>
      </c>
      <c r="I3842" t="s">
        <v>17277</v>
      </c>
      <c r="J3842" t="s">
        <v>3886</v>
      </c>
      <c r="K3842" t="s">
        <v>17278</v>
      </c>
      <c r="L3842" t="s">
        <v>189</v>
      </c>
    </row>
    <row r="3843" spans="1:12">
      <c r="A3843" t="s">
        <v>17320</v>
      </c>
      <c r="B3843" t="s">
        <v>17280</v>
      </c>
      <c r="C3843" t="str">
        <f t="shared" si="60"/>
        <v>Ishan</v>
      </c>
      <c r="D3843" s="2" t="s">
        <v>23753</v>
      </c>
      <c r="E3843" t="s">
        <v>29086</v>
      </c>
      <c r="F3843" t="s">
        <v>29087</v>
      </c>
      <c r="G3843" t="s">
        <v>856</v>
      </c>
      <c r="H3843" t="s">
        <v>352</v>
      </c>
      <c r="I3843" t="s">
        <v>17281</v>
      </c>
      <c r="J3843" t="s">
        <v>9056</v>
      </c>
      <c r="K3843" t="s">
        <v>17282</v>
      </c>
      <c r="L3843" t="s">
        <v>189</v>
      </c>
    </row>
    <row r="3844" spans="1:12">
      <c r="A3844" t="s">
        <v>17323</v>
      </c>
      <c r="B3844" t="s">
        <v>17284</v>
      </c>
      <c r="C3844" t="str">
        <f t="shared" si="60"/>
        <v>Bikewo</v>
      </c>
      <c r="D3844" s="2" t="s">
        <v>1472</v>
      </c>
      <c r="E3844" t="s">
        <v>25275</v>
      </c>
      <c r="F3844" t="s">
        <v>3483</v>
      </c>
      <c r="G3844" t="s">
        <v>856</v>
      </c>
      <c r="H3844" t="s">
        <v>883</v>
      </c>
      <c r="I3844" t="s">
        <v>17285</v>
      </c>
      <c r="J3844" t="s">
        <v>1766</v>
      </c>
      <c r="K3844" t="s">
        <v>17286</v>
      </c>
      <c r="L3844" t="s">
        <v>189</v>
      </c>
    </row>
    <row r="3845" spans="1:12">
      <c r="A3845" t="s">
        <v>17327</v>
      </c>
      <c r="B3845" t="s">
        <v>17288</v>
      </c>
      <c r="C3845" t="str">
        <f t="shared" si="60"/>
        <v>Arunjyoti</v>
      </c>
      <c r="D3845" s="2" t="s">
        <v>4355</v>
      </c>
      <c r="E3845" t="s">
        <v>859</v>
      </c>
      <c r="F3845" t="s">
        <v>25276</v>
      </c>
      <c r="G3845" t="s">
        <v>856</v>
      </c>
      <c r="H3845" t="s">
        <v>6726</v>
      </c>
      <c r="I3845" t="s">
        <v>11620</v>
      </c>
      <c r="J3845" t="s">
        <v>1052</v>
      </c>
      <c r="K3845" t="s">
        <v>17289</v>
      </c>
      <c r="L3845" t="s">
        <v>10595</v>
      </c>
    </row>
    <row r="3846" spans="1:12">
      <c r="A3846" t="s">
        <v>17331</v>
      </c>
      <c r="B3846" t="s">
        <v>17291</v>
      </c>
      <c r="C3846" t="str">
        <f t="shared" si="60"/>
        <v>Vantage</v>
      </c>
      <c r="D3846" s="2" t="s">
        <v>2511</v>
      </c>
      <c r="E3846" t="s">
        <v>23656</v>
      </c>
      <c r="F3846" t="s">
        <v>25277</v>
      </c>
      <c r="G3846" t="s">
        <v>2260</v>
      </c>
      <c r="H3846" t="s">
        <v>1449</v>
      </c>
      <c r="I3846" t="s">
        <v>856</v>
      </c>
      <c r="J3846" t="s">
        <v>1317</v>
      </c>
      <c r="K3846" t="s">
        <v>1381</v>
      </c>
      <c r="L3846" t="s">
        <v>10595</v>
      </c>
    </row>
    <row r="3847" spans="1:12">
      <c r="A3847" t="s">
        <v>17334</v>
      </c>
      <c r="B3847" t="s">
        <v>17293</v>
      </c>
      <c r="C3847" t="str">
        <f t="shared" si="60"/>
        <v>Ceeta</v>
      </c>
      <c r="D3847" s="2" t="s">
        <v>10562</v>
      </c>
      <c r="E3847" t="s">
        <v>24994</v>
      </c>
      <c r="F3847" t="s">
        <v>17574</v>
      </c>
      <c r="G3847" t="s">
        <v>856</v>
      </c>
      <c r="H3847" t="s">
        <v>1986</v>
      </c>
      <c r="I3847" t="s">
        <v>17294</v>
      </c>
      <c r="J3847" t="s">
        <v>1894</v>
      </c>
      <c r="K3847" t="s">
        <v>3375</v>
      </c>
      <c r="L3847" t="s">
        <v>14311</v>
      </c>
    </row>
    <row r="3848" spans="1:12">
      <c r="A3848" t="s">
        <v>17336</v>
      </c>
      <c r="B3848" t="s">
        <v>17296</v>
      </c>
      <c r="C3848" t="str">
        <f t="shared" si="60"/>
        <v>Panjon</v>
      </c>
      <c r="D3848" s="2" t="s">
        <v>7740</v>
      </c>
      <c r="E3848" t="s">
        <v>15074</v>
      </c>
      <c r="F3848" t="s">
        <v>2054</v>
      </c>
      <c r="G3848" t="s">
        <v>856</v>
      </c>
      <c r="H3848" t="s">
        <v>1804</v>
      </c>
      <c r="I3848" t="s">
        <v>857</v>
      </c>
      <c r="J3848" t="s">
        <v>710</v>
      </c>
      <c r="K3848" t="s">
        <v>17297</v>
      </c>
      <c r="L3848" t="s">
        <v>14311</v>
      </c>
    </row>
    <row r="3849" spans="1:12">
      <c r="A3849" t="s">
        <v>17341</v>
      </c>
      <c r="B3849" t="s">
        <v>17299</v>
      </c>
      <c r="C3849" t="str">
        <f t="shared" si="60"/>
        <v>Teamo</v>
      </c>
      <c r="D3849" s="2" t="s">
        <v>333</v>
      </c>
      <c r="E3849" t="s">
        <v>4853</v>
      </c>
      <c r="F3849" t="s">
        <v>29088</v>
      </c>
      <c r="G3849" t="s">
        <v>856</v>
      </c>
      <c r="H3849" t="s">
        <v>3634</v>
      </c>
      <c r="I3849" t="s">
        <v>17300</v>
      </c>
      <c r="J3849" t="s">
        <v>1717</v>
      </c>
      <c r="K3849" t="s">
        <v>17301</v>
      </c>
      <c r="L3849" t="s">
        <v>6941</v>
      </c>
    </row>
    <row r="3850" spans="1:12">
      <c r="A3850" t="s">
        <v>17343</v>
      </c>
      <c r="B3850" t="s">
        <v>17303</v>
      </c>
      <c r="C3850" t="str">
        <f t="shared" si="60"/>
        <v>United</v>
      </c>
      <c r="D3850" s="2" t="s">
        <v>28531</v>
      </c>
      <c r="E3850" t="s">
        <v>3092</v>
      </c>
      <c r="F3850" t="s">
        <v>6760</v>
      </c>
      <c r="G3850" t="s">
        <v>856</v>
      </c>
      <c r="H3850" t="s">
        <v>1819</v>
      </c>
      <c r="I3850" t="s">
        <v>12884</v>
      </c>
      <c r="J3850" t="s">
        <v>856</v>
      </c>
      <c r="K3850" t="s">
        <v>859</v>
      </c>
      <c r="L3850" t="s">
        <v>10284</v>
      </c>
    </row>
    <row r="3851" spans="1:12">
      <c r="A3851" t="s">
        <v>17347</v>
      </c>
      <c r="B3851" t="s">
        <v>17305</v>
      </c>
      <c r="C3851" t="str">
        <f t="shared" si="60"/>
        <v>Guj.</v>
      </c>
      <c r="D3851" s="2" t="s">
        <v>1345</v>
      </c>
      <c r="E3851" t="s">
        <v>12038</v>
      </c>
      <c r="F3851" t="s">
        <v>6504</v>
      </c>
      <c r="G3851" t="s">
        <v>856</v>
      </c>
      <c r="H3851" t="s">
        <v>407</v>
      </c>
      <c r="I3851" t="s">
        <v>992</v>
      </c>
      <c r="J3851" t="s">
        <v>10703</v>
      </c>
      <c r="K3851" t="s">
        <v>1620</v>
      </c>
      <c r="L3851" t="s">
        <v>9211</v>
      </c>
    </row>
    <row r="3852" spans="1:12">
      <c r="A3852" t="s">
        <v>842</v>
      </c>
      <c r="B3852" t="s">
        <v>843</v>
      </c>
      <c r="C3852" t="str">
        <f t="shared" si="60"/>
        <v>Name</v>
      </c>
      <c r="D3852" s="2" t="s">
        <v>844</v>
      </c>
      <c r="E3852" t="s">
        <v>845</v>
      </c>
      <c r="F3852" t="s">
        <v>846</v>
      </c>
      <c r="G3852" t="s">
        <v>847</v>
      </c>
      <c r="H3852" t="s">
        <v>848</v>
      </c>
      <c r="I3852" t="s">
        <v>849</v>
      </c>
      <c r="J3852" t="s">
        <v>850</v>
      </c>
      <c r="K3852" t="s">
        <v>851</v>
      </c>
      <c r="L3852" t="s">
        <v>852</v>
      </c>
    </row>
    <row r="3853" spans="1:12">
      <c r="A3853" t="s">
        <v>17350</v>
      </c>
      <c r="B3853" t="s">
        <v>17308</v>
      </c>
      <c r="C3853" t="str">
        <f t="shared" si="60"/>
        <v>Dhampur</v>
      </c>
      <c r="D3853" s="2" t="s">
        <v>9129</v>
      </c>
      <c r="E3853" t="s">
        <v>859</v>
      </c>
      <c r="F3853" t="s">
        <v>1597</v>
      </c>
      <c r="G3853" t="s">
        <v>1908</v>
      </c>
      <c r="H3853" t="s">
        <v>17309</v>
      </c>
      <c r="I3853" t="s">
        <v>17310</v>
      </c>
      <c r="J3853" t="s">
        <v>17311</v>
      </c>
      <c r="K3853" t="s">
        <v>5902</v>
      </c>
      <c r="L3853" t="s">
        <v>9211</v>
      </c>
    </row>
    <row r="3854" spans="1:12">
      <c r="A3854" t="s">
        <v>17352</v>
      </c>
      <c r="B3854" t="s">
        <v>212</v>
      </c>
      <c r="C3854" t="str">
        <f t="shared" si="60"/>
        <v>HEG</v>
      </c>
      <c r="D3854" s="2" t="s">
        <v>23687</v>
      </c>
      <c r="E3854" t="s">
        <v>29089</v>
      </c>
      <c r="F3854" t="s">
        <v>29090</v>
      </c>
      <c r="G3854" t="s">
        <v>1534</v>
      </c>
      <c r="H3854" t="s">
        <v>15999</v>
      </c>
      <c r="I3854" t="s">
        <v>17313</v>
      </c>
      <c r="J3854" t="s">
        <v>17314</v>
      </c>
      <c r="K3854" t="s">
        <v>12488</v>
      </c>
      <c r="L3854" t="s">
        <v>2888</v>
      </c>
    </row>
    <row r="3855" spans="1:12">
      <c r="A3855" t="s">
        <v>17356</v>
      </c>
      <c r="B3855" t="s">
        <v>17316</v>
      </c>
      <c r="C3855" t="str">
        <f t="shared" si="60"/>
        <v>Tata</v>
      </c>
      <c r="D3855" s="2" t="s">
        <v>29091</v>
      </c>
      <c r="E3855" t="s">
        <v>11051</v>
      </c>
      <c r="F3855" t="s">
        <v>29092</v>
      </c>
      <c r="G3855" t="s">
        <v>146</v>
      </c>
      <c r="H3855" t="s">
        <v>17317</v>
      </c>
      <c r="I3855" t="s">
        <v>14528</v>
      </c>
      <c r="J3855" t="s">
        <v>17318</v>
      </c>
      <c r="K3855" t="s">
        <v>17319</v>
      </c>
      <c r="L3855" t="s">
        <v>2888</v>
      </c>
    </row>
    <row r="3856" spans="1:12">
      <c r="A3856" t="s">
        <v>17360</v>
      </c>
      <c r="B3856" t="s">
        <v>17321</v>
      </c>
      <c r="C3856" t="str">
        <f t="shared" si="60"/>
        <v>Sunil</v>
      </c>
      <c r="D3856" s="2" t="s">
        <v>25278</v>
      </c>
      <c r="E3856" t="s">
        <v>25279</v>
      </c>
      <c r="F3856" t="s">
        <v>8116</v>
      </c>
      <c r="G3856" t="s">
        <v>856</v>
      </c>
      <c r="H3856" t="s">
        <v>2912</v>
      </c>
      <c r="I3856" t="s">
        <v>17322</v>
      </c>
      <c r="J3856" t="s">
        <v>5921</v>
      </c>
      <c r="K3856" t="s">
        <v>734</v>
      </c>
      <c r="L3856" t="s">
        <v>2888</v>
      </c>
    </row>
    <row r="3857" spans="1:12">
      <c r="A3857" t="s">
        <v>17362</v>
      </c>
      <c r="B3857" t="s">
        <v>17324</v>
      </c>
      <c r="C3857" t="str">
        <f t="shared" si="60"/>
        <v>Sunflag</v>
      </c>
      <c r="D3857" s="2" t="s">
        <v>25189</v>
      </c>
      <c r="E3857" t="s">
        <v>29093</v>
      </c>
      <c r="F3857" t="s">
        <v>29094</v>
      </c>
      <c r="G3857" t="s">
        <v>1369</v>
      </c>
      <c r="H3857" t="s">
        <v>17325</v>
      </c>
      <c r="I3857" t="s">
        <v>5751</v>
      </c>
      <c r="J3857" t="s">
        <v>17326</v>
      </c>
      <c r="K3857" t="s">
        <v>6500</v>
      </c>
      <c r="L3857" t="s">
        <v>4115</v>
      </c>
    </row>
    <row r="3858" spans="1:12">
      <c r="A3858" t="s">
        <v>17365</v>
      </c>
      <c r="B3858" t="s">
        <v>17328</v>
      </c>
      <c r="C3858" t="str">
        <f t="shared" si="60"/>
        <v>Enkei</v>
      </c>
      <c r="D3858" s="2" t="s">
        <v>29095</v>
      </c>
      <c r="E3858" t="s">
        <v>859</v>
      </c>
      <c r="F3858" t="s">
        <v>29096</v>
      </c>
      <c r="G3858" t="s">
        <v>856</v>
      </c>
      <c r="H3858" t="s">
        <v>1758</v>
      </c>
      <c r="I3858" t="s">
        <v>17329</v>
      </c>
      <c r="J3858" t="s">
        <v>17330</v>
      </c>
      <c r="K3858" t="s">
        <v>7417</v>
      </c>
      <c r="L3858" t="s">
        <v>5888</v>
      </c>
    </row>
    <row r="3859" spans="1:12">
      <c r="A3859" t="s">
        <v>17368</v>
      </c>
      <c r="B3859" t="s">
        <v>17332</v>
      </c>
      <c r="C3859" t="str">
        <f t="shared" si="60"/>
        <v>Centenial</v>
      </c>
      <c r="D3859" s="2" t="s">
        <v>5546</v>
      </c>
      <c r="E3859" t="s">
        <v>859</v>
      </c>
      <c r="F3859" t="s">
        <v>2422</v>
      </c>
      <c r="G3859" t="s">
        <v>856</v>
      </c>
      <c r="H3859" t="s">
        <v>2196</v>
      </c>
      <c r="I3859" t="s">
        <v>17333</v>
      </c>
      <c r="J3859" t="s">
        <v>9790</v>
      </c>
      <c r="K3859" t="s">
        <v>598</v>
      </c>
      <c r="L3859" t="s">
        <v>5888</v>
      </c>
    </row>
    <row r="3860" spans="1:12">
      <c r="A3860" t="s">
        <v>17371</v>
      </c>
      <c r="B3860" t="s">
        <v>17335</v>
      </c>
      <c r="C3860" t="str">
        <f t="shared" si="60"/>
        <v>Universal</v>
      </c>
      <c r="D3860" s="2" t="s">
        <v>11688</v>
      </c>
      <c r="E3860" t="s">
        <v>3881</v>
      </c>
      <c r="F3860" t="s">
        <v>701</v>
      </c>
      <c r="G3860" t="s">
        <v>856</v>
      </c>
      <c r="H3860" t="s">
        <v>1642</v>
      </c>
      <c r="I3860" t="s">
        <v>7010</v>
      </c>
      <c r="J3860" t="s">
        <v>856</v>
      </c>
      <c r="K3860" t="s">
        <v>859</v>
      </c>
      <c r="L3860" t="s">
        <v>6015</v>
      </c>
    </row>
    <row r="3861" spans="1:12">
      <c r="A3861" t="s">
        <v>17374</v>
      </c>
      <c r="B3861" t="s">
        <v>17337</v>
      </c>
      <c r="C3861" t="str">
        <f t="shared" si="60"/>
        <v>Nuvoco</v>
      </c>
      <c r="D3861" s="2" t="s">
        <v>23697</v>
      </c>
      <c r="E3861" t="s">
        <v>29097</v>
      </c>
      <c r="F3861" t="s">
        <v>29098</v>
      </c>
      <c r="G3861" t="s">
        <v>856</v>
      </c>
      <c r="H3861" t="s">
        <v>17338</v>
      </c>
      <c r="I3861" t="s">
        <v>17339</v>
      </c>
      <c r="J3861" t="s">
        <v>17340</v>
      </c>
      <c r="K3861" t="s">
        <v>144</v>
      </c>
      <c r="L3861" t="s">
        <v>6015</v>
      </c>
    </row>
    <row r="3862" spans="1:12">
      <c r="A3862" t="s">
        <v>17377</v>
      </c>
      <c r="B3862" t="s">
        <v>17342</v>
      </c>
      <c r="C3862" t="str">
        <f t="shared" si="60"/>
        <v>Cindrella</v>
      </c>
      <c r="D3862" s="2" t="s">
        <v>1936</v>
      </c>
      <c r="E3862" t="s">
        <v>22903</v>
      </c>
      <c r="F3862" t="s">
        <v>127</v>
      </c>
      <c r="G3862" t="s">
        <v>158</v>
      </c>
      <c r="H3862" t="s">
        <v>1804</v>
      </c>
      <c r="I3862" t="s">
        <v>564</v>
      </c>
      <c r="J3862" t="s">
        <v>154</v>
      </c>
      <c r="K3862" t="s">
        <v>6770</v>
      </c>
      <c r="L3862" t="s">
        <v>1065</v>
      </c>
    </row>
    <row r="3863" spans="1:12">
      <c r="A3863" t="s">
        <v>842</v>
      </c>
      <c r="B3863" t="s">
        <v>843</v>
      </c>
      <c r="C3863" t="str">
        <f t="shared" si="60"/>
        <v>Name</v>
      </c>
      <c r="D3863" s="2" t="s">
        <v>844</v>
      </c>
      <c r="E3863" t="s">
        <v>845</v>
      </c>
      <c r="F3863" t="s">
        <v>846</v>
      </c>
      <c r="G3863" t="s">
        <v>847</v>
      </c>
      <c r="H3863" t="s">
        <v>848</v>
      </c>
      <c r="I3863" t="s">
        <v>849</v>
      </c>
      <c r="J3863" t="s">
        <v>850</v>
      </c>
      <c r="K3863" t="s">
        <v>851</v>
      </c>
      <c r="L3863" t="s">
        <v>852</v>
      </c>
    </row>
    <row r="3864" spans="1:12">
      <c r="A3864" t="s">
        <v>17380</v>
      </c>
      <c r="B3864" t="s">
        <v>17344</v>
      </c>
      <c r="C3864" t="str">
        <f t="shared" si="60"/>
        <v>Cube</v>
      </c>
      <c r="D3864" s="2" t="s">
        <v>25280</v>
      </c>
      <c r="E3864" t="s">
        <v>859</v>
      </c>
      <c r="F3864" t="s">
        <v>25281</v>
      </c>
      <c r="G3864" t="s">
        <v>643</v>
      </c>
      <c r="H3864" t="s">
        <v>2409</v>
      </c>
      <c r="I3864" t="s">
        <v>17345</v>
      </c>
      <c r="J3864" t="s">
        <v>17346</v>
      </c>
      <c r="K3864" t="s">
        <v>3896</v>
      </c>
      <c r="L3864" t="s">
        <v>1065</v>
      </c>
    </row>
    <row r="3865" spans="1:12">
      <c r="A3865" t="s">
        <v>17382</v>
      </c>
      <c r="B3865" t="s">
        <v>17348</v>
      </c>
      <c r="C3865" t="str">
        <f t="shared" si="60"/>
        <v>Norben</v>
      </c>
      <c r="D3865" s="2" t="s">
        <v>27053</v>
      </c>
      <c r="E3865" t="s">
        <v>29099</v>
      </c>
      <c r="F3865" t="s">
        <v>25312</v>
      </c>
      <c r="G3865" t="s">
        <v>856</v>
      </c>
      <c r="H3865" t="s">
        <v>1819</v>
      </c>
      <c r="I3865" t="s">
        <v>17349</v>
      </c>
      <c r="J3865" t="s">
        <v>2027</v>
      </c>
      <c r="K3865" t="s">
        <v>12598</v>
      </c>
      <c r="L3865" t="s">
        <v>172</v>
      </c>
    </row>
    <row r="3866" spans="1:12">
      <c r="A3866" t="s">
        <v>17385</v>
      </c>
      <c r="B3866" t="s">
        <v>17351</v>
      </c>
      <c r="C3866" t="str">
        <f t="shared" si="60"/>
        <v>Shakti</v>
      </c>
      <c r="D3866" s="2" t="s">
        <v>18827</v>
      </c>
      <c r="E3866" t="s">
        <v>25282</v>
      </c>
      <c r="F3866" t="s">
        <v>3421</v>
      </c>
      <c r="G3866" t="s">
        <v>856</v>
      </c>
      <c r="H3866" t="s">
        <v>231</v>
      </c>
      <c r="I3866" t="s">
        <v>856</v>
      </c>
      <c r="J3866" t="s">
        <v>10540</v>
      </c>
      <c r="K3866" t="s">
        <v>12698</v>
      </c>
      <c r="L3866" t="s">
        <v>172</v>
      </c>
    </row>
    <row r="3867" spans="1:12">
      <c r="A3867" t="s">
        <v>17388</v>
      </c>
      <c r="B3867" t="s">
        <v>17353</v>
      </c>
      <c r="C3867" t="str">
        <f t="shared" si="60"/>
        <v>B.C.</v>
      </c>
      <c r="D3867" s="2" t="s">
        <v>5990</v>
      </c>
      <c r="E3867" t="s">
        <v>3475</v>
      </c>
      <c r="F3867" t="s">
        <v>9433</v>
      </c>
      <c r="G3867" t="s">
        <v>856</v>
      </c>
      <c r="H3867" t="s">
        <v>1555</v>
      </c>
      <c r="I3867" t="s">
        <v>17354</v>
      </c>
      <c r="J3867" t="s">
        <v>8047</v>
      </c>
      <c r="K3867" t="s">
        <v>17355</v>
      </c>
      <c r="L3867" t="s">
        <v>172</v>
      </c>
    </row>
    <row r="3868" spans="1:12">
      <c r="A3868" t="s">
        <v>17392</v>
      </c>
      <c r="B3868" t="s">
        <v>17357</v>
      </c>
      <c r="C3868" t="str">
        <f t="shared" si="60"/>
        <v>Superhouse</v>
      </c>
      <c r="D3868" s="2" t="s">
        <v>25376</v>
      </c>
      <c r="E3868" t="s">
        <v>29100</v>
      </c>
      <c r="F3868" t="s">
        <v>29101</v>
      </c>
      <c r="G3868" t="s">
        <v>574</v>
      </c>
      <c r="H3868" t="s">
        <v>4411</v>
      </c>
      <c r="I3868" t="s">
        <v>17358</v>
      </c>
      <c r="J3868" t="s">
        <v>17359</v>
      </c>
      <c r="K3868" t="s">
        <v>2977</v>
      </c>
      <c r="L3868" t="s">
        <v>172</v>
      </c>
    </row>
    <row r="3869" spans="1:12">
      <c r="A3869" t="s">
        <v>17393</v>
      </c>
      <c r="B3869" t="s">
        <v>17361</v>
      </c>
      <c r="C3869" t="str">
        <f t="shared" si="60"/>
        <v>Bombay</v>
      </c>
      <c r="D3869" s="2" t="s">
        <v>25283</v>
      </c>
      <c r="E3869" t="s">
        <v>4911</v>
      </c>
      <c r="F3869" t="s">
        <v>24001</v>
      </c>
      <c r="G3869" t="s">
        <v>673</v>
      </c>
      <c r="H3869" t="s">
        <v>5354</v>
      </c>
      <c r="I3869" t="s">
        <v>9304</v>
      </c>
      <c r="J3869" t="s">
        <v>8407</v>
      </c>
      <c r="K3869" t="s">
        <v>8801</v>
      </c>
      <c r="L3869" t="s">
        <v>3312</v>
      </c>
    </row>
    <row r="3870" spans="1:12">
      <c r="A3870" t="s">
        <v>17396</v>
      </c>
      <c r="B3870" t="s">
        <v>17363</v>
      </c>
      <c r="C3870" t="str">
        <f t="shared" si="60"/>
        <v>Energy</v>
      </c>
      <c r="D3870" s="2" t="s">
        <v>9606</v>
      </c>
      <c r="E3870" t="s">
        <v>859</v>
      </c>
      <c r="F3870" t="s">
        <v>23926</v>
      </c>
      <c r="G3870" t="s">
        <v>856</v>
      </c>
      <c r="H3870" t="s">
        <v>2039</v>
      </c>
      <c r="I3870" t="s">
        <v>17364</v>
      </c>
      <c r="J3870" t="s">
        <v>1222</v>
      </c>
      <c r="K3870" t="s">
        <v>13483</v>
      </c>
      <c r="L3870" t="s">
        <v>3312</v>
      </c>
    </row>
    <row r="3871" spans="1:12">
      <c r="A3871" t="s">
        <v>17400</v>
      </c>
      <c r="B3871" t="s">
        <v>17366</v>
      </c>
      <c r="C3871" t="str">
        <f t="shared" si="60"/>
        <v>Panth</v>
      </c>
      <c r="D3871" s="2" t="s">
        <v>15368</v>
      </c>
      <c r="E3871" t="s">
        <v>425</v>
      </c>
      <c r="F3871" t="s">
        <v>8437</v>
      </c>
      <c r="G3871" t="s">
        <v>856</v>
      </c>
      <c r="H3871" t="s">
        <v>6087</v>
      </c>
      <c r="I3871" t="s">
        <v>17367</v>
      </c>
      <c r="J3871" t="s">
        <v>10629</v>
      </c>
      <c r="K3871" t="s">
        <v>859</v>
      </c>
      <c r="L3871" t="s">
        <v>6917</v>
      </c>
    </row>
    <row r="3872" spans="1:12">
      <c r="A3872" t="s">
        <v>17402</v>
      </c>
      <c r="B3872" t="s">
        <v>17369</v>
      </c>
      <c r="C3872" t="str">
        <f t="shared" si="60"/>
        <v>Mystic</v>
      </c>
      <c r="D3872" s="2" t="s">
        <v>464</v>
      </c>
      <c r="E3872" t="s">
        <v>10303</v>
      </c>
      <c r="F3872" t="s">
        <v>347</v>
      </c>
      <c r="G3872" t="s">
        <v>856</v>
      </c>
      <c r="H3872" t="s">
        <v>15354</v>
      </c>
      <c r="I3872" t="s">
        <v>17370</v>
      </c>
      <c r="J3872" t="s">
        <v>856</v>
      </c>
      <c r="K3872" t="s">
        <v>859</v>
      </c>
      <c r="L3872" t="s">
        <v>695</v>
      </c>
    </row>
    <row r="3873" spans="1:12">
      <c r="A3873" t="s">
        <v>17405</v>
      </c>
      <c r="B3873" t="s">
        <v>17372</v>
      </c>
      <c r="C3873" t="str">
        <f t="shared" si="60"/>
        <v>Saboo</v>
      </c>
      <c r="D3873" s="2" t="s">
        <v>9028</v>
      </c>
      <c r="E3873" t="s">
        <v>859</v>
      </c>
      <c r="F3873" t="s">
        <v>24416</v>
      </c>
      <c r="G3873" t="s">
        <v>856</v>
      </c>
      <c r="H3873" t="s">
        <v>569</v>
      </c>
      <c r="I3873" t="s">
        <v>17373</v>
      </c>
      <c r="J3873" t="s">
        <v>6120</v>
      </c>
      <c r="K3873" t="s">
        <v>10051</v>
      </c>
      <c r="L3873" t="s">
        <v>583</v>
      </c>
    </row>
    <row r="3874" spans="1:12">
      <c r="A3874" t="s">
        <v>17407</v>
      </c>
      <c r="B3874" t="s">
        <v>16884</v>
      </c>
      <c r="C3874" t="str">
        <f t="shared" si="60"/>
        <v>Nahar</v>
      </c>
      <c r="D3874" s="2" t="s">
        <v>4361</v>
      </c>
      <c r="E3874" t="s">
        <v>9206</v>
      </c>
      <c r="F3874" t="s">
        <v>29102</v>
      </c>
      <c r="G3874" t="s">
        <v>856</v>
      </c>
      <c r="H3874" t="s">
        <v>2300</v>
      </c>
      <c r="I3874" t="s">
        <v>16885</v>
      </c>
      <c r="J3874" t="s">
        <v>9123</v>
      </c>
      <c r="K3874" t="s">
        <v>1256</v>
      </c>
      <c r="L3874" t="s">
        <v>583</v>
      </c>
    </row>
    <row r="3875" spans="1:12">
      <c r="A3875" t="s">
        <v>17410</v>
      </c>
      <c r="B3875" t="s">
        <v>17375</v>
      </c>
      <c r="C3875" t="str">
        <f t="shared" si="60"/>
        <v>Auro</v>
      </c>
      <c r="D3875" s="2" t="s">
        <v>24793</v>
      </c>
      <c r="E3875" t="s">
        <v>29103</v>
      </c>
      <c r="F3875" t="s">
        <v>29104</v>
      </c>
      <c r="G3875" t="s">
        <v>856</v>
      </c>
      <c r="H3875" t="s">
        <v>298</v>
      </c>
      <c r="I3875" t="s">
        <v>17376</v>
      </c>
      <c r="J3875" t="s">
        <v>9352</v>
      </c>
      <c r="K3875" t="s">
        <v>6449</v>
      </c>
      <c r="L3875" t="s">
        <v>6127</v>
      </c>
    </row>
    <row r="3876" spans="1:12">
      <c r="A3876" t="s">
        <v>17412</v>
      </c>
      <c r="B3876" t="s">
        <v>17381</v>
      </c>
      <c r="C3876" t="str">
        <f t="shared" si="60"/>
        <v>Gratex</v>
      </c>
      <c r="D3876" s="2" t="s">
        <v>235</v>
      </c>
      <c r="E3876" t="s">
        <v>25285</v>
      </c>
      <c r="F3876" t="s">
        <v>5226</v>
      </c>
      <c r="G3876" t="s">
        <v>856</v>
      </c>
      <c r="H3876" t="s">
        <v>933</v>
      </c>
      <c r="I3876" t="s">
        <v>1002</v>
      </c>
      <c r="J3876" t="s">
        <v>2912</v>
      </c>
      <c r="K3876" t="s">
        <v>16442</v>
      </c>
      <c r="L3876" t="s">
        <v>6127</v>
      </c>
    </row>
    <row r="3877" spans="1:12">
      <c r="A3877" t="s">
        <v>17414</v>
      </c>
      <c r="B3877" t="s">
        <v>824</v>
      </c>
      <c r="C3877" t="str">
        <f t="shared" si="60"/>
        <v>Prince</v>
      </c>
      <c r="D3877" s="2" t="s">
        <v>29105</v>
      </c>
      <c r="E3877" t="s">
        <v>29106</v>
      </c>
      <c r="F3877" t="s">
        <v>29107</v>
      </c>
      <c r="G3877" t="s">
        <v>673</v>
      </c>
      <c r="H3877" t="s">
        <v>7011</v>
      </c>
      <c r="I3877" t="s">
        <v>17383</v>
      </c>
      <c r="J3877" t="s">
        <v>17384</v>
      </c>
      <c r="K3877" t="s">
        <v>506</v>
      </c>
      <c r="L3877" t="s">
        <v>6127</v>
      </c>
    </row>
    <row r="3878" spans="1:12">
      <c r="A3878" t="s">
        <v>17417</v>
      </c>
      <c r="B3878" t="s">
        <v>17386</v>
      </c>
      <c r="C3878" t="str">
        <f t="shared" si="60"/>
        <v>Exxaro</v>
      </c>
      <c r="D3878" s="2" t="s">
        <v>10213</v>
      </c>
      <c r="E3878" t="s">
        <v>29108</v>
      </c>
      <c r="F3878" t="s">
        <v>29109</v>
      </c>
      <c r="G3878" t="s">
        <v>856</v>
      </c>
      <c r="H3878" t="s">
        <v>82</v>
      </c>
      <c r="I3878" t="s">
        <v>17387</v>
      </c>
      <c r="J3878" t="s">
        <v>11843</v>
      </c>
      <c r="K3878" t="s">
        <v>5752</v>
      </c>
      <c r="L3878" t="s">
        <v>6127</v>
      </c>
    </row>
    <row r="3879" spans="1:12">
      <c r="A3879" t="s">
        <v>842</v>
      </c>
      <c r="B3879" t="s">
        <v>843</v>
      </c>
      <c r="C3879" t="str">
        <f t="shared" si="60"/>
        <v>Name</v>
      </c>
      <c r="D3879" s="2" t="s">
        <v>844</v>
      </c>
      <c r="E3879" t="s">
        <v>845</v>
      </c>
      <c r="F3879" t="s">
        <v>846</v>
      </c>
      <c r="G3879" t="s">
        <v>847</v>
      </c>
      <c r="H3879" t="s">
        <v>848</v>
      </c>
      <c r="I3879" t="s">
        <v>849</v>
      </c>
      <c r="J3879" t="s">
        <v>850</v>
      </c>
      <c r="K3879" t="s">
        <v>851</v>
      </c>
      <c r="L3879" t="s">
        <v>852</v>
      </c>
    </row>
    <row r="3880" spans="1:12">
      <c r="A3880" t="s">
        <v>17420</v>
      </c>
      <c r="B3880" t="s">
        <v>17389</v>
      </c>
      <c r="C3880" t="str">
        <f t="shared" si="60"/>
        <v>Allcargo</v>
      </c>
      <c r="D3880" s="2" t="s">
        <v>14338</v>
      </c>
      <c r="E3880" t="s">
        <v>859</v>
      </c>
      <c r="F3880" t="s">
        <v>29110</v>
      </c>
      <c r="G3880" t="s">
        <v>464</v>
      </c>
      <c r="H3880" t="s">
        <v>1450</v>
      </c>
      <c r="I3880" t="s">
        <v>17390</v>
      </c>
      <c r="J3880" t="s">
        <v>17391</v>
      </c>
      <c r="K3880" t="s">
        <v>2687</v>
      </c>
      <c r="L3880" t="s">
        <v>364</v>
      </c>
    </row>
    <row r="3881" spans="1:12">
      <c r="A3881" t="s">
        <v>17422</v>
      </c>
      <c r="B3881" t="s">
        <v>17394</v>
      </c>
      <c r="C3881" t="str">
        <f t="shared" si="60"/>
        <v>Kuber</v>
      </c>
      <c r="D3881" s="2" t="s">
        <v>4796</v>
      </c>
      <c r="E3881" t="s">
        <v>25287</v>
      </c>
      <c r="F3881" t="s">
        <v>7101</v>
      </c>
      <c r="G3881" t="s">
        <v>856</v>
      </c>
      <c r="H3881" t="s">
        <v>1804</v>
      </c>
      <c r="I3881" t="s">
        <v>2197</v>
      </c>
      <c r="J3881" t="s">
        <v>4302</v>
      </c>
      <c r="K3881" t="s">
        <v>17395</v>
      </c>
      <c r="L3881" t="s">
        <v>1874</v>
      </c>
    </row>
    <row r="3882" spans="1:12">
      <c r="A3882" t="s">
        <v>17423</v>
      </c>
      <c r="B3882" t="s">
        <v>17397</v>
      </c>
      <c r="C3882" t="str">
        <f t="shared" si="60"/>
        <v>Ashoka</v>
      </c>
      <c r="D3882" s="2" t="s">
        <v>6273</v>
      </c>
      <c r="E3882" t="s">
        <v>14007</v>
      </c>
      <c r="F3882" t="s">
        <v>5571</v>
      </c>
      <c r="G3882" t="s">
        <v>856</v>
      </c>
      <c r="H3882" t="s">
        <v>1858</v>
      </c>
      <c r="I3882" t="s">
        <v>17398</v>
      </c>
      <c r="J3882" t="s">
        <v>15565</v>
      </c>
      <c r="K3882" t="s">
        <v>17399</v>
      </c>
      <c r="L3882" t="s">
        <v>1874</v>
      </c>
    </row>
    <row r="3883" spans="1:12">
      <c r="A3883" t="s">
        <v>17427</v>
      </c>
      <c r="B3883" t="s">
        <v>17401</v>
      </c>
      <c r="C3883" t="str">
        <f t="shared" si="60"/>
        <v>Ashirwad</v>
      </c>
      <c r="D3883" s="2" t="s">
        <v>21697</v>
      </c>
      <c r="E3883" t="s">
        <v>1255</v>
      </c>
      <c r="F3883" t="s">
        <v>19262</v>
      </c>
      <c r="G3883" t="s">
        <v>856</v>
      </c>
      <c r="H3883" t="s">
        <v>228</v>
      </c>
      <c r="I3883" t="s">
        <v>6987</v>
      </c>
      <c r="J3883" t="s">
        <v>552</v>
      </c>
      <c r="K3883" t="s">
        <v>8795</v>
      </c>
      <c r="L3883" t="s">
        <v>3418</v>
      </c>
    </row>
    <row r="3884" spans="1:12">
      <c r="A3884" t="s">
        <v>17430</v>
      </c>
      <c r="B3884" t="s">
        <v>17403</v>
      </c>
      <c r="C3884" t="str">
        <f t="shared" si="60"/>
        <v>Digidrive</v>
      </c>
      <c r="D3884" s="2" t="s">
        <v>216</v>
      </c>
      <c r="E3884" t="s">
        <v>8231</v>
      </c>
      <c r="F3884" t="s">
        <v>25288</v>
      </c>
      <c r="G3884" t="s">
        <v>856</v>
      </c>
      <c r="H3884" t="s">
        <v>3527</v>
      </c>
      <c r="I3884" t="s">
        <v>17404</v>
      </c>
      <c r="J3884" t="s">
        <v>2470</v>
      </c>
      <c r="K3884" t="s">
        <v>558</v>
      </c>
      <c r="L3884" t="s">
        <v>7911</v>
      </c>
    </row>
    <row r="3885" spans="1:12">
      <c r="A3885" t="s">
        <v>17433</v>
      </c>
      <c r="B3885" t="s">
        <v>17406</v>
      </c>
      <c r="C3885" t="str">
        <f t="shared" si="60"/>
        <v>Cont.</v>
      </c>
      <c r="D3885" s="2" t="s">
        <v>339</v>
      </c>
      <c r="E3885" t="s">
        <v>25289</v>
      </c>
      <c r="F3885" t="s">
        <v>5814</v>
      </c>
      <c r="G3885" t="s">
        <v>856</v>
      </c>
      <c r="H3885" t="s">
        <v>883</v>
      </c>
      <c r="I3885" t="s">
        <v>13789</v>
      </c>
      <c r="J3885" t="s">
        <v>856</v>
      </c>
      <c r="K3885" t="s">
        <v>859</v>
      </c>
      <c r="L3885" t="s">
        <v>2252</v>
      </c>
    </row>
    <row r="3886" spans="1:12">
      <c r="A3886" t="s">
        <v>17436</v>
      </c>
      <c r="B3886" t="s">
        <v>17408</v>
      </c>
      <c r="C3886" t="str">
        <f t="shared" si="60"/>
        <v>Nahar</v>
      </c>
      <c r="D3886" s="2" t="s">
        <v>25290</v>
      </c>
      <c r="E3886" t="s">
        <v>5774</v>
      </c>
      <c r="F3886" t="s">
        <v>25291</v>
      </c>
      <c r="G3886" t="s">
        <v>867</v>
      </c>
      <c r="H3886" t="s">
        <v>1476</v>
      </c>
      <c r="I3886" t="s">
        <v>1758</v>
      </c>
      <c r="J3886" t="s">
        <v>5580</v>
      </c>
      <c r="K3886" t="s">
        <v>17409</v>
      </c>
      <c r="L3886" t="s">
        <v>2252</v>
      </c>
    </row>
    <row r="3887" spans="1:12">
      <c r="A3887" t="s">
        <v>17439</v>
      </c>
      <c r="B3887" t="s">
        <v>17411</v>
      </c>
      <c r="C3887" t="str">
        <f t="shared" si="60"/>
        <v>Neelkanth</v>
      </c>
      <c r="D3887" s="2" t="s">
        <v>6358</v>
      </c>
      <c r="E3887" t="s">
        <v>892</v>
      </c>
      <c r="F3887" t="s">
        <v>10402</v>
      </c>
      <c r="G3887" t="s">
        <v>856</v>
      </c>
      <c r="H3887" t="s">
        <v>354</v>
      </c>
      <c r="I3887" t="s">
        <v>4466</v>
      </c>
      <c r="J3887" t="s">
        <v>856</v>
      </c>
      <c r="K3887" t="s">
        <v>859</v>
      </c>
      <c r="L3887" t="s">
        <v>1744</v>
      </c>
    </row>
    <row r="3888" spans="1:12">
      <c r="A3888" t="s">
        <v>17442</v>
      </c>
      <c r="B3888" t="s">
        <v>17413</v>
      </c>
      <c r="C3888" t="str">
        <f t="shared" si="60"/>
        <v>Trans</v>
      </c>
      <c r="D3888" s="2" t="s">
        <v>4972</v>
      </c>
      <c r="E3888" t="s">
        <v>6778</v>
      </c>
      <c r="F3888" t="s">
        <v>8776</v>
      </c>
      <c r="G3888" t="s">
        <v>856</v>
      </c>
      <c r="H3888" t="s">
        <v>163</v>
      </c>
      <c r="I3888" t="s">
        <v>9193</v>
      </c>
      <c r="J3888" t="s">
        <v>856</v>
      </c>
      <c r="K3888" t="s">
        <v>859</v>
      </c>
      <c r="L3888" t="s">
        <v>1744</v>
      </c>
    </row>
    <row r="3889" spans="1:12">
      <c r="A3889" t="s">
        <v>17446</v>
      </c>
      <c r="B3889" t="s">
        <v>17415</v>
      </c>
      <c r="C3889" t="str">
        <f t="shared" si="60"/>
        <v>Odyssey</v>
      </c>
      <c r="D3889" s="2" t="s">
        <v>11011</v>
      </c>
      <c r="E3889" t="s">
        <v>7099</v>
      </c>
      <c r="F3889" t="s">
        <v>24206</v>
      </c>
      <c r="G3889" t="s">
        <v>856</v>
      </c>
      <c r="H3889" t="s">
        <v>621</v>
      </c>
      <c r="I3889" t="s">
        <v>857</v>
      </c>
      <c r="J3889" t="s">
        <v>9086</v>
      </c>
      <c r="K3889" t="s">
        <v>17416</v>
      </c>
      <c r="L3889" t="s">
        <v>519</v>
      </c>
    </row>
    <row r="3890" spans="1:12">
      <c r="A3890" t="s">
        <v>842</v>
      </c>
      <c r="B3890" t="s">
        <v>843</v>
      </c>
      <c r="C3890" t="str">
        <f t="shared" si="60"/>
        <v>Name</v>
      </c>
      <c r="D3890" s="2" t="s">
        <v>844</v>
      </c>
      <c r="E3890" t="s">
        <v>845</v>
      </c>
      <c r="F3890" t="s">
        <v>846</v>
      </c>
      <c r="G3890" t="s">
        <v>847</v>
      </c>
      <c r="H3890" t="s">
        <v>848</v>
      </c>
      <c r="I3890" t="s">
        <v>849</v>
      </c>
      <c r="J3890" t="s">
        <v>850</v>
      </c>
      <c r="K3890" t="s">
        <v>851</v>
      </c>
      <c r="L3890" t="s">
        <v>852</v>
      </c>
    </row>
    <row r="3891" spans="1:12">
      <c r="A3891" t="s">
        <v>17450</v>
      </c>
      <c r="B3891" t="s">
        <v>17418</v>
      </c>
      <c r="C3891" t="str">
        <f t="shared" si="60"/>
        <v>Vibrant</v>
      </c>
      <c r="D3891" s="2" t="s">
        <v>29111</v>
      </c>
      <c r="E3891" t="s">
        <v>859</v>
      </c>
      <c r="F3891" t="s">
        <v>23225</v>
      </c>
      <c r="G3891" t="s">
        <v>856</v>
      </c>
      <c r="H3891" t="s">
        <v>1085</v>
      </c>
      <c r="I3891" t="s">
        <v>17419</v>
      </c>
      <c r="J3891" t="s">
        <v>11129</v>
      </c>
      <c r="K3891" t="s">
        <v>10039</v>
      </c>
      <c r="L3891" t="s">
        <v>519</v>
      </c>
    </row>
    <row r="3892" spans="1:12">
      <c r="A3892" t="s">
        <v>17454</v>
      </c>
      <c r="B3892" t="s">
        <v>17421</v>
      </c>
      <c r="C3892" t="str">
        <f t="shared" si="60"/>
        <v>Adinath</v>
      </c>
      <c r="D3892" s="2" t="s">
        <v>7662</v>
      </c>
      <c r="E3892" t="s">
        <v>29112</v>
      </c>
      <c r="F3892" t="s">
        <v>8179</v>
      </c>
      <c r="G3892" t="s">
        <v>856</v>
      </c>
      <c r="H3892" t="s">
        <v>1555</v>
      </c>
      <c r="I3892" t="s">
        <v>6888</v>
      </c>
      <c r="J3892" t="s">
        <v>856</v>
      </c>
      <c r="K3892" t="s">
        <v>859</v>
      </c>
      <c r="L3892" t="s">
        <v>4958</v>
      </c>
    </row>
    <row r="3893" spans="1:12">
      <c r="A3893" t="s">
        <v>17458</v>
      </c>
      <c r="B3893" t="s">
        <v>25292</v>
      </c>
      <c r="C3893" t="str">
        <f t="shared" si="60"/>
        <v>Bothra</v>
      </c>
      <c r="D3893" s="2" t="s">
        <v>2506</v>
      </c>
      <c r="E3893" t="s">
        <v>14509</v>
      </c>
      <c r="F3893" t="s">
        <v>22749</v>
      </c>
      <c r="G3893" t="s">
        <v>856</v>
      </c>
      <c r="H3893" t="s">
        <v>1279</v>
      </c>
      <c r="I3893" t="s">
        <v>16467</v>
      </c>
      <c r="J3893" t="s">
        <v>2968</v>
      </c>
      <c r="K3893" t="s">
        <v>8613</v>
      </c>
      <c r="L3893" t="s">
        <v>4958</v>
      </c>
    </row>
    <row r="3894" spans="1:12">
      <c r="A3894" t="s">
        <v>17463</v>
      </c>
      <c r="B3894" t="s">
        <v>17424</v>
      </c>
      <c r="C3894" t="str">
        <f t="shared" si="60"/>
        <v>Wockhardt</v>
      </c>
      <c r="D3894" s="2" t="s">
        <v>29113</v>
      </c>
      <c r="E3894" t="s">
        <v>859</v>
      </c>
      <c r="F3894" t="s">
        <v>29114</v>
      </c>
      <c r="G3894" t="s">
        <v>856</v>
      </c>
      <c r="H3894" t="s">
        <v>17425</v>
      </c>
      <c r="I3894" t="s">
        <v>3333</v>
      </c>
      <c r="J3894" t="s">
        <v>17426</v>
      </c>
      <c r="K3894" t="s">
        <v>577</v>
      </c>
      <c r="L3894" t="s">
        <v>4958</v>
      </c>
    </row>
    <row r="3895" spans="1:12">
      <c r="A3895" t="s">
        <v>17465</v>
      </c>
      <c r="B3895" t="s">
        <v>17428</v>
      </c>
      <c r="C3895" t="str">
        <f t="shared" si="60"/>
        <v>Befound</v>
      </c>
      <c r="D3895" s="2" t="s">
        <v>430</v>
      </c>
      <c r="E3895" t="s">
        <v>18629</v>
      </c>
      <c r="F3895" t="s">
        <v>430</v>
      </c>
      <c r="G3895" t="s">
        <v>856</v>
      </c>
      <c r="H3895" t="s">
        <v>524</v>
      </c>
      <c r="I3895" t="s">
        <v>2197</v>
      </c>
      <c r="J3895" t="s">
        <v>405</v>
      </c>
      <c r="K3895" t="s">
        <v>12373</v>
      </c>
      <c r="L3895" t="s">
        <v>3550</v>
      </c>
    </row>
    <row r="3896" spans="1:12">
      <c r="A3896" t="s">
        <v>17469</v>
      </c>
      <c r="B3896" t="s">
        <v>17431</v>
      </c>
      <c r="C3896" t="str">
        <f t="shared" si="60"/>
        <v>Jay</v>
      </c>
      <c r="D3896" s="2" t="s">
        <v>29115</v>
      </c>
      <c r="E3896" t="s">
        <v>2044</v>
      </c>
      <c r="F3896" t="s">
        <v>29116</v>
      </c>
      <c r="G3896" t="s">
        <v>2037</v>
      </c>
      <c r="H3896" t="s">
        <v>12164</v>
      </c>
      <c r="I3896" t="s">
        <v>10333</v>
      </c>
      <c r="J3896" t="s">
        <v>17432</v>
      </c>
      <c r="K3896" t="s">
        <v>3373</v>
      </c>
      <c r="L3896" t="s">
        <v>3550</v>
      </c>
    </row>
    <row r="3897" spans="1:12">
      <c r="A3897" t="s">
        <v>17473</v>
      </c>
      <c r="B3897" t="s">
        <v>17434</v>
      </c>
      <c r="C3897" t="str">
        <f t="shared" si="60"/>
        <v>Metroglobal</v>
      </c>
      <c r="D3897" s="2" t="s">
        <v>23740</v>
      </c>
      <c r="E3897" t="s">
        <v>5430</v>
      </c>
      <c r="F3897" t="s">
        <v>25293</v>
      </c>
      <c r="G3897" t="s">
        <v>3019</v>
      </c>
      <c r="H3897" t="s">
        <v>9211</v>
      </c>
      <c r="I3897" t="s">
        <v>8664</v>
      </c>
      <c r="J3897" t="s">
        <v>1445</v>
      </c>
      <c r="K3897" t="s">
        <v>17435</v>
      </c>
      <c r="L3897" t="s">
        <v>8112</v>
      </c>
    </row>
    <row r="3898" spans="1:12">
      <c r="A3898" t="s">
        <v>17478</v>
      </c>
      <c r="B3898" t="s">
        <v>17378</v>
      </c>
      <c r="C3898" t="str">
        <f t="shared" si="60"/>
        <v>Nahar</v>
      </c>
      <c r="D3898" s="2" t="s">
        <v>29117</v>
      </c>
      <c r="E3898" t="s">
        <v>23490</v>
      </c>
      <c r="F3898" t="s">
        <v>29118</v>
      </c>
      <c r="G3898" t="s">
        <v>574</v>
      </c>
      <c r="H3898" t="s">
        <v>11828</v>
      </c>
      <c r="I3898" t="s">
        <v>15191</v>
      </c>
      <c r="J3898" t="s">
        <v>17379</v>
      </c>
      <c r="K3898" t="s">
        <v>1437</v>
      </c>
      <c r="L3898" t="s">
        <v>689</v>
      </c>
    </row>
    <row r="3899" spans="1:12">
      <c r="A3899" t="s">
        <v>17481</v>
      </c>
      <c r="B3899" t="s">
        <v>17437</v>
      </c>
      <c r="C3899" t="str">
        <f t="shared" si="60"/>
        <v>Capfin</v>
      </c>
      <c r="D3899" s="2" t="s">
        <v>22693</v>
      </c>
      <c r="E3899" t="s">
        <v>859</v>
      </c>
      <c r="F3899" t="s">
        <v>23630</v>
      </c>
      <c r="G3899" t="s">
        <v>856</v>
      </c>
      <c r="H3899" t="s">
        <v>218</v>
      </c>
      <c r="I3899" t="s">
        <v>17438</v>
      </c>
      <c r="J3899" t="s">
        <v>632</v>
      </c>
      <c r="K3899" t="s">
        <v>856</v>
      </c>
      <c r="L3899" t="s">
        <v>5276</v>
      </c>
    </row>
    <row r="3900" spans="1:12">
      <c r="A3900" t="s">
        <v>17486</v>
      </c>
      <c r="B3900" t="s">
        <v>17440</v>
      </c>
      <c r="C3900" t="str">
        <f t="shared" si="60"/>
        <v>DRS</v>
      </c>
      <c r="D3900" s="2" t="s">
        <v>15561</v>
      </c>
      <c r="E3900" t="s">
        <v>25294</v>
      </c>
      <c r="F3900" t="s">
        <v>15691</v>
      </c>
      <c r="G3900" t="s">
        <v>856</v>
      </c>
      <c r="H3900" t="s">
        <v>637</v>
      </c>
      <c r="I3900" t="s">
        <v>17441</v>
      </c>
      <c r="J3900" t="s">
        <v>2585</v>
      </c>
      <c r="K3900" t="s">
        <v>1027</v>
      </c>
      <c r="L3900" t="s">
        <v>5276</v>
      </c>
    </row>
    <row r="3901" spans="1:12">
      <c r="A3901" t="s">
        <v>17491</v>
      </c>
      <c r="B3901" t="s">
        <v>17443</v>
      </c>
      <c r="C3901" t="str">
        <f t="shared" si="60"/>
        <v>Yamini</v>
      </c>
      <c r="D3901" s="2" t="s">
        <v>569</v>
      </c>
      <c r="E3901" t="s">
        <v>29119</v>
      </c>
      <c r="F3901" t="s">
        <v>11120</v>
      </c>
      <c r="G3901" t="s">
        <v>856</v>
      </c>
      <c r="H3901" t="s">
        <v>448</v>
      </c>
      <c r="I3901" t="s">
        <v>17444</v>
      </c>
      <c r="J3901" t="s">
        <v>1674</v>
      </c>
      <c r="K3901" t="s">
        <v>17445</v>
      </c>
      <c r="L3901" t="s">
        <v>5939</v>
      </c>
    </row>
    <row r="3902" spans="1:12">
      <c r="A3902" t="s">
        <v>17496</v>
      </c>
      <c r="B3902" t="s">
        <v>17447</v>
      </c>
      <c r="C3902" t="str">
        <f t="shared" si="60"/>
        <v>Shantai</v>
      </c>
      <c r="D3902" s="2" t="s">
        <v>1803</v>
      </c>
      <c r="E3902" t="s">
        <v>23723</v>
      </c>
      <c r="F3902" t="s">
        <v>23080</v>
      </c>
      <c r="G3902" t="s">
        <v>856</v>
      </c>
      <c r="H3902" t="s">
        <v>354</v>
      </c>
      <c r="I3902" t="s">
        <v>17448</v>
      </c>
      <c r="J3902" t="s">
        <v>6803</v>
      </c>
      <c r="K3902" t="s">
        <v>17449</v>
      </c>
      <c r="L3902" t="s">
        <v>445</v>
      </c>
    </row>
    <row r="3903" spans="1:12">
      <c r="A3903" t="s">
        <v>17500</v>
      </c>
      <c r="B3903" t="s">
        <v>17459</v>
      </c>
      <c r="C3903" t="str">
        <f t="shared" si="60"/>
        <v>Magnum</v>
      </c>
      <c r="D3903" s="2" t="s">
        <v>22835</v>
      </c>
      <c r="E3903" t="s">
        <v>4574</v>
      </c>
      <c r="F3903" t="s">
        <v>25295</v>
      </c>
      <c r="G3903" t="s">
        <v>856</v>
      </c>
      <c r="H3903" t="s">
        <v>17460</v>
      </c>
      <c r="I3903" t="s">
        <v>17461</v>
      </c>
      <c r="J3903" t="s">
        <v>17462</v>
      </c>
      <c r="K3903" t="s">
        <v>4925</v>
      </c>
      <c r="L3903" t="s">
        <v>445</v>
      </c>
    </row>
    <row r="3904" spans="1:12">
      <c r="A3904" t="s">
        <v>17504</v>
      </c>
      <c r="B3904" t="s">
        <v>17451</v>
      </c>
      <c r="C3904" t="str">
        <f t="shared" si="60"/>
        <v>Multipurpose</v>
      </c>
      <c r="D3904" s="2" t="s">
        <v>3585</v>
      </c>
      <c r="E3904" t="s">
        <v>859</v>
      </c>
      <c r="F3904" t="s">
        <v>7682</v>
      </c>
      <c r="G3904" t="s">
        <v>856</v>
      </c>
      <c r="H3904" t="s">
        <v>15356</v>
      </c>
      <c r="I3904" t="s">
        <v>17452</v>
      </c>
      <c r="J3904" t="s">
        <v>2637</v>
      </c>
      <c r="K3904" t="s">
        <v>17453</v>
      </c>
      <c r="L3904" t="s">
        <v>445</v>
      </c>
    </row>
    <row r="3905" spans="1:12">
      <c r="A3905" t="s">
        <v>17506</v>
      </c>
      <c r="B3905" t="s">
        <v>17464</v>
      </c>
      <c r="C3905" t="str">
        <f t="shared" si="60"/>
        <v>Sh.</v>
      </c>
      <c r="D3905" s="2" t="s">
        <v>554</v>
      </c>
      <c r="E3905" t="s">
        <v>29120</v>
      </c>
      <c r="F3905" t="s">
        <v>4358</v>
      </c>
      <c r="G3905" t="s">
        <v>856</v>
      </c>
      <c r="H3905" t="s">
        <v>1534</v>
      </c>
      <c r="I3905" t="s">
        <v>2614</v>
      </c>
      <c r="J3905" t="s">
        <v>9254</v>
      </c>
      <c r="K3905" t="s">
        <v>4311</v>
      </c>
      <c r="L3905" t="s">
        <v>597</v>
      </c>
    </row>
    <row r="3906" spans="1:12">
      <c r="A3906" t="s">
        <v>842</v>
      </c>
      <c r="B3906" t="s">
        <v>843</v>
      </c>
      <c r="C3906" t="str">
        <f t="shared" ref="C3906:C3969" si="61">IFERROR(LEFT(B3906,FIND(" ",B3906)-1),B3906)</f>
        <v>Name</v>
      </c>
      <c r="D3906" s="2" t="s">
        <v>844</v>
      </c>
      <c r="E3906" t="s">
        <v>845</v>
      </c>
      <c r="F3906" t="s">
        <v>846</v>
      </c>
      <c r="G3906" t="s">
        <v>847</v>
      </c>
      <c r="H3906" t="s">
        <v>848</v>
      </c>
      <c r="I3906" t="s">
        <v>849</v>
      </c>
      <c r="J3906" t="s">
        <v>850</v>
      </c>
      <c r="K3906" t="s">
        <v>851</v>
      </c>
      <c r="L3906" t="s">
        <v>852</v>
      </c>
    </row>
    <row r="3907" spans="1:12">
      <c r="A3907" t="s">
        <v>17511</v>
      </c>
      <c r="B3907" t="s">
        <v>17466</v>
      </c>
      <c r="C3907" t="str">
        <f t="shared" si="61"/>
        <v>Kokuyo</v>
      </c>
      <c r="D3907" s="2" t="s">
        <v>29121</v>
      </c>
      <c r="E3907" t="s">
        <v>859</v>
      </c>
      <c r="F3907" t="s">
        <v>29122</v>
      </c>
      <c r="G3907" t="s">
        <v>856</v>
      </c>
      <c r="H3907" t="s">
        <v>13084</v>
      </c>
      <c r="I3907" t="s">
        <v>17467</v>
      </c>
      <c r="J3907" t="s">
        <v>17468</v>
      </c>
      <c r="K3907" t="s">
        <v>9167</v>
      </c>
      <c r="L3907" t="s">
        <v>597</v>
      </c>
    </row>
    <row r="3908" spans="1:12">
      <c r="A3908" t="s">
        <v>17513</v>
      </c>
      <c r="B3908" t="s">
        <v>17470</v>
      </c>
      <c r="C3908" t="str">
        <f t="shared" si="61"/>
        <v>Sammaan</v>
      </c>
      <c r="D3908" s="2" t="s">
        <v>25296</v>
      </c>
      <c r="E3908" t="s">
        <v>859</v>
      </c>
      <c r="F3908" t="s">
        <v>29123</v>
      </c>
      <c r="G3908" t="s">
        <v>856</v>
      </c>
      <c r="H3908" t="s">
        <v>17471</v>
      </c>
      <c r="I3908" t="s">
        <v>2618</v>
      </c>
      <c r="J3908" t="s">
        <v>17472</v>
      </c>
      <c r="K3908" t="s">
        <v>3094</v>
      </c>
      <c r="L3908" t="s">
        <v>597</v>
      </c>
    </row>
    <row r="3909" spans="1:12">
      <c r="A3909" t="s">
        <v>17515</v>
      </c>
      <c r="B3909" t="s">
        <v>17474</v>
      </c>
      <c r="C3909" t="str">
        <f t="shared" si="61"/>
        <v>Embassy</v>
      </c>
      <c r="D3909" s="2" t="s">
        <v>23147</v>
      </c>
      <c r="E3909" t="s">
        <v>5019</v>
      </c>
      <c r="F3909" t="s">
        <v>29124</v>
      </c>
      <c r="G3909" t="s">
        <v>237</v>
      </c>
      <c r="H3909" t="s">
        <v>17475</v>
      </c>
      <c r="I3909" t="s">
        <v>17476</v>
      </c>
      <c r="J3909" t="s">
        <v>17477</v>
      </c>
      <c r="K3909" t="s">
        <v>739</v>
      </c>
      <c r="L3909" t="s">
        <v>5338</v>
      </c>
    </row>
    <row r="3910" spans="1:12">
      <c r="A3910" t="s">
        <v>17519</v>
      </c>
      <c r="B3910" t="s">
        <v>17479</v>
      </c>
      <c r="C3910" t="str">
        <f t="shared" si="61"/>
        <v>Elegant</v>
      </c>
      <c r="D3910" s="2" t="s">
        <v>25297</v>
      </c>
      <c r="E3910" t="s">
        <v>15293</v>
      </c>
      <c r="F3910" t="s">
        <v>25298</v>
      </c>
      <c r="G3910" t="s">
        <v>1449</v>
      </c>
      <c r="H3910" t="s">
        <v>729</v>
      </c>
      <c r="I3910" t="s">
        <v>17480</v>
      </c>
      <c r="J3910" t="s">
        <v>9827</v>
      </c>
      <c r="K3910" t="s">
        <v>408</v>
      </c>
      <c r="L3910" t="s">
        <v>546</v>
      </c>
    </row>
    <row r="3911" spans="1:12">
      <c r="A3911" t="s">
        <v>17523</v>
      </c>
      <c r="B3911" t="s">
        <v>17482</v>
      </c>
      <c r="C3911" t="str">
        <f t="shared" si="61"/>
        <v>Anjani</v>
      </c>
      <c r="D3911" s="2" t="s">
        <v>4224</v>
      </c>
      <c r="E3911" t="s">
        <v>16825</v>
      </c>
      <c r="F3911" t="s">
        <v>2417</v>
      </c>
      <c r="G3911" t="s">
        <v>856</v>
      </c>
      <c r="H3911" t="s">
        <v>3353</v>
      </c>
      <c r="I3911" t="s">
        <v>17484</v>
      </c>
      <c r="J3911" t="s">
        <v>2637</v>
      </c>
      <c r="K3911" t="s">
        <v>17485</v>
      </c>
      <c r="L3911" t="s">
        <v>546</v>
      </c>
    </row>
    <row r="3912" spans="1:12">
      <c r="A3912" t="s">
        <v>17527</v>
      </c>
      <c r="B3912" t="s">
        <v>17487</v>
      </c>
      <c r="C3912" t="str">
        <f t="shared" si="61"/>
        <v>Hindware</v>
      </c>
      <c r="D3912" s="2" t="s">
        <v>29125</v>
      </c>
      <c r="E3912" t="s">
        <v>859</v>
      </c>
      <c r="F3912" t="s">
        <v>29126</v>
      </c>
      <c r="G3912" t="s">
        <v>856</v>
      </c>
      <c r="H3912" t="s">
        <v>9157</v>
      </c>
      <c r="I3912" t="s">
        <v>17488</v>
      </c>
      <c r="J3912" t="s">
        <v>17489</v>
      </c>
      <c r="K3912" t="s">
        <v>17490</v>
      </c>
      <c r="L3912" t="s">
        <v>546</v>
      </c>
    </row>
    <row r="3913" spans="1:12">
      <c r="A3913" t="s">
        <v>17530</v>
      </c>
      <c r="B3913" t="s">
        <v>17492</v>
      </c>
      <c r="C3913" t="str">
        <f t="shared" si="61"/>
        <v>Visaka</v>
      </c>
      <c r="D3913" s="2" t="s">
        <v>18589</v>
      </c>
      <c r="E3913" t="s">
        <v>23369</v>
      </c>
      <c r="F3913" t="s">
        <v>29127</v>
      </c>
      <c r="G3913" t="s">
        <v>987</v>
      </c>
      <c r="H3913" t="s">
        <v>17493</v>
      </c>
      <c r="I3913" t="s">
        <v>17494</v>
      </c>
      <c r="J3913" t="s">
        <v>17495</v>
      </c>
      <c r="K3913" t="s">
        <v>2747</v>
      </c>
      <c r="L3913" t="s">
        <v>7566</v>
      </c>
    </row>
    <row r="3914" spans="1:12">
      <c r="A3914" t="s">
        <v>17534</v>
      </c>
      <c r="B3914" t="s">
        <v>17497</v>
      </c>
      <c r="C3914" t="str">
        <f t="shared" si="61"/>
        <v>Ramco</v>
      </c>
      <c r="D3914" s="2" t="s">
        <v>29128</v>
      </c>
      <c r="E3914" t="s">
        <v>261</v>
      </c>
      <c r="F3914" t="s">
        <v>29129</v>
      </c>
      <c r="G3914" t="s">
        <v>1819</v>
      </c>
      <c r="H3914" t="s">
        <v>11098</v>
      </c>
      <c r="I3914" t="s">
        <v>17498</v>
      </c>
      <c r="J3914" t="s">
        <v>17499</v>
      </c>
      <c r="K3914" t="s">
        <v>168</v>
      </c>
      <c r="L3914" t="s">
        <v>7566</v>
      </c>
    </row>
    <row r="3915" spans="1:12">
      <c r="A3915" t="s">
        <v>17536</v>
      </c>
      <c r="B3915" t="s">
        <v>17501</v>
      </c>
      <c r="C3915" t="str">
        <f t="shared" si="61"/>
        <v>Precision</v>
      </c>
      <c r="D3915" s="2" t="s">
        <v>7105</v>
      </c>
      <c r="E3915" t="s">
        <v>8509</v>
      </c>
      <c r="F3915" t="s">
        <v>259</v>
      </c>
      <c r="G3915" t="s">
        <v>856</v>
      </c>
      <c r="H3915" t="s">
        <v>7904</v>
      </c>
      <c r="I3915" t="s">
        <v>17502</v>
      </c>
      <c r="J3915" t="s">
        <v>1210</v>
      </c>
      <c r="K3915" t="s">
        <v>17503</v>
      </c>
      <c r="L3915" t="s">
        <v>5114</v>
      </c>
    </row>
    <row r="3916" spans="1:12">
      <c r="A3916" t="s">
        <v>17539</v>
      </c>
      <c r="B3916" t="s">
        <v>17505</v>
      </c>
      <c r="C3916" t="str">
        <f t="shared" si="61"/>
        <v>Gujarat</v>
      </c>
      <c r="D3916" s="2" t="s">
        <v>7487</v>
      </c>
      <c r="E3916" t="s">
        <v>12954</v>
      </c>
      <c r="F3916" t="s">
        <v>915</v>
      </c>
      <c r="G3916" t="s">
        <v>856</v>
      </c>
      <c r="H3916" t="s">
        <v>969</v>
      </c>
      <c r="I3916" t="s">
        <v>5561</v>
      </c>
      <c r="J3916" t="s">
        <v>14446</v>
      </c>
      <c r="K3916" t="s">
        <v>3643</v>
      </c>
      <c r="L3916" t="s">
        <v>107</v>
      </c>
    </row>
    <row r="3917" spans="1:12">
      <c r="A3917" t="s">
        <v>842</v>
      </c>
      <c r="B3917" t="s">
        <v>843</v>
      </c>
      <c r="C3917" t="str">
        <f t="shared" si="61"/>
        <v>Name</v>
      </c>
      <c r="D3917" s="2" t="s">
        <v>844</v>
      </c>
      <c r="E3917" t="s">
        <v>845</v>
      </c>
      <c r="F3917" t="s">
        <v>846</v>
      </c>
      <c r="G3917" t="s">
        <v>847</v>
      </c>
      <c r="H3917" t="s">
        <v>848</v>
      </c>
      <c r="I3917" t="s">
        <v>849</v>
      </c>
      <c r="J3917" t="s">
        <v>850</v>
      </c>
      <c r="K3917" t="s">
        <v>851</v>
      </c>
      <c r="L3917" t="s">
        <v>852</v>
      </c>
    </row>
    <row r="3918" spans="1:12">
      <c r="A3918" t="s">
        <v>17542</v>
      </c>
      <c r="B3918" t="s">
        <v>17507</v>
      </c>
      <c r="C3918" t="str">
        <f t="shared" si="61"/>
        <v>New</v>
      </c>
      <c r="D3918" s="2" t="s">
        <v>24703</v>
      </c>
      <c r="E3918" t="s">
        <v>6819</v>
      </c>
      <c r="F3918" t="s">
        <v>29130</v>
      </c>
      <c r="G3918" t="s">
        <v>2066</v>
      </c>
      <c r="H3918" t="s">
        <v>17508</v>
      </c>
      <c r="I3918" t="s">
        <v>17509</v>
      </c>
      <c r="J3918" t="s">
        <v>17510</v>
      </c>
      <c r="K3918" t="s">
        <v>6977</v>
      </c>
      <c r="L3918" t="s">
        <v>107</v>
      </c>
    </row>
    <row r="3919" spans="1:12">
      <c r="A3919" t="s">
        <v>17545</v>
      </c>
      <c r="B3919" t="s">
        <v>17512</v>
      </c>
      <c r="C3919" t="str">
        <f t="shared" si="61"/>
        <v>Darshan</v>
      </c>
      <c r="D3919" s="2" t="s">
        <v>9823</v>
      </c>
      <c r="E3919" t="s">
        <v>5930</v>
      </c>
      <c r="F3919" t="s">
        <v>5394</v>
      </c>
      <c r="G3919" t="s">
        <v>856</v>
      </c>
      <c r="H3919" t="s">
        <v>3024</v>
      </c>
      <c r="I3919" t="s">
        <v>5989</v>
      </c>
      <c r="J3919" t="s">
        <v>3015</v>
      </c>
      <c r="K3919" t="s">
        <v>5323</v>
      </c>
      <c r="L3919" t="s">
        <v>93</v>
      </c>
    </row>
    <row r="3920" spans="1:12">
      <c r="A3920" t="s">
        <v>17548</v>
      </c>
      <c r="B3920" t="s">
        <v>17514</v>
      </c>
      <c r="C3920" t="str">
        <f t="shared" si="61"/>
        <v>SPA</v>
      </c>
      <c r="D3920" s="2" t="s">
        <v>25299</v>
      </c>
      <c r="E3920" t="s">
        <v>25300</v>
      </c>
      <c r="F3920" t="s">
        <v>23597</v>
      </c>
      <c r="G3920" t="s">
        <v>856</v>
      </c>
      <c r="H3920" t="s">
        <v>2350</v>
      </c>
      <c r="I3920" t="s">
        <v>1624</v>
      </c>
      <c r="J3920" t="s">
        <v>2747</v>
      </c>
      <c r="K3920" t="s">
        <v>13640</v>
      </c>
      <c r="L3920" t="s">
        <v>93</v>
      </c>
    </row>
    <row r="3921" spans="1:12">
      <c r="A3921" t="s">
        <v>17551</v>
      </c>
      <c r="B3921" t="s">
        <v>17516</v>
      </c>
      <c r="C3921" t="str">
        <f t="shared" si="61"/>
        <v>Earthstahl</v>
      </c>
      <c r="D3921" s="2" t="s">
        <v>4247</v>
      </c>
      <c r="E3921" t="s">
        <v>2818</v>
      </c>
      <c r="F3921" t="s">
        <v>10520</v>
      </c>
      <c r="G3921" t="s">
        <v>856</v>
      </c>
      <c r="H3921" t="s">
        <v>577</v>
      </c>
      <c r="I3921" t="s">
        <v>17517</v>
      </c>
      <c r="J3921" t="s">
        <v>2832</v>
      </c>
      <c r="K3921" t="s">
        <v>17518</v>
      </c>
      <c r="L3921" t="s">
        <v>93</v>
      </c>
    </row>
    <row r="3922" spans="1:12">
      <c r="A3922" t="s">
        <v>17553</v>
      </c>
      <c r="B3922" t="s">
        <v>17520</v>
      </c>
      <c r="C3922" t="str">
        <f t="shared" si="61"/>
        <v>Dhatre</v>
      </c>
      <c r="D3922" s="2" t="s">
        <v>5456</v>
      </c>
      <c r="E3922" t="s">
        <v>2041</v>
      </c>
      <c r="F3922" t="s">
        <v>29131</v>
      </c>
      <c r="G3922" t="s">
        <v>856</v>
      </c>
      <c r="H3922" t="s">
        <v>1279</v>
      </c>
      <c r="I3922" t="s">
        <v>17521</v>
      </c>
      <c r="J3922" t="s">
        <v>5968</v>
      </c>
      <c r="K3922" t="s">
        <v>17522</v>
      </c>
      <c r="L3922" t="s">
        <v>98</v>
      </c>
    </row>
    <row r="3923" spans="1:12">
      <c r="A3923" t="s">
        <v>17558</v>
      </c>
      <c r="B3923" t="s">
        <v>17524</v>
      </c>
      <c r="C3923" t="str">
        <f t="shared" si="61"/>
        <v>Machhar</v>
      </c>
      <c r="D3923" s="2" t="s">
        <v>17971</v>
      </c>
      <c r="E3923" t="s">
        <v>29132</v>
      </c>
      <c r="F3923" t="s">
        <v>15550</v>
      </c>
      <c r="G3923" t="s">
        <v>856</v>
      </c>
      <c r="H3923" t="s">
        <v>1555</v>
      </c>
      <c r="I3923" t="s">
        <v>17525</v>
      </c>
      <c r="J3923" t="s">
        <v>119</v>
      </c>
      <c r="K3923" t="s">
        <v>17526</v>
      </c>
      <c r="L3923" t="s">
        <v>2262</v>
      </c>
    </row>
    <row r="3924" spans="1:12">
      <c r="A3924" t="s">
        <v>17563</v>
      </c>
      <c r="B3924" t="s">
        <v>17528</v>
      </c>
      <c r="C3924" t="str">
        <f t="shared" si="61"/>
        <v>JHS</v>
      </c>
      <c r="D3924" s="2" t="s">
        <v>4397</v>
      </c>
      <c r="E3924" t="s">
        <v>859</v>
      </c>
      <c r="F3924" t="s">
        <v>25302</v>
      </c>
      <c r="G3924" t="s">
        <v>856</v>
      </c>
      <c r="H3924" t="s">
        <v>2196</v>
      </c>
      <c r="I3924" t="s">
        <v>17529</v>
      </c>
      <c r="J3924" t="s">
        <v>10426</v>
      </c>
      <c r="K3924" t="s">
        <v>14620</v>
      </c>
      <c r="L3924" t="s">
        <v>2262</v>
      </c>
    </row>
    <row r="3925" spans="1:12">
      <c r="A3925" t="s">
        <v>17565</v>
      </c>
      <c r="B3925" t="s">
        <v>17531</v>
      </c>
      <c r="C3925" t="str">
        <f t="shared" si="61"/>
        <v>Andhra</v>
      </c>
      <c r="D3925" s="2" t="s">
        <v>23784</v>
      </c>
      <c r="E3925" t="s">
        <v>2322</v>
      </c>
      <c r="F3925" t="s">
        <v>29133</v>
      </c>
      <c r="G3925" t="s">
        <v>3807</v>
      </c>
      <c r="H3925" t="s">
        <v>5263</v>
      </c>
      <c r="I3925" t="s">
        <v>17532</v>
      </c>
      <c r="J3925" t="s">
        <v>17533</v>
      </c>
      <c r="K3925" t="s">
        <v>243</v>
      </c>
      <c r="L3925" t="s">
        <v>2695</v>
      </c>
    </row>
    <row r="3926" spans="1:12">
      <c r="A3926" t="s">
        <v>17569</v>
      </c>
      <c r="B3926" t="s">
        <v>17537</v>
      </c>
      <c r="C3926" t="str">
        <f t="shared" si="61"/>
        <v>Archidply</v>
      </c>
      <c r="D3926" s="2" t="s">
        <v>23991</v>
      </c>
      <c r="E3926" t="s">
        <v>859</v>
      </c>
      <c r="F3926" t="s">
        <v>29134</v>
      </c>
      <c r="G3926" t="s">
        <v>856</v>
      </c>
      <c r="H3926" t="s">
        <v>987</v>
      </c>
      <c r="I3926" t="s">
        <v>10272</v>
      </c>
      <c r="J3926" t="s">
        <v>17538</v>
      </c>
      <c r="K3926" t="s">
        <v>7248</v>
      </c>
      <c r="L3926" t="s">
        <v>2695</v>
      </c>
    </row>
    <row r="3927" spans="1:12">
      <c r="A3927" t="s">
        <v>17571</v>
      </c>
      <c r="B3927" t="s">
        <v>17540</v>
      </c>
      <c r="C3927" t="str">
        <f t="shared" si="61"/>
        <v>Compucom</v>
      </c>
      <c r="D3927" s="2" t="s">
        <v>2790</v>
      </c>
      <c r="E3927" t="s">
        <v>9419</v>
      </c>
      <c r="F3927" t="s">
        <v>23500</v>
      </c>
      <c r="G3927" t="s">
        <v>8772</v>
      </c>
      <c r="H3927" t="s">
        <v>4580</v>
      </c>
      <c r="I3927" t="s">
        <v>17541</v>
      </c>
      <c r="J3927" t="s">
        <v>3094</v>
      </c>
      <c r="K3927" t="s">
        <v>7642</v>
      </c>
      <c r="L3927" t="s">
        <v>663</v>
      </c>
    </row>
    <row r="3928" spans="1:12">
      <c r="A3928" t="s">
        <v>17575</v>
      </c>
      <c r="B3928" t="s">
        <v>798</v>
      </c>
      <c r="C3928" t="str">
        <f t="shared" si="61"/>
        <v>Sheela</v>
      </c>
      <c r="D3928" s="2" t="s">
        <v>29135</v>
      </c>
      <c r="E3928" t="s">
        <v>29136</v>
      </c>
      <c r="F3928" t="s">
        <v>29137</v>
      </c>
      <c r="G3928" t="s">
        <v>856</v>
      </c>
      <c r="H3928" t="s">
        <v>10310</v>
      </c>
      <c r="I3928" t="s">
        <v>17543</v>
      </c>
      <c r="J3928" t="s">
        <v>17544</v>
      </c>
      <c r="K3928" t="s">
        <v>2687</v>
      </c>
      <c r="L3928" t="s">
        <v>11497</v>
      </c>
    </row>
    <row r="3929" spans="1:12">
      <c r="A3929" t="s">
        <v>17578</v>
      </c>
      <c r="B3929" t="s">
        <v>17546</v>
      </c>
      <c r="C3929" t="str">
        <f t="shared" si="61"/>
        <v>Sunil</v>
      </c>
      <c r="D3929" s="2" t="s">
        <v>14158</v>
      </c>
      <c r="E3929" t="s">
        <v>859</v>
      </c>
      <c r="F3929" t="s">
        <v>4414</v>
      </c>
      <c r="G3929" t="s">
        <v>856</v>
      </c>
      <c r="H3929" t="s">
        <v>1787</v>
      </c>
      <c r="I3929" t="s">
        <v>4605</v>
      </c>
      <c r="J3929" t="s">
        <v>17547</v>
      </c>
      <c r="K3929" t="s">
        <v>701</v>
      </c>
      <c r="L3929" t="s">
        <v>464</v>
      </c>
    </row>
    <row r="3930" spans="1:12">
      <c r="A3930" t="s">
        <v>17582</v>
      </c>
      <c r="B3930" t="s">
        <v>17549</v>
      </c>
      <c r="C3930" t="str">
        <f t="shared" si="61"/>
        <v>Thirani</v>
      </c>
      <c r="D3930" s="2" t="s">
        <v>384</v>
      </c>
      <c r="E3930" t="s">
        <v>11893</v>
      </c>
      <c r="F3930" t="s">
        <v>5718</v>
      </c>
      <c r="G3930" t="s">
        <v>856</v>
      </c>
      <c r="H3930" t="s">
        <v>448</v>
      </c>
      <c r="I3930" t="s">
        <v>16738</v>
      </c>
      <c r="J3930" t="s">
        <v>1141</v>
      </c>
      <c r="K3930" t="s">
        <v>1142</v>
      </c>
      <c r="L3930" t="s">
        <v>10941</v>
      </c>
    </row>
    <row r="3931" spans="1:12">
      <c r="A3931" t="s">
        <v>17584</v>
      </c>
      <c r="B3931" t="s">
        <v>17455</v>
      </c>
      <c r="C3931" t="str">
        <f t="shared" si="61"/>
        <v>Inventure</v>
      </c>
      <c r="D3931" s="2" t="s">
        <v>2260</v>
      </c>
      <c r="E3931" t="s">
        <v>25304</v>
      </c>
      <c r="F3931" t="s">
        <v>25305</v>
      </c>
      <c r="G3931" t="s">
        <v>856</v>
      </c>
      <c r="H3931" t="s">
        <v>1570</v>
      </c>
      <c r="I3931" t="s">
        <v>17456</v>
      </c>
      <c r="J3931" t="s">
        <v>17457</v>
      </c>
      <c r="K3931" t="s">
        <v>349</v>
      </c>
      <c r="L3931" t="s">
        <v>10941</v>
      </c>
    </row>
    <row r="3932" spans="1:12">
      <c r="A3932" t="s">
        <v>17586</v>
      </c>
      <c r="B3932" t="s">
        <v>17552</v>
      </c>
      <c r="C3932" t="str">
        <f t="shared" si="61"/>
        <v>Seasons</v>
      </c>
      <c r="D3932" s="2" t="s">
        <v>4032</v>
      </c>
      <c r="E3932" t="s">
        <v>859</v>
      </c>
      <c r="F3932" t="s">
        <v>9819</v>
      </c>
      <c r="G3932" t="s">
        <v>856</v>
      </c>
      <c r="H3932" t="s">
        <v>448</v>
      </c>
      <c r="I3932" t="s">
        <v>6537</v>
      </c>
      <c r="J3932" t="s">
        <v>14353</v>
      </c>
      <c r="K3932" t="s">
        <v>4447</v>
      </c>
      <c r="L3932" t="s">
        <v>425</v>
      </c>
    </row>
    <row r="3933" spans="1:12">
      <c r="A3933" t="s">
        <v>842</v>
      </c>
      <c r="B3933" t="s">
        <v>843</v>
      </c>
      <c r="C3933" t="str">
        <f t="shared" si="61"/>
        <v>Name</v>
      </c>
      <c r="D3933" s="2" t="s">
        <v>844</v>
      </c>
      <c r="E3933" t="s">
        <v>845</v>
      </c>
      <c r="F3933" t="s">
        <v>846</v>
      </c>
      <c r="G3933" t="s">
        <v>847</v>
      </c>
      <c r="H3933" t="s">
        <v>848</v>
      </c>
      <c r="I3933" t="s">
        <v>849</v>
      </c>
      <c r="J3933" t="s">
        <v>850</v>
      </c>
      <c r="K3933" t="s">
        <v>851</v>
      </c>
      <c r="L3933" t="s">
        <v>852</v>
      </c>
    </row>
    <row r="3934" spans="1:12">
      <c r="A3934" t="s">
        <v>17589</v>
      </c>
      <c r="B3934" t="s">
        <v>17564</v>
      </c>
      <c r="C3934" t="str">
        <f t="shared" si="61"/>
        <v>AksharChem</v>
      </c>
      <c r="D3934" s="2" t="s">
        <v>27283</v>
      </c>
      <c r="E3934" t="s">
        <v>23612</v>
      </c>
      <c r="F3934" t="s">
        <v>29138</v>
      </c>
      <c r="G3934" t="s">
        <v>1369</v>
      </c>
      <c r="H3934" t="s">
        <v>3634</v>
      </c>
      <c r="I3934" t="s">
        <v>16042</v>
      </c>
      <c r="J3934" t="s">
        <v>12528</v>
      </c>
      <c r="K3934" t="s">
        <v>11137</v>
      </c>
      <c r="L3934" t="s">
        <v>14824</v>
      </c>
    </row>
    <row r="3935" spans="1:12">
      <c r="A3935" t="s">
        <v>17593</v>
      </c>
      <c r="B3935" t="s">
        <v>17566</v>
      </c>
      <c r="C3935" t="str">
        <f t="shared" si="61"/>
        <v>AKG</v>
      </c>
      <c r="D3935" s="2" t="s">
        <v>2993</v>
      </c>
      <c r="E3935" t="s">
        <v>29139</v>
      </c>
      <c r="F3935" t="s">
        <v>23598</v>
      </c>
      <c r="G3935" t="s">
        <v>856</v>
      </c>
      <c r="H3935" t="s">
        <v>2522</v>
      </c>
      <c r="I3935" t="s">
        <v>13789</v>
      </c>
      <c r="J3935" t="s">
        <v>17567</v>
      </c>
      <c r="K3935" t="s">
        <v>17568</v>
      </c>
      <c r="L3935" t="s">
        <v>201</v>
      </c>
    </row>
    <row r="3936" spans="1:12">
      <c r="A3936" t="s">
        <v>17598</v>
      </c>
      <c r="B3936" t="s">
        <v>25307</v>
      </c>
      <c r="C3936" t="str">
        <f t="shared" si="61"/>
        <v>Sahara</v>
      </c>
      <c r="D3936" s="2" t="s">
        <v>23479</v>
      </c>
      <c r="E3936" t="s">
        <v>25308</v>
      </c>
      <c r="F3936" t="s">
        <v>10772</v>
      </c>
      <c r="G3936" t="s">
        <v>856</v>
      </c>
      <c r="H3936" t="s">
        <v>987</v>
      </c>
      <c r="I3936" t="s">
        <v>25309</v>
      </c>
      <c r="J3936" t="s">
        <v>8335</v>
      </c>
      <c r="K3936" t="s">
        <v>25310</v>
      </c>
      <c r="L3936" t="s">
        <v>559</v>
      </c>
    </row>
    <row r="3937" spans="1:12">
      <c r="A3937" t="s">
        <v>17600</v>
      </c>
      <c r="B3937" t="s">
        <v>17572</v>
      </c>
      <c r="C3937" t="str">
        <f t="shared" si="61"/>
        <v>DHP</v>
      </c>
      <c r="D3937" s="2" t="s">
        <v>23312</v>
      </c>
      <c r="E3937" t="s">
        <v>4053</v>
      </c>
      <c r="F3937" t="s">
        <v>29140</v>
      </c>
      <c r="G3937" t="s">
        <v>3178</v>
      </c>
      <c r="H3937" t="s">
        <v>4266</v>
      </c>
      <c r="I3937" t="s">
        <v>17573</v>
      </c>
      <c r="J3937" t="s">
        <v>6789</v>
      </c>
      <c r="K3937" t="s">
        <v>17574</v>
      </c>
      <c r="L3937" t="s">
        <v>6087</v>
      </c>
    </row>
    <row r="3938" spans="1:12">
      <c r="A3938" t="s">
        <v>17605</v>
      </c>
      <c r="B3938" t="s">
        <v>17579</v>
      </c>
      <c r="C3938" t="str">
        <f t="shared" si="61"/>
        <v>Aeroflex</v>
      </c>
      <c r="D3938" s="2" t="s">
        <v>23574</v>
      </c>
      <c r="E3938" t="s">
        <v>29141</v>
      </c>
      <c r="F3938" t="s">
        <v>29142</v>
      </c>
      <c r="G3938" t="s">
        <v>856</v>
      </c>
      <c r="H3938" t="s">
        <v>82</v>
      </c>
      <c r="I3938" t="s">
        <v>17581</v>
      </c>
      <c r="J3938" t="s">
        <v>10321</v>
      </c>
      <c r="K3938" t="s">
        <v>5352</v>
      </c>
      <c r="L3938" t="s">
        <v>1212</v>
      </c>
    </row>
    <row r="3939" spans="1:12">
      <c r="A3939" t="s">
        <v>17607</v>
      </c>
      <c r="B3939" t="s">
        <v>23637</v>
      </c>
      <c r="C3939" t="str">
        <f t="shared" si="61"/>
        <v>Shiva</v>
      </c>
      <c r="D3939" s="2" t="s">
        <v>6683</v>
      </c>
      <c r="E3939" t="s">
        <v>23000</v>
      </c>
      <c r="F3939" t="s">
        <v>1674</v>
      </c>
      <c r="G3939" t="s">
        <v>856</v>
      </c>
      <c r="H3939" t="s">
        <v>883</v>
      </c>
      <c r="I3939" t="s">
        <v>856</v>
      </c>
      <c r="J3939" t="s">
        <v>569</v>
      </c>
      <c r="K3939" t="s">
        <v>7011</v>
      </c>
      <c r="L3939" t="s">
        <v>9372</v>
      </c>
    </row>
    <row r="3940" spans="1:12">
      <c r="A3940" t="s">
        <v>17610</v>
      </c>
      <c r="B3940" t="s">
        <v>17583</v>
      </c>
      <c r="C3940" t="str">
        <f t="shared" si="61"/>
        <v>Longspur</v>
      </c>
      <c r="D3940" s="2" t="s">
        <v>4889</v>
      </c>
      <c r="E3940" t="s">
        <v>2568</v>
      </c>
      <c r="F3940" t="s">
        <v>4224</v>
      </c>
      <c r="G3940" t="s">
        <v>856</v>
      </c>
      <c r="H3940" t="s">
        <v>2350</v>
      </c>
      <c r="I3940" t="s">
        <v>4844</v>
      </c>
      <c r="J3940" t="s">
        <v>4019</v>
      </c>
      <c r="K3940" t="s">
        <v>3133</v>
      </c>
      <c r="L3940" t="s">
        <v>9372</v>
      </c>
    </row>
    <row r="3941" spans="1:12">
      <c r="A3941" t="s">
        <v>17613</v>
      </c>
      <c r="B3941" t="s">
        <v>17585</v>
      </c>
      <c r="C3941" t="str">
        <f t="shared" si="61"/>
        <v>Jai</v>
      </c>
      <c r="D3941" s="2" t="s">
        <v>6595</v>
      </c>
      <c r="E3941" t="s">
        <v>859</v>
      </c>
      <c r="F3941" t="s">
        <v>13888</v>
      </c>
      <c r="G3941" t="s">
        <v>856</v>
      </c>
      <c r="H3941" t="s">
        <v>933</v>
      </c>
      <c r="I3941" t="s">
        <v>1002</v>
      </c>
      <c r="J3941" t="s">
        <v>1555</v>
      </c>
      <c r="K3941" t="s">
        <v>856</v>
      </c>
      <c r="L3941" t="s">
        <v>379</v>
      </c>
    </row>
    <row r="3942" spans="1:12">
      <c r="A3942" t="s">
        <v>17616</v>
      </c>
      <c r="B3942" t="s">
        <v>17587</v>
      </c>
      <c r="C3942" t="str">
        <f t="shared" si="61"/>
        <v>Megri</v>
      </c>
      <c r="D3942" s="2" t="s">
        <v>23295</v>
      </c>
      <c r="E3942" t="s">
        <v>23130</v>
      </c>
      <c r="F3942" t="s">
        <v>3830</v>
      </c>
      <c r="G3942" t="s">
        <v>856</v>
      </c>
      <c r="H3942" t="s">
        <v>673</v>
      </c>
      <c r="I3942" t="s">
        <v>856</v>
      </c>
      <c r="J3942" t="s">
        <v>164</v>
      </c>
      <c r="K3942" t="s">
        <v>17588</v>
      </c>
      <c r="L3942" t="s">
        <v>379</v>
      </c>
    </row>
    <row r="3943" spans="1:12">
      <c r="A3943" t="s">
        <v>17620</v>
      </c>
      <c r="B3943" t="s">
        <v>17590</v>
      </c>
      <c r="C3943" t="str">
        <f t="shared" si="61"/>
        <v>Meghmani</v>
      </c>
      <c r="D3943" s="2" t="s">
        <v>28066</v>
      </c>
      <c r="E3943" t="s">
        <v>8322</v>
      </c>
      <c r="F3943" t="s">
        <v>29143</v>
      </c>
      <c r="G3943" t="s">
        <v>856</v>
      </c>
      <c r="H3943" t="s">
        <v>668</v>
      </c>
      <c r="I3943" t="s">
        <v>17591</v>
      </c>
      <c r="J3943" t="s">
        <v>17592</v>
      </c>
      <c r="K3943" t="s">
        <v>6536</v>
      </c>
      <c r="L3943" t="s">
        <v>5667</v>
      </c>
    </row>
    <row r="3944" spans="1:12">
      <c r="A3944" t="s">
        <v>842</v>
      </c>
      <c r="B3944" t="s">
        <v>843</v>
      </c>
      <c r="C3944" t="str">
        <f t="shared" si="61"/>
        <v>Name</v>
      </c>
      <c r="D3944" s="2" t="s">
        <v>844</v>
      </c>
      <c r="E3944" t="s">
        <v>845</v>
      </c>
      <c r="F3944" t="s">
        <v>846</v>
      </c>
      <c r="G3944" t="s">
        <v>847</v>
      </c>
      <c r="H3944" t="s">
        <v>848</v>
      </c>
      <c r="I3944" t="s">
        <v>849</v>
      </c>
      <c r="J3944" t="s">
        <v>850</v>
      </c>
      <c r="K3944" t="s">
        <v>851</v>
      </c>
      <c r="L3944" t="s">
        <v>852</v>
      </c>
    </row>
    <row r="3945" spans="1:12">
      <c r="A3945" t="s">
        <v>17624</v>
      </c>
      <c r="B3945" t="s">
        <v>17594</v>
      </c>
      <c r="C3945" t="str">
        <f t="shared" si="61"/>
        <v>Aatmaj</v>
      </c>
      <c r="D3945" s="2" t="s">
        <v>94</v>
      </c>
      <c r="E3945" t="s">
        <v>24395</v>
      </c>
      <c r="F3945" t="s">
        <v>12470</v>
      </c>
      <c r="G3945" t="s">
        <v>856</v>
      </c>
      <c r="H3945" t="s">
        <v>1534</v>
      </c>
      <c r="I3945" t="s">
        <v>17596</v>
      </c>
      <c r="J3945" t="s">
        <v>2505</v>
      </c>
      <c r="K3945" t="s">
        <v>17597</v>
      </c>
      <c r="L3945" t="s">
        <v>5667</v>
      </c>
    </row>
    <row r="3946" spans="1:12">
      <c r="A3946" t="s">
        <v>17626</v>
      </c>
      <c r="B3946" t="s">
        <v>17599</v>
      </c>
      <c r="C3946" t="str">
        <f t="shared" si="61"/>
        <v>Hathway</v>
      </c>
      <c r="D3946" s="2" t="s">
        <v>2499</v>
      </c>
      <c r="E3946" t="s">
        <v>29144</v>
      </c>
      <c r="F3946" t="s">
        <v>9962</v>
      </c>
      <c r="G3946" t="s">
        <v>856</v>
      </c>
      <c r="H3946" t="s">
        <v>3353</v>
      </c>
      <c r="I3946" t="s">
        <v>11335</v>
      </c>
      <c r="J3946" t="s">
        <v>570</v>
      </c>
      <c r="K3946" t="s">
        <v>186</v>
      </c>
      <c r="L3946" t="s">
        <v>5481</v>
      </c>
    </row>
    <row r="3947" spans="1:12">
      <c r="A3947" t="s">
        <v>17629</v>
      </c>
      <c r="B3947" t="s">
        <v>17601</v>
      </c>
      <c r="C3947" t="str">
        <f t="shared" si="61"/>
        <v>National</v>
      </c>
      <c r="D3947" s="2" t="s">
        <v>25518</v>
      </c>
      <c r="E3947" t="s">
        <v>29145</v>
      </c>
      <c r="F3947" t="s">
        <v>29146</v>
      </c>
      <c r="G3947" t="s">
        <v>580</v>
      </c>
      <c r="H3947" t="s">
        <v>17603</v>
      </c>
      <c r="I3947" t="s">
        <v>13378</v>
      </c>
      <c r="J3947" t="s">
        <v>17604</v>
      </c>
      <c r="K3947" t="s">
        <v>6191</v>
      </c>
      <c r="L3947" t="s">
        <v>5481</v>
      </c>
    </row>
    <row r="3948" spans="1:12">
      <c r="A3948" t="s">
        <v>17632</v>
      </c>
      <c r="B3948" t="s">
        <v>17606</v>
      </c>
      <c r="C3948" t="str">
        <f t="shared" si="61"/>
        <v>Manbro</v>
      </c>
      <c r="D3948" s="2" t="s">
        <v>25313</v>
      </c>
      <c r="E3948" t="s">
        <v>25092</v>
      </c>
      <c r="F3948" t="s">
        <v>23627</v>
      </c>
      <c r="G3948" t="s">
        <v>856</v>
      </c>
      <c r="H3948" t="s">
        <v>7752</v>
      </c>
      <c r="I3948" t="s">
        <v>4246</v>
      </c>
      <c r="J3948" t="s">
        <v>856</v>
      </c>
      <c r="K3948" t="s">
        <v>870</v>
      </c>
      <c r="L3948" t="s">
        <v>4341</v>
      </c>
    </row>
    <row r="3949" spans="1:12">
      <c r="A3949" t="s">
        <v>17636</v>
      </c>
      <c r="B3949" t="s">
        <v>17608</v>
      </c>
      <c r="C3949" t="str">
        <f t="shared" si="61"/>
        <v>Neil</v>
      </c>
      <c r="D3949" s="2" t="s">
        <v>1269</v>
      </c>
      <c r="E3949" t="s">
        <v>5314</v>
      </c>
      <c r="F3949" t="s">
        <v>8851</v>
      </c>
      <c r="G3949" t="s">
        <v>856</v>
      </c>
      <c r="H3949" t="s">
        <v>1534</v>
      </c>
      <c r="I3949" t="s">
        <v>338</v>
      </c>
      <c r="J3949" t="s">
        <v>2066</v>
      </c>
      <c r="K3949" t="s">
        <v>17609</v>
      </c>
      <c r="L3949" t="s">
        <v>4341</v>
      </c>
    </row>
    <row r="3950" spans="1:12">
      <c r="A3950" t="s">
        <v>17641</v>
      </c>
      <c r="B3950" t="s">
        <v>17611</v>
      </c>
      <c r="C3950" t="str">
        <f t="shared" si="61"/>
        <v>Nagpur</v>
      </c>
      <c r="D3950" s="2" t="s">
        <v>29147</v>
      </c>
      <c r="E3950" t="s">
        <v>29148</v>
      </c>
      <c r="F3950" t="s">
        <v>29149</v>
      </c>
      <c r="G3950" t="s">
        <v>856</v>
      </c>
      <c r="H3950" t="s">
        <v>714</v>
      </c>
      <c r="I3950" t="s">
        <v>17612</v>
      </c>
      <c r="J3950" t="s">
        <v>924</v>
      </c>
      <c r="K3950" t="s">
        <v>2545</v>
      </c>
      <c r="L3950" t="s">
        <v>4341</v>
      </c>
    </row>
    <row r="3951" spans="1:12">
      <c r="A3951" t="s">
        <v>17644</v>
      </c>
      <c r="B3951" t="s">
        <v>17614</v>
      </c>
      <c r="C3951" t="str">
        <f t="shared" si="61"/>
        <v>Flora</v>
      </c>
      <c r="D3951" s="2" t="s">
        <v>4460</v>
      </c>
      <c r="E3951" t="s">
        <v>859</v>
      </c>
      <c r="F3951" t="s">
        <v>373</v>
      </c>
      <c r="G3951" t="s">
        <v>856</v>
      </c>
      <c r="H3951" t="s">
        <v>1249</v>
      </c>
      <c r="I3951" t="s">
        <v>17615</v>
      </c>
      <c r="J3951" t="s">
        <v>910</v>
      </c>
      <c r="K3951" t="s">
        <v>17225</v>
      </c>
      <c r="L3951" t="s">
        <v>6405</v>
      </c>
    </row>
    <row r="3952" spans="1:12">
      <c r="A3952" t="s">
        <v>17646</v>
      </c>
      <c r="B3952" t="s">
        <v>17621</v>
      </c>
      <c r="C3952" t="str">
        <f t="shared" si="61"/>
        <v>Shivam</v>
      </c>
      <c r="D3952" s="2" t="s">
        <v>9565</v>
      </c>
      <c r="E3952" t="s">
        <v>859</v>
      </c>
      <c r="F3952" t="s">
        <v>29150</v>
      </c>
      <c r="G3952" t="s">
        <v>856</v>
      </c>
      <c r="H3952" t="s">
        <v>17622</v>
      </c>
      <c r="I3952" t="s">
        <v>17623</v>
      </c>
      <c r="J3952" t="s">
        <v>2661</v>
      </c>
      <c r="K3952" t="s">
        <v>746</v>
      </c>
      <c r="L3952" t="s">
        <v>90</v>
      </c>
    </row>
    <row r="3953" spans="1:12">
      <c r="A3953" t="s">
        <v>17648</v>
      </c>
      <c r="B3953" t="s">
        <v>17625</v>
      </c>
      <c r="C3953" t="str">
        <f t="shared" si="61"/>
        <v>CCL</v>
      </c>
      <c r="D3953" s="2" t="s">
        <v>3133</v>
      </c>
      <c r="E3953" t="s">
        <v>9480</v>
      </c>
      <c r="F3953" t="s">
        <v>23665</v>
      </c>
      <c r="G3953" t="s">
        <v>856</v>
      </c>
      <c r="H3953" t="s">
        <v>987</v>
      </c>
      <c r="I3953" t="s">
        <v>11790</v>
      </c>
      <c r="J3953" t="s">
        <v>13823</v>
      </c>
      <c r="K3953" t="s">
        <v>4860</v>
      </c>
      <c r="L3953" t="s">
        <v>90</v>
      </c>
    </row>
    <row r="3954" spans="1:12">
      <c r="A3954" t="s">
        <v>17651</v>
      </c>
      <c r="B3954" t="s">
        <v>17627</v>
      </c>
      <c r="C3954" t="str">
        <f t="shared" si="61"/>
        <v>Smartlink</v>
      </c>
      <c r="D3954" s="2" t="s">
        <v>25314</v>
      </c>
      <c r="E3954" t="s">
        <v>1005</v>
      </c>
      <c r="F3954" t="s">
        <v>25315</v>
      </c>
      <c r="G3954" t="s">
        <v>856</v>
      </c>
      <c r="H3954" t="s">
        <v>702</v>
      </c>
      <c r="I3954" t="s">
        <v>17628</v>
      </c>
      <c r="J3954" t="s">
        <v>12020</v>
      </c>
      <c r="K3954" t="s">
        <v>344</v>
      </c>
      <c r="L3954" t="s">
        <v>90</v>
      </c>
    </row>
    <row r="3955" spans="1:12">
      <c r="A3955" t="s">
        <v>17656</v>
      </c>
      <c r="B3955" t="s">
        <v>17535</v>
      </c>
      <c r="C3955" t="str">
        <f t="shared" si="61"/>
        <v>Kemistar</v>
      </c>
      <c r="D3955" s="2" t="s">
        <v>1624</v>
      </c>
      <c r="E3955" t="s">
        <v>29151</v>
      </c>
      <c r="F3955" t="s">
        <v>23409</v>
      </c>
      <c r="G3955" t="s">
        <v>407</v>
      </c>
      <c r="H3955" t="s">
        <v>1555</v>
      </c>
      <c r="I3955" t="s">
        <v>11274</v>
      </c>
      <c r="J3955" t="s">
        <v>4364</v>
      </c>
      <c r="K3955" t="s">
        <v>3431</v>
      </c>
      <c r="L3955" t="s">
        <v>90</v>
      </c>
    </row>
    <row r="3956" spans="1:12">
      <c r="A3956" t="s">
        <v>17658</v>
      </c>
      <c r="B3956" t="s">
        <v>17630</v>
      </c>
      <c r="C3956" t="str">
        <f t="shared" si="61"/>
        <v>Genpharmasec</v>
      </c>
      <c r="D3956" s="2" t="s">
        <v>4560</v>
      </c>
      <c r="E3956" t="s">
        <v>24457</v>
      </c>
      <c r="F3956" t="s">
        <v>7981</v>
      </c>
      <c r="G3956" t="s">
        <v>856</v>
      </c>
      <c r="H3956" t="s">
        <v>610</v>
      </c>
      <c r="I3956" t="s">
        <v>17631</v>
      </c>
      <c r="J3956" t="s">
        <v>1857</v>
      </c>
      <c r="K3956" t="s">
        <v>1033</v>
      </c>
      <c r="L3956" t="s">
        <v>90</v>
      </c>
    </row>
    <row r="3957" spans="1:12">
      <c r="A3957" t="s">
        <v>17660</v>
      </c>
      <c r="B3957" t="s">
        <v>17633</v>
      </c>
      <c r="C3957" t="str">
        <f t="shared" si="61"/>
        <v>Ashiana</v>
      </c>
      <c r="D3957" s="2" t="s">
        <v>23610</v>
      </c>
      <c r="E3957" t="s">
        <v>29152</v>
      </c>
      <c r="F3957" t="s">
        <v>29153</v>
      </c>
      <c r="G3957" t="s">
        <v>2128</v>
      </c>
      <c r="H3957" t="s">
        <v>4042</v>
      </c>
      <c r="I3957" t="s">
        <v>17634</v>
      </c>
      <c r="J3957" t="s">
        <v>17252</v>
      </c>
      <c r="K3957" t="s">
        <v>17635</v>
      </c>
      <c r="L3957" t="s">
        <v>596</v>
      </c>
    </row>
    <row r="3958" spans="1:12">
      <c r="A3958" t="s">
        <v>17663</v>
      </c>
      <c r="B3958" t="s">
        <v>17637</v>
      </c>
      <c r="C3958" t="str">
        <f t="shared" si="61"/>
        <v>Diamines</v>
      </c>
      <c r="D3958" s="2" t="s">
        <v>23770</v>
      </c>
      <c r="E3958" t="s">
        <v>29154</v>
      </c>
      <c r="F3958" t="s">
        <v>29155</v>
      </c>
      <c r="G3958" t="s">
        <v>407</v>
      </c>
      <c r="H3958" t="s">
        <v>17638</v>
      </c>
      <c r="I3958" t="s">
        <v>17639</v>
      </c>
      <c r="J3958" t="s">
        <v>5300</v>
      </c>
      <c r="K3958" t="s">
        <v>17640</v>
      </c>
      <c r="L3958" t="s">
        <v>596</v>
      </c>
    </row>
    <row r="3959" spans="1:12">
      <c r="A3959" t="s">
        <v>17667</v>
      </c>
      <c r="B3959" t="s">
        <v>17642</v>
      </c>
      <c r="C3959" t="str">
        <f t="shared" si="61"/>
        <v>S.M.</v>
      </c>
      <c r="D3959" s="2" t="s">
        <v>1859</v>
      </c>
      <c r="E3959" t="s">
        <v>24113</v>
      </c>
      <c r="F3959" t="s">
        <v>7428</v>
      </c>
      <c r="G3959" t="s">
        <v>856</v>
      </c>
      <c r="H3959" t="s">
        <v>1257</v>
      </c>
      <c r="I3959" t="s">
        <v>17643</v>
      </c>
      <c r="J3959" t="s">
        <v>2773</v>
      </c>
      <c r="K3959" t="s">
        <v>6907</v>
      </c>
      <c r="L3959" t="s">
        <v>596</v>
      </c>
    </row>
    <row r="3960" spans="1:12">
      <c r="A3960" t="s">
        <v>842</v>
      </c>
      <c r="B3960" t="s">
        <v>843</v>
      </c>
      <c r="C3960" t="str">
        <f t="shared" si="61"/>
        <v>Name</v>
      </c>
      <c r="D3960" s="2" t="s">
        <v>844</v>
      </c>
      <c r="E3960" t="s">
        <v>845</v>
      </c>
      <c r="F3960" t="s">
        <v>846</v>
      </c>
      <c r="G3960" t="s">
        <v>847</v>
      </c>
      <c r="H3960" t="s">
        <v>848</v>
      </c>
      <c r="I3960" t="s">
        <v>849</v>
      </c>
      <c r="J3960" t="s">
        <v>850</v>
      </c>
      <c r="K3960" t="s">
        <v>851</v>
      </c>
      <c r="L3960" t="s">
        <v>852</v>
      </c>
    </row>
    <row r="3961" spans="1:12">
      <c r="A3961" t="s">
        <v>17669</v>
      </c>
      <c r="B3961" t="s">
        <v>17645</v>
      </c>
      <c r="C3961" t="str">
        <f t="shared" si="61"/>
        <v>Modern</v>
      </c>
      <c r="D3961" s="2" t="s">
        <v>25317</v>
      </c>
      <c r="E3961" t="s">
        <v>7012</v>
      </c>
      <c r="F3961" t="s">
        <v>3946</v>
      </c>
      <c r="G3961" t="s">
        <v>856</v>
      </c>
      <c r="H3961" t="s">
        <v>1257</v>
      </c>
      <c r="I3961" t="s">
        <v>16914</v>
      </c>
      <c r="J3961" t="s">
        <v>3807</v>
      </c>
      <c r="K3961" t="s">
        <v>10436</v>
      </c>
      <c r="L3961" t="s">
        <v>4332</v>
      </c>
    </row>
    <row r="3962" spans="1:12">
      <c r="A3962" t="s">
        <v>17672</v>
      </c>
      <c r="B3962" t="s">
        <v>17647</v>
      </c>
      <c r="C3962" t="str">
        <f t="shared" si="61"/>
        <v>Acme</v>
      </c>
      <c r="D3962" s="2" t="s">
        <v>23599</v>
      </c>
      <c r="E3962" t="s">
        <v>4948</v>
      </c>
      <c r="F3962" t="s">
        <v>29156</v>
      </c>
      <c r="G3962" t="s">
        <v>856</v>
      </c>
      <c r="H3962" t="s">
        <v>955</v>
      </c>
      <c r="I3962" t="s">
        <v>8072</v>
      </c>
      <c r="J3962" t="s">
        <v>6595</v>
      </c>
      <c r="K3962" t="s">
        <v>7851</v>
      </c>
      <c r="L3962" t="s">
        <v>4332</v>
      </c>
    </row>
    <row r="3963" spans="1:12">
      <c r="A3963" t="s">
        <v>17675</v>
      </c>
      <c r="B3963" t="s">
        <v>17649</v>
      </c>
      <c r="C3963" t="str">
        <f t="shared" si="61"/>
        <v>Akash</v>
      </c>
      <c r="D3963" s="2" t="s">
        <v>23490</v>
      </c>
      <c r="E3963" t="s">
        <v>859</v>
      </c>
      <c r="F3963" t="s">
        <v>4261</v>
      </c>
      <c r="G3963" t="s">
        <v>856</v>
      </c>
      <c r="H3963" t="s">
        <v>448</v>
      </c>
      <c r="I3963" t="s">
        <v>10720</v>
      </c>
      <c r="J3963" t="s">
        <v>6512</v>
      </c>
      <c r="K3963" t="s">
        <v>17650</v>
      </c>
      <c r="L3963" t="s">
        <v>4332</v>
      </c>
    </row>
    <row r="3964" spans="1:12">
      <c r="A3964" t="s">
        <v>17678</v>
      </c>
      <c r="B3964" t="s">
        <v>17652</v>
      </c>
      <c r="C3964" t="str">
        <f t="shared" si="61"/>
        <v>Indian</v>
      </c>
      <c r="D3964" s="2" t="s">
        <v>23121</v>
      </c>
      <c r="E3964" t="s">
        <v>11928</v>
      </c>
      <c r="F3964" t="s">
        <v>29157</v>
      </c>
      <c r="G3964" t="s">
        <v>352</v>
      </c>
      <c r="H3964" t="s">
        <v>1154</v>
      </c>
      <c r="I3964" t="s">
        <v>17653</v>
      </c>
      <c r="J3964" t="s">
        <v>17654</v>
      </c>
      <c r="K3964" t="s">
        <v>17655</v>
      </c>
      <c r="L3964" t="s">
        <v>4332</v>
      </c>
    </row>
    <row r="3965" spans="1:12">
      <c r="A3965" t="s">
        <v>17681</v>
      </c>
      <c r="B3965" t="s">
        <v>17657</v>
      </c>
      <c r="C3965" t="str">
        <f t="shared" si="61"/>
        <v>Chemfab</v>
      </c>
      <c r="D3965" s="2" t="s">
        <v>29158</v>
      </c>
      <c r="E3965" t="s">
        <v>29159</v>
      </c>
      <c r="F3965" t="s">
        <v>29160</v>
      </c>
      <c r="G3965" t="s">
        <v>3024</v>
      </c>
      <c r="H3965" t="s">
        <v>1211</v>
      </c>
      <c r="I3965" t="s">
        <v>12633</v>
      </c>
      <c r="J3965" t="s">
        <v>9203</v>
      </c>
      <c r="K3965" t="s">
        <v>2449</v>
      </c>
      <c r="L3965" t="s">
        <v>4332</v>
      </c>
    </row>
    <row r="3966" spans="1:12">
      <c r="A3966" t="s">
        <v>17686</v>
      </c>
      <c r="B3966" t="s">
        <v>17659</v>
      </c>
      <c r="C3966" t="str">
        <f t="shared" si="61"/>
        <v>Narendra</v>
      </c>
      <c r="D3966" s="2" t="s">
        <v>2740</v>
      </c>
      <c r="E3966" t="s">
        <v>5153</v>
      </c>
      <c r="F3966" t="s">
        <v>23829</v>
      </c>
      <c r="G3966" t="s">
        <v>2451</v>
      </c>
      <c r="H3966" t="s">
        <v>4349</v>
      </c>
      <c r="I3966" t="s">
        <v>1340</v>
      </c>
      <c r="J3966" t="s">
        <v>111</v>
      </c>
      <c r="K3966" t="s">
        <v>859</v>
      </c>
      <c r="L3966" t="s">
        <v>3738</v>
      </c>
    </row>
    <row r="3967" spans="1:12">
      <c r="A3967" t="s">
        <v>17691</v>
      </c>
      <c r="B3967" t="s">
        <v>17661</v>
      </c>
      <c r="C3967" t="str">
        <f t="shared" si="61"/>
        <v>Prem.</v>
      </c>
      <c r="D3967" s="2" t="s">
        <v>6416</v>
      </c>
      <c r="E3967" t="s">
        <v>12623</v>
      </c>
      <c r="F3967" t="s">
        <v>7510</v>
      </c>
      <c r="G3967" t="s">
        <v>856</v>
      </c>
      <c r="H3967" t="s">
        <v>237</v>
      </c>
      <c r="I3967" t="s">
        <v>7861</v>
      </c>
      <c r="J3967" t="s">
        <v>671</v>
      </c>
      <c r="K3967" t="s">
        <v>17662</v>
      </c>
      <c r="L3967" t="s">
        <v>3738</v>
      </c>
    </row>
    <row r="3968" spans="1:12">
      <c r="A3968" t="s">
        <v>17694</v>
      </c>
      <c r="B3968" t="s">
        <v>17668</v>
      </c>
      <c r="C3968" t="str">
        <f t="shared" si="61"/>
        <v>Laddu</v>
      </c>
      <c r="D3968" s="2" t="s">
        <v>719</v>
      </c>
      <c r="E3968" t="s">
        <v>10073</v>
      </c>
      <c r="F3968" t="s">
        <v>9998</v>
      </c>
      <c r="G3968" t="s">
        <v>856</v>
      </c>
      <c r="H3968" t="s">
        <v>1449</v>
      </c>
      <c r="I3968" t="s">
        <v>6131</v>
      </c>
      <c r="J3968" t="s">
        <v>856</v>
      </c>
      <c r="K3968" t="s">
        <v>859</v>
      </c>
      <c r="L3968" t="s">
        <v>3738</v>
      </c>
    </row>
    <row r="3969" spans="1:12">
      <c r="A3969" t="s">
        <v>17698</v>
      </c>
      <c r="B3969" t="s">
        <v>17664</v>
      </c>
      <c r="C3969" t="str">
        <f t="shared" si="61"/>
        <v>Poona</v>
      </c>
      <c r="D3969" s="2" t="s">
        <v>25318</v>
      </c>
      <c r="E3969" t="s">
        <v>2807</v>
      </c>
      <c r="F3969" t="s">
        <v>23680</v>
      </c>
      <c r="G3969" t="s">
        <v>856</v>
      </c>
      <c r="H3969" t="s">
        <v>198</v>
      </c>
      <c r="I3969" t="s">
        <v>17665</v>
      </c>
      <c r="J3969" t="s">
        <v>2965</v>
      </c>
      <c r="K3969" t="s">
        <v>17666</v>
      </c>
      <c r="L3969" t="s">
        <v>3272</v>
      </c>
    </row>
    <row r="3970" spans="1:12">
      <c r="A3970" t="s">
        <v>17702</v>
      </c>
      <c r="B3970" t="s">
        <v>17576</v>
      </c>
      <c r="C3970" t="str">
        <f t="shared" ref="C3970:C4033" si="62">IFERROR(LEFT(B3970,FIND(" ",B3970)-1),B3970)</f>
        <v>Modi</v>
      </c>
      <c r="D3970" s="2" t="s">
        <v>24219</v>
      </c>
      <c r="E3970" t="s">
        <v>8825</v>
      </c>
      <c r="F3970" t="s">
        <v>29161</v>
      </c>
      <c r="G3970" t="s">
        <v>856</v>
      </c>
      <c r="H3970" t="s">
        <v>14446</v>
      </c>
      <c r="I3970" t="s">
        <v>17577</v>
      </c>
      <c r="J3970" t="s">
        <v>1658</v>
      </c>
      <c r="K3970" t="s">
        <v>3197</v>
      </c>
      <c r="L3970" t="s">
        <v>10426</v>
      </c>
    </row>
    <row r="3971" spans="1:12">
      <c r="A3971" t="s">
        <v>842</v>
      </c>
      <c r="B3971" t="s">
        <v>843</v>
      </c>
      <c r="C3971" t="str">
        <f t="shared" si="62"/>
        <v>Name</v>
      </c>
      <c r="D3971" s="2" t="s">
        <v>844</v>
      </c>
      <c r="E3971" t="s">
        <v>845</v>
      </c>
      <c r="F3971" t="s">
        <v>846</v>
      </c>
      <c r="G3971" t="s">
        <v>847</v>
      </c>
      <c r="H3971" t="s">
        <v>848</v>
      </c>
      <c r="I3971" t="s">
        <v>849</v>
      </c>
      <c r="J3971" t="s">
        <v>850</v>
      </c>
      <c r="K3971" t="s">
        <v>851</v>
      </c>
      <c r="L3971" t="s">
        <v>852</v>
      </c>
    </row>
    <row r="3972" spans="1:12">
      <c r="A3972" t="s">
        <v>17704</v>
      </c>
      <c r="B3972" t="s">
        <v>17670</v>
      </c>
      <c r="C3972" t="str">
        <f t="shared" si="62"/>
        <v>Phyto</v>
      </c>
      <c r="D3972" s="2" t="s">
        <v>1725</v>
      </c>
      <c r="E3972" t="s">
        <v>859</v>
      </c>
      <c r="F3972" t="s">
        <v>10703</v>
      </c>
      <c r="G3972" t="s">
        <v>856</v>
      </c>
      <c r="H3972" t="s">
        <v>7341</v>
      </c>
      <c r="I3972" t="s">
        <v>5713</v>
      </c>
      <c r="J3972" t="s">
        <v>1908</v>
      </c>
      <c r="K3972" t="s">
        <v>17671</v>
      </c>
      <c r="L3972" t="s">
        <v>443</v>
      </c>
    </row>
    <row r="3973" spans="1:12">
      <c r="A3973" t="s">
        <v>17706</v>
      </c>
      <c r="B3973" t="s">
        <v>17721</v>
      </c>
      <c r="C3973" t="str">
        <f t="shared" si="62"/>
        <v>Julien</v>
      </c>
      <c r="D3973" s="2" t="s">
        <v>93</v>
      </c>
      <c r="E3973" t="s">
        <v>540</v>
      </c>
      <c r="F3973" t="s">
        <v>23413</v>
      </c>
      <c r="G3973" t="s">
        <v>6488</v>
      </c>
      <c r="H3973" t="s">
        <v>1441</v>
      </c>
      <c r="I3973" t="s">
        <v>17722</v>
      </c>
      <c r="J3973" t="s">
        <v>9423</v>
      </c>
      <c r="K3973" t="s">
        <v>859</v>
      </c>
      <c r="L3973" t="s">
        <v>1297</v>
      </c>
    </row>
    <row r="3974" spans="1:12">
      <c r="A3974" t="s">
        <v>17709</v>
      </c>
      <c r="B3974" t="s">
        <v>17673</v>
      </c>
      <c r="C3974" t="str">
        <f t="shared" si="62"/>
        <v>TTI</v>
      </c>
      <c r="D3974" s="2" t="s">
        <v>14116</v>
      </c>
      <c r="E3974" t="s">
        <v>6236</v>
      </c>
      <c r="F3974" t="s">
        <v>6178</v>
      </c>
      <c r="G3974" t="s">
        <v>856</v>
      </c>
      <c r="H3974" t="s">
        <v>1449</v>
      </c>
      <c r="I3974" t="s">
        <v>17141</v>
      </c>
      <c r="J3974" t="s">
        <v>3634</v>
      </c>
      <c r="K3974" t="s">
        <v>856</v>
      </c>
      <c r="L3974" t="s">
        <v>1297</v>
      </c>
    </row>
    <row r="3975" spans="1:12">
      <c r="A3975" t="s">
        <v>17712</v>
      </c>
      <c r="B3975" t="s">
        <v>17676</v>
      </c>
      <c r="C3975" t="str">
        <f t="shared" si="62"/>
        <v>Abhishek</v>
      </c>
      <c r="D3975" s="2" t="s">
        <v>14135</v>
      </c>
      <c r="E3975" t="s">
        <v>23641</v>
      </c>
      <c r="F3975" t="s">
        <v>6199</v>
      </c>
      <c r="G3975" t="s">
        <v>856</v>
      </c>
      <c r="H3975" t="s">
        <v>933</v>
      </c>
      <c r="I3975" t="s">
        <v>16947</v>
      </c>
      <c r="J3975" t="s">
        <v>1687</v>
      </c>
      <c r="K3975" t="s">
        <v>17677</v>
      </c>
      <c r="L3975" t="s">
        <v>1297</v>
      </c>
    </row>
    <row r="3976" spans="1:12">
      <c r="A3976" t="s">
        <v>17714</v>
      </c>
      <c r="B3976" t="s">
        <v>17933</v>
      </c>
      <c r="C3976" t="str">
        <f t="shared" si="62"/>
        <v>Magson</v>
      </c>
      <c r="D3976" s="2" t="s">
        <v>25319</v>
      </c>
      <c r="E3976" t="s">
        <v>25320</v>
      </c>
      <c r="F3976" t="s">
        <v>25321</v>
      </c>
      <c r="G3976" t="s">
        <v>856</v>
      </c>
      <c r="H3976" t="s">
        <v>732</v>
      </c>
      <c r="I3976" t="s">
        <v>17934</v>
      </c>
      <c r="J3976" t="s">
        <v>2253</v>
      </c>
      <c r="K3976" t="s">
        <v>3834</v>
      </c>
      <c r="L3976" t="s">
        <v>1297</v>
      </c>
    </row>
    <row r="3977" spans="1:12">
      <c r="A3977" t="s">
        <v>17719</v>
      </c>
      <c r="B3977" t="s">
        <v>17679</v>
      </c>
      <c r="C3977" t="str">
        <f t="shared" si="62"/>
        <v>Gini</v>
      </c>
      <c r="D3977" s="2" t="s">
        <v>8695</v>
      </c>
      <c r="E3977" t="s">
        <v>12828</v>
      </c>
      <c r="F3977" t="s">
        <v>22710</v>
      </c>
      <c r="G3977" t="s">
        <v>856</v>
      </c>
      <c r="H3977" t="s">
        <v>673</v>
      </c>
      <c r="I3977" t="s">
        <v>17680</v>
      </c>
      <c r="J3977" t="s">
        <v>3982</v>
      </c>
      <c r="K3977" t="s">
        <v>3573</v>
      </c>
      <c r="L3977" t="s">
        <v>1674</v>
      </c>
    </row>
    <row r="3978" spans="1:12">
      <c r="A3978" t="s">
        <v>17720</v>
      </c>
      <c r="B3978" t="s">
        <v>17682</v>
      </c>
      <c r="C3978" t="str">
        <f t="shared" si="62"/>
        <v>Simbhaoli</v>
      </c>
      <c r="D3978" s="2" t="s">
        <v>3234</v>
      </c>
      <c r="E3978" t="s">
        <v>434</v>
      </c>
      <c r="F3978" t="s">
        <v>22035</v>
      </c>
      <c r="G3978" t="s">
        <v>856</v>
      </c>
      <c r="H3978" t="s">
        <v>16287</v>
      </c>
      <c r="I3978" t="s">
        <v>2892</v>
      </c>
      <c r="J3978" t="s">
        <v>17684</v>
      </c>
      <c r="K3978" t="s">
        <v>17685</v>
      </c>
      <c r="L3978" t="s">
        <v>1674</v>
      </c>
    </row>
    <row r="3979" spans="1:12">
      <c r="A3979" t="s">
        <v>17723</v>
      </c>
      <c r="B3979" t="s">
        <v>17687</v>
      </c>
      <c r="C3979" t="str">
        <f t="shared" si="62"/>
        <v>Goodricke</v>
      </c>
      <c r="D3979" s="2" t="s">
        <v>23266</v>
      </c>
      <c r="E3979" t="s">
        <v>25322</v>
      </c>
      <c r="F3979" t="s">
        <v>25323</v>
      </c>
      <c r="G3979" t="s">
        <v>856</v>
      </c>
      <c r="H3979" t="s">
        <v>1886</v>
      </c>
      <c r="I3979" t="s">
        <v>17688</v>
      </c>
      <c r="J3979" t="s">
        <v>17689</v>
      </c>
      <c r="K3979" t="s">
        <v>17690</v>
      </c>
      <c r="L3979" t="s">
        <v>671</v>
      </c>
    </row>
    <row r="3980" spans="1:12">
      <c r="A3980" t="s">
        <v>17726</v>
      </c>
      <c r="B3980" t="s">
        <v>17692</v>
      </c>
      <c r="C3980" t="str">
        <f t="shared" si="62"/>
        <v>Kothari</v>
      </c>
      <c r="D3980" s="2" t="s">
        <v>9875</v>
      </c>
      <c r="E3980" t="s">
        <v>23054</v>
      </c>
      <c r="F3980" t="s">
        <v>29162</v>
      </c>
      <c r="G3980" t="s">
        <v>856</v>
      </c>
      <c r="H3980" t="s">
        <v>4822</v>
      </c>
      <c r="I3980" t="s">
        <v>8309</v>
      </c>
      <c r="J3980" t="s">
        <v>12994</v>
      </c>
      <c r="K3980" t="s">
        <v>17693</v>
      </c>
      <c r="L3980" t="s">
        <v>671</v>
      </c>
    </row>
    <row r="3981" spans="1:12">
      <c r="A3981" t="s">
        <v>17729</v>
      </c>
      <c r="B3981" t="s">
        <v>17695</v>
      </c>
      <c r="C3981" t="str">
        <f t="shared" si="62"/>
        <v>Natl.</v>
      </c>
      <c r="D3981" s="2" t="s">
        <v>8712</v>
      </c>
      <c r="E3981" t="s">
        <v>25324</v>
      </c>
      <c r="F3981" t="s">
        <v>4193</v>
      </c>
      <c r="G3981" t="s">
        <v>856</v>
      </c>
      <c r="H3981" t="s">
        <v>218</v>
      </c>
      <c r="I3981" t="s">
        <v>17696</v>
      </c>
      <c r="J3981" t="s">
        <v>389</v>
      </c>
      <c r="K3981" t="s">
        <v>17697</v>
      </c>
      <c r="L3981" t="s">
        <v>671</v>
      </c>
    </row>
    <row r="3982" spans="1:12">
      <c r="A3982" t="s">
        <v>17733</v>
      </c>
      <c r="B3982" t="s">
        <v>17699</v>
      </c>
      <c r="C3982" t="str">
        <f t="shared" si="62"/>
        <v>Waa</v>
      </c>
      <c r="D3982" s="2" t="s">
        <v>25325</v>
      </c>
      <c r="E3982" t="s">
        <v>2904</v>
      </c>
      <c r="F3982" t="s">
        <v>25326</v>
      </c>
      <c r="G3982" t="s">
        <v>856</v>
      </c>
      <c r="H3982" t="s">
        <v>5537</v>
      </c>
      <c r="I3982" t="s">
        <v>17700</v>
      </c>
      <c r="J3982" t="s">
        <v>10502</v>
      </c>
      <c r="K3982" t="s">
        <v>17701</v>
      </c>
      <c r="L3982" t="s">
        <v>671</v>
      </c>
    </row>
    <row r="3983" spans="1:12">
      <c r="A3983" t="s">
        <v>17736</v>
      </c>
      <c r="B3983" t="s">
        <v>17703</v>
      </c>
      <c r="C3983" t="str">
        <f t="shared" si="62"/>
        <v>Hittco</v>
      </c>
      <c r="D3983" s="2" t="s">
        <v>6490</v>
      </c>
      <c r="E3983" t="s">
        <v>859</v>
      </c>
      <c r="F3983" t="s">
        <v>1262</v>
      </c>
      <c r="G3983" t="s">
        <v>856</v>
      </c>
      <c r="H3983" t="s">
        <v>1291</v>
      </c>
      <c r="I3983" t="s">
        <v>1430</v>
      </c>
      <c r="J3983" t="s">
        <v>186</v>
      </c>
      <c r="K3983" t="s">
        <v>11185</v>
      </c>
      <c r="L3983" t="s">
        <v>6620</v>
      </c>
    </row>
    <row r="3984" spans="1:12">
      <c r="A3984" t="s">
        <v>17738</v>
      </c>
      <c r="B3984" t="s">
        <v>17747</v>
      </c>
      <c r="C3984" t="str">
        <f t="shared" si="62"/>
        <v>Vikas</v>
      </c>
      <c r="D3984" s="2" t="s">
        <v>971</v>
      </c>
      <c r="E3984" t="s">
        <v>22877</v>
      </c>
      <c r="F3984" t="s">
        <v>29163</v>
      </c>
      <c r="G3984" t="s">
        <v>856</v>
      </c>
      <c r="H3984" t="s">
        <v>7035</v>
      </c>
      <c r="I3984" t="s">
        <v>17748</v>
      </c>
      <c r="J3984" t="s">
        <v>17749</v>
      </c>
      <c r="K3984" t="s">
        <v>334</v>
      </c>
      <c r="L3984" t="s">
        <v>6620</v>
      </c>
    </row>
    <row r="3985" spans="1:12">
      <c r="A3985" t="s">
        <v>17740</v>
      </c>
      <c r="B3985" t="s">
        <v>17705</v>
      </c>
      <c r="C3985" t="str">
        <f t="shared" si="62"/>
        <v>Archidply</v>
      </c>
      <c r="D3985" s="2" t="s">
        <v>22763</v>
      </c>
      <c r="E3985" t="s">
        <v>29164</v>
      </c>
      <c r="F3985" t="s">
        <v>24667</v>
      </c>
      <c r="G3985" t="s">
        <v>856</v>
      </c>
      <c r="H3985" t="s">
        <v>577</v>
      </c>
      <c r="I3985" t="s">
        <v>6157</v>
      </c>
      <c r="J3985" t="s">
        <v>290</v>
      </c>
      <c r="K3985" t="s">
        <v>10361</v>
      </c>
      <c r="L3985" t="s">
        <v>6620</v>
      </c>
    </row>
    <row r="3986" spans="1:12">
      <c r="A3986" t="s">
        <v>17743</v>
      </c>
      <c r="B3986" t="s">
        <v>17707</v>
      </c>
      <c r="C3986" t="str">
        <f t="shared" si="62"/>
        <v>Hariyana</v>
      </c>
      <c r="D3986" s="2" t="s">
        <v>7818</v>
      </c>
      <c r="E3986" t="s">
        <v>10520</v>
      </c>
      <c r="F3986" t="s">
        <v>15607</v>
      </c>
      <c r="G3986" t="s">
        <v>856</v>
      </c>
      <c r="H3986" t="s">
        <v>378</v>
      </c>
      <c r="I3986" t="s">
        <v>17708</v>
      </c>
      <c r="J3986" t="s">
        <v>856</v>
      </c>
      <c r="K3986" t="s">
        <v>870</v>
      </c>
      <c r="L3986" t="s">
        <v>5483</v>
      </c>
    </row>
    <row r="3987" spans="1:12">
      <c r="A3987" t="s">
        <v>842</v>
      </c>
      <c r="B3987" t="s">
        <v>843</v>
      </c>
      <c r="C3987" t="str">
        <f t="shared" si="62"/>
        <v>Name</v>
      </c>
      <c r="D3987" s="2" t="s">
        <v>844</v>
      </c>
      <c r="E3987" t="s">
        <v>845</v>
      </c>
      <c r="F3987" t="s">
        <v>846</v>
      </c>
      <c r="G3987" t="s">
        <v>847</v>
      </c>
      <c r="H3987" t="s">
        <v>848</v>
      </c>
      <c r="I3987" t="s">
        <v>849</v>
      </c>
      <c r="J3987" t="s">
        <v>850</v>
      </c>
      <c r="K3987" t="s">
        <v>851</v>
      </c>
      <c r="L3987" t="s">
        <v>852</v>
      </c>
    </row>
    <row r="3988" spans="1:12">
      <c r="A3988" t="s">
        <v>17746</v>
      </c>
      <c r="B3988" t="s">
        <v>17710</v>
      </c>
      <c r="C3988" t="str">
        <f t="shared" si="62"/>
        <v>Jhaveri</v>
      </c>
      <c r="D3988" s="2" t="s">
        <v>25199</v>
      </c>
      <c r="E3988" t="s">
        <v>16370</v>
      </c>
      <c r="F3988" t="s">
        <v>9769</v>
      </c>
      <c r="G3988" t="s">
        <v>856</v>
      </c>
      <c r="H3988" t="s">
        <v>955</v>
      </c>
      <c r="I3988" t="s">
        <v>12885</v>
      </c>
      <c r="J3988" t="s">
        <v>7510</v>
      </c>
      <c r="K3988" t="s">
        <v>17711</v>
      </c>
      <c r="L3988" t="s">
        <v>1886</v>
      </c>
    </row>
    <row r="3989" spans="1:12">
      <c r="A3989" t="s">
        <v>17750</v>
      </c>
      <c r="B3989" t="s">
        <v>17713</v>
      </c>
      <c r="C3989" t="str">
        <f t="shared" si="62"/>
        <v>Kiran</v>
      </c>
      <c r="D3989" s="2" t="s">
        <v>16205</v>
      </c>
      <c r="E3989" t="s">
        <v>23791</v>
      </c>
      <c r="F3989" t="s">
        <v>11622</v>
      </c>
      <c r="G3989" t="s">
        <v>856</v>
      </c>
      <c r="H3989" t="s">
        <v>933</v>
      </c>
      <c r="I3989" t="s">
        <v>14624</v>
      </c>
      <c r="J3989" t="s">
        <v>1264</v>
      </c>
      <c r="K3989" t="s">
        <v>1009</v>
      </c>
      <c r="L3989" t="s">
        <v>1886</v>
      </c>
    </row>
    <row r="3990" spans="1:12">
      <c r="A3990" t="s">
        <v>17754</v>
      </c>
      <c r="B3990" t="s">
        <v>17715</v>
      </c>
      <c r="C3990" t="str">
        <f t="shared" si="62"/>
        <v>Embassy</v>
      </c>
      <c r="D3990" s="2" t="s">
        <v>22829</v>
      </c>
      <c r="E3990" t="s">
        <v>859</v>
      </c>
      <c r="F3990" t="s">
        <v>29165</v>
      </c>
      <c r="G3990" t="s">
        <v>856</v>
      </c>
      <c r="H3990" t="s">
        <v>17716</v>
      </c>
      <c r="I3990" t="s">
        <v>17717</v>
      </c>
      <c r="J3990" t="s">
        <v>17718</v>
      </c>
      <c r="K3990" t="s">
        <v>4403</v>
      </c>
      <c r="L3990" t="s">
        <v>1886</v>
      </c>
    </row>
    <row r="3991" spans="1:12">
      <c r="A3991" t="s">
        <v>17757</v>
      </c>
      <c r="B3991" t="s">
        <v>17724</v>
      </c>
      <c r="C3991" t="str">
        <f t="shared" si="62"/>
        <v>India</v>
      </c>
      <c r="D3991" s="2" t="s">
        <v>4626</v>
      </c>
      <c r="E3991" t="s">
        <v>18862</v>
      </c>
      <c r="F3991" t="s">
        <v>29166</v>
      </c>
      <c r="G3991" t="s">
        <v>969</v>
      </c>
      <c r="H3991" t="s">
        <v>278</v>
      </c>
      <c r="I3991" t="s">
        <v>15785</v>
      </c>
      <c r="J3991" t="s">
        <v>17725</v>
      </c>
      <c r="K3991" t="s">
        <v>1510</v>
      </c>
      <c r="L3991" t="s">
        <v>2045</v>
      </c>
    </row>
    <row r="3992" spans="1:12">
      <c r="A3992" t="s">
        <v>17759</v>
      </c>
      <c r="B3992" t="s">
        <v>17727</v>
      </c>
      <c r="C3992" t="str">
        <f t="shared" si="62"/>
        <v>Hindustan</v>
      </c>
      <c r="D3992" s="2" t="s">
        <v>22361</v>
      </c>
      <c r="E3992" t="s">
        <v>2827</v>
      </c>
      <c r="F3992" t="s">
        <v>29167</v>
      </c>
      <c r="G3992" t="s">
        <v>856</v>
      </c>
      <c r="H3992" t="s">
        <v>108</v>
      </c>
      <c r="I3992" t="s">
        <v>17728</v>
      </c>
      <c r="J3992" t="s">
        <v>856</v>
      </c>
      <c r="K3992" t="s">
        <v>870</v>
      </c>
      <c r="L3992" t="s">
        <v>424</v>
      </c>
    </row>
    <row r="3993" spans="1:12">
      <c r="A3993" t="s">
        <v>17761</v>
      </c>
      <c r="B3993" t="s">
        <v>17730</v>
      </c>
      <c r="C3993" t="str">
        <f t="shared" si="62"/>
        <v>Suraj</v>
      </c>
      <c r="D3993" s="2" t="s">
        <v>24021</v>
      </c>
      <c r="E3993" t="s">
        <v>8526</v>
      </c>
      <c r="F3993" t="s">
        <v>29168</v>
      </c>
      <c r="G3993" t="s">
        <v>856</v>
      </c>
      <c r="H3993" t="s">
        <v>1634</v>
      </c>
      <c r="I3993" t="s">
        <v>17731</v>
      </c>
      <c r="J3993" t="s">
        <v>1092</v>
      </c>
      <c r="K3993" t="s">
        <v>17732</v>
      </c>
      <c r="L3993" t="s">
        <v>134</v>
      </c>
    </row>
    <row r="3994" spans="1:12">
      <c r="A3994" t="s">
        <v>17765</v>
      </c>
      <c r="B3994" t="s">
        <v>17734</v>
      </c>
      <c r="C3994" t="str">
        <f t="shared" si="62"/>
        <v>Ugar</v>
      </c>
      <c r="D3994" s="2" t="s">
        <v>13867</v>
      </c>
      <c r="E3994" t="s">
        <v>859</v>
      </c>
      <c r="F3994" t="s">
        <v>29169</v>
      </c>
      <c r="G3994" t="s">
        <v>856</v>
      </c>
      <c r="H3994" t="s">
        <v>8246</v>
      </c>
      <c r="I3994" t="s">
        <v>9619</v>
      </c>
      <c r="J3994" t="s">
        <v>17735</v>
      </c>
      <c r="K3994" t="s">
        <v>1564</v>
      </c>
      <c r="L3994" t="s">
        <v>7148</v>
      </c>
    </row>
    <row r="3995" spans="1:12">
      <c r="A3995" t="s">
        <v>17768</v>
      </c>
      <c r="B3995" t="s">
        <v>17737</v>
      </c>
      <c r="C3995" t="str">
        <f t="shared" si="62"/>
        <v>Veerhealth</v>
      </c>
      <c r="D3995" s="2" t="s">
        <v>1495</v>
      </c>
      <c r="E3995" t="s">
        <v>23974</v>
      </c>
      <c r="F3995" t="s">
        <v>868</v>
      </c>
      <c r="G3995" t="s">
        <v>856</v>
      </c>
      <c r="H3995" t="s">
        <v>1264</v>
      </c>
      <c r="I3995" t="s">
        <v>1002</v>
      </c>
      <c r="J3995" t="s">
        <v>7788</v>
      </c>
      <c r="K3995" t="s">
        <v>9487</v>
      </c>
      <c r="L3995" t="s">
        <v>7148</v>
      </c>
    </row>
    <row r="3996" spans="1:12">
      <c r="A3996" t="s">
        <v>17771</v>
      </c>
      <c r="B3996" t="s">
        <v>17739</v>
      </c>
      <c r="C3996" t="str">
        <f t="shared" si="62"/>
        <v>Hemang</v>
      </c>
      <c r="D3996" s="2" t="s">
        <v>10136</v>
      </c>
      <c r="E3996" t="s">
        <v>5624</v>
      </c>
      <c r="F3996" t="s">
        <v>7708</v>
      </c>
      <c r="G3996" t="s">
        <v>856</v>
      </c>
      <c r="H3996" t="s">
        <v>3847</v>
      </c>
      <c r="I3996" t="s">
        <v>6528</v>
      </c>
      <c r="J3996" t="s">
        <v>3062</v>
      </c>
      <c r="K3996" t="s">
        <v>12577</v>
      </c>
      <c r="L3996" t="s">
        <v>11546</v>
      </c>
    </row>
    <row r="3997" spans="1:12">
      <c r="A3997" t="s">
        <v>17775</v>
      </c>
      <c r="B3997" t="s">
        <v>17741</v>
      </c>
      <c r="C3997" t="str">
        <f t="shared" si="62"/>
        <v>Swadeshi</v>
      </c>
      <c r="D3997" s="2" t="s">
        <v>23437</v>
      </c>
      <c r="E3997" t="s">
        <v>25375</v>
      </c>
      <c r="F3997" t="s">
        <v>29170</v>
      </c>
      <c r="G3997" t="s">
        <v>856</v>
      </c>
      <c r="H3997" t="s">
        <v>2128</v>
      </c>
      <c r="I3997" t="s">
        <v>1000</v>
      </c>
      <c r="J3997" t="s">
        <v>856</v>
      </c>
      <c r="K3997" t="s">
        <v>859</v>
      </c>
      <c r="L3997" t="s">
        <v>11546</v>
      </c>
    </row>
    <row r="3998" spans="1:12">
      <c r="A3998" t="s">
        <v>842</v>
      </c>
      <c r="B3998" t="s">
        <v>843</v>
      </c>
      <c r="C3998" t="str">
        <f t="shared" si="62"/>
        <v>Name</v>
      </c>
      <c r="D3998" s="2" t="s">
        <v>844</v>
      </c>
      <c r="E3998" t="s">
        <v>845</v>
      </c>
      <c r="F3998" t="s">
        <v>846</v>
      </c>
      <c r="G3998" t="s">
        <v>847</v>
      </c>
      <c r="H3998" t="s">
        <v>848</v>
      </c>
      <c r="I3998" t="s">
        <v>849</v>
      </c>
      <c r="J3998" t="s">
        <v>850</v>
      </c>
      <c r="K3998" t="s">
        <v>851</v>
      </c>
      <c r="L3998" t="s">
        <v>852</v>
      </c>
    </row>
    <row r="3999" spans="1:12">
      <c r="A3999" t="s">
        <v>17777</v>
      </c>
      <c r="B3999" t="s">
        <v>17744</v>
      </c>
      <c r="C3999" t="str">
        <f t="shared" si="62"/>
        <v>Neopolitan</v>
      </c>
      <c r="D3999" s="2" t="s">
        <v>8440</v>
      </c>
      <c r="E3999" t="s">
        <v>22822</v>
      </c>
      <c r="F3999" t="s">
        <v>9938</v>
      </c>
      <c r="G3999" t="s">
        <v>856</v>
      </c>
      <c r="H3999" t="s">
        <v>13306</v>
      </c>
      <c r="I3999" t="s">
        <v>17745</v>
      </c>
      <c r="J3999" t="s">
        <v>2989</v>
      </c>
      <c r="K3999" t="s">
        <v>6133</v>
      </c>
      <c r="L3999" t="s">
        <v>11546</v>
      </c>
    </row>
    <row r="4000" spans="1:12">
      <c r="A4000" t="s">
        <v>17779</v>
      </c>
      <c r="B4000" t="s">
        <v>17751</v>
      </c>
      <c r="C4000" t="str">
        <f t="shared" si="62"/>
        <v>Ganga</v>
      </c>
      <c r="D4000" s="2" t="s">
        <v>663</v>
      </c>
      <c r="E4000" t="s">
        <v>859</v>
      </c>
      <c r="F4000" t="s">
        <v>23831</v>
      </c>
      <c r="G4000" t="s">
        <v>856</v>
      </c>
      <c r="H4000" t="s">
        <v>1291</v>
      </c>
      <c r="I4000" t="s">
        <v>17752</v>
      </c>
      <c r="J4000" t="s">
        <v>4936</v>
      </c>
      <c r="K4000" t="s">
        <v>17753</v>
      </c>
      <c r="L4000" t="s">
        <v>11546</v>
      </c>
    </row>
    <row r="4001" spans="1:12">
      <c r="A4001" t="s">
        <v>17782</v>
      </c>
      <c r="B4001" t="s">
        <v>17755</v>
      </c>
      <c r="C4001" t="str">
        <f t="shared" si="62"/>
        <v>Zenith</v>
      </c>
      <c r="D4001" s="2" t="s">
        <v>9773</v>
      </c>
      <c r="E4001" t="s">
        <v>859</v>
      </c>
      <c r="F4001" t="s">
        <v>6102</v>
      </c>
      <c r="G4001" t="s">
        <v>856</v>
      </c>
      <c r="H4001" t="s">
        <v>175</v>
      </c>
      <c r="I4001" t="s">
        <v>17756</v>
      </c>
      <c r="J4001" t="s">
        <v>134</v>
      </c>
      <c r="K4001" t="s">
        <v>11218</v>
      </c>
      <c r="L4001" t="s">
        <v>336</v>
      </c>
    </row>
    <row r="4002" spans="1:12">
      <c r="A4002" t="s">
        <v>17785</v>
      </c>
      <c r="B4002" t="s">
        <v>17758</v>
      </c>
      <c r="C4002" t="str">
        <f t="shared" si="62"/>
        <v>Parshva</v>
      </c>
      <c r="D4002" s="2" t="s">
        <v>15397</v>
      </c>
      <c r="E4002" t="s">
        <v>25328</v>
      </c>
      <c r="F4002" t="s">
        <v>25329</v>
      </c>
      <c r="G4002" t="s">
        <v>856</v>
      </c>
      <c r="H4002" t="s">
        <v>2522</v>
      </c>
      <c r="I4002" t="s">
        <v>856</v>
      </c>
      <c r="J4002" t="s">
        <v>5252</v>
      </c>
      <c r="K4002" t="s">
        <v>902</v>
      </c>
      <c r="L4002" t="s">
        <v>336</v>
      </c>
    </row>
    <row r="4003" spans="1:12">
      <c r="A4003" t="s">
        <v>17787</v>
      </c>
      <c r="B4003" t="s">
        <v>17760</v>
      </c>
      <c r="C4003" t="str">
        <f t="shared" si="62"/>
        <v>United</v>
      </c>
      <c r="D4003" s="2" t="s">
        <v>6065</v>
      </c>
      <c r="E4003" t="s">
        <v>23644</v>
      </c>
      <c r="F4003" t="s">
        <v>3573</v>
      </c>
      <c r="G4003" t="s">
        <v>856</v>
      </c>
      <c r="H4003" t="s">
        <v>883</v>
      </c>
      <c r="I4003" t="s">
        <v>16947</v>
      </c>
      <c r="J4003" t="s">
        <v>2262</v>
      </c>
      <c r="K4003" t="s">
        <v>7962</v>
      </c>
      <c r="L4003" t="s">
        <v>2298</v>
      </c>
    </row>
    <row r="4004" spans="1:12">
      <c r="A4004" t="s">
        <v>17792</v>
      </c>
      <c r="B4004" t="s">
        <v>17762</v>
      </c>
      <c r="C4004" t="str">
        <f t="shared" si="62"/>
        <v>Gautam</v>
      </c>
      <c r="D4004" s="2" t="s">
        <v>22775</v>
      </c>
      <c r="E4004" t="s">
        <v>23009</v>
      </c>
      <c r="F4004" t="s">
        <v>4978</v>
      </c>
      <c r="G4004" t="s">
        <v>856</v>
      </c>
      <c r="H4004" t="s">
        <v>1804</v>
      </c>
      <c r="I4004" t="s">
        <v>5033</v>
      </c>
      <c r="J4004" t="s">
        <v>14764</v>
      </c>
      <c r="K4004" t="s">
        <v>17764</v>
      </c>
      <c r="L4004" t="s">
        <v>2298</v>
      </c>
    </row>
    <row r="4005" spans="1:12">
      <c r="A4005" t="s">
        <v>17795</v>
      </c>
      <c r="B4005" t="s">
        <v>17766</v>
      </c>
      <c r="C4005" t="str">
        <f t="shared" si="62"/>
        <v>Nutricircle</v>
      </c>
      <c r="D4005" s="2" t="s">
        <v>23410</v>
      </c>
      <c r="E4005" t="s">
        <v>23645</v>
      </c>
      <c r="F4005" t="s">
        <v>23410</v>
      </c>
      <c r="G4005" t="s">
        <v>856</v>
      </c>
      <c r="H4005" t="s">
        <v>1787</v>
      </c>
      <c r="I4005" t="s">
        <v>17767</v>
      </c>
      <c r="J4005" t="s">
        <v>489</v>
      </c>
      <c r="K4005" t="s">
        <v>859</v>
      </c>
      <c r="L4005" t="s">
        <v>1251</v>
      </c>
    </row>
    <row r="4006" spans="1:12">
      <c r="A4006" t="s">
        <v>17797</v>
      </c>
      <c r="B4006" t="s">
        <v>17772</v>
      </c>
      <c r="C4006" t="str">
        <f t="shared" si="62"/>
        <v>Pacific</v>
      </c>
      <c r="D4006" s="2" t="s">
        <v>23075</v>
      </c>
      <c r="E4006" t="s">
        <v>6077</v>
      </c>
      <c r="F4006" t="s">
        <v>29171</v>
      </c>
      <c r="G4006" t="s">
        <v>856</v>
      </c>
      <c r="H4006" t="s">
        <v>1317</v>
      </c>
      <c r="I4006" t="s">
        <v>17773</v>
      </c>
      <c r="J4006" t="s">
        <v>17774</v>
      </c>
      <c r="K4006" t="s">
        <v>459</v>
      </c>
      <c r="L4006" t="s">
        <v>2842</v>
      </c>
    </row>
    <row r="4007" spans="1:12">
      <c r="A4007" t="s">
        <v>17800</v>
      </c>
      <c r="B4007" t="s">
        <v>17776</v>
      </c>
      <c r="C4007" t="str">
        <f t="shared" si="62"/>
        <v>Jamshri</v>
      </c>
      <c r="D4007" s="2" t="s">
        <v>28619</v>
      </c>
      <c r="E4007" t="s">
        <v>859</v>
      </c>
      <c r="F4007" t="s">
        <v>24739</v>
      </c>
      <c r="G4007" t="s">
        <v>856</v>
      </c>
      <c r="H4007" t="s">
        <v>1804</v>
      </c>
      <c r="I4007" t="s">
        <v>911</v>
      </c>
      <c r="J4007" t="s">
        <v>643</v>
      </c>
      <c r="K4007" t="s">
        <v>6108</v>
      </c>
      <c r="L4007" t="s">
        <v>2256</v>
      </c>
    </row>
    <row r="4008" spans="1:12">
      <c r="A4008" t="s">
        <v>17803</v>
      </c>
      <c r="B4008" t="s">
        <v>17778</v>
      </c>
      <c r="C4008" t="str">
        <f t="shared" si="62"/>
        <v>UR</v>
      </c>
      <c r="D4008" s="2" t="s">
        <v>5476</v>
      </c>
      <c r="E4008" t="s">
        <v>7222</v>
      </c>
      <c r="F4008" t="s">
        <v>5286</v>
      </c>
      <c r="G4008" t="s">
        <v>856</v>
      </c>
      <c r="H4008" t="s">
        <v>2637</v>
      </c>
      <c r="I4008" t="s">
        <v>8567</v>
      </c>
      <c r="J4008" t="s">
        <v>856</v>
      </c>
      <c r="K4008" t="s">
        <v>859</v>
      </c>
      <c r="L4008" t="s">
        <v>2256</v>
      </c>
    </row>
    <row r="4009" spans="1:12">
      <c r="A4009" t="s">
        <v>17807</v>
      </c>
      <c r="B4009" t="s">
        <v>17780</v>
      </c>
      <c r="C4009" t="str">
        <f t="shared" si="62"/>
        <v>Accedere</v>
      </c>
      <c r="D4009" s="2" t="s">
        <v>10597</v>
      </c>
      <c r="E4009" t="s">
        <v>25330</v>
      </c>
      <c r="F4009" t="s">
        <v>7622</v>
      </c>
      <c r="G4009" t="s">
        <v>856</v>
      </c>
      <c r="H4009" t="s">
        <v>237</v>
      </c>
      <c r="I4009" t="s">
        <v>15422</v>
      </c>
      <c r="J4009" t="s">
        <v>7752</v>
      </c>
      <c r="K4009" t="s">
        <v>17781</v>
      </c>
      <c r="L4009" t="s">
        <v>2256</v>
      </c>
    </row>
    <row r="4010" spans="1:12">
      <c r="A4010" t="s">
        <v>17810</v>
      </c>
      <c r="B4010" t="s">
        <v>17783</v>
      </c>
      <c r="C4010" t="str">
        <f t="shared" si="62"/>
        <v>IP</v>
      </c>
      <c r="D4010" s="2" t="s">
        <v>5244</v>
      </c>
      <c r="E4010" t="s">
        <v>859</v>
      </c>
      <c r="F4010" t="s">
        <v>16903</v>
      </c>
      <c r="G4010" t="s">
        <v>856</v>
      </c>
      <c r="H4010" t="s">
        <v>448</v>
      </c>
      <c r="I4010" t="s">
        <v>6537</v>
      </c>
      <c r="J4010" t="s">
        <v>17784</v>
      </c>
      <c r="K4010" t="s">
        <v>11345</v>
      </c>
      <c r="L4010" t="s">
        <v>2256</v>
      </c>
    </row>
    <row r="4011" spans="1:12">
      <c r="A4011" t="s">
        <v>17813</v>
      </c>
      <c r="B4011" t="s">
        <v>17786</v>
      </c>
      <c r="C4011" t="str">
        <f t="shared" si="62"/>
        <v>KEN</v>
      </c>
      <c r="D4011" s="2" t="s">
        <v>6206</v>
      </c>
      <c r="E4011" t="s">
        <v>6940</v>
      </c>
      <c r="F4011" t="s">
        <v>3758</v>
      </c>
      <c r="G4011" t="s">
        <v>856</v>
      </c>
      <c r="H4011" t="s">
        <v>1257</v>
      </c>
      <c r="I4011" t="s">
        <v>1028</v>
      </c>
      <c r="J4011" t="s">
        <v>3847</v>
      </c>
      <c r="K4011" t="s">
        <v>15100</v>
      </c>
      <c r="L4011" t="s">
        <v>659</v>
      </c>
    </row>
    <row r="4012" spans="1:12">
      <c r="A4012" t="s">
        <v>17816</v>
      </c>
      <c r="B4012" t="s">
        <v>17788</v>
      </c>
      <c r="C4012" t="str">
        <f t="shared" si="62"/>
        <v>Raw</v>
      </c>
      <c r="D4012" s="2" t="s">
        <v>3904</v>
      </c>
      <c r="E4012" t="s">
        <v>859</v>
      </c>
      <c r="F4012" t="s">
        <v>29172</v>
      </c>
      <c r="G4012" t="s">
        <v>856</v>
      </c>
      <c r="H4012" t="s">
        <v>96</v>
      </c>
      <c r="I4012" t="s">
        <v>17790</v>
      </c>
      <c r="J4012" t="s">
        <v>4590</v>
      </c>
      <c r="K4012" t="s">
        <v>17791</v>
      </c>
      <c r="L4012" t="s">
        <v>659</v>
      </c>
    </row>
    <row r="4013" spans="1:12">
      <c r="A4013" t="s">
        <v>17820</v>
      </c>
      <c r="B4013" t="s">
        <v>17793</v>
      </c>
      <c r="C4013" t="str">
        <f t="shared" si="62"/>
        <v>Terai</v>
      </c>
      <c r="D4013" s="2" t="s">
        <v>25331</v>
      </c>
      <c r="E4013" t="s">
        <v>9125</v>
      </c>
      <c r="F4013" t="s">
        <v>25332</v>
      </c>
      <c r="G4013" t="s">
        <v>856</v>
      </c>
      <c r="H4013" t="s">
        <v>483</v>
      </c>
      <c r="I4013" t="s">
        <v>858</v>
      </c>
      <c r="J4013" t="s">
        <v>692</v>
      </c>
      <c r="K4013" t="s">
        <v>17794</v>
      </c>
      <c r="L4013" t="s">
        <v>278</v>
      </c>
    </row>
    <row r="4014" spans="1:12">
      <c r="A4014" t="s">
        <v>842</v>
      </c>
      <c r="B4014" t="s">
        <v>843</v>
      </c>
      <c r="C4014" t="str">
        <f t="shared" si="62"/>
        <v>Name</v>
      </c>
      <c r="D4014" s="2" t="s">
        <v>844</v>
      </c>
      <c r="E4014" t="s">
        <v>845</v>
      </c>
      <c r="F4014" t="s">
        <v>846</v>
      </c>
      <c r="G4014" t="s">
        <v>847</v>
      </c>
      <c r="H4014" t="s">
        <v>848</v>
      </c>
      <c r="I4014" t="s">
        <v>849</v>
      </c>
      <c r="J4014" t="s">
        <v>850</v>
      </c>
      <c r="K4014" t="s">
        <v>851</v>
      </c>
      <c r="L4014" t="s">
        <v>852</v>
      </c>
    </row>
    <row r="4015" spans="1:12">
      <c r="A4015" t="s">
        <v>17822</v>
      </c>
      <c r="B4015" t="s">
        <v>17796</v>
      </c>
      <c r="C4015" t="str">
        <f t="shared" si="62"/>
        <v>Omkar</v>
      </c>
      <c r="D4015" s="2" t="s">
        <v>22709</v>
      </c>
      <c r="E4015" t="s">
        <v>911</v>
      </c>
      <c r="F4015" t="s">
        <v>4514</v>
      </c>
      <c r="G4015" t="s">
        <v>856</v>
      </c>
      <c r="H4015" t="s">
        <v>1787</v>
      </c>
      <c r="I4015" t="s">
        <v>14720</v>
      </c>
      <c r="J4015" t="s">
        <v>673</v>
      </c>
      <c r="K4015" t="s">
        <v>856</v>
      </c>
      <c r="L4015" t="s">
        <v>6247</v>
      </c>
    </row>
    <row r="4016" spans="1:12">
      <c r="A4016" t="s">
        <v>17826</v>
      </c>
      <c r="B4016" t="s">
        <v>17798</v>
      </c>
      <c r="C4016" t="str">
        <f t="shared" si="62"/>
        <v>Garware</v>
      </c>
      <c r="D4016" s="2" t="s">
        <v>29173</v>
      </c>
      <c r="E4016" t="s">
        <v>1160</v>
      </c>
      <c r="F4016" t="s">
        <v>4390</v>
      </c>
      <c r="G4016" t="s">
        <v>856</v>
      </c>
      <c r="H4016" t="s">
        <v>632</v>
      </c>
      <c r="I4016" t="s">
        <v>12189</v>
      </c>
      <c r="J4016" t="s">
        <v>449</v>
      </c>
      <c r="K4016" t="s">
        <v>17799</v>
      </c>
      <c r="L4016" t="s">
        <v>3653</v>
      </c>
    </row>
    <row r="4017" spans="1:12">
      <c r="A4017" t="s">
        <v>17830</v>
      </c>
      <c r="B4017" t="s">
        <v>17804</v>
      </c>
      <c r="C4017" t="str">
        <f t="shared" si="62"/>
        <v>Purshottam</v>
      </c>
      <c r="D4017" s="2" t="s">
        <v>3599</v>
      </c>
      <c r="E4017" t="s">
        <v>9783</v>
      </c>
      <c r="F4017" t="s">
        <v>14483</v>
      </c>
      <c r="G4017" t="s">
        <v>856</v>
      </c>
      <c r="H4017" t="s">
        <v>1444</v>
      </c>
      <c r="I4017" t="s">
        <v>17805</v>
      </c>
      <c r="J4017" t="s">
        <v>3471</v>
      </c>
      <c r="K4017" t="s">
        <v>17806</v>
      </c>
      <c r="L4017" t="s">
        <v>3653</v>
      </c>
    </row>
    <row r="4018" spans="1:12">
      <c r="A4018" t="s">
        <v>17832</v>
      </c>
      <c r="B4018" t="s">
        <v>750</v>
      </c>
      <c r="C4018" t="str">
        <f t="shared" si="62"/>
        <v>Hathway</v>
      </c>
      <c r="D4018" s="2" t="s">
        <v>1050</v>
      </c>
      <c r="E4018" t="s">
        <v>3343</v>
      </c>
      <c r="F4018" t="s">
        <v>29174</v>
      </c>
      <c r="G4018" t="s">
        <v>856</v>
      </c>
      <c r="H4018" t="s">
        <v>15175</v>
      </c>
      <c r="I4018" t="s">
        <v>17808</v>
      </c>
      <c r="J4018" t="s">
        <v>17809</v>
      </c>
      <c r="K4018" t="s">
        <v>13836</v>
      </c>
      <c r="L4018" t="s">
        <v>3653</v>
      </c>
    </row>
    <row r="4019" spans="1:12">
      <c r="A4019" t="s">
        <v>17835</v>
      </c>
      <c r="B4019" t="s">
        <v>17811</v>
      </c>
      <c r="C4019" t="str">
        <f t="shared" si="62"/>
        <v>Hinduja</v>
      </c>
      <c r="D4019" s="2" t="s">
        <v>29175</v>
      </c>
      <c r="E4019" t="s">
        <v>859</v>
      </c>
      <c r="F4019" t="s">
        <v>29176</v>
      </c>
      <c r="G4019" t="s">
        <v>856</v>
      </c>
      <c r="H4019" t="s">
        <v>2238</v>
      </c>
      <c r="I4019" t="s">
        <v>10453</v>
      </c>
      <c r="J4019" t="s">
        <v>17812</v>
      </c>
      <c r="K4019" t="s">
        <v>4351</v>
      </c>
      <c r="L4019" t="s">
        <v>2375</v>
      </c>
    </row>
    <row r="4020" spans="1:12">
      <c r="A4020" t="s">
        <v>17836</v>
      </c>
      <c r="B4020" t="s">
        <v>17814</v>
      </c>
      <c r="C4020" t="str">
        <f t="shared" si="62"/>
        <v>Vaghani</v>
      </c>
      <c r="D4020" s="2" t="s">
        <v>25334</v>
      </c>
      <c r="E4020" t="s">
        <v>23119</v>
      </c>
      <c r="F4020" t="s">
        <v>3888</v>
      </c>
      <c r="G4020" t="s">
        <v>856</v>
      </c>
      <c r="H4020" t="s">
        <v>1279</v>
      </c>
      <c r="I4020" t="s">
        <v>9745</v>
      </c>
      <c r="J4020" t="s">
        <v>1257</v>
      </c>
      <c r="K4020" t="s">
        <v>859</v>
      </c>
      <c r="L4020" t="s">
        <v>1584</v>
      </c>
    </row>
    <row r="4021" spans="1:12">
      <c r="A4021" t="s">
        <v>17839</v>
      </c>
      <c r="B4021" t="s">
        <v>17801</v>
      </c>
      <c r="C4021" t="str">
        <f t="shared" si="62"/>
        <v>La</v>
      </c>
      <c r="D4021" s="2" t="s">
        <v>8707</v>
      </c>
      <c r="E4021" t="s">
        <v>859</v>
      </c>
      <c r="F4021" t="s">
        <v>25335</v>
      </c>
      <c r="G4021" t="s">
        <v>856</v>
      </c>
      <c r="H4021" t="s">
        <v>5352</v>
      </c>
      <c r="I4021" t="s">
        <v>4999</v>
      </c>
      <c r="J4021" t="s">
        <v>17802</v>
      </c>
      <c r="K4021" t="s">
        <v>9254</v>
      </c>
      <c r="L4021" t="s">
        <v>1584</v>
      </c>
    </row>
    <row r="4022" spans="1:12">
      <c r="A4022" t="s">
        <v>17842</v>
      </c>
      <c r="B4022" t="s">
        <v>17817</v>
      </c>
      <c r="C4022" t="str">
        <f t="shared" si="62"/>
        <v>Info</v>
      </c>
      <c r="D4022" s="2" t="s">
        <v>29177</v>
      </c>
      <c r="E4022" t="s">
        <v>29178</v>
      </c>
      <c r="F4022" t="s">
        <v>29179</v>
      </c>
      <c r="G4022" t="s">
        <v>1902</v>
      </c>
      <c r="H4022" t="s">
        <v>17818</v>
      </c>
      <c r="I4022" t="s">
        <v>4028</v>
      </c>
      <c r="J4022" t="s">
        <v>17819</v>
      </c>
      <c r="K4022" t="s">
        <v>7570</v>
      </c>
      <c r="L4022" t="s">
        <v>1584</v>
      </c>
    </row>
    <row r="4023" spans="1:12">
      <c r="A4023" t="s">
        <v>17844</v>
      </c>
      <c r="B4023" t="s">
        <v>17821</v>
      </c>
      <c r="C4023" t="str">
        <f t="shared" si="62"/>
        <v>Lotus</v>
      </c>
      <c r="D4023" s="2" t="s">
        <v>27146</v>
      </c>
      <c r="E4023" t="s">
        <v>29180</v>
      </c>
      <c r="F4023" t="s">
        <v>29181</v>
      </c>
      <c r="G4023" t="s">
        <v>856</v>
      </c>
      <c r="H4023" t="s">
        <v>3847</v>
      </c>
      <c r="I4023" t="s">
        <v>9896</v>
      </c>
      <c r="J4023" t="s">
        <v>3457</v>
      </c>
      <c r="K4023" t="s">
        <v>16739</v>
      </c>
      <c r="L4023" t="s">
        <v>4857</v>
      </c>
    </row>
    <row r="4024" spans="1:12">
      <c r="A4024" t="s">
        <v>17846</v>
      </c>
      <c r="B4024" t="s">
        <v>17823</v>
      </c>
      <c r="C4024" t="str">
        <f t="shared" si="62"/>
        <v>B&amp;B</v>
      </c>
      <c r="D4024" s="2" t="s">
        <v>23432</v>
      </c>
      <c r="E4024" t="s">
        <v>859</v>
      </c>
      <c r="F4024" t="s">
        <v>29182</v>
      </c>
      <c r="G4024" t="s">
        <v>856</v>
      </c>
      <c r="H4024" t="s">
        <v>6147</v>
      </c>
      <c r="I4024" t="s">
        <v>17824</v>
      </c>
      <c r="J4024" t="s">
        <v>2233</v>
      </c>
      <c r="K4024" t="s">
        <v>17825</v>
      </c>
      <c r="L4024" t="s">
        <v>2189</v>
      </c>
    </row>
    <row r="4025" spans="1:12">
      <c r="A4025" t="s">
        <v>842</v>
      </c>
      <c r="B4025" t="s">
        <v>843</v>
      </c>
      <c r="C4025" t="str">
        <f t="shared" si="62"/>
        <v>Name</v>
      </c>
      <c r="D4025" s="2" t="s">
        <v>844</v>
      </c>
      <c r="E4025" t="s">
        <v>845</v>
      </c>
      <c r="F4025" t="s">
        <v>846</v>
      </c>
      <c r="G4025" t="s">
        <v>847</v>
      </c>
      <c r="H4025" t="s">
        <v>848</v>
      </c>
      <c r="I4025" t="s">
        <v>849</v>
      </c>
      <c r="J4025" t="s">
        <v>850</v>
      </c>
      <c r="K4025" t="s">
        <v>851</v>
      </c>
      <c r="L4025" t="s">
        <v>852</v>
      </c>
    </row>
    <row r="4026" spans="1:12">
      <c r="A4026" t="s">
        <v>17851</v>
      </c>
      <c r="B4026" t="s">
        <v>17617</v>
      </c>
      <c r="C4026" t="str">
        <f t="shared" si="62"/>
        <v>Samyak</v>
      </c>
      <c r="D4026" s="2" t="s">
        <v>5110</v>
      </c>
      <c r="E4026" t="s">
        <v>859</v>
      </c>
      <c r="F4026" t="s">
        <v>6256</v>
      </c>
      <c r="G4026" t="s">
        <v>856</v>
      </c>
      <c r="H4026" t="s">
        <v>2723</v>
      </c>
      <c r="I4026" t="s">
        <v>17618</v>
      </c>
      <c r="J4026" t="s">
        <v>1704</v>
      </c>
      <c r="K4026" t="s">
        <v>17619</v>
      </c>
      <c r="L4026" t="s">
        <v>2609</v>
      </c>
    </row>
    <row r="4027" spans="1:12">
      <c r="A4027" t="s">
        <v>17853</v>
      </c>
      <c r="B4027" t="s">
        <v>17827</v>
      </c>
      <c r="C4027" t="str">
        <f t="shared" si="62"/>
        <v>Valiant</v>
      </c>
      <c r="D4027" s="2" t="s">
        <v>25337</v>
      </c>
      <c r="E4027" t="s">
        <v>24433</v>
      </c>
      <c r="F4027" t="s">
        <v>25338</v>
      </c>
      <c r="G4027" t="s">
        <v>856</v>
      </c>
      <c r="H4027" t="s">
        <v>2631</v>
      </c>
      <c r="I4027" t="s">
        <v>17828</v>
      </c>
      <c r="J4027" t="s">
        <v>17829</v>
      </c>
      <c r="K4027" t="s">
        <v>2336</v>
      </c>
      <c r="L4027" t="s">
        <v>2609</v>
      </c>
    </row>
    <row r="4028" spans="1:12">
      <c r="A4028" t="s">
        <v>17858</v>
      </c>
      <c r="B4028" t="s">
        <v>17831</v>
      </c>
      <c r="C4028" t="str">
        <f t="shared" si="62"/>
        <v>Gayatri</v>
      </c>
      <c r="D4028" s="2" t="s">
        <v>1065</v>
      </c>
      <c r="E4028" t="s">
        <v>6677</v>
      </c>
      <c r="F4028" t="s">
        <v>23512</v>
      </c>
      <c r="G4028" t="s">
        <v>856</v>
      </c>
      <c r="H4028" t="s">
        <v>16152</v>
      </c>
      <c r="I4028" t="s">
        <v>4210</v>
      </c>
      <c r="J4028" t="s">
        <v>856</v>
      </c>
      <c r="K4028" t="s">
        <v>870</v>
      </c>
      <c r="L4028" t="s">
        <v>2609</v>
      </c>
    </row>
    <row r="4029" spans="1:12">
      <c r="A4029" t="s">
        <v>17861</v>
      </c>
      <c r="B4029" t="s">
        <v>17833</v>
      </c>
      <c r="C4029" t="str">
        <f t="shared" si="62"/>
        <v>ATV</v>
      </c>
      <c r="D4029" s="2" t="s">
        <v>3554</v>
      </c>
      <c r="E4029" t="s">
        <v>12168</v>
      </c>
      <c r="F4029" t="s">
        <v>29183</v>
      </c>
      <c r="G4029" t="s">
        <v>856</v>
      </c>
      <c r="H4029" t="s">
        <v>319</v>
      </c>
      <c r="I4029" t="s">
        <v>896</v>
      </c>
      <c r="J4029" t="s">
        <v>1339</v>
      </c>
      <c r="K4029" t="s">
        <v>17834</v>
      </c>
      <c r="L4029" t="s">
        <v>112</v>
      </c>
    </row>
    <row r="4030" spans="1:12">
      <c r="A4030" t="s">
        <v>17865</v>
      </c>
      <c r="B4030" t="s">
        <v>17837</v>
      </c>
      <c r="C4030" t="str">
        <f t="shared" si="62"/>
        <v>Hind.Bio</v>
      </c>
      <c r="D4030" s="2" t="s">
        <v>2865</v>
      </c>
      <c r="E4030" t="s">
        <v>23799</v>
      </c>
      <c r="F4030" t="s">
        <v>1406</v>
      </c>
      <c r="G4030" t="s">
        <v>856</v>
      </c>
      <c r="H4030" t="s">
        <v>883</v>
      </c>
      <c r="I4030" t="s">
        <v>14333</v>
      </c>
      <c r="J4030" t="s">
        <v>3591</v>
      </c>
      <c r="K4030" t="s">
        <v>17838</v>
      </c>
      <c r="L4030" t="s">
        <v>8957</v>
      </c>
    </row>
    <row r="4031" spans="1:12">
      <c r="A4031" t="s">
        <v>17868</v>
      </c>
      <c r="B4031" t="s">
        <v>17840</v>
      </c>
      <c r="C4031" t="str">
        <f t="shared" si="62"/>
        <v>Porwal</v>
      </c>
      <c r="D4031" s="2" t="s">
        <v>23569</v>
      </c>
      <c r="E4031" t="s">
        <v>23386</v>
      </c>
      <c r="F4031" t="s">
        <v>25604</v>
      </c>
      <c r="G4031" t="s">
        <v>856</v>
      </c>
      <c r="H4031" t="s">
        <v>3099</v>
      </c>
      <c r="I4031" t="s">
        <v>17841</v>
      </c>
      <c r="J4031" t="s">
        <v>3148</v>
      </c>
      <c r="K4031" t="s">
        <v>301</v>
      </c>
      <c r="L4031" t="s">
        <v>14232</v>
      </c>
    </row>
    <row r="4032" spans="1:12">
      <c r="A4032" t="s">
        <v>17871</v>
      </c>
      <c r="B4032" t="s">
        <v>17843</v>
      </c>
      <c r="C4032" t="str">
        <f t="shared" si="62"/>
        <v>KJMC</v>
      </c>
      <c r="D4032" s="2" t="s">
        <v>15058</v>
      </c>
      <c r="E4032" t="s">
        <v>4461</v>
      </c>
      <c r="F4032" t="s">
        <v>1717</v>
      </c>
      <c r="G4032" t="s">
        <v>856</v>
      </c>
      <c r="H4032" t="s">
        <v>3634</v>
      </c>
      <c r="I4032" t="s">
        <v>3299</v>
      </c>
      <c r="J4032" t="s">
        <v>336</v>
      </c>
      <c r="K4032" t="s">
        <v>7105</v>
      </c>
      <c r="L4032" t="s">
        <v>14232</v>
      </c>
    </row>
    <row r="4033" spans="1:12">
      <c r="A4033" t="s">
        <v>17875</v>
      </c>
      <c r="B4033" t="s">
        <v>17845</v>
      </c>
      <c r="C4033" t="str">
        <f t="shared" si="62"/>
        <v>Usha</v>
      </c>
      <c r="D4033" s="2" t="s">
        <v>3187</v>
      </c>
      <c r="E4033" t="s">
        <v>22698</v>
      </c>
      <c r="F4033" t="s">
        <v>9437</v>
      </c>
      <c r="G4033" t="s">
        <v>856</v>
      </c>
      <c r="H4033" t="s">
        <v>933</v>
      </c>
      <c r="I4033" t="s">
        <v>856</v>
      </c>
      <c r="J4033" t="s">
        <v>2637</v>
      </c>
      <c r="K4033" t="s">
        <v>8567</v>
      </c>
      <c r="L4033" t="s">
        <v>14232</v>
      </c>
    </row>
    <row r="4034" spans="1:12">
      <c r="A4034" t="s">
        <v>17877</v>
      </c>
      <c r="B4034" t="s">
        <v>17847</v>
      </c>
      <c r="C4034" t="str">
        <f t="shared" ref="C4034:C4097" si="63">IFERROR(LEFT(B4034,FIND(" ",B4034)-1),B4034)</f>
        <v>Tanvi</v>
      </c>
      <c r="D4034" s="2" t="s">
        <v>23536</v>
      </c>
      <c r="E4034" t="s">
        <v>25340</v>
      </c>
      <c r="F4034" t="s">
        <v>25341</v>
      </c>
      <c r="G4034" t="s">
        <v>856</v>
      </c>
      <c r="H4034" t="s">
        <v>2350</v>
      </c>
      <c r="I4034" t="s">
        <v>17848</v>
      </c>
      <c r="J4034" t="s">
        <v>17849</v>
      </c>
      <c r="K4034" t="s">
        <v>17850</v>
      </c>
      <c r="L4034" t="s">
        <v>14232</v>
      </c>
    </row>
    <row r="4035" spans="1:12">
      <c r="A4035" t="s">
        <v>17881</v>
      </c>
      <c r="B4035" t="s">
        <v>17852</v>
      </c>
      <c r="C4035" t="str">
        <f t="shared" si="63"/>
        <v>Virgo</v>
      </c>
      <c r="D4035" s="2" t="s">
        <v>5350</v>
      </c>
      <c r="E4035" t="s">
        <v>859</v>
      </c>
      <c r="F4035" t="s">
        <v>3818</v>
      </c>
      <c r="G4035" t="s">
        <v>856</v>
      </c>
      <c r="H4035" t="s">
        <v>1437</v>
      </c>
      <c r="I4035" t="s">
        <v>3352</v>
      </c>
      <c r="J4035" t="s">
        <v>856</v>
      </c>
      <c r="K4035" t="s">
        <v>870</v>
      </c>
      <c r="L4035" t="s">
        <v>12247</v>
      </c>
    </row>
    <row r="4036" spans="1:12">
      <c r="A4036" t="s">
        <v>17884</v>
      </c>
      <c r="B4036" t="s">
        <v>17854</v>
      </c>
      <c r="C4036" t="str">
        <f t="shared" si="63"/>
        <v>Damodar</v>
      </c>
      <c r="D4036" s="2" t="s">
        <v>2749</v>
      </c>
      <c r="E4036" t="s">
        <v>5027</v>
      </c>
      <c r="F4036" t="s">
        <v>23284</v>
      </c>
      <c r="G4036" t="s">
        <v>856</v>
      </c>
      <c r="H4036" t="s">
        <v>434</v>
      </c>
      <c r="I4036" t="s">
        <v>17855</v>
      </c>
      <c r="J4036" t="s">
        <v>17856</v>
      </c>
      <c r="K4036" t="s">
        <v>17857</v>
      </c>
      <c r="L4036" t="s">
        <v>12247</v>
      </c>
    </row>
    <row r="4037" spans="1:12">
      <c r="A4037" t="s">
        <v>17888</v>
      </c>
      <c r="B4037" t="s">
        <v>801</v>
      </c>
      <c r="C4037" t="str">
        <f t="shared" si="63"/>
        <v>CL</v>
      </c>
      <c r="D4037" s="2" t="s">
        <v>23030</v>
      </c>
      <c r="E4037" t="s">
        <v>859</v>
      </c>
      <c r="F4037" t="s">
        <v>25342</v>
      </c>
      <c r="G4037" t="s">
        <v>856</v>
      </c>
      <c r="H4037" t="s">
        <v>2786</v>
      </c>
      <c r="I4037" t="s">
        <v>17859</v>
      </c>
      <c r="J4037" t="s">
        <v>17860</v>
      </c>
      <c r="K4037" t="s">
        <v>5022</v>
      </c>
      <c r="L4037" t="s">
        <v>12247</v>
      </c>
    </row>
    <row r="4038" spans="1:12">
      <c r="A4038" t="s">
        <v>17892</v>
      </c>
      <c r="B4038" t="s">
        <v>17862</v>
      </c>
      <c r="C4038" t="str">
        <f t="shared" si="63"/>
        <v>Indag</v>
      </c>
      <c r="D4038" s="2" t="s">
        <v>8227</v>
      </c>
      <c r="E4038" t="s">
        <v>24454</v>
      </c>
      <c r="F4038" t="s">
        <v>29184</v>
      </c>
      <c r="G4038" t="s">
        <v>1508</v>
      </c>
      <c r="H4038" t="s">
        <v>2128</v>
      </c>
      <c r="I4038" t="s">
        <v>17863</v>
      </c>
      <c r="J4038" t="s">
        <v>1919</v>
      </c>
      <c r="K4038" t="s">
        <v>17864</v>
      </c>
      <c r="L4038" t="s">
        <v>12247</v>
      </c>
    </row>
    <row r="4039" spans="1:12">
      <c r="A4039" t="s">
        <v>17896</v>
      </c>
      <c r="B4039" t="s">
        <v>17866</v>
      </c>
      <c r="C4039" t="str">
        <f t="shared" si="63"/>
        <v>Rel.</v>
      </c>
      <c r="D4039" s="2" t="s">
        <v>29185</v>
      </c>
      <c r="E4039" t="s">
        <v>29186</v>
      </c>
      <c r="F4039" t="s">
        <v>29187</v>
      </c>
      <c r="G4039" t="s">
        <v>2059</v>
      </c>
      <c r="H4039" t="s">
        <v>1251</v>
      </c>
      <c r="I4039" t="s">
        <v>6878</v>
      </c>
      <c r="J4039" t="s">
        <v>5188</v>
      </c>
      <c r="K4039" t="s">
        <v>552</v>
      </c>
      <c r="L4039" t="s">
        <v>3836</v>
      </c>
    </row>
    <row r="4040" spans="1:12">
      <c r="A4040" t="s">
        <v>17900</v>
      </c>
      <c r="B4040" t="s">
        <v>17869</v>
      </c>
      <c r="C4040" t="str">
        <f t="shared" si="63"/>
        <v>Groarc</v>
      </c>
      <c r="D4040" s="2" t="s">
        <v>9135</v>
      </c>
      <c r="E4040" t="s">
        <v>859</v>
      </c>
      <c r="F4040" t="s">
        <v>5642</v>
      </c>
      <c r="G4040" t="s">
        <v>856</v>
      </c>
      <c r="H4040" t="s">
        <v>6125</v>
      </c>
      <c r="I4040" t="s">
        <v>17870</v>
      </c>
      <c r="J4040" t="s">
        <v>4539</v>
      </c>
      <c r="K4040" t="s">
        <v>13477</v>
      </c>
      <c r="L4040" t="s">
        <v>6053</v>
      </c>
    </row>
    <row r="4041" spans="1:12">
      <c r="A4041" t="s">
        <v>842</v>
      </c>
      <c r="B4041" t="s">
        <v>843</v>
      </c>
      <c r="C4041" t="str">
        <f t="shared" si="63"/>
        <v>Name</v>
      </c>
      <c r="D4041" s="2" t="s">
        <v>844</v>
      </c>
      <c r="E4041" t="s">
        <v>845</v>
      </c>
      <c r="F4041" t="s">
        <v>846</v>
      </c>
      <c r="G4041" t="s">
        <v>847</v>
      </c>
      <c r="H4041" t="s">
        <v>848</v>
      </c>
      <c r="I4041" t="s">
        <v>849</v>
      </c>
      <c r="J4041" t="s">
        <v>850</v>
      </c>
      <c r="K4041" t="s">
        <v>851</v>
      </c>
      <c r="L4041" t="s">
        <v>852</v>
      </c>
    </row>
    <row r="4042" spans="1:12">
      <c r="A4042" t="s">
        <v>17904</v>
      </c>
      <c r="B4042" t="s">
        <v>17872</v>
      </c>
      <c r="C4042" t="str">
        <f t="shared" si="63"/>
        <v>Mena</v>
      </c>
      <c r="D4042" s="2" t="s">
        <v>748</v>
      </c>
      <c r="E4042" t="s">
        <v>25343</v>
      </c>
      <c r="F4042" t="s">
        <v>25344</v>
      </c>
      <c r="G4042" t="s">
        <v>856</v>
      </c>
      <c r="H4042" t="s">
        <v>2240</v>
      </c>
      <c r="I4042" t="s">
        <v>17873</v>
      </c>
      <c r="J4042" t="s">
        <v>10789</v>
      </c>
      <c r="K4042" t="s">
        <v>17874</v>
      </c>
      <c r="L4042" t="s">
        <v>8737</v>
      </c>
    </row>
    <row r="4043" spans="1:12">
      <c r="A4043" t="s">
        <v>17906</v>
      </c>
      <c r="B4043" t="s">
        <v>17876</v>
      </c>
      <c r="C4043" t="str">
        <f t="shared" si="63"/>
        <v>Modern</v>
      </c>
      <c r="D4043" s="2" t="s">
        <v>2203</v>
      </c>
      <c r="E4043" t="s">
        <v>5166</v>
      </c>
      <c r="F4043" t="s">
        <v>23542</v>
      </c>
      <c r="G4043" t="s">
        <v>856</v>
      </c>
      <c r="H4043" t="s">
        <v>883</v>
      </c>
      <c r="I4043" t="s">
        <v>8400</v>
      </c>
      <c r="J4043" t="s">
        <v>3835</v>
      </c>
      <c r="K4043" t="s">
        <v>3756</v>
      </c>
      <c r="L4043" t="s">
        <v>8737</v>
      </c>
    </row>
    <row r="4044" spans="1:12">
      <c r="A4044" t="s">
        <v>17908</v>
      </c>
      <c r="B4044" t="s">
        <v>17878</v>
      </c>
      <c r="C4044" t="str">
        <f t="shared" si="63"/>
        <v>Tridhya</v>
      </c>
      <c r="D4044" s="2" t="s">
        <v>18723</v>
      </c>
      <c r="E4044" t="s">
        <v>859</v>
      </c>
      <c r="F4044" t="s">
        <v>2731</v>
      </c>
      <c r="G4044" t="s">
        <v>856</v>
      </c>
      <c r="H4044" t="s">
        <v>14489</v>
      </c>
      <c r="I4044" t="s">
        <v>17879</v>
      </c>
      <c r="J4044" t="s">
        <v>10317</v>
      </c>
      <c r="K4044" t="s">
        <v>17880</v>
      </c>
      <c r="L4044" t="s">
        <v>8737</v>
      </c>
    </row>
    <row r="4045" spans="1:12">
      <c r="A4045" t="s">
        <v>17910</v>
      </c>
      <c r="B4045" t="s">
        <v>17882</v>
      </c>
      <c r="C4045" t="str">
        <f t="shared" si="63"/>
        <v>Ruchi</v>
      </c>
      <c r="D4045" s="2" t="s">
        <v>17007</v>
      </c>
      <c r="E4045" t="s">
        <v>5327</v>
      </c>
      <c r="F4045" t="s">
        <v>23116</v>
      </c>
      <c r="G4045" t="s">
        <v>856</v>
      </c>
      <c r="H4045" t="s">
        <v>4275</v>
      </c>
      <c r="I4045" t="s">
        <v>17883</v>
      </c>
      <c r="J4045" t="s">
        <v>2413</v>
      </c>
      <c r="K4045" t="s">
        <v>8155</v>
      </c>
      <c r="L4045" t="s">
        <v>4842</v>
      </c>
    </row>
    <row r="4046" spans="1:12">
      <c r="A4046" t="s">
        <v>17913</v>
      </c>
      <c r="B4046" t="s">
        <v>17885</v>
      </c>
      <c r="C4046" t="str">
        <f t="shared" si="63"/>
        <v>BSEL</v>
      </c>
      <c r="D4046" s="2" t="s">
        <v>323</v>
      </c>
      <c r="E4046" t="s">
        <v>859</v>
      </c>
      <c r="F4046" t="s">
        <v>23826</v>
      </c>
      <c r="G4046" t="s">
        <v>856</v>
      </c>
      <c r="H4046" t="s">
        <v>1257</v>
      </c>
      <c r="I4046" t="s">
        <v>17886</v>
      </c>
      <c r="J4046" t="s">
        <v>3847</v>
      </c>
      <c r="K4046" t="s">
        <v>17887</v>
      </c>
      <c r="L4046" t="s">
        <v>15140</v>
      </c>
    </row>
    <row r="4047" spans="1:12">
      <c r="A4047" t="s">
        <v>17917</v>
      </c>
      <c r="B4047" t="s">
        <v>17889</v>
      </c>
      <c r="C4047" t="str">
        <f t="shared" si="63"/>
        <v>Ishan</v>
      </c>
      <c r="D4047" s="2" t="s">
        <v>495</v>
      </c>
      <c r="E4047" t="s">
        <v>25345</v>
      </c>
      <c r="F4047" t="s">
        <v>9761</v>
      </c>
      <c r="G4047" t="s">
        <v>856</v>
      </c>
      <c r="H4047" t="s">
        <v>298</v>
      </c>
      <c r="I4047" t="s">
        <v>17890</v>
      </c>
      <c r="J4047" t="s">
        <v>7679</v>
      </c>
      <c r="K4047" t="s">
        <v>17891</v>
      </c>
      <c r="L4047" t="s">
        <v>15140</v>
      </c>
    </row>
    <row r="4048" spans="1:12">
      <c r="A4048" t="s">
        <v>17920</v>
      </c>
      <c r="B4048" t="s">
        <v>17893</v>
      </c>
      <c r="C4048" t="str">
        <f t="shared" si="63"/>
        <v>Vasudhagama</v>
      </c>
      <c r="D4048" s="2" t="s">
        <v>26967</v>
      </c>
      <c r="E4048" t="s">
        <v>950</v>
      </c>
      <c r="F4048" t="s">
        <v>9199</v>
      </c>
      <c r="G4048" t="s">
        <v>856</v>
      </c>
      <c r="H4048" t="s">
        <v>1804</v>
      </c>
      <c r="I4048" t="s">
        <v>17894</v>
      </c>
      <c r="J4048" t="s">
        <v>1017</v>
      </c>
      <c r="K4048" t="s">
        <v>17895</v>
      </c>
      <c r="L4048" t="s">
        <v>15140</v>
      </c>
    </row>
    <row r="4049" spans="1:12">
      <c r="A4049" t="s">
        <v>17922</v>
      </c>
      <c r="B4049" t="s">
        <v>17897</v>
      </c>
      <c r="C4049" t="str">
        <f t="shared" si="63"/>
        <v>Raymond</v>
      </c>
      <c r="D4049" s="2" t="s">
        <v>29188</v>
      </c>
      <c r="E4049" t="s">
        <v>22947</v>
      </c>
      <c r="F4049" t="s">
        <v>29189</v>
      </c>
      <c r="G4049" t="s">
        <v>856</v>
      </c>
      <c r="H4049" t="s">
        <v>17898</v>
      </c>
      <c r="I4049" t="s">
        <v>1564</v>
      </c>
      <c r="J4049" t="s">
        <v>17899</v>
      </c>
      <c r="K4049" t="s">
        <v>8479</v>
      </c>
      <c r="L4049" t="s">
        <v>2342</v>
      </c>
    </row>
    <row r="4050" spans="1:12">
      <c r="A4050" t="s">
        <v>17925</v>
      </c>
      <c r="B4050" t="s">
        <v>17901</v>
      </c>
      <c r="C4050" t="str">
        <f t="shared" si="63"/>
        <v>Sterlite</v>
      </c>
      <c r="D4050" s="2" t="s">
        <v>29190</v>
      </c>
      <c r="E4050" t="s">
        <v>859</v>
      </c>
      <c r="F4050" t="s">
        <v>29191</v>
      </c>
      <c r="G4050" t="s">
        <v>856</v>
      </c>
      <c r="H4050" t="s">
        <v>1142</v>
      </c>
      <c r="I4050" t="s">
        <v>17902</v>
      </c>
      <c r="J4050" t="s">
        <v>17903</v>
      </c>
      <c r="K4050" t="s">
        <v>2395</v>
      </c>
      <c r="L4050" t="s">
        <v>6872</v>
      </c>
    </row>
    <row r="4051" spans="1:12">
      <c r="A4051" t="s">
        <v>17928</v>
      </c>
      <c r="B4051" t="s">
        <v>17905</v>
      </c>
      <c r="C4051" t="str">
        <f t="shared" si="63"/>
        <v>Thacker</v>
      </c>
      <c r="D4051" s="2" t="s">
        <v>15864</v>
      </c>
      <c r="E4051" t="s">
        <v>3932</v>
      </c>
      <c r="F4051" t="s">
        <v>29192</v>
      </c>
      <c r="G4051" t="s">
        <v>856</v>
      </c>
      <c r="H4051" t="s">
        <v>3632</v>
      </c>
      <c r="I4051" t="s">
        <v>4963</v>
      </c>
      <c r="J4051" t="s">
        <v>3925</v>
      </c>
      <c r="K4051" t="s">
        <v>169</v>
      </c>
      <c r="L4051" t="s">
        <v>6872</v>
      </c>
    </row>
    <row r="4052" spans="1:12">
      <c r="A4052" t="s">
        <v>842</v>
      </c>
      <c r="B4052" t="s">
        <v>843</v>
      </c>
      <c r="C4052" t="str">
        <f t="shared" si="63"/>
        <v>Name</v>
      </c>
      <c r="D4052" s="2" t="s">
        <v>844</v>
      </c>
      <c r="E4052" t="s">
        <v>845</v>
      </c>
      <c r="F4052" t="s">
        <v>846</v>
      </c>
      <c r="G4052" t="s">
        <v>847</v>
      </c>
      <c r="H4052" t="s">
        <v>848</v>
      </c>
      <c r="I4052" t="s">
        <v>849</v>
      </c>
      <c r="J4052" t="s">
        <v>850</v>
      </c>
      <c r="K4052" t="s">
        <v>851</v>
      </c>
      <c r="L4052" t="s">
        <v>852</v>
      </c>
    </row>
    <row r="4053" spans="1:12">
      <c r="A4053" t="s">
        <v>17932</v>
      </c>
      <c r="B4053" t="s">
        <v>17907</v>
      </c>
      <c r="C4053" t="str">
        <f t="shared" si="63"/>
        <v>Zinema</v>
      </c>
      <c r="D4053" s="2" t="s">
        <v>10772</v>
      </c>
      <c r="E4053" t="s">
        <v>6541</v>
      </c>
      <c r="F4053" t="s">
        <v>1089</v>
      </c>
      <c r="G4053" t="s">
        <v>2059</v>
      </c>
      <c r="H4053" t="s">
        <v>1264</v>
      </c>
      <c r="I4053" t="s">
        <v>9063</v>
      </c>
      <c r="J4053" t="s">
        <v>1534</v>
      </c>
      <c r="K4053" t="s">
        <v>859</v>
      </c>
      <c r="L4053" t="s">
        <v>6872</v>
      </c>
    </row>
    <row r="4054" spans="1:12">
      <c r="A4054" t="s">
        <v>17935</v>
      </c>
      <c r="B4054" t="s">
        <v>17909</v>
      </c>
      <c r="C4054" t="str">
        <f t="shared" si="63"/>
        <v>Crane</v>
      </c>
      <c r="D4054" s="2" t="s">
        <v>4834</v>
      </c>
      <c r="E4054" t="s">
        <v>1593</v>
      </c>
      <c r="F4054" t="s">
        <v>3999</v>
      </c>
      <c r="G4054" t="s">
        <v>856</v>
      </c>
      <c r="H4054" t="s">
        <v>1642</v>
      </c>
      <c r="I4054" t="s">
        <v>14624</v>
      </c>
      <c r="J4054" t="s">
        <v>1518</v>
      </c>
      <c r="K4054" t="s">
        <v>6401</v>
      </c>
      <c r="L4054" t="s">
        <v>3850</v>
      </c>
    </row>
    <row r="4055" spans="1:12">
      <c r="A4055" t="s">
        <v>17938</v>
      </c>
      <c r="B4055" t="s">
        <v>17911</v>
      </c>
      <c r="C4055" t="str">
        <f t="shared" si="63"/>
        <v>Prozone</v>
      </c>
      <c r="D4055" s="2" t="s">
        <v>6175</v>
      </c>
      <c r="E4055" t="s">
        <v>859</v>
      </c>
      <c r="F4055" t="s">
        <v>29193</v>
      </c>
      <c r="G4055" t="s">
        <v>856</v>
      </c>
      <c r="H4055" t="s">
        <v>2252</v>
      </c>
      <c r="I4055" t="s">
        <v>17912</v>
      </c>
      <c r="J4055" t="s">
        <v>4451</v>
      </c>
      <c r="K4055" t="s">
        <v>16449</v>
      </c>
      <c r="L4055" t="s">
        <v>674</v>
      </c>
    </row>
    <row r="4056" spans="1:12">
      <c r="A4056" t="s">
        <v>17942</v>
      </c>
      <c r="B4056" t="s">
        <v>17914</v>
      </c>
      <c r="C4056" t="str">
        <f t="shared" si="63"/>
        <v>Zuari</v>
      </c>
      <c r="D4056" s="2" t="s">
        <v>29194</v>
      </c>
      <c r="E4056" t="s">
        <v>859</v>
      </c>
      <c r="F4056" t="s">
        <v>29195</v>
      </c>
      <c r="G4056" t="s">
        <v>568</v>
      </c>
      <c r="H4056" t="s">
        <v>7341</v>
      </c>
      <c r="I4056" t="s">
        <v>17915</v>
      </c>
      <c r="J4056" t="s">
        <v>17916</v>
      </c>
      <c r="K4056" t="s">
        <v>6070</v>
      </c>
      <c r="L4056" t="s">
        <v>470</v>
      </c>
    </row>
    <row r="4057" spans="1:12">
      <c r="A4057" t="s">
        <v>17945</v>
      </c>
      <c r="B4057" t="s">
        <v>17918</v>
      </c>
      <c r="C4057" t="str">
        <f t="shared" si="63"/>
        <v>Diksat</v>
      </c>
      <c r="D4057" s="2" t="s">
        <v>8227</v>
      </c>
      <c r="E4057" t="s">
        <v>22776</v>
      </c>
      <c r="F4057" t="s">
        <v>13906</v>
      </c>
      <c r="G4057" t="s">
        <v>856</v>
      </c>
      <c r="H4057" t="s">
        <v>3062</v>
      </c>
      <c r="I4057" t="s">
        <v>17919</v>
      </c>
      <c r="J4057" t="s">
        <v>10941</v>
      </c>
      <c r="K4057" t="s">
        <v>662</v>
      </c>
      <c r="L4057" t="s">
        <v>470</v>
      </c>
    </row>
    <row r="4058" spans="1:12">
      <c r="A4058" t="s">
        <v>17950</v>
      </c>
      <c r="B4058" t="s">
        <v>17921</v>
      </c>
      <c r="C4058" t="str">
        <f t="shared" si="63"/>
        <v>Shukra</v>
      </c>
      <c r="D4058" s="2" t="s">
        <v>11733</v>
      </c>
      <c r="E4058" t="s">
        <v>25346</v>
      </c>
      <c r="F4058" t="s">
        <v>737</v>
      </c>
      <c r="G4058" t="s">
        <v>856</v>
      </c>
      <c r="H4058" t="s">
        <v>2196</v>
      </c>
      <c r="I4058" t="s">
        <v>7105</v>
      </c>
      <c r="J4058" t="s">
        <v>856</v>
      </c>
      <c r="K4058" t="s">
        <v>859</v>
      </c>
      <c r="L4058" t="s">
        <v>1582</v>
      </c>
    </row>
    <row r="4059" spans="1:12">
      <c r="A4059" t="s">
        <v>17954</v>
      </c>
      <c r="B4059" t="s">
        <v>23651</v>
      </c>
      <c r="C4059" t="str">
        <f t="shared" si="63"/>
        <v>Shree</v>
      </c>
      <c r="D4059" s="2" t="s">
        <v>2395</v>
      </c>
      <c r="E4059" t="s">
        <v>2099</v>
      </c>
      <c r="F4059" t="s">
        <v>8241</v>
      </c>
      <c r="G4059" t="s">
        <v>856</v>
      </c>
      <c r="H4059" t="s">
        <v>334</v>
      </c>
      <c r="I4059" t="s">
        <v>5627</v>
      </c>
      <c r="J4059" t="s">
        <v>7117</v>
      </c>
      <c r="K4059" t="s">
        <v>23652</v>
      </c>
      <c r="L4059" t="s">
        <v>1582</v>
      </c>
    </row>
    <row r="4060" spans="1:12">
      <c r="A4060" t="s">
        <v>17957</v>
      </c>
      <c r="B4060" t="s">
        <v>17923</v>
      </c>
      <c r="C4060" t="str">
        <f t="shared" si="63"/>
        <v>Dr</v>
      </c>
      <c r="D4060" s="2" t="s">
        <v>6359</v>
      </c>
      <c r="E4060" t="s">
        <v>7483</v>
      </c>
      <c r="F4060" t="s">
        <v>1350</v>
      </c>
      <c r="G4060" t="s">
        <v>856</v>
      </c>
      <c r="H4060" t="s">
        <v>568</v>
      </c>
      <c r="I4060" t="s">
        <v>17924</v>
      </c>
      <c r="J4060" t="s">
        <v>1176</v>
      </c>
      <c r="K4060" t="s">
        <v>3164</v>
      </c>
      <c r="L4060" t="s">
        <v>1582</v>
      </c>
    </row>
    <row r="4061" spans="1:12">
      <c r="A4061" t="s">
        <v>17961</v>
      </c>
      <c r="B4061" t="s">
        <v>17926</v>
      </c>
      <c r="C4061" t="str">
        <f t="shared" si="63"/>
        <v>Intec</v>
      </c>
      <c r="D4061" s="2" t="s">
        <v>1472</v>
      </c>
      <c r="E4061" t="s">
        <v>372</v>
      </c>
      <c r="F4061" t="s">
        <v>4549</v>
      </c>
      <c r="G4061" t="s">
        <v>856</v>
      </c>
      <c r="H4061" t="s">
        <v>2609</v>
      </c>
      <c r="I4061" t="s">
        <v>3684</v>
      </c>
      <c r="J4061" t="s">
        <v>149</v>
      </c>
      <c r="K4061" t="s">
        <v>17927</v>
      </c>
      <c r="L4061" t="s">
        <v>10540</v>
      </c>
    </row>
    <row r="4062" spans="1:12">
      <c r="A4062" t="s">
        <v>17964</v>
      </c>
      <c r="B4062" t="s">
        <v>17929</v>
      </c>
      <c r="C4062" t="str">
        <f t="shared" si="63"/>
        <v>Jeevan</v>
      </c>
      <c r="D4062" s="2" t="s">
        <v>1287</v>
      </c>
      <c r="E4062" t="s">
        <v>859</v>
      </c>
      <c r="F4062" t="s">
        <v>29196</v>
      </c>
      <c r="G4062" t="s">
        <v>856</v>
      </c>
      <c r="H4062" t="s">
        <v>11834</v>
      </c>
      <c r="I4062" t="s">
        <v>17930</v>
      </c>
      <c r="J4062" t="s">
        <v>9726</v>
      </c>
      <c r="K4062" t="s">
        <v>17931</v>
      </c>
      <c r="L4062" t="s">
        <v>10540</v>
      </c>
    </row>
    <row r="4063" spans="1:12">
      <c r="A4063" t="s">
        <v>17967</v>
      </c>
      <c r="B4063" t="s">
        <v>17559</v>
      </c>
      <c r="C4063" t="str">
        <f t="shared" si="63"/>
        <v>Sakuma</v>
      </c>
      <c r="D4063" s="2" t="s">
        <v>9037</v>
      </c>
      <c r="E4063" t="s">
        <v>2710</v>
      </c>
      <c r="F4063" t="s">
        <v>29197</v>
      </c>
      <c r="G4063" t="s">
        <v>856</v>
      </c>
      <c r="H4063" t="s">
        <v>2039</v>
      </c>
      <c r="I4063" t="s">
        <v>17560</v>
      </c>
      <c r="J4063" t="s">
        <v>17561</v>
      </c>
      <c r="K4063" t="s">
        <v>17562</v>
      </c>
      <c r="L4063" t="s">
        <v>580</v>
      </c>
    </row>
    <row r="4064" spans="1:12">
      <c r="A4064" t="s">
        <v>17970</v>
      </c>
      <c r="B4064" t="s">
        <v>17936</v>
      </c>
      <c r="C4064" t="str">
        <f t="shared" si="63"/>
        <v>Kay</v>
      </c>
      <c r="D4064" s="2" t="s">
        <v>5417</v>
      </c>
      <c r="E4064" t="s">
        <v>5042</v>
      </c>
      <c r="F4064" t="s">
        <v>608</v>
      </c>
      <c r="G4064" t="s">
        <v>856</v>
      </c>
      <c r="H4064" t="s">
        <v>883</v>
      </c>
      <c r="I4064" t="s">
        <v>15414</v>
      </c>
      <c r="J4064" t="s">
        <v>6887</v>
      </c>
      <c r="K4064" t="s">
        <v>17937</v>
      </c>
      <c r="L4064" t="s">
        <v>111</v>
      </c>
    </row>
    <row r="4065" spans="1:12">
      <c r="A4065" t="s">
        <v>17973</v>
      </c>
      <c r="B4065" t="s">
        <v>18384</v>
      </c>
      <c r="C4065" t="str">
        <f t="shared" si="63"/>
        <v>Country</v>
      </c>
      <c r="D4065" s="2" t="s">
        <v>2915</v>
      </c>
      <c r="E4065" t="s">
        <v>25349</v>
      </c>
      <c r="F4065" t="s">
        <v>25350</v>
      </c>
      <c r="G4065" t="s">
        <v>856</v>
      </c>
      <c r="H4065" t="s">
        <v>449</v>
      </c>
      <c r="I4065" t="s">
        <v>18385</v>
      </c>
      <c r="J4065" t="s">
        <v>12500</v>
      </c>
      <c r="K4065" t="s">
        <v>18386</v>
      </c>
      <c r="L4065" t="s">
        <v>111</v>
      </c>
    </row>
    <row r="4066" spans="1:12">
      <c r="A4066" t="s">
        <v>17975</v>
      </c>
      <c r="B4066" t="s">
        <v>17939</v>
      </c>
      <c r="C4066" t="str">
        <f t="shared" si="63"/>
        <v>Utique</v>
      </c>
      <c r="D4066" s="2" t="s">
        <v>745</v>
      </c>
      <c r="E4066" t="s">
        <v>6444</v>
      </c>
      <c r="F4066" t="s">
        <v>4009</v>
      </c>
      <c r="G4066" t="s">
        <v>856</v>
      </c>
      <c r="H4066" t="s">
        <v>2027</v>
      </c>
      <c r="I4066" t="s">
        <v>17940</v>
      </c>
      <c r="J4066" t="s">
        <v>7532</v>
      </c>
      <c r="K4066" t="s">
        <v>17941</v>
      </c>
      <c r="L4066" t="s">
        <v>4916</v>
      </c>
    </row>
    <row r="4067" spans="1:12">
      <c r="A4067" t="s">
        <v>17978</v>
      </c>
      <c r="B4067" t="s">
        <v>17943</v>
      </c>
      <c r="C4067" t="str">
        <f t="shared" si="63"/>
        <v>S</v>
      </c>
      <c r="D4067" s="2" t="s">
        <v>29198</v>
      </c>
      <c r="E4067" t="s">
        <v>29199</v>
      </c>
      <c r="F4067" t="s">
        <v>29200</v>
      </c>
      <c r="G4067" t="s">
        <v>856</v>
      </c>
      <c r="H4067" t="s">
        <v>9983</v>
      </c>
      <c r="I4067" t="s">
        <v>17944</v>
      </c>
      <c r="J4067" t="s">
        <v>11799</v>
      </c>
      <c r="K4067" t="s">
        <v>9163</v>
      </c>
      <c r="L4067" t="s">
        <v>207</v>
      </c>
    </row>
    <row r="4068" spans="1:12">
      <c r="A4068" t="s">
        <v>842</v>
      </c>
      <c r="B4068" t="s">
        <v>843</v>
      </c>
      <c r="C4068" t="str">
        <f t="shared" si="63"/>
        <v>Name</v>
      </c>
      <c r="D4068" s="2" t="s">
        <v>844</v>
      </c>
      <c r="E4068" t="s">
        <v>845</v>
      </c>
      <c r="F4068" t="s">
        <v>846</v>
      </c>
      <c r="G4068" t="s">
        <v>847</v>
      </c>
      <c r="H4068" t="s">
        <v>848</v>
      </c>
      <c r="I4068" t="s">
        <v>849</v>
      </c>
      <c r="J4068" t="s">
        <v>850</v>
      </c>
      <c r="K4068" t="s">
        <v>851</v>
      </c>
      <c r="L4068" t="s">
        <v>852</v>
      </c>
    </row>
    <row r="4069" spans="1:12">
      <c r="A4069" t="s">
        <v>17980</v>
      </c>
      <c r="B4069" t="s">
        <v>17946</v>
      </c>
      <c r="C4069" t="str">
        <f t="shared" si="63"/>
        <v>PVR</v>
      </c>
      <c r="D4069" s="2" t="s">
        <v>29201</v>
      </c>
      <c r="E4069" t="s">
        <v>859</v>
      </c>
      <c r="F4069" t="s">
        <v>29202</v>
      </c>
      <c r="G4069" t="s">
        <v>856</v>
      </c>
      <c r="H4069" t="s">
        <v>17947</v>
      </c>
      <c r="I4069" t="s">
        <v>17948</v>
      </c>
      <c r="J4069" t="s">
        <v>17949</v>
      </c>
      <c r="K4069" t="s">
        <v>5687</v>
      </c>
      <c r="L4069" t="s">
        <v>269</v>
      </c>
    </row>
    <row r="4070" spans="1:12">
      <c r="A4070" t="s">
        <v>17983</v>
      </c>
      <c r="B4070" t="s">
        <v>17951</v>
      </c>
      <c r="C4070" t="str">
        <f t="shared" si="63"/>
        <v>Gretex</v>
      </c>
      <c r="D4070" s="2" t="s">
        <v>29203</v>
      </c>
      <c r="E4070" t="s">
        <v>859</v>
      </c>
      <c r="F4070" t="s">
        <v>29204</v>
      </c>
      <c r="G4070" t="s">
        <v>198</v>
      </c>
      <c r="H4070" t="s">
        <v>2066</v>
      </c>
      <c r="I4070" t="s">
        <v>17952</v>
      </c>
      <c r="J4070" t="s">
        <v>13581</v>
      </c>
      <c r="K4070" t="s">
        <v>17953</v>
      </c>
      <c r="L4070" t="s">
        <v>3060</v>
      </c>
    </row>
    <row r="4071" spans="1:12">
      <c r="A4071" t="s">
        <v>17987</v>
      </c>
      <c r="B4071" t="s">
        <v>17955</v>
      </c>
      <c r="C4071" t="str">
        <f t="shared" si="63"/>
        <v>Asian</v>
      </c>
      <c r="D4071" s="2" t="s">
        <v>9748</v>
      </c>
      <c r="E4071" t="s">
        <v>8306</v>
      </c>
      <c r="F4071" t="s">
        <v>4082</v>
      </c>
      <c r="G4071" t="s">
        <v>856</v>
      </c>
      <c r="H4071" t="s">
        <v>1369</v>
      </c>
      <c r="I4071" t="s">
        <v>17956</v>
      </c>
      <c r="J4071" t="s">
        <v>3242</v>
      </c>
      <c r="K4071" t="s">
        <v>2714</v>
      </c>
      <c r="L4071" t="s">
        <v>2569</v>
      </c>
    </row>
    <row r="4072" spans="1:12">
      <c r="A4072" t="s">
        <v>17990</v>
      </c>
      <c r="B4072" t="s">
        <v>17958</v>
      </c>
      <c r="C4072" t="str">
        <f t="shared" si="63"/>
        <v>KKalpana</v>
      </c>
      <c r="D4072" s="2" t="s">
        <v>3291</v>
      </c>
      <c r="E4072" t="s">
        <v>25351</v>
      </c>
      <c r="F4072" t="s">
        <v>25352</v>
      </c>
      <c r="G4072" t="s">
        <v>856</v>
      </c>
      <c r="H4072" t="s">
        <v>237</v>
      </c>
      <c r="I4072" t="s">
        <v>17959</v>
      </c>
      <c r="J4072" t="s">
        <v>3809</v>
      </c>
      <c r="K4072" t="s">
        <v>17960</v>
      </c>
      <c r="L4072" t="s">
        <v>2099</v>
      </c>
    </row>
    <row r="4073" spans="1:12">
      <c r="A4073" t="s">
        <v>17995</v>
      </c>
      <c r="B4073" t="s">
        <v>17962</v>
      </c>
      <c r="C4073" t="str">
        <f t="shared" si="63"/>
        <v>Pentokey</v>
      </c>
      <c r="D4073" s="2" t="s">
        <v>25353</v>
      </c>
      <c r="E4073" t="s">
        <v>1927</v>
      </c>
      <c r="F4073" t="s">
        <v>4176</v>
      </c>
      <c r="G4073" t="s">
        <v>856</v>
      </c>
      <c r="H4073" t="s">
        <v>309</v>
      </c>
      <c r="I4073" t="s">
        <v>17963</v>
      </c>
      <c r="J4073" t="s">
        <v>688</v>
      </c>
      <c r="K4073" t="s">
        <v>859</v>
      </c>
      <c r="L4073" t="s">
        <v>7804</v>
      </c>
    </row>
    <row r="4074" spans="1:12">
      <c r="A4074" t="s">
        <v>17999</v>
      </c>
      <c r="B4074" t="s">
        <v>17965</v>
      </c>
      <c r="C4074" t="str">
        <f t="shared" si="63"/>
        <v>Milestone</v>
      </c>
      <c r="D4074" s="2" t="s">
        <v>18332</v>
      </c>
      <c r="E4074" t="s">
        <v>4033</v>
      </c>
      <c r="F4074" t="s">
        <v>10916</v>
      </c>
      <c r="G4074" t="s">
        <v>856</v>
      </c>
      <c r="H4074" t="s">
        <v>1902</v>
      </c>
      <c r="I4074" t="s">
        <v>17966</v>
      </c>
      <c r="J4074" t="s">
        <v>5476</v>
      </c>
      <c r="K4074" t="s">
        <v>4593</v>
      </c>
      <c r="L4074" t="s">
        <v>7804</v>
      </c>
    </row>
    <row r="4075" spans="1:12">
      <c r="A4075" t="s">
        <v>18001</v>
      </c>
      <c r="B4075" t="s">
        <v>17968</v>
      </c>
      <c r="C4075" t="str">
        <f t="shared" si="63"/>
        <v>Natural</v>
      </c>
      <c r="D4075" s="2" t="s">
        <v>23181</v>
      </c>
      <c r="E4075" t="s">
        <v>859</v>
      </c>
      <c r="F4075" t="s">
        <v>25354</v>
      </c>
      <c r="G4075" t="s">
        <v>856</v>
      </c>
      <c r="H4075" t="s">
        <v>653</v>
      </c>
      <c r="I4075" t="s">
        <v>17969</v>
      </c>
      <c r="J4075" t="s">
        <v>3306</v>
      </c>
      <c r="K4075" t="s">
        <v>3236</v>
      </c>
      <c r="L4075" t="s">
        <v>7804</v>
      </c>
    </row>
    <row r="4076" spans="1:12">
      <c r="A4076" t="s">
        <v>18005</v>
      </c>
      <c r="B4076" t="s">
        <v>18025</v>
      </c>
      <c r="C4076" t="str">
        <f t="shared" si="63"/>
        <v>Mishka</v>
      </c>
      <c r="D4076" s="2" t="s">
        <v>11817</v>
      </c>
      <c r="E4076" t="s">
        <v>25355</v>
      </c>
      <c r="F4076" t="s">
        <v>24881</v>
      </c>
      <c r="G4076" t="s">
        <v>856</v>
      </c>
      <c r="H4076" t="s">
        <v>732</v>
      </c>
      <c r="I4076" t="s">
        <v>15100</v>
      </c>
      <c r="J4076" t="s">
        <v>2944</v>
      </c>
      <c r="K4076" t="s">
        <v>8521</v>
      </c>
      <c r="L4076" t="s">
        <v>154</v>
      </c>
    </row>
    <row r="4077" spans="1:12">
      <c r="A4077" t="s">
        <v>18008</v>
      </c>
      <c r="B4077" t="s">
        <v>77</v>
      </c>
      <c r="C4077" t="str">
        <f t="shared" si="63"/>
        <v>Eternal</v>
      </c>
      <c r="D4077" s="2" t="s">
        <v>29205</v>
      </c>
      <c r="E4077" t="s">
        <v>29206</v>
      </c>
      <c r="F4077" t="s">
        <v>29207</v>
      </c>
      <c r="G4077" t="s">
        <v>856</v>
      </c>
      <c r="H4077" t="s">
        <v>5110</v>
      </c>
      <c r="I4077" t="s">
        <v>8278</v>
      </c>
      <c r="J4077" t="s">
        <v>17972</v>
      </c>
      <c r="K4077" t="s">
        <v>5480</v>
      </c>
      <c r="L4077" t="s">
        <v>154</v>
      </c>
    </row>
    <row r="4078" spans="1:12">
      <c r="A4078" t="s">
        <v>18012</v>
      </c>
      <c r="B4078" t="s">
        <v>17974</v>
      </c>
      <c r="C4078" t="str">
        <f t="shared" si="63"/>
        <v>Hemo</v>
      </c>
      <c r="D4078" s="2" t="s">
        <v>7434</v>
      </c>
      <c r="E4078" t="s">
        <v>25356</v>
      </c>
      <c r="F4078" t="s">
        <v>7148</v>
      </c>
      <c r="G4078" t="s">
        <v>856</v>
      </c>
      <c r="H4078" t="s">
        <v>1249</v>
      </c>
      <c r="I4078" t="s">
        <v>859</v>
      </c>
      <c r="J4078" t="s">
        <v>856</v>
      </c>
      <c r="K4078" t="s">
        <v>859</v>
      </c>
      <c r="L4078" t="s">
        <v>642</v>
      </c>
    </row>
    <row r="4079" spans="1:12">
      <c r="A4079" t="s">
        <v>842</v>
      </c>
      <c r="B4079" t="s">
        <v>843</v>
      </c>
      <c r="C4079" t="str">
        <f t="shared" si="63"/>
        <v>Name</v>
      </c>
      <c r="D4079" s="2" t="s">
        <v>844</v>
      </c>
      <c r="E4079" t="s">
        <v>845</v>
      </c>
      <c r="F4079" t="s">
        <v>846</v>
      </c>
      <c r="G4079" t="s">
        <v>847</v>
      </c>
      <c r="H4079" t="s">
        <v>848</v>
      </c>
      <c r="I4079" t="s">
        <v>849</v>
      </c>
      <c r="J4079" t="s">
        <v>850</v>
      </c>
      <c r="K4079" t="s">
        <v>851</v>
      </c>
      <c r="L4079" t="s">
        <v>852</v>
      </c>
    </row>
    <row r="4080" spans="1:12">
      <c r="A4080" t="s">
        <v>18015</v>
      </c>
      <c r="B4080" t="s">
        <v>17976</v>
      </c>
      <c r="C4080" t="str">
        <f t="shared" si="63"/>
        <v>Dalal</v>
      </c>
      <c r="D4080" s="2" t="s">
        <v>23654</v>
      </c>
      <c r="E4080" t="s">
        <v>859</v>
      </c>
      <c r="F4080" t="s">
        <v>10407</v>
      </c>
      <c r="G4080" t="s">
        <v>856</v>
      </c>
      <c r="H4080" t="s">
        <v>400</v>
      </c>
      <c r="I4080" t="s">
        <v>17977</v>
      </c>
      <c r="J4080" t="s">
        <v>856</v>
      </c>
      <c r="K4080" t="s">
        <v>870</v>
      </c>
      <c r="L4080" t="s">
        <v>642</v>
      </c>
    </row>
    <row r="4081" spans="1:12">
      <c r="A4081" t="s">
        <v>18017</v>
      </c>
      <c r="B4081" t="s">
        <v>17979</v>
      </c>
      <c r="C4081" t="str">
        <f t="shared" si="63"/>
        <v>Silly</v>
      </c>
      <c r="D4081" s="2" t="s">
        <v>3827</v>
      </c>
      <c r="E4081" t="s">
        <v>859</v>
      </c>
      <c r="F4081" t="s">
        <v>4796</v>
      </c>
      <c r="G4081" t="s">
        <v>856</v>
      </c>
      <c r="H4081" t="s">
        <v>586</v>
      </c>
      <c r="I4081" t="s">
        <v>859</v>
      </c>
      <c r="J4081" t="s">
        <v>468</v>
      </c>
      <c r="K4081" t="s">
        <v>501</v>
      </c>
      <c r="L4081" t="s">
        <v>642</v>
      </c>
    </row>
    <row r="4082" spans="1:12">
      <c r="A4082" t="s">
        <v>18019</v>
      </c>
      <c r="B4082" t="s">
        <v>17981</v>
      </c>
      <c r="C4082" t="str">
        <f t="shared" si="63"/>
        <v>Dangee</v>
      </c>
      <c r="D4082" s="2" t="s">
        <v>4357</v>
      </c>
      <c r="E4082" t="s">
        <v>859</v>
      </c>
      <c r="F4082" t="s">
        <v>23001</v>
      </c>
      <c r="G4082" t="s">
        <v>856</v>
      </c>
      <c r="H4082" t="s">
        <v>11461</v>
      </c>
      <c r="I4082" t="s">
        <v>17982</v>
      </c>
      <c r="J4082" t="s">
        <v>3481</v>
      </c>
      <c r="K4082" t="s">
        <v>8920</v>
      </c>
      <c r="L4082" t="s">
        <v>141</v>
      </c>
    </row>
    <row r="4083" spans="1:12">
      <c r="A4083" t="s">
        <v>18021</v>
      </c>
      <c r="B4083" t="s">
        <v>18656</v>
      </c>
      <c r="C4083" t="str">
        <f t="shared" si="63"/>
        <v>Mindpool</v>
      </c>
      <c r="D4083" s="2" t="s">
        <v>11708</v>
      </c>
      <c r="E4083" t="s">
        <v>18657</v>
      </c>
      <c r="F4083" t="s">
        <v>3713</v>
      </c>
      <c r="G4083" t="s">
        <v>856</v>
      </c>
      <c r="H4083" t="s">
        <v>1787</v>
      </c>
      <c r="I4083" t="s">
        <v>15410</v>
      </c>
      <c r="J4083" t="s">
        <v>192</v>
      </c>
      <c r="K4083" t="s">
        <v>18658</v>
      </c>
      <c r="L4083" t="s">
        <v>141</v>
      </c>
    </row>
    <row r="4084" spans="1:12">
      <c r="A4084" t="s">
        <v>18024</v>
      </c>
      <c r="B4084" t="s">
        <v>17984</v>
      </c>
      <c r="C4084" t="str">
        <f t="shared" si="63"/>
        <v>Radhe</v>
      </c>
      <c r="D4084" s="2" t="s">
        <v>196</v>
      </c>
      <c r="E4084" t="s">
        <v>5970</v>
      </c>
      <c r="F4084" t="s">
        <v>23131</v>
      </c>
      <c r="G4084" t="s">
        <v>856</v>
      </c>
      <c r="H4084" t="s">
        <v>6917</v>
      </c>
      <c r="I4084" t="s">
        <v>17985</v>
      </c>
      <c r="J4084" t="s">
        <v>13637</v>
      </c>
      <c r="K4084" t="s">
        <v>17986</v>
      </c>
      <c r="L4084" t="s">
        <v>4196</v>
      </c>
    </row>
    <row r="4085" spans="1:12">
      <c r="A4085" t="s">
        <v>18026</v>
      </c>
      <c r="B4085" t="s">
        <v>17988</v>
      </c>
      <c r="C4085" t="str">
        <f t="shared" si="63"/>
        <v>Longview</v>
      </c>
      <c r="D4085" s="2" t="s">
        <v>1888</v>
      </c>
      <c r="E4085" t="s">
        <v>859</v>
      </c>
      <c r="F4085" t="s">
        <v>1223</v>
      </c>
      <c r="G4085" t="s">
        <v>856</v>
      </c>
      <c r="H4085" t="s">
        <v>4302</v>
      </c>
      <c r="I4085" t="s">
        <v>17989</v>
      </c>
      <c r="J4085" t="s">
        <v>856</v>
      </c>
      <c r="K4085" t="s">
        <v>870</v>
      </c>
      <c r="L4085" t="s">
        <v>4053</v>
      </c>
    </row>
    <row r="4086" spans="1:12">
      <c r="A4086" t="s">
        <v>18031</v>
      </c>
      <c r="B4086" t="s">
        <v>17991</v>
      </c>
      <c r="C4086" t="str">
        <f t="shared" si="63"/>
        <v>Bombay</v>
      </c>
      <c r="D4086" s="2" t="s">
        <v>16722</v>
      </c>
      <c r="E4086" t="s">
        <v>29208</v>
      </c>
      <c r="F4086" t="s">
        <v>29209</v>
      </c>
      <c r="G4086" t="s">
        <v>3634</v>
      </c>
      <c r="H4086" t="s">
        <v>10524</v>
      </c>
      <c r="I4086" t="s">
        <v>17992</v>
      </c>
      <c r="J4086" t="s">
        <v>17993</v>
      </c>
      <c r="K4086" t="s">
        <v>17994</v>
      </c>
      <c r="L4086" t="s">
        <v>4053</v>
      </c>
    </row>
    <row r="4087" spans="1:12">
      <c r="A4087" t="s">
        <v>18035</v>
      </c>
      <c r="B4087" t="s">
        <v>17996</v>
      </c>
      <c r="C4087" t="str">
        <f t="shared" si="63"/>
        <v>Cindrella</v>
      </c>
      <c r="D4087" s="2" t="s">
        <v>2585</v>
      </c>
      <c r="E4087" t="s">
        <v>1193</v>
      </c>
      <c r="F4087" t="s">
        <v>7682</v>
      </c>
      <c r="G4087" t="s">
        <v>856</v>
      </c>
      <c r="H4087" t="s">
        <v>354</v>
      </c>
      <c r="I4087" t="s">
        <v>17997</v>
      </c>
      <c r="J4087" t="s">
        <v>354</v>
      </c>
      <c r="K4087" t="s">
        <v>17998</v>
      </c>
      <c r="L4087" t="s">
        <v>4053</v>
      </c>
    </row>
    <row r="4088" spans="1:12">
      <c r="A4088" t="s">
        <v>18040</v>
      </c>
      <c r="B4088" t="s">
        <v>18000</v>
      </c>
      <c r="C4088" t="str">
        <f t="shared" si="63"/>
        <v>Magenta</v>
      </c>
      <c r="D4088" s="2" t="s">
        <v>1472</v>
      </c>
      <c r="E4088" t="s">
        <v>25357</v>
      </c>
      <c r="F4088" t="s">
        <v>12951</v>
      </c>
      <c r="G4088" t="s">
        <v>856</v>
      </c>
      <c r="H4088" t="s">
        <v>237</v>
      </c>
      <c r="I4088" t="s">
        <v>5449</v>
      </c>
      <c r="J4088" t="s">
        <v>1655</v>
      </c>
      <c r="K4088" t="s">
        <v>15613</v>
      </c>
      <c r="L4088" t="s">
        <v>4053</v>
      </c>
    </row>
    <row r="4089" spans="1:12">
      <c r="A4089" t="s">
        <v>18047</v>
      </c>
      <c r="B4089" t="s">
        <v>18002</v>
      </c>
      <c r="C4089" t="str">
        <f t="shared" si="63"/>
        <v>MFL</v>
      </c>
      <c r="D4089" s="2" t="s">
        <v>867</v>
      </c>
      <c r="E4089" t="s">
        <v>859</v>
      </c>
      <c r="F4089" t="s">
        <v>370</v>
      </c>
      <c r="G4089" t="s">
        <v>856</v>
      </c>
      <c r="H4089" t="s">
        <v>18003</v>
      </c>
      <c r="I4089" t="s">
        <v>18004</v>
      </c>
      <c r="J4089" t="s">
        <v>4317</v>
      </c>
      <c r="K4089" t="s">
        <v>4546</v>
      </c>
      <c r="L4089" t="s">
        <v>6838</v>
      </c>
    </row>
    <row r="4090" spans="1:12">
      <c r="A4090" t="s">
        <v>18050</v>
      </c>
      <c r="B4090" t="s">
        <v>18006</v>
      </c>
      <c r="C4090" t="str">
        <f t="shared" si="63"/>
        <v>Inox</v>
      </c>
      <c r="D4090" s="2" t="s">
        <v>29210</v>
      </c>
      <c r="E4090" t="s">
        <v>29211</v>
      </c>
      <c r="F4090" t="s">
        <v>29212</v>
      </c>
      <c r="G4090" t="s">
        <v>856</v>
      </c>
      <c r="H4090" t="s">
        <v>5986</v>
      </c>
      <c r="I4090" t="s">
        <v>18007</v>
      </c>
      <c r="J4090" t="s">
        <v>11665</v>
      </c>
      <c r="K4090" t="s">
        <v>2583</v>
      </c>
      <c r="L4090" t="s">
        <v>6838</v>
      </c>
    </row>
    <row r="4091" spans="1:12">
      <c r="A4091" t="s">
        <v>18053</v>
      </c>
      <c r="B4091" t="s">
        <v>18009</v>
      </c>
      <c r="C4091" t="str">
        <f t="shared" si="63"/>
        <v>RSWM</v>
      </c>
      <c r="D4091" s="2" t="s">
        <v>23123</v>
      </c>
      <c r="E4091" t="s">
        <v>859</v>
      </c>
      <c r="F4091" t="s">
        <v>25358</v>
      </c>
      <c r="G4091" t="s">
        <v>856</v>
      </c>
      <c r="H4091" t="s">
        <v>2035</v>
      </c>
      <c r="I4091" t="s">
        <v>18010</v>
      </c>
      <c r="J4091" t="s">
        <v>18011</v>
      </c>
      <c r="K4091" t="s">
        <v>15897</v>
      </c>
      <c r="L4091" t="s">
        <v>3327</v>
      </c>
    </row>
    <row r="4092" spans="1:12">
      <c r="A4092" t="s">
        <v>18055</v>
      </c>
      <c r="B4092" t="s">
        <v>18013</v>
      </c>
      <c r="C4092" t="str">
        <f t="shared" si="63"/>
        <v>Scarnose</v>
      </c>
      <c r="D4092" s="2" t="s">
        <v>25359</v>
      </c>
      <c r="E4092" t="s">
        <v>25360</v>
      </c>
      <c r="F4092" t="s">
        <v>235</v>
      </c>
      <c r="G4092" t="s">
        <v>856</v>
      </c>
      <c r="H4092" t="s">
        <v>1257</v>
      </c>
      <c r="I4092" t="s">
        <v>857</v>
      </c>
      <c r="J4092" t="s">
        <v>3294</v>
      </c>
      <c r="K4092" t="s">
        <v>18014</v>
      </c>
      <c r="L4092" t="s">
        <v>3327</v>
      </c>
    </row>
    <row r="4093" spans="1:12">
      <c r="A4093" t="s">
        <v>18058</v>
      </c>
      <c r="B4093" t="s">
        <v>18016</v>
      </c>
      <c r="C4093" t="str">
        <f t="shared" si="63"/>
        <v>Blue</v>
      </c>
      <c r="D4093" s="2" t="s">
        <v>25361</v>
      </c>
      <c r="E4093" t="s">
        <v>25362</v>
      </c>
      <c r="F4093" t="s">
        <v>25363</v>
      </c>
      <c r="G4093" t="s">
        <v>856</v>
      </c>
      <c r="H4093" t="s">
        <v>568</v>
      </c>
      <c r="I4093" t="s">
        <v>12090</v>
      </c>
      <c r="J4093" t="s">
        <v>11871</v>
      </c>
      <c r="K4093" t="s">
        <v>12295</v>
      </c>
      <c r="L4093" t="s">
        <v>855</v>
      </c>
    </row>
    <row r="4094" spans="1:12">
      <c r="A4094" t="s">
        <v>18062</v>
      </c>
      <c r="B4094" t="s">
        <v>18018</v>
      </c>
      <c r="C4094" t="str">
        <f t="shared" si="63"/>
        <v>Ent.Network</v>
      </c>
      <c r="D4094" s="2" t="s">
        <v>29213</v>
      </c>
      <c r="E4094" t="s">
        <v>28754</v>
      </c>
      <c r="F4094" t="s">
        <v>29214</v>
      </c>
      <c r="G4094" t="s">
        <v>4127</v>
      </c>
      <c r="H4094" t="s">
        <v>664</v>
      </c>
      <c r="I4094" t="s">
        <v>1508</v>
      </c>
      <c r="J4094" t="s">
        <v>7228</v>
      </c>
      <c r="K4094" t="s">
        <v>6247</v>
      </c>
      <c r="L4094" t="s">
        <v>136</v>
      </c>
    </row>
    <row r="4095" spans="1:12">
      <c r="A4095" t="s">
        <v>842</v>
      </c>
      <c r="B4095" t="s">
        <v>843</v>
      </c>
      <c r="C4095" t="str">
        <f t="shared" si="63"/>
        <v>Name</v>
      </c>
      <c r="D4095" s="2" t="s">
        <v>844</v>
      </c>
      <c r="E4095" t="s">
        <v>845</v>
      </c>
      <c r="F4095" t="s">
        <v>846</v>
      </c>
      <c r="G4095" t="s">
        <v>847</v>
      </c>
      <c r="H4095" t="s">
        <v>848</v>
      </c>
      <c r="I4095" t="s">
        <v>849</v>
      </c>
      <c r="J4095" t="s">
        <v>850</v>
      </c>
      <c r="K4095" t="s">
        <v>851</v>
      </c>
      <c r="L4095" t="s">
        <v>852</v>
      </c>
    </row>
    <row r="4096" spans="1:12">
      <c r="A4096" t="s">
        <v>18064</v>
      </c>
      <c r="B4096" t="s">
        <v>18020</v>
      </c>
      <c r="C4096" t="str">
        <f t="shared" si="63"/>
        <v>Times</v>
      </c>
      <c r="D4096" s="2" t="s">
        <v>7025</v>
      </c>
      <c r="E4096" t="s">
        <v>4859</v>
      </c>
      <c r="F4096" t="s">
        <v>2115</v>
      </c>
      <c r="G4096" t="s">
        <v>856</v>
      </c>
      <c r="H4096" t="s">
        <v>1141</v>
      </c>
      <c r="I4096" t="s">
        <v>908</v>
      </c>
      <c r="J4096" t="s">
        <v>1893</v>
      </c>
      <c r="K4096" t="s">
        <v>2108</v>
      </c>
      <c r="L4096" t="s">
        <v>136</v>
      </c>
    </row>
    <row r="4097" spans="1:12">
      <c r="A4097" t="s">
        <v>18069</v>
      </c>
      <c r="B4097" t="s">
        <v>18022</v>
      </c>
      <c r="C4097" t="str">
        <f t="shared" si="63"/>
        <v>Sanco</v>
      </c>
      <c r="D4097" s="2" t="s">
        <v>25364</v>
      </c>
      <c r="E4097" t="s">
        <v>27857</v>
      </c>
      <c r="F4097" t="s">
        <v>24802</v>
      </c>
      <c r="G4097" t="s">
        <v>2059</v>
      </c>
      <c r="H4097" t="s">
        <v>6973</v>
      </c>
      <c r="I4097" t="s">
        <v>18023</v>
      </c>
      <c r="J4097" t="s">
        <v>3118</v>
      </c>
      <c r="K4097" t="s">
        <v>17453</v>
      </c>
      <c r="L4097" t="s">
        <v>1211</v>
      </c>
    </row>
    <row r="4098" spans="1:12">
      <c r="A4098" t="s">
        <v>18073</v>
      </c>
      <c r="B4098" t="s">
        <v>18027</v>
      </c>
      <c r="C4098" t="str">
        <f t="shared" ref="C4098:C4161" si="64">IFERROR(LEFT(B4098,FIND(" ",B4098)-1),B4098)</f>
        <v>TruCap</v>
      </c>
      <c r="D4098" s="2" t="s">
        <v>6580</v>
      </c>
      <c r="E4098" t="s">
        <v>859</v>
      </c>
      <c r="F4098" t="s">
        <v>29215</v>
      </c>
      <c r="G4098" t="s">
        <v>856</v>
      </c>
      <c r="H4098" t="s">
        <v>18028</v>
      </c>
      <c r="I4098" t="s">
        <v>18029</v>
      </c>
      <c r="J4098" t="s">
        <v>12473</v>
      </c>
      <c r="K4098" t="s">
        <v>18030</v>
      </c>
      <c r="L4098" t="s">
        <v>114</v>
      </c>
    </row>
    <row r="4099" spans="1:12">
      <c r="A4099" t="s">
        <v>18077</v>
      </c>
      <c r="B4099" t="s">
        <v>18032</v>
      </c>
      <c r="C4099" t="str">
        <f t="shared" si="64"/>
        <v>Max</v>
      </c>
      <c r="D4099" s="2" t="s">
        <v>29216</v>
      </c>
      <c r="E4099" t="s">
        <v>26932</v>
      </c>
      <c r="F4099" t="s">
        <v>29217</v>
      </c>
      <c r="G4099" t="s">
        <v>856</v>
      </c>
      <c r="H4099" t="s">
        <v>1323</v>
      </c>
      <c r="I4099" t="s">
        <v>18033</v>
      </c>
      <c r="J4099" t="s">
        <v>18034</v>
      </c>
      <c r="K4099" t="s">
        <v>4481</v>
      </c>
      <c r="L4099" t="s">
        <v>114</v>
      </c>
    </row>
    <row r="4100" spans="1:12">
      <c r="A4100" t="s">
        <v>18079</v>
      </c>
      <c r="B4100" t="s">
        <v>18036</v>
      </c>
      <c r="C4100" t="str">
        <f t="shared" si="64"/>
        <v>Welcure</v>
      </c>
      <c r="D4100" s="2" t="s">
        <v>406</v>
      </c>
      <c r="E4100" t="s">
        <v>2609</v>
      </c>
      <c r="F4100" t="s">
        <v>23140</v>
      </c>
      <c r="G4100" t="s">
        <v>856</v>
      </c>
      <c r="H4100" t="s">
        <v>18037</v>
      </c>
      <c r="I4100" t="s">
        <v>18038</v>
      </c>
      <c r="J4100" t="s">
        <v>18039</v>
      </c>
      <c r="K4100" t="s">
        <v>859</v>
      </c>
      <c r="L4100" t="s">
        <v>6962</v>
      </c>
    </row>
    <row r="4101" spans="1:12">
      <c r="A4101" t="s">
        <v>18081</v>
      </c>
      <c r="B4101" t="s">
        <v>18041</v>
      </c>
      <c r="C4101" t="str">
        <f t="shared" si="64"/>
        <v>Vega</v>
      </c>
      <c r="D4101" s="2" t="s">
        <v>18042</v>
      </c>
      <c r="E4101" t="s">
        <v>18043</v>
      </c>
      <c r="F4101" t="s">
        <v>18044</v>
      </c>
      <c r="G4101" t="s">
        <v>856</v>
      </c>
      <c r="H4101" t="s">
        <v>8957</v>
      </c>
      <c r="I4101" t="s">
        <v>18045</v>
      </c>
      <c r="J4101" t="s">
        <v>18046</v>
      </c>
      <c r="K4101" t="s">
        <v>859</v>
      </c>
      <c r="L4101" t="s">
        <v>6962</v>
      </c>
    </row>
    <row r="4102" spans="1:12">
      <c r="A4102" t="s">
        <v>18085</v>
      </c>
      <c r="B4102" t="s">
        <v>18048</v>
      </c>
      <c r="C4102" t="str">
        <f t="shared" si="64"/>
        <v>Sar</v>
      </c>
      <c r="D4102" s="2" t="s">
        <v>25365</v>
      </c>
      <c r="E4102" t="s">
        <v>25366</v>
      </c>
      <c r="F4102" t="s">
        <v>25367</v>
      </c>
      <c r="G4102" t="s">
        <v>856</v>
      </c>
      <c r="H4102" t="s">
        <v>1642</v>
      </c>
      <c r="I4102" t="s">
        <v>1265</v>
      </c>
      <c r="J4102" t="s">
        <v>2511</v>
      </c>
      <c r="K4102" t="s">
        <v>18049</v>
      </c>
      <c r="L4102" t="s">
        <v>9037</v>
      </c>
    </row>
    <row r="4103" spans="1:12">
      <c r="A4103" t="s">
        <v>18089</v>
      </c>
      <c r="B4103" t="s">
        <v>18051</v>
      </c>
      <c r="C4103" t="str">
        <f t="shared" si="64"/>
        <v>IEL</v>
      </c>
      <c r="D4103" s="2" t="s">
        <v>239</v>
      </c>
      <c r="E4103" t="s">
        <v>859</v>
      </c>
      <c r="F4103" t="s">
        <v>29218</v>
      </c>
      <c r="G4103" t="s">
        <v>856</v>
      </c>
      <c r="H4103" t="s">
        <v>402</v>
      </c>
      <c r="I4103" t="s">
        <v>18052</v>
      </c>
      <c r="J4103" t="s">
        <v>856</v>
      </c>
      <c r="K4103" t="s">
        <v>870</v>
      </c>
      <c r="L4103" t="s">
        <v>10152</v>
      </c>
    </row>
    <row r="4104" spans="1:12">
      <c r="A4104" t="s">
        <v>18092</v>
      </c>
      <c r="B4104" t="s">
        <v>17769</v>
      </c>
      <c r="C4104" t="str">
        <f t="shared" si="64"/>
        <v>H</v>
      </c>
      <c r="D4104" s="2" t="s">
        <v>3888</v>
      </c>
      <c r="E4104" t="s">
        <v>22920</v>
      </c>
      <c r="F4104" t="s">
        <v>29219</v>
      </c>
      <c r="G4104" t="s">
        <v>856</v>
      </c>
      <c r="H4104" t="s">
        <v>12165</v>
      </c>
      <c r="I4104" t="s">
        <v>2167</v>
      </c>
      <c r="J4104" t="s">
        <v>17770</v>
      </c>
      <c r="K4104" t="s">
        <v>193</v>
      </c>
      <c r="L4104" t="s">
        <v>10152</v>
      </c>
    </row>
    <row r="4105" spans="1:12">
      <c r="A4105" t="s">
        <v>18094</v>
      </c>
      <c r="B4105" t="s">
        <v>18054</v>
      </c>
      <c r="C4105" t="str">
        <f t="shared" si="64"/>
        <v>Shivansh</v>
      </c>
      <c r="D4105" s="2" t="s">
        <v>526</v>
      </c>
      <c r="E4105" t="s">
        <v>859</v>
      </c>
      <c r="F4105" t="s">
        <v>1215</v>
      </c>
      <c r="G4105" t="s">
        <v>856</v>
      </c>
      <c r="H4105" t="s">
        <v>524</v>
      </c>
      <c r="I4105" t="s">
        <v>1107</v>
      </c>
      <c r="J4105" t="s">
        <v>856</v>
      </c>
      <c r="K4105" t="s">
        <v>870</v>
      </c>
      <c r="L4105" t="s">
        <v>10152</v>
      </c>
    </row>
    <row r="4106" spans="1:12">
      <c r="A4106" t="s">
        <v>842</v>
      </c>
      <c r="B4106" t="s">
        <v>843</v>
      </c>
      <c r="C4106" t="str">
        <f t="shared" si="64"/>
        <v>Name</v>
      </c>
      <c r="D4106" s="2" t="s">
        <v>844</v>
      </c>
      <c r="E4106" t="s">
        <v>845</v>
      </c>
      <c r="F4106" t="s">
        <v>846</v>
      </c>
      <c r="G4106" t="s">
        <v>847</v>
      </c>
      <c r="H4106" t="s">
        <v>848</v>
      </c>
      <c r="I4106" t="s">
        <v>849</v>
      </c>
      <c r="J4106" t="s">
        <v>850</v>
      </c>
      <c r="K4106" t="s">
        <v>851</v>
      </c>
      <c r="L4106" t="s">
        <v>852</v>
      </c>
    </row>
    <row r="4107" spans="1:12">
      <c r="A4107" t="s">
        <v>18096</v>
      </c>
      <c r="B4107" t="s">
        <v>18056</v>
      </c>
      <c r="C4107" t="str">
        <f t="shared" si="64"/>
        <v>Modulex</v>
      </c>
      <c r="D4107" s="2" t="s">
        <v>6416</v>
      </c>
      <c r="E4107" t="s">
        <v>859</v>
      </c>
      <c r="F4107" t="s">
        <v>4927</v>
      </c>
      <c r="G4107" t="s">
        <v>856</v>
      </c>
      <c r="H4107" t="s">
        <v>8185</v>
      </c>
      <c r="I4107" t="s">
        <v>18057</v>
      </c>
      <c r="J4107" t="s">
        <v>856</v>
      </c>
      <c r="K4107" t="s">
        <v>859</v>
      </c>
      <c r="L4107" t="s">
        <v>10152</v>
      </c>
    </row>
    <row r="4108" spans="1:12">
      <c r="A4108" t="s">
        <v>18100</v>
      </c>
      <c r="B4108" t="s">
        <v>18059</v>
      </c>
      <c r="C4108" t="str">
        <f t="shared" si="64"/>
        <v>Mehta</v>
      </c>
      <c r="D4108" s="2" t="s">
        <v>18060</v>
      </c>
      <c r="E4108" t="s">
        <v>18061</v>
      </c>
      <c r="F4108" t="s">
        <v>8916</v>
      </c>
      <c r="G4108" t="s">
        <v>856</v>
      </c>
      <c r="H4108" t="s">
        <v>5266</v>
      </c>
      <c r="I4108" t="s">
        <v>856</v>
      </c>
      <c r="J4108" t="s">
        <v>237</v>
      </c>
      <c r="K4108" t="s">
        <v>859</v>
      </c>
      <c r="L4108" t="s">
        <v>480</v>
      </c>
    </row>
    <row r="4109" spans="1:12">
      <c r="A4109" t="s">
        <v>18104</v>
      </c>
      <c r="B4109" t="s">
        <v>18063</v>
      </c>
      <c r="C4109" t="str">
        <f t="shared" si="64"/>
        <v>NCC</v>
      </c>
      <c r="D4109" s="2" t="s">
        <v>2005</v>
      </c>
      <c r="E4109" t="s">
        <v>859</v>
      </c>
      <c r="F4109" t="s">
        <v>12518</v>
      </c>
      <c r="G4109" t="s">
        <v>856</v>
      </c>
      <c r="H4109" t="s">
        <v>632</v>
      </c>
      <c r="I4109" t="s">
        <v>2197</v>
      </c>
      <c r="J4109" t="s">
        <v>856</v>
      </c>
      <c r="K4109" t="s">
        <v>859</v>
      </c>
      <c r="L4109" t="s">
        <v>480</v>
      </c>
    </row>
    <row r="4110" spans="1:12">
      <c r="A4110" t="s">
        <v>18108</v>
      </c>
      <c r="B4110" t="s">
        <v>18065</v>
      </c>
      <c r="C4110" t="str">
        <f t="shared" si="64"/>
        <v>Nazara</v>
      </c>
      <c r="D4110" s="2" t="s">
        <v>23270</v>
      </c>
      <c r="E4110" t="s">
        <v>24814</v>
      </c>
      <c r="F4110" t="s">
        <v>29220</v>
      </c>
      <c r="G4110" t="s">
        <v>856</v>
      </c>
      <c r="H4110" t="s">
        <v>7459</v>
      </c>
      <c r="I4110" t="s">
        <v>18066</v>
      </c>
      <c r="J4110" t="s">
        <v>18067</v>
      </c>
      <c r="K4110" t="s">
        <v>18068</v>
      </c>
      <c r="L4110" t="s">
        <v>480</v>
      </c>
    </row>
    <row r="4111" spans="1:12">
      <c r="A4111" t="s">
        <v>18113</v>
      </c>
      <c r="B4111" t="s">
        <v>18070</v>
      </c>
      <c r="C4111" t="str">
        <f t="shared" si="64"/>
        <v>Khaitan</v>
      </c>
      <c r="D4111" s="2" t="s">
        <v>13104</v>
      </c>
      <c r="E4111" t="s">
        <v>3604</v>
      </c>
      <c r="F4111" t="s">
        <v>29221</v>
      </c>
      <c r="G4111" t="s">
        <v>856</v>
      </c>
      <c r="H4111" t="s">
        <v>8771</v>
      </c>
      <c r="I4111" t="s">
        <v>14740</v>
      </c>
      <c r="J4111" t="s">
        <v>18071</v>
      </c>
      <c r="K4111" t="s">
        <v>18072</v>
      </c>
      <c r="L4111" t="s">
        <v>5180</v>
      </c>
    </row>
    <row r="4112" spans="1:12">
      <c r="A4112" t="s">
        <v>18115</v>
      </c>
      <c r="B4112" t="s">
        <v>18074</v>
      </c>
      <c r="C4112" t="str">
        <f t="shared" si="64"/>
        <v>Electro</v>
      </c>
      <c r="D4112" s="2" t="s">
        <v>11817</v>
      </c>
      <c r="E4112" t="s">
        <v>25368</v>
      </c>
      <c r="F4112" t="s">
        <v>10550</v>
      </c>
      <c r="G4112" t="s">
        <v>856</v>
      </c>
      <c r="H4112" t="s">
        <v>1616</v>
      </c>
      <c r="I4112" t="s">
        <v>18075</v>
      </c>
      <c r="J4112" t="s">
        <v>1812</v>
      </c>
      <c r="K4112" t="s">
        <v>18076</v>
      </c>
      <c r="L4112" t="s">
        <v>5180</v>
      </c>
    </row>
    <row r="4113" spans="1:12">
      <c r="A4113" t="s">
        <v>18119</v>
      </c>
      <c r="B4113" t="s">
        <v>18078</v>
      </c>
      <c r="C4113" t="str">
        <f t="shared" si="64"/>
        <v>Mehta</v>
      </c>
      <c r="D4113" s="2" t="s">
        <v>25369</v>
      </c>
      <c r="E4113" t="s">
        <v>9787</v>
      </c>
      <c r="F4113" t="s">
        <v>10524</v>
      </c>
      <c r="G4113" t="s">
        <v>856</v>
      </c>
      <c r="H4113" t="s">
        <v>1687</v>
      </c>
      <c r="I4113" t="s">
        <v>16331</v>
      </c>
      <c r="J4113" t="s">
        <v>856</v>
      </c>
      <c r="K4113" t="s">
        <v>859</v>
      </c>
      <c r="L4113" t="s">
        <v>334</v>
      </c>
    </row>
    <row r="4114" spans="1:12">
      <c r="A4114" t="s">
        <v>18122</v>
      </c>
      <c r="B4114" t="s">
        <v>18080</v>
      </c>
      <c r="C4114" t="str">
        <f t="shared" si="64"/>
        <v>Phoenix</v>
      </c>
      <c r="D4114" s="2" t="s">
        <v>6333</v>
      </c>
      <c r="E4114" t="s">
        <v>8063</v>
      </c>
      <c r="F4114" t="s">
        <v>23378</v>
      </c>
      <c r="G4114" t="s">
        <v>856</v>
      </c>
      <c r="H4114" t="s">
        <v>405</v>
      </c>
      <c r="I4114" t="s">
        <v>6187</v>
      </c>
      <c r="J4114" t="s">
        <v>2895</v>
      </c>
      <c r="K4114" t="s">
        <v>8634</v>
      </c>
      <c r="L4114" t="s">
        <v>334</v>
      </c>
    </row>
    <row r="4115" spans="1:12">
      <c r="A4115" t="s">
        <v>18125</v>
      </c>
      <c r="B4115" t="s">
        <v>18082</v>
      </c>
      <c r="C4115" t="str">
        <f t="shared" si="64"/>
        <v>Delhivery</v>
      </c>
      <c r="D4115" s="2" t="s">
        <v>29222</v>
      </c>
      <c r="E4115" t="s">
        <v>29223</v>
      </c>
      <c r="F4115" t="s">
        <v>29224</v>
      </c>
      <c r="G4115" t="s">
        <v>856</v>
      </c>
      <c r="H4115" t="s">
        <v>16733</v>
      </c>
      <c r="I4115" t="s">
        <v>3597</v>
      </c>
      <c r="J4115" t="s">
        <v>18083</v>
      </c>
      <c r="K4115" t="s">
        <v>18084</v>
      </c>
      <c r="L4115" t="s">
        <v>334</v>
      </c>
    </row>
    <row r="4116" spans="1:12">
      <c r="A4116" t="s">
        <v>18128</v>
      </c>
      <c r="B4116" t="s">
        <v>18086</v>
      </c>
      <c r="C4116" t="str">
        <f t="shared" si="64"/>
        <v>Morarka</v>
      </c>
      <c r="D4116" s="2" t="s">
        <v>25370</v>
      </c>
      <c r="E4116" t="s">
        <v>2974</v>
      </c>
      <c r="F4116" t="s">
        <v>25371</v>
      </c>
      <c r="G4116" t="s">
        <v>2584</v>
      </c>
      <c r="H4116" t="s">
        <v>673</v>
      </c>
      <c r="I4116" t="s">
        <v>18087</v>
      </c>
      <c r="J4116" t="s">
        <v>1819</v>
      </c>
      <c r="K4116" t="s">
        <v>18088</v>
      </c>
      <c r="L4116" t="s">
        <v>1731</v>
      </c>
    </row>
    <row r="4117" spans="1:12">
      <c r="A4117" t="s">
        <v>18132</v>
      </c>
      <c r="B4117" t="s">
        <v>18090</v>
      </c>
      <c r="C4117" t="str">
        <f t="shared" si="64"/>
        <v>Polo</v>
      </c>
      <c r="D4117" s="2" t="s">
        <v>21089</v>
      </c>
      <c r="E4117" t="s">
        <v>29225</v>
      </c>
      <c r="F4117" t="s">
        <v>29226</v>
      </c>
      <c r="G4117" t="s">
        <v>856</v>
      </c>
      <c r="H4117" t="s">
        <v>164</v>
      </c>
      <c r="I4117" t="s">
        <v>1009</v>
      </c>
      <c r="J4117" t="s">
        <v>484</v>
      </c>
      <c r="K4117" t="s">
        <v>18091</v>
      </c>
      <c r="L4117" t="s">
        <v>1731</v>
      </c>
    </row>
    <row r="4118" spans="1:12">
      <c r="A4118" t="s">
        <v>18135</v>
      </c>
      <c r="B4118" t="s">
        <v>18093</v>
      </c>
      <c r="C4118" t="str">
        <f t="shared" si="64"/>
        <v>TransIndia</v>
      </c>
      <c r="D4118" s="2" t="s">
        <v>9565</v>
      </c>
      <c r="E4118" t="s">
        <v>22997</v>
      </c>
      <c r="F4118" t="s">
        <v>29227</v>
      </c>
      <c r="G4118" t="s">
        <v>1672</v>
      </c>
      <c r="H4118" t="s">
        <v>11182</v>
      </c>
      <c r="I4118" t="s">
        <v>14529</v>
      </c>
      <c r="J4118" t="s">
        <v>11994</v>
      </c>
      <c r="K4118" t="s">
        <v>5394</v>
      </c>
      <c r="L4118" t="s">
        <v>1731</v>
      </c>
    </row>
    <row r="4119" spans="1:12">
      <c r="A4119" t="s">
        <v>18138</v>
      </c>
      <c r="B4119" t="s">
        <v>18095</v>
      </c>
      <c r="C4119" t="str">
        <f t="shared" si="64"/>
        <v>Shreevatsaa</v>
      </c>
      <c r="D4119" s="2" t="s">
        <v>5219</v>
      </c>
      <c r="E4119" t="s">
        <v>8521</v>
      </c>
      <c r="F4119" t="s">
        <v>5138</v>
      </c>
      <c r="G4119" t="s">
        <v>856</v>
      </c>
      <c r="H4119" t="s">
        <v>1555</v>
      </c>
      <c r="I4119" t="s">
        <v>856</v>
      </c>
      <c r="J4119" t="s">
        <v>1264</v>
      </c>
      <c r="K4119" t="s">
        <v>1009</v>
      </c>
      <c r="L4119" t="s">
        <v>9823</v>
      </c>
    </row>
    <row r="4120" spans="1:12">
      <c r="A4120" t="s">
        <v>18141</v>
      </c>
      <c r="B4120" t="s">
        <v>18097</v>
      </c>
      <c r="C4120" t="str">
        <f t="shared" si="64"/>
        <v>Apex</v>
      </c>
      <c r="D4120" s="2" t="s">
        <v>24325</v>
      </c>
      <c r="E4120" t="s">
        <v>1331</v>
      </c>
      <c r="F4120" t="s">
        <v>29228</v>
      </c>
      <c r="G4120" t="s">
        <v>495</v>
      </c>
      <c r="H4120" t="s">
        <v>8838</v>
      </c>
      <c r="I4120" t="s">
        <v>18098</v>
      </c>
      <c r="J4120" t="s">
        <v>18099</v>
      </c>
      <c r="K4120" t="s">
        <v>1682</v>
      </c>
      <c r="L4120" t="s">
        <v>3848</v>
      </c>
    </row>
    <row r="4121" spans="1:12">
      <c r="A4121" t="s">
        <v>18144</v>
      </c>
      <c r="B4121" t="s">
        <v>18101</v>
      </c>
      <c r="C4121" t="str">
        <f t="shared" si="64"/>
        <v>Dishman</v>
      </c>
      <c r="D4121" s="2" t="s">
        <v>25509</v>
      </c>
      <c r="E4121" t="s">
        <v>9082</v>
      </c>
      <c r="F4121" t="s">
        <v>29229</v>
      </c>
      <c r="G4121" t="s">
        <v>856</v>
      </c>
      <c r="H4121" t="s">
        <v>3964</v>
      </c>
      <c r="I4121" t="s">
        <v>18102</v>
      </c>
      <c r="J4121" t="s">
        <v>18103</v>
      </c>
      <c r="K4121" t="s">
        <v>2892</v>
      </c>
      <c r="L4121" t="s">
        <v>5823</v>
      </c>
    </row>
    <row r="4122" spans="1:12">
      <c r="A4122" t="s">
        <v>842</v>
      </c>
      <c r="B4122" t="s">
        <v>843</v>
      </c>
      <c r="C4122" t="str">
        <f t="shared" si="64"/>
        <v>Name</v>
      </c>
      <c r="D4122" s="2" t="s">
        <v>844</v>
      </c>
      <c r="E4122" t="s">
        <v>845</v>
      </c>
      <c r="F4122" t="s">
        <v>846</v>
      </c>
      <c r="G4122" t="s">
        <v>847</v>
      </c>
      <c r="H4122" t="s">
        <v>848</v>
      </c>
      <c r="I4122" t="s">
        <v>849</v>
      </c>
      <c r="J4122" t="s">
        <v>850</v>
      </c>
      <c r="K4122" t="s">
        <v>851</v>
      </c>
      <c r="L4122" t="s">
        <v>852</v>
      </c>
    </row>
    <row r="4123" spans="1:12">
      <c r="A4123" t="s">
        <v>18147</v>
      </c>
      <c r="B4123" t="s">
        <v>18105</v>
      </c>
      <c r="C4123" t="str">
        <f t="shared" si="64"/>
        <v>JMG</v>
      </c>
      <c r="D4123" s="2" t="s">
        <v>10087</v>
      </c>
      <c r="E4123" t="s">
        <v>859</v>
      </c>
      <c r="F4123" t="s">
        <v>2101</v>
      </c>
      <c r="G4123" t="s">
        <v>856</v>
      </c>
      <c r="H4123" t="s">
        <v>210</v>
      </c>
      <c r="I4123" t="s">
        <v>18106</v>
      </c>
      <c r="J4123" t="s">
        <v>293</v>
      </c>
      <c r="K4123" t="s">
        <v>18107</v>
      </c>
      <c r="L4123" t="s">
        <v>2451</v>
      </c>
    </row>
    <row r="4124" spans="1:12">
      <c r="A4124" t="s">
        <v>18151</v>
      </c>
      <c r="B4124" t="s">
        <v>18109</v>
      </c>
      <c r="C4124" t="str">
        <f t="shared" si="64"/>
        <v>Supreme</v>
      </c>
      <c r="D4124" s="2" t="s">
        <v>29230</v>
      </c>
      <c r="E4124" t="s">
        <v>4020</v>
      </c>
      <c r="F4124" t="s">
        <v>29231</v>
      </c>
      <c r="G4124" t="s">
        <v>856</v>
      </c>
      <c r="H4124" t="s">
        <v>237</v>
      </c>
      <c r="I4124" t="s">
        <v>18111</v>
      </c>
      <c r="J4124" t="s">
        <v>2240</v>
      </c>
      <c r="K4124" t="s">
        <v>18112</v>
      </c>
      <c r="L4124" t="s">
        <v>2451</v>
      </c>
    </row>
    <row r="4125" spans="1:12">
      <c r="A4125" t="s">
        <v>18154</v>
      </c>
      <c r="B4125" t="s">
        <v>18114</v>
      </c>
      <c r="C4125" t="str">
        <f t="shared" si="64"/>
        <v>Gian</v>
      </c>
      <c r="D4125" s="2" t="s">
        <v>7223</v>
      </c>
      <c r="E4125" t="s">
        <v>859</v>
      </c>
      <c r="F4125" t="s">
        <v>1859</v>
      </c>
      <c r="G4125" t="s">
        <v>856</v>
      </c>
      <c r="H4125" t="s">
        <v>237</v>
      </c>
      <c r="I4125" t="s">
        <v>573</v>
      </c>
      <c r="J4125" t="s">
        <v>569</v>
      </c>
      <c r="K4125" t="s">
        <v>11176</v>
      </c>
      <c r="L4125" t="s">
        <v>3294</v>
      </c>
    </row>
    <row r="4126" spans="1:12">
      <c r="A4126" t="s">
        <v>18157</v>
      </c>
      <c r="B4126" t="s">
        <v>18116</v>
      </c>
      <c r="C4126" t="str">
        <f t="shared" si="64"/>
        <v>Bhilwara</v>
      </c>
      <c r="D4126" s="2" t="s">
        <v>22932</v>
      </c>
      <c r="E4126" t="s">
        <v>859</v>
      </c>
      <c r="F4126" t="s">
        <v>9158</v>
      </c>
      <c r="G4126" t="s">
        <v>856</v>
      </c>
      <c r="H4126" t="s">
        <v>629</v>
      </c>
      <c r="I4126" t="s">
        <v>18117</v>
      </c>
      <c r="J4126" t="s">
        <v>7804</v>
      </c>
      <c r="K4126" t="s">
        <v>18118</v>
      </c>
      <c r="L4126" t="s">
        <v>8048</v>
      </c>
    </row>
    <row r="4127" spans="1:12">
      <c r="A4127" t="s">
        <v>18161</v>
      </c>
      <c r="B4127" t="s">
        <v>18120</v>
      </c>
      <c r="C4127" t="str">
        <f t="shared" si="64"/>
        <v>Swati</v>
      </c>
      <c r="D4127" s="2" t="s">
        <v>4728</v>
      </c>
      <c r="E4127" t="s">
        <v>859</v>
      </c>
      <c r="F4127" t="s">
        <v>13403</v>
      </c>
      <c r="G4127" t="s">
        <v>856</v>
      </c>
      <c r="H4127" t="s">
        <v>637</v>
      </c>
      <c r="I4127" t="s">
        <v>18121</v>
      </c>
      <c r="J4127" t="s">
        <v>455</v>
      </c>
      <c r="K4127" t="s">
        <v>6784</v>
      </c>
      <c r="L4127" t="s">
        <v>8048</v>
      </c>
    </row>
    <row r="4128" spans="1:12">
      <c r="A4128" t="s">
        <v>18164</v>
      </c>
      <c r="B4128" t="s">
        <v>18123</v>
      </c>
      <c r="C4128" t="str">
        <f t="shared" si="64"/>
        <v>Orient</v>
      </c>
      <c r="D4128" s="2" t="s">
        <v>29232</v>
      </c>
      <c r="E4128" t="s">
        <v>14543</v>
      </c>
      <c r="F4128" t="s">
        <v>29233</v>
      </c>
      <c r="G4128" t="s">
        <v>732</v>
      </c>
      <c r="H4128" t="s">
        <v>7904</v>
      </c>
      <c r="I4128" t="s">
        <v>1293</v>
      </c>
      <c r="J4128" t="s">
        <v>18124</v>
      </c>
      <c r="K4128" t="s">
        <v>13083</v>
      </c>
      <c r="L4128" t="s">
        <v>5414</v>
      </c>
    </row>
    <row r="4129" spans="1:12">
      <c r="A4129" t="s">
        <v>18169</v>
      </c>
      <c r="B4129" t="s">
        <v>18126</v>
      </c>
      <c r="C4129" t="str">
        <f t="shared" si="64"/>
        <v>Trejhara</v>
      </c>
      <c r="D4129" s="2" t="s">
        <v>25646</v>
      </c>
      <c r="E4129" t="s">
        <v>29234</v>
      </c>
      <c r="F4129" t="s">
        <v>29235</v>
      </c>
      <c r="G4129" t="s">
        <v>856</v>
      </c>
      <c r="H4129" t="s">
        <v>4129</v>
      </c>
      <c r="I4129" t="s">
        <v>18127</v>
      </c>
      <c r="J4129" t="s">
        <v>3225</v>
      </c>
      <c r="K4129" t="s">
        <v>2041</v>
      </c>
      <c r="L4129" t="s">
        <v>7035</v>
      </c>
    </row>
    <row r="4130" spans="1:12">
      <c r="A4130" t="s">
        <v>18172</v>
      </c>
      <c r="B4130" t="s">
        <v>18129</v>
      </c>
      <c r="C4130" t="str">
        <f t="shared" si="64"/>
        <v>Yarn</v>
      </c>
      <c r="D4130" s="2" t="s">
        <v>1233</v>
      </c>
      <c r="E4130" t="s">
        <v>859</v>
      </c>
      <c r="F4130" t="s">
        <v>3908</v>
      </c>
      <c r="G4130" t="s">
        <v>856</v>
      </c>
      <c r="H4130" t="s">
        <v>1902</v>
      </c>
      <c r="I4130" t="s">
        <v>18130</v>
      </c>
      <c r="J4130" t="s">
        <v>14256</v>
      </c>
      <c r="K4130" t="s">
        <v>18131</v>
      </c>
      <c r="L4130" t="s">
        <v>7035</v>
      </c>
    </row>
    <row r="4131" spans="1:12">
      <c r="A4131" t="s">
        <v>18174</v>
      </c>
      <c r="B4131" t="s">
        <v>18133</v>
      </c>
      <c r="C4131" t="str">
        <f t="shared" si="64"/>
        <v>Urban</v>
      </c>
      <c r="D4131" s="2" t="s">
        <v>29236</v>
      </c>
      <c r="E4131" t="s">
        <v>29237</v>
      </c>
      <c r="F4131" t="s">
        <v>29238</v>
      </c>
      <c r="G4131" t="s">
        <v>856</v>
      </c>
      <c r="H4131" t="s">
        <v>6692</v>
      </c>
      <c r="I4131" t="s">
        <v>859</v>
      </c>
      <c r="J4131" t="s">
        <v>18134</v>
      </c>
      <c r="K4131" t="s">
        <v>859</v>
      </c>
      <c r="L4131" t="s">
        <v>7035</v>
      </c>
    </row>
    <row r="4132" spans="1:12">
      <c r="A4132" t="s">
        <v>18177</v>
      </c>
      <c r="B4132" t="s">
        <v>18136</v>
      </c>
      <c r="C4132" t="str">
        <f t="shared" si="64"/>
        <v>G</v>
      </c>
      <c r="D4132" s="2" t="s">
        <v>1534</v>
      </c>
      <c r="E4132" t="s">
        <v>859</v>
      </c>
      <c r="F4132" t="s">
        <v>29239</v>
      </c>
      <c r="G4132" t="s">
        <v>856</v>
      </c>
      <c r="H4132" t="s">
        <v>9646</v>
      </c>
      <c r="I4132" t="s">
        <v>18137</v>
      </c>
      <c r="J4132" t="s">
        <v>856</v>
      </c>
      <c r="K4132" t="s">
        <v>859</v>
      </c>
      <c r="L4132" t="s">
        <v>6726</v>
      </c>
    </row>
    <row r="4133" spans="1:12">
      <c r="A4133" t="s">
        <v>842</v>
      </c>
      <c r="B4133" t="s">
        <v>843</v>
      </c>
      <c r="C4133" t="str">
        <f t="shared" si="64"/>
        <v>Name</v>
      </c>
      <c r="D4133" s="2" t="s">
        <v>844</v>
      </c>
      <c r="E4133" t="s">
        <v>845</v>
      </c>
      <c r="F4133" t="s">
        <v>846</v>
      </c>
      <c r="G4133" t="s">
        <v>847</v>
      </c>
      <c r="H4133" t="s">
        <v>848</v>
      </c>
      <c r="I4133" t="s">
        <v>849</v>
      </c>
      <c r="J4133" t="s">
        <v>850</v>
      </c>
      <c r="K4133" t="s">
        <v>851</v>
      </c>
      <c r="L4133" t="s">
        <v>852</v>
      </c>
    </row>
    <row r="4134" spans="1:12">
      <c r="A4134" t="s">
        <v>18182</v>
      </c>
      <c r="B4134" t="s">
        <v>18139</v>
      </c>
      <c r="C4134" t="str">
        <f t="shared" si="64"/>
        <v>Prerna</v>
      </c>
      <c r="D4134" s="2" t="s">
        <v>3733</v>
      </c>
      <c r="E4134" t="s">
        <v>29240</v>
      </c>
      <c r="F4134" t="s">
        <v>29241</v>
      </c>
      <c r="G4134" t="s">
        <v>856</v>
      </c>
      <c r="H4134" t="s">
        <v>1249</v>
      </c>
      <c r="I4134" t="s">
        <v>18140</v>
      </c>
      <c r="J4134" t="s">
        <v>856</v>
      </c>
      <c r="K4134" t="s">
        <v>870</v>
      </c>
      <c r="L4134" t="s">
        <v>6726</v>
      </c>
    </row>
    <row r="4135" spans="1:12">
      <c r="A4135" t="s">
        <v>18186</v>
      </c>
      <c r="B4135" t="s">
        <v>18142</v>
      </c>
      <c r="C4135" t="str">
        <f t="shared" si="64"/>
        <v>Tirupati</v>
      </c>
      <c r="D4135" s="2" t="s">
        <v>12602</v>
      </c>
      <c r="E4135" t="s">
        <v>4638</v>
      </c>
      <c r="F4135" t="s">
        <v>13076</v>
      </c>
      <c r="G4135" t="s">
        <v>856</v>
      </c>
      <c r="H4135" t="s">
        <v>378</v>
      </c>
      <c r="I4135" t="s">
        <v>18143</v>
      </c>
      <c r="J4135" t="s">
        <v>856</v>
      </c>
      <c r="K4135" t="s">
        <v>859</v>
      </c>
      <c r="L4135" t="s">
        <v>8491</v>
      </c>
    </row>
    <row r="4136" spans="1:12">
      <c r="A4136" t="s">
        <v>18189</v>
      </c>
      <c r="B4136" t="s">
        <v>18145</v>
      </c>
      <c r="C4136" t="str">
        <f t="shared" si="64"/>
        <v>Hilltone</v>
      </c>
      <c r="D4136" s="2" t="s">
        <v>24839</v>
      </c>
      <c r="E4136" t="s">
        <v>859</v>
      </c>
      <c r="F4136" t="s">
        <v>25377</v>
      </c>
      <c r="G4136" t="s">
        <v>856</v>
      </c>
      <c r="H4136" t="s">
        <v>12145</v>
      </c>
      <c r="I4136" t="s">
        <v>18146</v>
      </c>
      <c r="J4136" t="s">
        <v>8491</v>
      </c>
      <c r="K4136" t="s">
        <v>3018</v>
      </c>
      <c r="L4136" t="s">
        <v>8491</v>
      </c>
    </row>
    <row r="4137" spans="1:12">
      <c r="A4137" t="s">
        <v>18190</v>
      </c>
      <c r="B4137" t="s">
        <v>18148</v>
      </c>
      <c r="C4137" t="str">
        <f t="shared" si="64"/>
        <v>FCS</v>
      </c>
      <c r="D4137" s="2" t="s">
        <v>1901</v>
      </c>
      <c r="E4137" t="s">
        <v>25378</v>
      </c>
      <c r="F4137" t="s">
        <v>25379</v>
      </c>
      <c r="G4137" t="s">
        <v>856</v>
      </c>
      <c r="H4137" t="s">
        <v>1902</v>
      </c>
      <c r="I4137" t="s">
        <v>18149</v>
      </c>
      <c r="J4137" t="s">
        <v>5953</v>
      </c>
      <c r="K4137" t="s">
        <v>18150</v>
      </c>
      <c r="L4137" t="s">
        <v>1176</v>
      </c>
    </row>
    <row r="4138" spans="1:12">
      <c r="A4138" t="s">
        <v>18194</v>
      </c>
      <c r="B4138" t="s">
        <v>18152</v>
      </c>
      <c r="C4138" t="str">
        <f t="shared" si="64"/>
        <v>Vishal</v>
      </c>
      <c r="D4138" s="2" t="s">
        <v>25380</v>
      </c>
      <c r="E4138" t="s">
        <v>859</v>
      </c>
      <c r="F4138" t="s">
        <v>23244</v>
      </c>
      <c r="G4138" t="s">
        <v>856</v>
      </c>
      <c r="H4138" t="s">
        <v>18153</v>
      </c>
      <c r="I4138" t="s">
        <v>12014</v>
      </c>
      <c r="J4138" t="s">
        <v>4851</v>
      </c>
      <c r="K4138" t="s">
        <v>7773</v>
      </c>
      <c r="L4138" t="s">
        <v>1176</v>
      </c>
    </row>
    <row r="4139" spans="1:12">
      <c r="A4139" t="s">
        <v>18197</v>
      </c>
      <c r="B4139" t="s">
        <v>18155</v>
      </c>
      <c r="C4139" t="str">
        <f t="shared" si="64"/>
        <v>Vani</v>
      </c>
      <c r="D4139" s="2" t="s">
        <v>9556</v>
      </c>
      <c r="E4139" t="s">
        <v>25086</v>
      </c>
      <c r="F4139" t="s">
        <v>1857</v>
      </c>
      <c r="G4139" t="s">
        <v>856</v>
      </c>
      <c r="H4139" t="s">
        <v>1642</v>
      </c>
      <c r="I4139" t="s">
        <v>17805</v>
      </c>
      <c r="J4139" t="s">
        <v>883</v>
      </c>
      <c r="K4139" t="s">
        <v>18156</v>
      </c>
      <c r="L4139" t="s">
        <v>1176</v>
      </c>
    </row>
    <row r="4140" spans="1:12">
      <c r="A4140" t="s">
        <v>18199</v>
      </c>
      <c r="B4140" t="s">
        <v>18158</v>
      </c>
      <c r="C4140" t="str">
        <f t="shared" si="64"/>
        <v>DJS</v>
      </c>
      <c r="D4140" s="2" t="s">
        <v>1887</v>
      </c>
      <c r="E4140" t="s">
        <v>9454</v>
      </c>
      <c r="F4140" t="s">
        <v>22916</v>
      </c>
      <c r="G4140" t="s">
        <v>856</v>
      </c>
      <c r="H4140" t="s">
        <v>1279</v>
      </c>
      <c r="I4140" t="s">
        <v>18159</v>
      </c>
      <c r="J4140" t="s">
        <v>3024</v>
      </c>
      <c r="K4140" t="s">
        <v>18160</v>
      </c>
      <c r="L4140" t="s">
        <v>434</v>
      </c>
    </row>
    <row r="4141" spans="1:12">
      <c r="A4141" t="s">
        <v>18202</v>
      </c>
      <c r="B4141" t="s">
        <v>18162</v>
      </c>
      <c r="C4141" t="str">
        <f t="shared" si="64"/>
        <v>Viji</v>
      </c>
      <c r="D4141" s="2" t="s">
        <v>5481</v>
      </c>
      <c r="E4141" t="s">
        <v>25381</v>
      </c>
      <c r="F4141" t="s">
        <v>6159</v>
      </c>
      <c r="G4141" t="s">
        <v>856</v>
      </c>
      <c r="H4141" t="s">
        <v>522</v>
      </c>
      <c r="I4141" t="s">
        <v>18163</v>
      </c>
      <c r="J4141" t="s">
        <v>987</v>
      </c>
      <c r="K4141" t="s">
        <v>14892</v>
      </c>
      <c r="L4141" t="s">
        <v>434</v>
      </c>
    </row>
    <row r="4142" spans="1:12">
      <c r="A4142" t="s">
        <v>18204</v>
      </c>
      <c r="B4142" t="s">
        <v>18165</v>
      </c>
      <c r="C4142" t="str">
        <f t="shared" si="64"/>
        <v>Simplex</v>
      </c>
      <c r="D4142" s="2" t="s">
        <v>25382</v>
      </c>
      <c r="E4142" t="s">
        <v>859</v>
      </c>
      <c r="F4142" t="s">
        <v>3533</v>
      </c>
      <c r="G4142" t="s">
        <v>856</v>
      </c>
      <c r="H4142" t="s">
        <v>262</v>
      </c>
      <c r="I4142" t="s">
        <v>18167</v>
      </c>
      <c r="J4142" t="s">
        <v>480</v>
      </c>
      <c r="K4142" t="s">
        <v>18168</v>
      </c>
      <c r="L4142" t="s">
        <v>434</v>
      </c>
    </row>
    <row r="4143" spans="1:12">
      <c r="A4143" t="s">
        <v>18206</v>
      </c>
      <c r="B4143" t="s">
        <v>18170</v>
      </c>
      <c r="C4143" t="str">
        <f t="shared" si="64"/>
        <v>3P</v>
      </c>
      <c r="D4143" s="2" t="s">
        <v>1972</v>
      </c>
      <c r="E4143" t="s">
        <v>4599</v>
      </c>
      <c r="F4143" t="s">
        <v>1932</v>
      </c>
      <c r="G4143" t="s">
        <v>856</v>
      </c>
      <c r="H4143" t="s">
        <v>1601</v>
      </c>
      <c r="I4143" t="s">
        <v>18171</v>
      </c>
      <c r="J4143" t="s">
        <v>2912</v>
      </c>
      <c r="K4143" t="s">
        <v>429</v>
      </c>
      <c r="L4143" t="s">
        <v>2618</v>
      </c>
    </row>
    <row r="4144" spans="1:12">
      <c r="A4144" t="s">
        <v>18210</v>
      </c>
      <c r="B4144" t="s">
        <v>18173</v>
      </c>
      <c r="C4144" t="str">
        <f t="shared" si="64"/>
        <v>Jainco</v>
      </c>
      <c r="D4144" s="2" t="s">
        <v>5095</v>
      </c>
      <c r="E4144" t="s">
        <v>23291</v>
      </c>
      <c r="F4144" t="s">
        <v>5095</v>
      </c>
      <c r="G4144" t="s">
        <v>856</v>
      </c>
      <c r="H4144" t="s">
        <v>856</v>
      </c>
      <c r="I4144" t="s">
        <v>1002</v>
      </c>
      <c r="J4144" t="s">
        <v>1369</v>
      </c>
      <c r="K4144" t="s">
        <v>15284</v>
      </c>
      <c r="L4144" t="s">
        <v>1114</v>
      </c>
    </row>
    <row r="4145" spans="1:12">
      <c r="A4145" t="s">
        <v>18214</v>
      </c>
      <c r="B4145" t="s">
        <v>18175</v>
      </c>
      <c r="C4145" t="str">
        <f t="shared" si="64"/>
        <v>Laffans</v>
      </c>
      <c r="D4145" s="2" t="s">
        <v>7501</v>
      </c>
      <c r="E4145" t="s">
        <v>5530</v>
      </c>
      <c r="F4145" t="s">
        <v>15298</v>
      </c>
      <c r="G4145" t="s">
        <v>856</v>
      </c>
      <c r="H4145" t="s">
        <v>710</v>
      </c>
      <c r="I4145" t="s">
        <v>12753</v>
      </c>
      <c r="J4145" t="s">
        <v>1986</v>
      </c>
      <c r="K4145" t="s">
        <v>18176</v>
      </c>
      <c r="L4145" t="s">
        <v>1114</v>
      </c>
    </row>
    <row r="4146" spans="1:12">
      <c r="A4146" t="s">
        <v>18217</v>
      </c>
      <c r="B4146" t="s">
        <v>18178</v>
      </c>
      <c r="C4146" t="str">
        <f t="shared" si="64"/>
        <v>Kisan</v>
      </c>
      <c r="D4146" s="2" t="s">
        <v>25206</v>
      </c>
      <c r="E4146" t="s">
        <v>29242</v>
      </c>
      <c r="F4146" t="s">
        <v>25426</v>
      </c>
      <c r="G4146" t="s">
        <v>856</v>
      </c>
      <c r="H4146" t="s">
        <v>1687</v>
      </c>
      <c r="I4146" t="s">
        <v>18179</v>
      </c>
      <c r="J4146" t="s">
        <v>18180</v>
      </c>
      <c r="K4146" t="s">
        <v>18181</v>
      </c>
      <c r="L4146" t="s">
        <v>1114</v>
      </c>
    </row>
    <row r="4147" spans="1:12">
      <c r="A4147" t="s">
        <v>18223</v>
      </c>
      <c r="B4147" t="s">
        <v>18183</v>
      </c>
      <c r="C4147" t="str">
        <f t="shared" si="64"/>
        <v>Lak.</v>
      </c>
      <c r="D4147" s="2" t="s">
        <v>25383</v>
      </c>
      <c r="E4147" t="s">
        <v>25384</v>
      </c>
      <c r="F4147" t="s">
        <v>25385</v>
      </c>
      <c r="G4147" t="s">
        <v>2673</v>
      </c>
      <c r="H4147" t="s">
        <v>987</v>
      </c>
      <c r="I4147" t="s">
        <v>18184</v>
      </c>
      <c r="J4147" t="s">
        <v>18185</v>
      </c>
      <c r="K4147" t="s">
        <v>4263</v>
      </c>
      <c r="L4147" t="s">
        <v>1114</v>
      </c>
    </row>
    <row r="4148" spans="1:12">
      <c r="A4148" t="s">
        <v>18227</v>
      </c>
      <c r="B4148" t="s">
        <v>18187</v>
      </c>
      <c r="C4148" t="str">
        <f t="shared" si="64"/>
        <v>Bazel</v>
      </c>
      <c r="D4148" s="2" t="s">
        <v>15058</v>
      </c>
      <c r="E4148" t="s">
        <v>8087</v>
      </c>
      <c r="F4148" t="s">
        <v>5371</v>
      </c>
      <c r="G4148" t="s">
        <v>856</v>
      </c>
      <c r="H4148" t="s">
        <v>449</v>
      </c>
      <c r="I4148" t="s">
        <v>1112</v>
      </c>
      <c r="J4148" t="s">
        <v>282</v>
      </c>
      <c r="K4148" t="s">
        <v>18188</v>
      </c>
      <c r="L4148" t="s">
        <v>1114</v>
      </c>
    </row>
    <row r="4149" spans="1:12">
      <c r="A4149" t="s">
        <v>842</v>
      </c>
      <c r="B4149" t="s">
        <v>843</v>
      </c>
      <c r="C4149" t="str">
        <f t="shared" si="64"/>
        <v>Name</v>
      </c>
      <c r="D4149" s="2" t="s">
        <v>844</v>
      </c>
      <c r="E4149" t="s">
        <v>845</v>
      </c>
      <c r="F4149" t="s">
        <v>846</v>
      </c>
      <c r="G4149" t="s">
        <v>847</v>
      </c>
      <c r="H4149" t="s">
        <v>848</v>
      </c>
      <c r="I4149" t="s">
        <v>849</v>
      </c>
      <c r="J4149" t="s">
        <v>850</v>
      </c>
      <c r="K4149" t="s">
        <v>851</v>
      </c>
      <c r="L4149" t="s">
        <v>852</v>
      </c>
    </row>
    <row r="4150" spans="1:12">
      <c r="A4150" t="s">
        <v>18229</v>
      </c>
      <c r="B4150" t="s">
        <v>25386</v>
      </c>
      <c r="C4150" t="str">
        <f t="shared" si="64"/>
        <v>Chothani</v>
      </c>
      <c r="D4150" s="2" t="s">
        <v>25387</v>
      </c>
      <c r="E4150" t="s">
        <v>25388</v>
      </c>
      <c r="F4150" t="s">
        <v>25389</v>
      </c>
      <c r="G4150" t="s">
        <v>856</v>
      </c>
      <c r="H4150" t="s">
        <v>2522</v>
      </c>
      <c r="I4150" t="s">
        <v>1002</v>
      </c>
      <c r="J4150" t="s">
        <v>2936</v>
      </c>
      <c r="K4150" t="s">
        <v>1476</v>
      </c>
      <c r="L4150" t="s">
        <v>1114</v>
      </c>
    </row>
    <row r="4151" spans="1:12">
      <c r="A4151" t="s">
        <v>18233</v>
      </c>
      <c r="B4151" t="s">
        <v>18191</v>
      </c>
      <c r="C4151" t="str">
        <f t="shared" si="64"/>
        <v>Himalaya</v>
      </c>
      <c r="D4151" s="2" t="s">
        <v>2025</v>
      </c>
      <c r="E4151" t="s">
        <v>22743</v>
      </c>
      <c r="F4151" t="s">
        <v>29243</v>
      </c>
      <c r="G4151" t="s">
        <v>856</v>
      </c>
      <c r="H4151" t="s">
        <v>3327</v>
      </c>
      <c r="I4151" t="s">
        <v>18192</v>
      </c>
      <c r="J4151" t="s">
        <v>4540</v>
      </c>
      <c r="K4151" t="s">
        <v>18193</v>
      </c>
      <c r="L4151" t="s">
        <v>1230</v>
      </c>
    </row>
    <row r="4152" spans="1:12">
      <c r="A4152" t="s">
        <v>18236</v>
      </c>
      <c r="B4152" t="s">
        <v>18195</v>
      </c>
      <c r="C4152" t="str">
        <f t="shared" si="64"/>
        <v>Triveni</v>
      </c>
      <c r="D4152" s="2" t="s">
        <v>158</v>
      </c>
      <c r="E4152" t="s">
        <v>24206</v>
      </c>
      <c r="F4152" t="s">
        <v>3225</v>
      </c>
      <c r="G4152" t="s">
        <v>856</v>
      </c>
      <c r="H4152" t="s">
        <v>1787</v>
      </c>
      <c r="I4152" t="s">
        <v>18196</v>
      </c>
      <c r="J4152" t="s">
        <v>856</v>
      </c>
      <c r="K4152" t="s">
        <v>870</v>
      </c>
      <c r="L4152" t="s">
        <v>1230</v>
      </c>
    </row>
    <row r="4153" spans="1:12">
      <c r="A4153" t="s">
        <v>18238</v>
      </c>
      <c r="B4153" t="s">
        <v>18198</v>
      </c>
      <c r="C4153" t="str">
        <f t="shared" si="64"/>
        <v>Kachchh</v>
      </c>
      <c r="D4153" s="2" t="s">
        <v>12350</v>
      </c>
      <c r="E4153" t="s">
        <v>859</v>
      </c>
      <c r="F4153" t="s">
        <v>1781</v>
      </c>
      <c r="G4153" t="s">
        <v>856</v>
      </c>
      <c r="H4153" t="s">
        <v>12145</v>
      </c>
      <c r="I4153" t="s">
        <v>16675</v>
      </c>
      <c r="J4153" t="s">
        <v>856</v>
      </c>
      <c r="K4153" t="s">
        <v>870</v>
      </c>
      <c r="L4153" t="s">
        <v>10491</v>
      </c>
    </row>
    <row r="4154" spans="1:12">
      <c r="A4154" t="s">
        <v>18242</v>
      </c>
      <c r="B4154" t="s">
        <v>18200</v>
      </c>
      <c r="C4154" t="str">
        <f t="shared" si="64"/>
        <v>RTCL</v>
      </c>
      <c r="D4154" s="2" t="s">
        <v>7243</v>
      </c>
      <c r="E4154" t="s">
        <v>1917</v>
      </c>
      <c r="F4154" t="s">
        <v>5649</v>
      </c>
      <c r="G4154" t="s">
        <v>856</v>
      </c>
      <c r="H4154" t="s">
        <v>2066</v>
      </c>
      <c r="I4154" t="s">
        <v>18201</v>
      </c>
      <c r="J4154" t="s">
        <v>3241</v>
      </c>
      <c r="K4154" t="s">
        <v>859</v>
      </c>
      <c r="L4154" t="s">
        <v>10491</v>
      </c>
    </row>
    <row r="4155" spans="1:12">
      <c r="A4155" t="s">
        <v>18247</v>
      </c>
      <c r="B4155" t="s">
        <v>18203</v>
      </c>
      <c r="C4155" t="str">
        <f t="shared" si="64"/>
        <v>Shilp</v>
      </c>
      <c r="D4155" s="2" t="s">
        <v>16331</v>
      </c>
      <c r="E4155" t="s">
        <v>3921</v>
      </c>
      <c r="F4155" t="s">
        <v>25390</v>
      </c>
      <c r="G4155" t="s">
        <v>729</v>
      </c>
      <c r="H4155" t="s">
        <v>5276</v>
      </c>
      <c r="I4155" t="s">
        <v>8342</v>
      </c>
      <c r="J4155" t="s">
        <v>2005</v>
      </c>
      <c r="K4155" t="s">
        <v>4953</v>
      </c>
      <c r="L4155" t="s">
        <v>10491</v>
      </c>
    </row>
    <row r="4156" spans="1:12">
      <c r="A4156" t="s">
        <v>18250</v>
      </c>
      <c r="B4156" t="s">
        <v>18205</v>
      </c>
      <c r="C4156" t="str">
        <f t="shared" si="64"/>
        <v>Suncare</v>
      </c>
      <c r="D4156" s="2" t="s">
        <v>2098</v>
      </c>
      <c r="E4156" t="s">
        <v>431</v>
      </c>
      <c r="F4156" t="s">
        <v>22887</v>
      </c>
      <c r="G4156" t="s">
        <v>856</v>
      </c>
      <c r="H4156" t="s">
        <v>2066</v>
      </c>
      <c r="I4156" t="s">
        <v>12884</v>
      </c>
      <c r="J4156" t="s">
        <v>856</v>
      </c>
      <c r="K4156" t="s">
        <v>859</v>
      </c>
      <c r="L4156" t="s">
        <v>10491</v>
      </c>
    </row>
    <row r="4157" spans="1:12">
      <c r="A4157" t="s">
        <v>18253</v>
      </c>
      <c r="B4157" t="s">
        <v>18207</v>
      </c>
      <c r="C4157" t="str">
        <f t="shared" si="64"/>
        <v>T</v>
      </c>
      <c r="D4157" s="2" t="s">
        <v>27761</v>
      </c>
      <c r="E4157" t="s">
        <v>27119</v>
      </c>
      <c r="F4157" t="s">
        <v>11131</v>
      </c>
      <c r="G4157" t="s">
        <v>856</v>
      </c>
      <c r="H4157" t="s">
        <v>7176</v>
      </c>
      <c r="I4157" t="s">
        <v>18208</v>
      </c>
      <c r="J4157" t="s">
        <v>2982</v>
      </c>
      <c r="K4157" t="s">
        <v>18209</v>
      </c>
      <c r="L4157" t="s">
        <v>2511</v>
      </c>
    </row>
    <row r="4158" spans="1:12">
      <c r="A4158" t="s">
        <v>18257</v>
      </c>
      <c r="B4158" t="s">
        <v>18211</v>
      </c>
      <c r="C4158" t="str">
        <f t="shared" si="64"/>
        <v>Atlas</v>
      </c>
      <c r="D4158" s="2" t="s">
        <v>25391</v>
      </c>
      <c r="E4158" t="s">
        <v>6827</v>
      </c>
      <c r="F4158" t="s">
        <v>25392</v>
      </c>
      <c r="G4158" t="s">
        <v>856</v>
      </c>
      <c r="H4158" t="s">
        <v>16024</v>
      </c>
      <c r="I4158" t="s">
        <v>18212</v>
      </c>
      <c r="J4158" t="s">
        <v>6595</v>
      </c>
      <c r="K4158" t="s">
        <v>18213</v>
      </c>
      <c r="L4158" t="s">
        <v>2511</v>
      </c>
    </row>
    <row r="4159" spans="1:12">
      <c r="A4159" t="s">
        <v>18262</v>
      </c>
      <c r="B4159" t="s">
        <v>18215</v>
      </c>
      <c r="C4159" t="str">
        <f t="shared" si="64"/>
        <v>Garbi</v>
      </c>
      <c r="D4159" s="2" t="s">
        <v>4850</v>
      </c>
      <c r="E4159" t="s">
        <v>12386</v>
      </c>
      <c r="F4159" t="s">
        <v>380</v>
      </c>
      <c r="G4159" t="s">
        <v>856</v>
      </c>
      <c r="H4159" t="s">
        <v>955</v>
      </c>
      <c r="I4159" t="s">
        <v>3087</v>
      </c>
      <c r="J4159" t="s">
        <v>10572</v>
      </c>
      <c r="K4159" t="s">
        <v>18216</v>
      </c>
      <c r="L4159" t="s">
        <v>2511</v>
      </c>
    </row>
    <row r="4160" spans="1:12">
      <c r="A4160" t="s">
        <v>842</v>
      </c>
      <c r="B4160" t="s">
        <v>843</v>
      </c>
      <c r="C4160" t="str">
        <f t="shared" si="64"/>
        <v>Name</v>
      </c>
      <c r="D4160" s="2" t="s">
        <v>844</v>
      </c>
      <c r="E4160" t="s">
        <v>845</v>
      </c>
      <c r="F4160" t="s">
        <v>846</v>
      </c>
      <c r="G4160" t="s">
        <v>847</v>
      </c>
      <c r="H4160" t="s">
        <v>848</v>
      </c>
      <c r="I4160" t="s">
        <v>849</v>
      </c>
      <c r="J4160" t="s">
        <v>850</v>
      </c>
      <c r="K4160" t="s">
        <v>851</v>
      </c>
      <c r="L4160" t="s">
        <v>852</v>
      </c>
    </row>
    <row r="4161" spans="1:12">
      <c r="A4161" t="s">
        <v>18265</v>
      </c>
      <c r="B4161" t="s">
        <v>18218</v>
      </c>
      <c r="C4161" t="str">
        <f t="shared" si="64"/>
        <v>Sundaram</v>
      </c>
      <c r="D4161" s="2" t="s">
        <v>29244</v>
      </c>
      <c r="E4161" t="s">
        <v>3340</v>
      </c>
      <c r="F4161" t="s">
        <v>29245</v>
      </c>
      <c r="G4161" t="s">
        <v>569</v>
      </c>
      <c r="H4161" t="s">
        <v>18219</v>
      </c>
      <c r="I4161" t="s">
        <v>18220</v>
      </c>
      <c r="J4161" t="s">
        <v>18221</v>
      </c>
      <c r="K4161" t="s">
        <v>18222</v>
      </c>
      <c r="L4161" t="s">
        <v>2511</v>
      </c>
    </row>
    <row r="4162" spans="1:12">
      <c r="A4162" t="s">
        <v>18268</v>
      </c>
      <c r="B4162" t="s">
        <v>22376</v>
      </c>
      <c r="C4162" t="str">
        <f t="shared" ref="C4162:C4225" si="65">IFERROR(LEFT(B4162,FIND(" ",B4162)-1),B4162)</f>
        <v>Mizzen</v>
      </c>
      <c r="D4162" s="2" t="s">
        <v>29246</v>
      </c>
      <c r="E4162" t="s">
        <v>29247</v>
      </c>
      <c r="F4162" t="s">
        <v>29248</v>
      </c>
      <c r="G4162" t="s">
        <v>856</v>
      </c>
      <c r="H4162" t="s">
        <v>1534</v>
      </c>
      <c r="I4162" t="s">
        <v>6945</v>
      </c>
      <c r="J4162" t="s">
        <v>2409</v>
      </c>
      <c r="K4162" t="s">
        <v>859</v>
      </c>
      <c r="L4162" t="s">
        <v>2511</v>
      </c>
    </row>
    <row r="4163" spans="1:12">
      <c r="A4163" t="s">
        <v>18272</v>
      </c>
      <c r="B4163" t="s">
        <v>18224</v>
      </c>
      <c r="C4163" t="str">
        <f t="shared" si="65"/>
        <v>Achyut</v>
      </c>
      <c r="D4163" s="2" t="s">
        <v>16013</v>
      </c>
      <c r="E4163" t="s">
        <v>7333</v>
      </c>
      <c r="F4163" t="s">
        <v>23020</v>
      </c>
      <c r="G4163" t="s">
        <v>856</v>
      </c>
      <c r="H4163" t="s">
        <v>198</v>
      </c>
      <c r="I4163" t="s">
        <v>18225</v>
      </c>
      <c r="J4163" t="s">
        <v>4642</v>
      </c>
      <c r="K4163" t="s">
        <v>18226</v>
      </c>
      <c r="L4163" t="s">
        <v>976</v>
      </c>
    </row>
    <row r="4164" spans="1:12">
      <c r="A4164" t="s">
        <v>18275</v>
      </c>
      <c r="B4164" t="s">
        <v>18228</v>
      </c>
      <c r="C4164" t="str">
        <f t="shared" si="65"/>
        <v>Envair</v>
      </c>
      <c r="D4164" s="2" t="s">
        <v>24356</v>
      </c>
      <c r="E4164" t="s">
        <v>859</v>
      </c>
      <c r="F4164" t="s">
        <v>5208</v>
      </c>
      <c r="G4164" t="s">
        <v>856</v>
      </c>
      <c r="H4164" t="s">
        <v>2637</v>
      </c>
      <c r="I4164" t="s">
        <v>8419</v>
      </c>
      <c r="J4164" t="s">
        <v>856</v>
      </c>
      <c r="K4164" t="s">
        <v>859</v>
      </c>
      <c r="L4164" t="s">
        <v>429</v>
      </c>
    </row>
    <row r="4165" spans="1:12">
      <c r="A4165" t="s">
        <v>18279</v>
      </c>
      <c r="B4165" t="s">
        <v>18230</v>
      </c>
      <c r="C4165" t="str">
        <f t="shared" si="65"/>
        <v>Shiva</v>
      </c>
      <c r="D4165" s="2" t="s">
        <v>101</v>
      </c>
      <c r="E4165" t="s">
        <v>25393</v>
      </c>
      <c r="F4165" t="s">
        <v>1611</v>
      </c>
      <c r="G4165" t="s">
        <v>856</v>
      </c>
      <c r="H4165" t="s">
        <v>883</v>
      </c>
      <c r="I4165" t="s">
        <v>18231</v>
      </c>
      <c r="J4165" t="s">
        <v>8600</v>
      </c>
      <c r="K4165" t="s">
        <v>18232</v>
      </c>
      <c r="L4165" t="s">
        <v>429</v>
      </c>
    </row>
    <row r="4166" spans="1:12">
      <c r="A4166" t="s">
        <v>18281</v>
      </c>
      <c r="B4166" t="s">
        <v>18234</v>
      </c>
      <c r="C4166" t="str">
        <f t="shared" si="65"/>
        <v>Jain</v>
      </c>
      <c r="D4166" s="2" t="s">
        <v>5286</v>
      </c>
      <c r="E4166" t="s">
        <v>859</v>
      </c>
      <c r="F4166" t="s">
        <v>3076</v>
      </c>
      <c r="G4166" t="s">
        <v>856</v>
      </c>
      <c r="H4166" t="s">
        <v>856</v>
      </c>
      <c r="I4166" t="s">
        <v>870</v>
      </c>
      <c r="J4166" t="s">
        <v>2673</v>
      </c>
      <c r="K4166" t="s">
        <v>18235</v>
      </c>
      <c r="L4166" t="s">
        <v>8900</v>
      </c>
    </row>
    <row r="4167" spans="1:12">
      <c r="A4167" t="s">
        <v>18287</v>
      </c>
      <c r="B4167" t="s">
        <v>18237</v>
      </c>
      <c r="C4167" t="str">
        <f t="shared" si="65"/>
        <v>Sera</v>
      </c>
      <c r="D4167" s="2" t="s">
        <v>25525</v>
      </c>
      <c r="E4167" t="s">
        <v>23300</v>
      </c>
      <c r="F4167" t="s">
        <v>29249</v>
      </c>
      <c r="G4167" t="s">
        <v>856</v>
      </c>
      <c r="H4167" t="s">
        <v>673</v>
      </c>
      <c r="I4167" t="s">
        <v>859</v>
      </c>
      <c r="J4167" t="s">
        <v>3327</v>
      </c>
      <c r="K4167" t="s">
        <v>859</v>
      </c>
      <c r="L4167" t="s">
        <v>8900</v>
      </c>
    </row>
    <row r="4168" spans="1:12">
      <c r="A4168" t="s">
        <v>18290</v>
      </c>
      <c r="B4168" t="s">
        <v>18239</v>
      </c>
      <c r="C4168" t="str">
        <f t="shared" si="65"/>
        <v>KCL</v>
      </c>
      <c r="D4168" s="2" t="s">
        <v>5012</v>
      </c>
      <c r="E4168" t="s">
        <v>5431</v>
      </c>
      <c r="F4168" t="s">
        <v>5431</v>
      </c>
      <c r="G4168" t="s">
        <v>856</v>
      </c>
      <c r="H4168" t="s">
        <v>4129</v>
      </c>
      <c r="I4168" t="s">
        <v>18240</v>
      </c>
      <c r="J4168" t="s">
        <v>3634</v>
      </c>
      <c r="K4168" t="s">
        <v>18241</v>
      </c>
      <c r="L4168" t="s">
        <v>8476</v>
      </c>
    </row>
    <row r="4169" spans="1:12">
      <c r="A4169" t="s">
        <v>18293</v>
      </c>
      <c r="B4169" t="s">
        <v>18243</v>
      </c>
      <c r="C4169" t="str">
        <f t="shared" si="65"/>
        <v>Prism</v>
      </c>
      <c r="D4169" s="2" t="s">
        <v>23764</v>
      </c>
      <c r="E4169" t="s">
        <v>859</v>
      </c>
      <c r="F4169" t="s">
        <v>29250</v>
      </c>
      <c r="G4169" t="s">
        <v>856</v>
      </c>
      <c r="H4169" t="s">
        <v>18244</v>
      </c>
      <c r="I4169" t="s">
        <v>18245</v>
      </c>
      <c r="J4169" t="s">
        <v>18246</v>
      </c>
      <c r="K4169" t="s">
        <v>4953</v>
      </c>
      <c r="L4169" t="s">
        <v>8476</v>
      </c>
    </row>
    <row r="4170" spans="1:12">
      <c r="A4170" t="s">
        <v>18297</v>
      </c>
      <c r="B4170" t="s">
        <v>18248</v>
      </c>
      <c r="C4170" t="str">
        <f t="shared" si="65"/>
        <v>NPR</v>
      </c>
      <c r="D4170" s="2" t="s">
        <v>3562</v>
      </c>
      <c r="E4170" t="s">
        <v>13166</v>
      </c>
      <c r="F4170" t="s">
        <v>6052</v>
      </c>
      <c r="G4170" t="s">
        <v>856</v>
      </c>
      <c r="H4170" t="s">
        <v>673</v>
      </c>
      <c r="I4170" t="s">
        <v>9034</v>
      </c>
      <c r="J4170" t="s">
        <v>1858</v>
      </c>
      <c r="K4170" t="s">
        <v>18249</v>
      </c>
      <c r="L4170" t="s">
        <v>9917</v>
      </c>
    </row>
    <row r="4171" spans="1:12">
      <c r="A4171" t="s">
        <v>18299</v>
      </c>
      <c r="B4171" t="s">
        <v>18251</v>
      </c>
      <c r="C4171" t="str">
        <f t="shared" si="65"/>
        <v>Quest</v>
      </c>
      <c r="D4171" s="2" t="s">
        <v>29251</v>
      </c>
      <c r="E4171" t="s">
        <v>4131</v>
      </c>
      <c r="F4171" t="s">
        <v>29251</v>
      </c>
      <c r="G4171" t="s">
        <v>7752</v>
      </c>
      <c r="H4171" t="s">
        <v>4945</v>
      </c>
      <c r="I4171" t="s">
        <v>3432</v>
      </c>
      <c r="J4171" t="s">
        <v>196</v>
      </c>
      <c r="K4171" t="s">
        <v>18252</v>
      </c>
      <c r="L4171" t="s">
        <v>9917</v>
      </c>
    </row>
    <row r="4172" spans="1:12">
      <c r="A4172" t="s">
        <v>18301</v>
      </c>
      <c r="B4172" t="s">
        <v>18254</v>
      </c>
      <c r="C4172" t="str">
        <f t="shared" si="65"/>
        <v>Minaxi</v>
      </c>
      <c r="D4172" s="2" t="s">
        <v>6610</v>
      </c>
      <c r="E4172" t="s">
        <v>2888</v>
      </c>
      <c r="F4172" t="s">
        <v>193</v>
      </c>
      <c r="G4172" t="s">
        <v>856</v>
      </c>
      <c r="H4172" t="s">
        <v>8178</v>
      </c>
      <c r="I4172" t="s">
        <v>18255</v>
      </c>
      <c r="J4172" t="s">
        <v>922</v>
      </c>
      <c r="K4172" t="s">
        <v>18256</v>
      </c>
      <c r="L4172" t="s">
        <v>9917</v>
      </c>
    </row>
    <row r="4173" spans="1:12">
      <c r="A4173" t="s">
        <v>18303</v>
      </c>
      <c r="B4173" t="s">
        <v>18258</v>
      </c>
      <c r="C4173" t="str">
        <f t="shared" si="65"/>
        <v>Mahindra</v>
      </c>
      <c r="D4173" s="2" t="s">
        <v>29252</v>
      </c>
      <c r="E4173" t="s">
        <v>29253</v>
      </c>
      <c r="F4173" t="s">
        <v>29254</v>
      </c>
      <c r="G4173" t="s">
        <v>4539</v>
      </c>
      <c r="H4173" t="s">
        <v>18259</v>
      </c>
      <c r="I4173" t="s">
        <v>7668</v>
      </c>
      <c r="J4173" t="s">
        <v>18260</v>
      </c>
      <c r="K4173" t="s">
        <v>18261</v>
      </c>
      <c r="L4173" t="s">
        <v>9917</v>
      </c>
    </row>
    <row r="4174" spans="1:12">
      <c r="A4174" t="s">
        <v>18307</v>
      </c>
      <c r="B4174" t="s">
        <v>18263</v>
      </c>
      <c r="C4174" t="str">
        <f t="shared" si="65"/>
        <v>Anka</v>
      </c>
      <c r="D4174" s="2" t="s">
        <v>24684</v>
      </c>
      <c r="E4174" t="s">
        <v>859</v>
      </c>
      <c r="F4174" t="s">
        <v>25394</v>
      </c>
      <c r="G4174" t="s">
        <v>856</v>
      </c>
      <c r="H4174" t="s">
        <v>1274</v>
      </c>
      <c r="I4174" t="s">
        <v>18264</v>
      </c>
      <c r="J4174" t="s">
        <v>856</v>
      </c>
      <c r="K4174" t="s">
        <v>859</v>
      </c>
      <c r="L4174" t="s">
        <v>489</v>
      </c>
    </row>
    <row r="4175" spans="1:12">
      <c r="A4175" t="s">
        <v>18309</v>
      </c>
      <c r="B4175" t="s">
        <v>18266</v>
      </c>
      <c r="C4175" t="str">
        <f t="shared" si="65"/>
        <v>Divyashakti</v>
      </c>
      <c r="D4175" s="2" t="s">
        <v>9327</v>
      </c>
      <c r="E4175" t="s">
        <v>7716</v>
      </c>
      <c r="F4175" t="s">
        <v>10258</v>
      </c>
      <c r="G4175" t="s">
        <v>5667</v>
      </c>
      <c r="H4175" t="s">
        <v>588</v>
      </c>
      <c r="I4175" t="s">
        <v>11790</v>
      </c>
      <c r="J4175" t="s">
        <v>380</v>
      </c>
      <c r="K4175" t="s">
        <v>18267</v>
      </c>
      <c r="L4175" t="s">
        <v>702</v>
      </c>
    </row>
    <row r="4176" spans="1:12">
      <c r="A4176" t="s">
        <v>842</v>
      </c>
      <c r="B4176" t="s">
        <v>843</v>
      </c>
      <c r="C4176" t="str">
        <f t="shared" si="65"/>
        <v>Name</v>
      </c>
      <c r="D4176" s="2" t="s">
        <v>844</v>
      </c>
      <c r="E4176" t="s">
        <v>845</v>
      </c>
      <c r="F4176" t="s">
        <v>846</v>
      </c>
      <c r="G4176" t="s">
        <v>847</v>
      </c>
      <c r="H4176" t="s">
        <v>848</v>
      </c>
      <c r="I4176" t="s">
        <v>849</v>
      </c>
      <c r="J4176" t="s">
        <v>850</v>
      </c>
      <c r="K4176" t="s">
        <v>851</v>
      </c>
      <c r="L4176" t="s">
        <v>852</v>
      </c>
    </row>
    <row r="4177" spans="1:12">
      <c r="A4177" t="s">
        <v>18311</v>
      </c>
      <c r="B4177" t="s">
        <v>18269</v>
      </c>
      <c r="C4177" t="str">
        <f t="shared" si="65"/>
        <v>Allcargo</v>
      </c>
      <c r="D4177" s="2" t="s">
        <v>26484</v>
      </c>
      <c r="E4177" t="s">
        <v>20592</v>
      </c>
      <c r="F4177" t="s">
        <v>29255</v>
      </c>
      <c r="G4177" t="s">
        <v>856</v>
      </c>
      <c r="H4177" t="s">
        <v>610</v>
      </c>
      <c r="I4177" t="s">
        <v>18270</v>
      </c>
      <c r="J4177" t="s">
        <v>18271</v>
      </c>
      <c r="K4177" t="s">
        <v>218</v>
      </c>
      <c r="L4177" t="s">
        <v>702</v>
      </c>
    </row>
    <row r="4178" spans="1:12">
      <c r="A4178" t="s">
        <v>18314</v>
      </c>
      <c r="B4178" t="s">
        <v>18273</v>
      </c>
      <c r="C4178" t="str">
        <f t="shared" si="65"/>
        <v>Parvati</v>
      </c>
      <c r="D4178" s="2" t="s">
        <v>625</v>
      </c>
      <c r="E4178" t="s">
        <v>859</v>
      </c>
      <c r="F4178" t="s">
        <v>29256</v>
      </c>
      <c r="G4178" t="s">
        <v>856</v>
      </c>
      <c r="H4178" t="s">
        <v>553</v>
      </c>
      <c r="I4178" t="s">
        <v>18274</v>
      </c>
      <c r="J4178" t="s">
        <v>408</v>
      </c>
      <c r="K4178" t="s">
        <v>11609</v>
      </c>
      <c r="L4178" t="s">
        <v>702</v>
      </c>
    </row>
    <row r="4179" spans="1:12">
      <c r="A4179" t="s">
        <v>18316</v>
      </c>
      <c r="B4179" t="s">
        <v>18276</v>
      </c>
      <c r="C4179" t="str">
        <f t="shared" si="65"/>
        <v>Asian</v>
      </c>
      <c r="D4179" s="2" t="s">
        <v>29257</v>
      </c>
      <c r="E4179" t="s">
        <v>10233</v>
      </c>
      <c r="F4179" t="s">
        <v>29258</v>
      </c>
      <c r="G4179" t="s">
        <v>856</v>
      </c>
      <c r="H4179" t="s">
        <v>1753</v>
      </c>
      <c r="I4179" t="s">
        <v>18277</v>
      </c>
      <c r="J4179" t="s">
        <v>18278</v>
      </c>
      <c r="K4179" t="s">
        <v>14676</v>
      </c>
      <c r="L4179" t="s">
        <v>196</v>
      </c>
    </row>
    <row r="4180" spans="1:12">
      <c r="A4180" t="s">
        <v>18318</v>
      </c>
      <c r="B4180" t="s">
        <v>18280</v>
      </c>
      <c r="C4180" t="str">
        <f t="shared" si="65"/>
        <v>7NR</v>
      </c>
      <c r="D4180" s="2" t="s">
        <v>8155</v>
      </c>
      <c r="E4180" t="s">
        <v>12350</v>
      </c>
      <c r="F4180" t="s">
        <v>11292</v>
      </c>
      <c r="G4180" t="s">
        <v>856</v>
      </c>
      <c r="H4180" t="s">
        <v>298</v>
      </c>
      <c r="I4180" t="s">
        <v>7845</v>
      </c>
      <c r="J4180" t="s">
        <v>889</v>
      </c>
      <c r="K4180" t="s">
        <v>6080</v>
      </c>
      <c r="L4180" t="s">
        <v>5891</v>
      </c>
    </row>
    <row r="4181" spans="1:12">
      <c r="A4181" t="s">
        <v>18324</v>
      </c>
      <c r="B4181" t="s">
        <v>18282</v>
      </c>
      <c r="C4181" t="str">
        <f t="shared" si="65"/>
        <v>VLS</v>
      </c>
      <c r="D4181" s="2" t="s">
        <v>23898</v>
      </c>
      <c r="E4181" t="s">
        <v>17210</v>
      </c>
      <c r="F4181" t="s">
        <v>25395</v>
      </c>
      <c r="G4181" t="s">
        <v>378</v>
      </c>
      <c r="H4181" t="s">
        <v>18283</v>
      </c>
      <c r="I4181" t="s">
        <v>18284</v>
      </c>
      <c r="J4181" t="s">
        <v>18285</v>
      </c>
      <c r="K4181" t="s">
        <v>18286</v>
      </c>
      <c r="L4181" t="s">
        <v>1901</v>
      </c>
    </row>
    <row r="4182" spans="1:12">
      <c r="A4182" t="s">
        <v>18326</v>
      </c>
      <c r="B4182" t="s">
        <v>18288</v>
      </c>
      <c r="C4182" t="str">
        <f t="shared" si="65"/>
        <v>Hit</v>
      </c>
      <c r="D4182" s="2" t="s">
        <v>3608</v>
      </c>
      <c r="E4182" t="s">
        <v>15394</v>
      </c>
      <c r="F4182" t="s">
        <v>8600</v>
      </c>
      <c r="G4182" t="s">
        <v>856</v>
      </c>
      <c r="H4182" t="s">
        <v>933</v>
      </c>
      <c r="I4182" t="s">
        <v>6835</v>
      </c>
      <c r="J4182" t="s">
        <v>198</v>
      </c>
      <c r="K4182" t="s">
        <v>18289</v>
      </c>
      <c r="L4182" t="s">
        <v>4997</v>
      </c>
    </row>
    <row r="4183" spans="1:12">
      <c r="A4183" t="s">
        <v>18330</v>
      </c>
      <c r="B4183" t="s">
        <v>18291</v>
      </c>
      <c r="C4183" t="str">
        <f t="shared" si="65"/>
        <v>Globalspace</v>
      </c>
      <c r="D4183" s="2" t="s">
        <v>1422</v>
      </c>
      <c r="E4183" t="s">
        <v>29259</v>
      </c>
      <c r="F4183" t="s">
        <v>23200</v>
      </c>
      <c r="G4183" t="s">
        <v>856</v>
      </c>
      <c r="H4183" t="s">
        <v>2240</v>
      </c>
      <c r="I4183" t="s">
        <v>717</v>
      </c>
      <c r="J4183" t="s">
        <v>3094</v>
      </c>
      <c r="K4183" t="s">
        <v>18292</v>
      </c>
      <c r="L4183" t="s">
        <v>513</v>
      </c>
    </row>
    <row r="4184" spans="1:12">
      <c r="A4184" t="s">
        <v>18334</v>
      </c>
      <c r="B4184" t="s">
        <v>18294</v>
      </c>
      <c r="C4184" t="str">
        <f t="shared" si="65"/>
        <v>Woodsvilla</v>
      </c>
      <c r="D4184" s="2" t="s">
        <v>1917</v>
      </c>
      <c r="E4184" t="s">
        <v>859</v>
      </c>
      <c r="F4184" t="s">
        <v>10111</v>
      </c>
      <c r="G4184" t="s">
        <v>856</v>
      </c>
      <c r="H4184" t="s">
        <v>3353</v>
      </c>
      <c r="I4184" t="s">
        <v>18295</v>
      </c>
      <c r="J4184" t="s">
        <v>293</v>
      </c>
      <c r="K4184" t="s">
        <v>18296</v>
      </c>
      <c r="L4184" t="s">
        <v>3216</v>
      </c>
    </row>
    <row r="4185" spans="1:12">
      <c r="A4185" t="s">
        <v>18338</v>
      </c>
      <c r="B4185" t="s">
        <v>18298</v>
      </c>
      <c r="C4185" t="str">
        <f t="shared" si="65"/>
        <v>Decorous</v>
      </c>
      <c r="D4185" s="2" t="s">
        <v>9790</v>
      </c>
      <c r="E4185" t="s">
        <v>3144</v>
      </c>
      <c r="F4185" t="s">
        <v>4134</v>
      </c>
      <c r="G4185" t="s">
        <v>856</v>
      </c>
      <c r="H4185" t="s">
        <v>231</v>
      </c>
      <c r="I4185" t="s">
        <v>1002</v>
      </c>
      <c r="J4185" t="s">
        <v>933</v>
      </c>
      <c r="K4185" t="s">
        <v>859</v>
      </c>
      <c r="L4185" t="s">
        <v>603</v>
      </c>
    </row>
    <row r="4186" spans="1:12">
      <c r="A4186" t="s">
        <v>18342</v>
      </c>
      <c r="B4186" t="s">
        <v>18300</v>
      </c>
      <c r="C4186" t="str">
        <f t="shared" si="65"/>
        <v>Acrow</v>
      </c>
      <c r="D4186" s="2" t="s">
        <v>23669</v>
      </c>
      <c r="E4186" t="s">
        <v>859</v>
      </c>
      <c r="F4186" t="s">
        <v>23670</v>
      </c>
      <c r="G4186" t="s">
        <v>856</v>
      </c>
      <c r="H4186" t="s">
        <v>1804</v>
      </c>
      <c r="I4186" t="s">
        <v>13672</v>
      </c>
      <c r="J4186" t="s">
        <v>856</v>
      </c>
      <c r="K4186" t="s">
        <v>859</v>
      </c>
      <c r="L4186" t="s">
        <v>2291</v>
      </c>
    </row>
    <row r="4187" spans="1:12">
      <c r="A4187" t="s">
        <v>842</v>
      </c>
      <c r="B4187" t="s">
        <v>843</v>
      </c>
      <c r="C4187" t="str">
        <f t="shared" si="65"/>
        <v>Name</v>
      </c>
      <c r="D4187" s="2" t="s">
        <v>844</v>
      </c>
      <c r="E4187" t="s">
        <v>845</v>
      </c>
      <c r="F4187" t="s">
        <v>846</v>
      </c>
      <c r="G4187" t="s">
        <v>847</v>
      </c>
      <c r="H4187" t="s">
        <v>848</v>
      </c>
      <c r="I4187" t="s">
        <v>849</v>
      </c>
      <c r="J4187" t="s">
        <v>850</v>
      </c>
      <c r="K4187" t="s">
        <v>851</v>
      </c>
      <c r="L4187" t="s">
        <v>852</v>
      </c>
    </row>
    <row r="4188" spans="1:12">
      <c r="A4188" t="s">
        <v>18346</v>
      </c>
      <c r="B4188" t="s">
        <v>18302</v>
      </c>
      <c r="C4188" t="str">
        <f t="shared" si="65"/>
        <v>Shipping</v>
      </c>
      <c r="D4188" s="2" t="s">
        <v>7806</v>
      </c>
      <c r="E4188" t="s">
        <v>859</v>
      </c>
      <c r="F4188" t="s">
        <v>29260</v>
      </c>
      <c r="G4188" t="s">
        <v>718</v>
      </c>
      <c r="H4188" t="s">
        <v>555</v>
      </c>
      <c r="I4188" t="s">
        <v>7302</v>
      </c>
      <c r="J4188" t="s">
        <v>6176</v>
      </c>
      <c r="K4188" t="s">
        <v>1453</v>
      </c>
      <c r="L4188" t="s">
        <v>2944</v>
      </c>
    </row>
    <row r="4189" spans="1:12">
      <c r="A4189" t="s">
        <v>18348</v>
      </c>
      <c r="B4189" t="s">
        <v>18304</v>
      </c>
      <c r="C4189" t="str">
        <f t="shared" si="65"/>
        <v>Rajnish</v>
      </c>
      <c r="D4189" s="2" t="s">
        <v>9726</v>
      </c>
      <c r="E4189" t="s">
        <v>29261</v>
      </c>
      <c r="F4189" t="s">
        <v>29262</v>
      </c>
      <c r="G4189" t="s">
        <v>856</v>
      </c>
      <c r="H4189" t="s">
        <v>1279</v>
      </c>
      <c r="I4189" t="s">
        <v>18305</v>
      </c>
      <c r="J4189" t="s">
        <v>3957</v>
      </c>
      <c r="K4189" t="s">
        <v>18306</v>
      </c>
      <c r="L4189" t="s">
        <v>1441</v>
      </c>
    </row>
    <row r="4190" spans="1:12">
      <c r="A4190" t="s">
        <v>18350</v>
      </c>
      <c r="B4190" t="s">
        <v>18308</v>
      </c>
      <c r="C4190" t="str">
        <f t="shared" si="65"/>
        <v>Golden</v>
      </c>
      <c r="D4190" s="2" t="s">
        <v>23015</v>
      </c>
      <c r="E4190" t="s">
        <v>23016</v>
      </c>
      <c r="F4190" t="s">
        <v>23017</v>
      </c>
      <c r="G4190" t="s">
        <v>856</v>
      </c>
      <c r="H4190" t="s">
        <v>933</v>
      </c>
      <c r="I4190" t="s">
        <v>14624</v>
      </c>
      <c r="J4190" t="s">
        <v>1804</v>
      </c>
      <c r="K4190" t="s">
        <v>856</v>
      </c>
      <c r="L4190" t="s">
        <v>4600</v>
      </c>
    </row>
    <row r="4191" spans="1:12">
      <c r="A4191" t="s">
        <v>18352</v>
      </c>
      <c r="B4191" t="s">
        <v>18310</v>
      </c>
      <c r="C4191" t="str">
        <f t="shared" si="65"/>
        <v>Tokyo</v>
      </c>
      <c r="D4191" s="2" t="s">
        <v>7599</v>
      </c>
      <c r="E4191" t="s">
        <v>23313</v>
      </c>
      <c r="F4191" t="s">
        <v>2395</v>
      </c>
      <c r="G4191" t="s">
        <v>856</v>
      </c>
      <c r="H4191" t="s">
        <v>1787</v>
      </c>
      <c r="I4191" t="s">
        <v>15410</v>
      </c>
      <c r="J4191" t="s">
        <v>3024</v>
      </c>
      <c r="K4191" t="s">
        <v>384</v>
      </c>
      <c r="L4191" t="s">
        <v>319</v>
      </c>
    </row>
    <row r="4192" spans="1:12">
      <c r="A4192" t="s">
        <v>18357</v>
      </c>
      <c r="B4192" t="s">
        <v>18312</v>
      </c>
      <c r="C4192" t="str">
        <f t="shared" si="65"/>
        <v>Sungold</v>
      </c>
      <c r="D4192" s="2" t="s">
        <v>379</v>
      </c>
      <c r="E4192" t="s">
        <v>25397</v>
      </c>
      <c r="F4192" t="s">
        <v>706</v>
      </c>
      <c r="G4192" t="s">
        <v>856</v>
      </c>
      <c r="H4192" t="s">
        <v>231</v>
      </c>
      <c r="I4192" t="s">
        <v>6345</v>
      </c>
      <c r="J4192" t="s">
        <v>1902</v>
      </c>
      <c r="K4192" t="s">
        <v>18313</v>
      </c>
      <c r="L4192" t="s">
        <v>1508</v>
      </c>
    </row>
    <row r="4193" spans="1:12">
      <c r="A4193" t="s">
        <v>18360</v>
      </c>
      <c r="B4193" t="s">
        <v>18317</v>
      </c>
      <c r="C4193" t="str">
        <f t="shared" si="65"/>
        <v>Indowind</v>
      </c>
      <c r="D4193" s="2" t="s">
        <v>279</v>
      </c>
      <c r="E4193" t="s">
        <v>25398</v>
      </c>
      <c r="F4193" t="s">
        <v>25399</v>
      </c>
      <c r="G4193" t="s">
        <v>856</v>
      </c>
      <c r="H4193" t="s">
        <v>855</v>
      </c>
      <c r="I4193" t="s">
        <v>2103</v>
      </c>
      <c r="J4193" t="s">
        <v>1852</v>
      </c>
      <c r="K4193" t="s">
        <v>4527</v>
      </c>
      <c r="L4193" t="s">
        <v>1632</v>
      </c>
    </row>
    <row r="4194" spans="1:12">
      <c r="A4194" t="s">
        <v>18363</v>
      </c>
      <c r="B4194" t="s">
        <v>18319</v>
      </c>
      <c r="C4194" t="str">
        <f t="shared" si="65"/>
        <v>Elcid</v>
      </c>
      <c r="D4194" s="2" t="s">
        <v>29263</v>
      </c>
      <c r="E4194" t="s">
        <v>7854</v>
      </c>
      <c r="F4194" t="s">
        <v>29264</v>
      </c>
      <c r="G4194" t="s">
        <v>933</v>
      </c>
      <c r="H4194" t="s">
        <v>18320</v>
      </c>
      <c r="I4194" t="s">
        <v>18321</v>
      </c>
      <c r="J4194" t="s">
        <v>18322</v>
      </c>
      <c r="K4194" t="s">
        <v>18323</v>
      </c>
      <c r="L4194" t="s">
        <v>6595</v>
      </c>
    </row>
    <row r="4195" spans="1:12">
      <c r="A4195" t="s">
        <v>18366</v>
      </c>
      <c r="B4195" t="s">
        <v>18325</v>
      </c>
      <c r="C4195" t="str">
        <f t="shared" si="65"/>
        <v>AVI</v>
      </c>
      <c r="D4195" s="2" t="s">
        <v>13073</v>
      </c>
      <c r="E4195" t="s">
        <v>859</v>
      </c>
      <c r="F4195" t="s">
        <v>22735</v>
      </c>
      <c r="G4195" t="s">
        <v>856</v>
      </c>
      <c r="H4195" t="s">
        <v>12074</v>
      </c>
      <c r="I4195" t="s">
        <v>1275</v>
      </c>
      <c r="J4195" t="s">
        <v>331</v>
      </c>
      <c r="K4195" t="s">
        <v>15702</v>
      </c>
      <c r="L4195" t="s">
        <v>5605</v>
      </c>
    </row>
    <row r="4196" spans="1:12">
      <c r="A4196" t="s">
        <v>18370</v>
      </c>
      <c r="B4196" t="s">
        <v>18327</v>
      </c>
      <c r="C4196" t="str">
        <f t="shared" si="65"/>
        <v>Polymac</v>
      </c>
      <c r="D4196" s="2" t="s">
        <v>2373</v>
      </c>
      <c r="E4196" t="s">
        <v>23164</v>
      </c>
      <c r="F4196" t="s">
        <v>13823</v>
      </c>
      <c r="G4196" t="s">
        <v>856</v>
      </c>
      <c r="H4196" t="s">
        <v>421</v>
      </c>
      <c r="I4196" t="s">
        <v>18328</v>
      </c>
      <c r="J4196" t="s">
        <v>6535</v>
      </c>
      <c r="K4196" t="s">
        <v>18329</v>
      </c>
      <c r="L4196" t="s">
        <v>5605</v>
      </c>
    </row>
    <row r="4197" spans="1:12">
      <c r="A4197" t="s">
        <v>18376</v>
      </c>
      <c r="B4197" t="s">
        <v>18331</v>
      </c>
      <c r="C4197" t="str">
        <f t="shared" si="65"/>
        <v>Orient</v>
      </c>
      <c r="D4197" s="2" t="s">
        <v>1381</v>
      </c>
      <c r="E4197" t="s">
        <v>859</v>
      </c>
      <c r="F4197" t="s">
        <v>1381</v>
      </c>
      <c r="G4197" t="s">
        <v>856</v>
      </c>
      <c r="H4197" t="s">
        <v>13889</v>
      </c>
      <c r="I4197" t="s">
        <v>6954</v>
      </c>
      <c r="J4197" t="s">
        <v>18332</v>
      </c>
      <c r="K4197" t="s">
        <v>18333</v>
      </c>
      <c r="L4197" t="s">
        <v>242</v>
      </c>
    </row>
    <row r="4198" spans="1:12">
      <c r="A4198" t="s">
        <v>18380</v>
      </c>
      <c r="B4198" t="s">
        <v>18335</v>
      </c>
      <c r="C4198" t="str">
        <f t="shared" si="65"/>
        <v>Dhansafal</v>
      </c>
      <c r="D4198" s="2" t="s">
        <v>5338</v>
      </c>
      <c r="E4198" t="s">
        <v>859</v>
      </c>
      <c r="F4198" t="s">
        <v>24379</v>
      </c>
      <c r="G4198" t="s">
        <v>856</v>
      </c>
      <c r="H4198" t="s">
        <v>1257</v>
      </c>
      <c r="I4198" t="s">
        <v>18336</v>
      </c>
      <c r="J4198" t="s">
        <v>434</v>
      </c>
      <c r="K4198" t="s">
        <v>18337</v>
      </c>
      <c r="L4198" t="s">
        <v>242</v>
      </c>
    </row>
    <row r="4199" spans="1:12">
      <c r="A4199" t="s">
        <v>18383</v>
      </c>
      <c r="B4199" t="s">
        <v>18339</v>
      </c>
      <c r="C4199" t="str">
        <f t="shared" si="65"/>
        <v>Dhyaani</v>
      </c>
      <c r="D4199" s="2" t="s">
        <v>10213</v>
      </c>
      <c r="E4199" t="s">
        <v>25400</v>
      </c>
      <c r="F4199" t="s">
        <v>5210</v>
      </c>
      <c r="G4199" t="s">
        <v>856</v>
      </c>
      <c r="H4199" t="s">
        <v>933</v>
      </c>
      <c r="I4199" t="s">
        <v>18340</v>
      </c>
      <c r="J4199" t="s">
        <v>3928</v>
      </c>
      <c r="K4199" t="s">
        <v>18341</v>
      </c>
      <c r="L4199" t="s">
        <v>242</v>
      </c>
    </row>
    <row r="4200" spans="1:12">
      <c r="A4200" t="s">
        <v>18387</v>
      </c>
      <c r="B4200" t="s">
        <v>18343</v>
      </c>
      <c r="C4200" t="str">
        <f t="shared" si="65"/>
        <v>Natraj</v>
      </c>
      <c r="D4200" s="2" t="s">
        <v>1091</v>
      </c>
      <c r="E4200" t="s">
        <v>859</v>
      </c>
      <c r="F4200" t="s">
        <v>7587</v>
      </c>
      <c r="G4200" t="s">
        <v>856</v>
      </c>
      <c r="H4200" t="s">
        <v>197</v>
      </c>
      <c r="I4200" t="s">
        <v>18344</v>
      </c>
      <c r="J4200" t="s">
        <v>4612</v>
      </c>
      <c r="K4200" t="s">
        <v>18345</v>
      </c>
      <c r="L4200" t="s">
        <v>3099</v>
      </c>
    </row>
    <row r="4201" spans="1:12">
      <c r="A4201" t="s">
        <v>18390</v>
      </c>
      <c r="B4201" t="s">
        <v>18347</v>
      </c>
      <c r="C4201" t="str">
        <f t="shared" si="65"/>
        <v>ISF</v>
      </c>
      <c r="D4201" s="2" t="s">
        <v>2463</v>
      </c>
      <c r="E4201" t="s">
        <v>859</v>
      </c>
      <c r="F4201" t="s">
        <v>902</v>
      </c>
      <c r="G4201" t="s">
        <v>856</v>
      </c>
      <c r="H4201" t="s">
        <v>856</v>
      </c>
      <c r="I4201" t="s">
        <v>870</v>
      </c>
      <c r="J4201" t="s">
        <v>1902</v>
      </c>
      <c r="K4201" t="s">
        <v>5414</v>
      </c>
      <c r="L4201" t="s">
        <v>1536</v>
      </c>
    </row>
    <row r="4202" spans="1:12">
      <c r="A4202" t="s">
        <v>18392</v>
      </c>
      <c r="B4202" t="s">
        <v>18349</v>
      </c>
      <c r="C4202" t="str">
        <f t="shared" si="65"/>
        <v>SSPN</v>
      </c>
      <c r="D4202" s="2" t="s">
        <v>8057</v>
      </c>
      <c r="E4202" t="s">
        <v>23671</v>
      </c>
      <c r="F4202" t="s">
        <v>181</v>
      </c>
      <c r="G4202" t="s">
        <v>856</v>
      </c>
      <c r="H4202" t="s">
        <v>856</v>
      </c>
      <c r="I4202" t="s">
        <v>870</v>
      </c>
      <c r="J4202" t="s">
        <v>2240</v>
      </c>
      <c r="K4202" t="s">
        <v>12271</v>
      </c>
      <c r="L4202" t="s">
        <v>1536</v>
      </c>
    </row>
    <row r="4203" spans="1:12">
      <c r="A4203" t="s">
        <v>842</v>
      </c>
      <c r="B4203" t="s">
        <v>843</v>
      </c>
      <c r="C4203" t="str">
        <f t="shared" si="65"/>
        <v>Name</v>
      </c>
      <c r="D4203" s="2" t="s">
        <v>844</v>
      </c>
      <c r="E4203" t="s">
        <v>845</v>
      </c>
      <c r="F4203" t="s">
        <v>846</v>
      </c>
      <c r="G4203" t="s">
        <v>847</v>
      </c>
      <c r="H4203" t="s">
        <v>848</v>
      </c>
      <c r="I4203" t="s">
        <v>849</v>
      </c>
      <c r="J4203" t="s">
        <v>850</v>
      </c>
      <c r="K4203" t="s">
        <v>851</v>
      </c>
      <c r="L4203" t="s">
        <v>852</v>
      </c>
    </row>
    <row r="4204" spans="1:12">
      <c r="A4204" t="s">
        <v>18394</v>
      </c>
      <c r="B4204" t="s">
        <v>18351</v>
      </c>
      <c r="C4204" t="str">
        <f t="shared" si="65"/>
        <v>Gujarat</v>
      </c>
      <c r="D4204" s="2" t="s">
        <v>9733</v>
      </c>
      <c r="E4204" t="s">
        <v>859</v>
      </c>
      <c r="F4204" t="s">
        <v>519</v>
      </c>
      <c r="G4204" t="s">
        <v>856</v>
      </c>
      <c r="H4204" t="s">
        <v>1291</v>
      </c>
      <c r="I4204" t="s">
        <v>16261</v>
      </c>
      <c r="J4204" t="s">
        <v>856</v>
      </c>
      <c r="K4204" t="s">
        <v>859</v>
      </c>
      <c r="L4204" t="s">
        <v>4567</v>
      </c>
    </row>
    <row r="4205" spans="1:12">
      <c r="A4205" t="s">
        <v>18398</v>
      </c>
      <c r="B4205" t="s">
        <v>18353</v>
      </c>
      <c r="C4205" t="str">
        <f t="shared" si="65"/>
        <v>Yogi</v>
      </c>
      <c r="D4205" s="2" t="s">
        <v>22810</v>
      </c>
      <c r="E4205" t="s">
        <v>25081</v>
      </c>
      <c r="F4205" t="s">
        <v>25401</v>
      </c>
      <c r="G4205" t="s">
        <v>856</v>
      </c>
      <c r="H4205" t="s">
        <v>733</v>
      </c>
      <c r="I4205" t="s">
        <v>18355</v>
      </c>
      <c r="J4205" t="s">
        <v>18356</v>
      </c>
      <c r="K4205" t="s">
        <v>859</v>
      </c>
      <c r="L4205" t="s">
        <v>4567</v>
      </c>
    </row>
    <row r="4206" spans="1:12">
      <c r="A4206" t="s">
        <v>18401</v>
      </c>
      <c r="B4206" t="s">
        <v>18358</v>
      </c>
      <c r="C4206" t="str">
        <f t="shared" si="65"/>
        <v>Shelter</v>
      </c>
      <c r="D4206" s="2" t="s">
        <v>4339</v>
      </c>
      <c r="E4206" t="s">
        <v>6913</v>
      </c>
      <c r="F4206" t="s">
        <v>3580</v>
      </c>
      <c r="G4206" t="s">
        <v>856</v>
      </c>
      <c r="H4206" t="s">
        <v>2637</v>
      </c>
      <c r="I4206" t="s">
        <v>18359</v>
      </c>
      <c r="J4206" t="s">
        <v>1964</v>
      </c>
      <c r="K4206" t="s">
        <v>856</v>
      </c>
      <c r="L4206" t="s">
        <v>6228</v>
      </c>
    </row>
    <row r="4207" spans="1:12">
      <c r="A4207" t="s">
        <v>18405</v>
      </c>
      <c r="B4207" t="s">
        <v>18361</v>
      </c>
      <c r="C4207" t="str">
        <f t="shared" si="65"/>
        <v>Gemstone</v>
      </c>
      <c r="D4207" s="2" t="s">
        <v>971</v>
      </c>
      <c r="E4207" t="s">
        <v>23492</v>
      </c>
      <c r="F4207" t="s">
        <v>1121</v>
      </c>
      <c r="G4207" t="s">
        <v>856</v>
      </c>
      <c r="H4207" t="s">
        <v>1642</v>
      </c>
      <c r="I4207" t="s">
        <v>6738</v>
      </c>
      <c r="J4207" t="s">
        <v>163</v>
      </c>
      <c r="K4207" t="s">
        <v>18362</v>
      </c>
      <c r="L4207" t="s">
        <v>6228</v>
      </c>
    </row>
    <row r="4208" spans="1:12">
      <c r="A4208" t="s">
        <v>18410</v>
      </c>
      <c r="B4208" t="s">
        <v>18364</v>
      </c>
      <c r="C4208" t="str">
        <f t="shared" si="65"/>
        <v>Surani</v>
      </c>
      <c r="D4208" s="2" t="s">
        <v>25402</v>
      </c>
      <c r="E4208" t="s">
        <v>25403</v>
      </c>
      <c r="F4208" t="s">
        <v>25404</v>
      </c>
      <c r="G4208" t="s">
        <v>856</v>
      </c>
      <c r="H4208" t="s">
        <v>11345</v>
      </c>
      <c r="I4208" t="s">
        <v>13084</v>
      </c>
      <c r="J4208" t="s">
        <v>18365</v>
      </c>
      <c r="K4208" t="s">
        <v>4464</v>
      </c>
      <c r="L4208" t="s">
        <v>6228</v>
      </c>
    </row>
    <row r="4209" spans="1:12">
      <c r="A4209" t="s">
        <v>18412</v>
      </c>
      <c r="B4209" t="s">
        <v>18367</v>
      </c>
      <c r="C4209" t="str">
        <f t="shared" si="65"/>
        <v>Indong</v>
      </c>
      <c r="D4209" s="2" t="s">
        <v>5210</v>
      </c>
      <c r="E4209" t="s">
        <v>22943</v>
      </c>
      <c r="F4209" t="s">
        <v>3180</v>
      </c>
      <c r="G4209" t="s">
        <v>856</v>
      </c>
      <c r="H4209" t="s">
        <v>2938</v>
      </c>
      <c r="I4209" t="s">
        <v>7747</v>
      </c>
      <c r="J4209" t="s">
        <v>2115</v>
      </c>
      <c r="K4209" t="s">
        <v>18369</v>
      </c>
      <c r="L4209" t="s">
        <v>7202</v>
      </c>
    </row>
    <row r="4210" spans="1:12">
      <c r="A4210" t="s">
        <v>18416</v>
      </c>
      <c r="B4210" t="s">
        <v>18371</v>
      </c>
      <c r="C4210" t="str">
        <f t="shared" si="65"/>
        <v>Maral</v>
      </c>
      <c r="D4210" s="2" t="s">
        <v>23411</v>
      </c>
      <c r="E4210" t="s">
        <v>859</v>
      </c>
      <c r="F4210" t="s">
        <v>29265</v>
      </c>
      <c r="G4210" t="s">
        <v>856</v>
      </c>
      <c r="H4210" t="s">
        <v>18372</v>
      </c>
      <c r="I4210" t="s">
        <v>18373</v>
      </c>
      <c r="J4210" t="s">
        <v>18374</v>
      </c>
      <c r="K4210" t="s">
        <v>18375</v>
      </c>
      <c r="L4210" t="s">
        <v>4263</v>
      </c>
    </row>
    <row r="4211" spans="1:12">
      <c r="A4211" t="s">
        <v>18419</v>
      </c>
      <c r="B4211" t="s">
        <v>18377</v>
      </c>
      <c r="C4211" t="str">
        <f t="shared" si="65"/>
        <v>Bharat</v>
      </c>
      <c r="D4211" s="2" t="s">
        <v>22906</v>
      </c>
      <c r="E4211" t="s">
        <v>859</v>
      </c>
      <c r="F4211" t="s">
        <v>29266</v>
      </c>
      <c r="G4211" t="s">
        <v>856</v>
      </c>
      <c r="H4211" t="s">
        <v>2039</v>
      </c>
      <c r="I4211" t="s">
        <v>18378</v>
      </c>
      <c r="J4211" t="s">
        <v>18379</v>
      </c>
      <c r="K4211" t="s">
        <v>5953</v>
      </c>
      <c r="L4211" t="s">
        <v>7866</v>
      </c>
    </row>
    <row r="4212" spans="1:12">
      <c r="A4212" t="s">
        <v>18424</v>
      </c>
      <c r="B4212" t="s">
        <v>18381</v>
      </c>
      <c r="C4212" t="str">
        <f t="shared" si="65"/>
        <v>Haryana</v>
      </c>
      <c r="D4212" s="2" t="s">
        <v>25405</v>
      </c>
      <c r="E4212" t="s">
        <v>6095</v>
      </c>
      <c r="F4212" t="s">
        <v>25406</v>
      </c>
      <c r="G4212" t="s">
        <v>856</v>
      </c>
      <c r="H4212" t="s">
        <v>231</v>
      </c>
      <c r="I4212" t="s">
        <v>16891</v>
      </c>
      <c r="J4212" t="s">
        <v>293</v>
      </c>
      <c r="K4212" t="s">
        <v>18382</v>
      </c>
      <c r="L4212" t="s">
        <v>7866</v>
      </c>
    </row>
    <row r="4213" spans="1:12">
      <c r="A4213" t="s">
        <v>18426</v>
      </c>
      <c r="B4213" t="s">
        <v>18388</v>
      </c>
      <c r="C4213" t="str">
        <f t="shared" si="65"/>
        <v>Anzen</v>
      </c>
      <c r="D4213" s="2" t="s">
        <v>25407</v>
      </c>
      <c r="E4213" t="s">
        <v>859</v>
      </c>
      <c r="F4213" t="s">
        <v>25408</v>
      </c>
      <c r="G4213" t="s">
        <v>9823</v>
      </c>
      <c r="H4213" t="s">
        <v>1089</v>
      </c>
      <c r="I4213" t="s">
        <v>14845</v>
      </c>
      <c r="J4213" t="s">
        <v>14496</v>
      </c>
      <c r="K4213" t="s">
        <v>18389</v>
      </c>
      <c r="L4213" t="s">
        <v>7866</v>
      </c>
    </row>
    <row r="4214" spans="1:12">
      <c r="A4214" t="s">
        <v>842</v>
      </c>
      <c r="B4214" t="s">
        <v>843</v>
      </c>
      <c r="C4214" t="str">
        <f t="shared" si="65"/>
        <v>Name</v>
      </c>
      <c r="D4214" s="2" t="s">
        <v>844</v>
      </c>
      <c r="E4214" t="s">
        <v>845</v>
      </c>
      <c r="F4214" t="s">
        <v>846</v>
      </c>
      <c r="G4214" t="s">
        <v>847</v>
      </c>
      <c r="H4214" t="s">
        <v>848</v>
      </c>
      <c r="I4214" t="s">
        <v>849</v>
      </c>
      <c r="J4214" t="s">
        <v>850</v>
      </c>
      <c r="K4214" t="s">
        <v>851</v>
      </c>
      <c r="L4214" t="s">
        <v>852</v>
      </c>
    </row>
    <row r="4215" spans="1:12">
      <c r="A4215" t="s">
        <v>18430</v>
      </c>
      <c r="B4215" t="s">
        <v>18391</v>
      </c>
      <c r="C4215" t="str">
        <f t="shared" si="65"/>
        <v>Integ.</v>
      </c>
      <c r="D4215" s="2" t="s">
        <v>6167</v>
      </c>
      <c r="E4215" t="s">
        <v>4926</v>
      </c>
      <c r="F4215" t="s">
        <v>2680</v>
      </c>
      <c r="G4215" t="s">
        <v>856</v>
      </c>
      <c r="H4215" t="s">
        <v>856</v>
      </c>
      <c r="I4215" t="s">
        <v>859</v>
      </c>
      <c r="J4215" t="s">
        <v>856</v>
      </c>
      <c r="K4215" t="s">
        <v>859</v>
      </c>
      <c r="L4215" t="s">
        <v>5197</v>
      </c>
    </row>
    <row r="4216" spans="1:12">
      <c r="A4216" t="s">
        <v>18432</v>
      </c>
      <c r="B4216" t="s">
        <v>18393</v>
      </c>
      <c r="C4216" t="str">
        <f t="shared" si="65"/>
        <v>Shree</v>
      </c>
      <c r="D4216" s="2" t="s">
        <v>4473</v>
      </c>
      <c r="E4216" t="s">
        <v>859</v>
      </c>
      <c r="F4216" t="s">
        <v>23182</v>
      </c>
      <c r="G4216" t="s">
        <v>856</v>
      </c>
      <c r="H4216" t="s">
        <v>641</v>
      </c>
      <c r="I4216" t="s">
        <v>16698</v>
      </c>
      <c r="J4216" t="s">
        <v>13800</v>
      </c>
      <c r="K4216" t="s">
        <v>736</v>
      </c>
      <c r="L4216" t="s">
        <v>5197</v>
      </c>
    </row>
    <row r="4217" spans="1:12">
      <c r="A4217" t="s">
        <v>18436</v>
      </c>
      <c r="B4217" t="s">
        <v>18395</v>
      </c>
      <c r="C4217" t="str">
        <f t="shared" si="65"/>
        <v>Saurashtra</v>
      </c>
      <c r="D4217" s="2" t="s">
        <v>29267</v>
      </c>
      <c r="E4217" t="s">
        <v>8266</v>
      </c>
      <c r="F4217" t="s">
        <v>29268</v>
      </c>
      <c r="G4217" t="s">
        <v>856</v>
      </c>
      <c r="H4217" t="s">
        <v>6213</v>
      </c>
      <c r="I4217" t="s">
        <v>18396</v>
      </c>
      <c r="J4217" t="s">
        <v>18397</v>
      </c>
      <c r="K4217" t="s">
        <v>13327</v>
      </c>
      <c r="L4217" t="s">
        <v>362</v>
      </c>
    </row>
    <row r="4218" spans="1:12">
      <c r="A4218" t="s">
        <v>18438</v>
      </c>
      <c r="B4218" t="s">
        <v>18399</v>
      </c>
      <c r="C4218" t="str">
        <f t="shared" si="65"/>
        <v>Misquita</v>
      </c>
      <c r="D4218" s="2" t="s">
        <v>4190</v>
      </c>
      <c r="E4218" t="s">
        <v>29269</v>
      </c>
      <c r="F4218" t="s">
        <v>12657</v>
      </c>
      <c r="G4218" t="s">
        <v>856</v>
      </c>
      <c r="H4218" t="s">
        <v>856</v>
      </c>
      <c r="I4218" t="s">
        <v>18400</v>
      </c>
      <c r="J4218" t="s">
        <v>9674</v>
      </c>
      <c r="K4218" t="s">
        <v>2793</v>
      </c>
      <c r="L4218" t="s">
        <v>362</v>
      </c>
    </row>
    <row r="4219" spans="1:12">
      <c r="A4219" t="s">
        <v>18441</v>
      </c>
      <c r="B4219" t="s">
        <v>18402</v>
      </c>
      <c r="C4219" t="str">
        <f t="shared" si="65"/>
        <v>Ashima</v>
      </c>
      <c r="D4219" s="2" t="s">
        <v>11745</v>
      </c>
      <c r="E4219" t="s">
        <v>859</v>
      </c>
      <c r="F4219" t="s">
        <v>25409</v>
      </c>
      <c r="G4219" t="s">
        <v>856</v>
      </c>
      <c r="H4219" t="s">
        <v>17638</v>
      </c>
      <c r="I4219" t="s">
        <v>18403</v>
      </c>
      <c r="J4219" t="s">
        <v>9823</v>
      </c>
      <c r="K4219" t="s">
        <v>18404</v>
      </c>
      <c r="L4219" t="s">
        <v>8178</v>
      </c>
    </row>
    <row r="4220" spans="1:12">
      <c r="A4220" t="s">
        <v>18444</v>
      </c>
      <c r="B4220" t="s">
        <v>18406</v>
      </c>
      <c r="C4220" t="str">
        <f t="shared" si="65"/>
        <v>Chemplast</v>
      </c>
      <c r="D4220" s="2" t="s">
        <v>29270</v>
      </c>
      <c r="E4220" t="s">
        <v>859</v>
      </c>
      <c r="F4220" t="s">
        <v>29271</v>
      </c>
      <c r="G4220" t="s">
        <v>856</v>
      </c>
      <c r="H4220" t="s">
        <v>18407</v>
      </c>
      <c r="I4220" t="s">
        <v>18408</v>
      </c>
      <c r="J4220" t="s">
        <v>18409</v>
      </c>
      <c r="K4220" t="s">
        <v>374</v>
      </c>
      <c r="L4220" t="s">
        <v>8178</v>
      </c>
    </row>
    <row r="4221" spans="1:12">
      <c r="A4221" t="s">
        <v>18448</v>
      </c>
      <c r="B4221" t="s">
        <v>18411</v>
      </c>
      <c r="C4221" t="str">
        <f t="shared" si="65"/>
        <v>Enterprise</v>
      </c>
      <c r="D4221" s="2" t="s">
        <v>5795</v>
      </c>
      <c r="E4221" t="s">
        <v>2560</v>
      </c>
      <c r="F4221" t="s">
        <v>341</v>
      </c>
      <c r="G4221" t="s">
        <v>856</v>
      </c>
      <c r="H4221" t="s">
        <v>6992</v>
      </c>
      <c r="I4221" t="s">
        <v>16675</v>
      </c>
      <c r="J4221" t="s">
        <v>434</v>
      </c>
      <c r="K4221" t="s">
        <v>11818</v>
      </c>
      <c r="L4221" t="s">
        <v>105</v>
      </c>
    </row>
    <row r="4222" spans="1:12">
      <c r="A4222" t="s">
        <v>18452</v>
      </c>
      <c r="B4222" t="s">
        <v>18417</v>
      </c>
      <c r="C4222" t="str">
        <f t="shared" si="65"/>
        <v>Rander</v>
      </c>
      <c r="D4222" s="2" t="s">
        <v>684</v>
      </c>
      <c r="E4222" t="s">
        <v>859</v>
      </c>
      <c r="F4222" t="s">
        <v>9249</v>
      </c>
      <c r="G4222" t="s">
        <v>856</v>
      </c>
      <c r="H4222" t="s">
        <v>1257</v>
      </c>
      <c r="I4222" t="s">
        <v>16914</v>
      </c>
      <c r="J4222" t="s">
        <v>719</v>
      </c>
      <c r="K4222" t="s">
        <v>18418</v>
      </c>
      <c r="L4222" t="s">
        <v>6812</v>
      </c>
    </row>
    <row r="4223" spans="1:12">
      <c r="A4223" t="s">
        <v>18454</v>
      </c>
      <c r="B4223" t="s">
        <v>18420</v>
      </c>
      <c r="C4223" t="str">
        <f t="shared" si="65"/>
        <v>Avance</v>
      </c>
      <c r="D4223" s="2" t="s">
        <v>134</v>
      </c>
      <c r="E4223" t="s">
        <v>25410</v>
      </c>
      <c r="F4223" t="s">
        <v>25411</v>
      </c>
      <c r="G4223" t="s">
        <v>856</v>
      </c>
      <c r="H4223" t="s">
        <v>389</v>
      </c>
      <c r="I4223" t="s">
        <v>18421</v>
      </c>
      <c r="J4223" t="s">
        <v>18422</v>
      </c>
      <c r="K4223" t="s">
        <v>18423</v>
      </c>
      <c r="L4223" t="s">
        <v>6812</v>
      </c>
    </row>
    <row r="4224" spans="1:12">
      <c r="A4224" t="s">
        <v>18455</v>
      </c>
      <c r="B4224" t="s">
        <v>18425</v>
      </c>
      <c r="C4224" t="str">
        <f t="shared" si="65"/>
        <v>Dynamic</v>
      </c>
      <c r="D4224" s="2" t="s">
        <v>4082</v>
      </c>
      <c r="E4224" t="s">
        <v>23995</v>
      </c>
      <c r="F4224" t="s">
        <v>3513</v>
      </c>
      <c r="G4224" t="s">
        <v>856</v>
      </c>
      <c r="H4224" t="s">
        <v>1642</v>
      </c>
      <c r="I4224" t="s">
        <v>1002</v>
      </c>
      <c r="J4224" t="s">
        <v>1264</v>
      </c>
      <c r="K4224" t="s">
        <v>6345</v>
      </c>
      <c r="L4224" t="s">
        <v>541</v>
      </c>
    </row>
    <row r="4225" spans="1:12">
      <c r="A4225" t="s">
        <v>18459</v>
      </c>
      <c r="B4225" t="s">
        <v>18427</v>
      </c>
      <c r="C4225" t="str">
        <f t="shared" si="65"/>
        <v>Empower</v>
      </c>
      <c r="D4225" s="2" t="s">
        <v>15793</v>
      </c>
      <c r="E4225" t="s">
        <v>25412</v>
      </c>
      <c r="F4225" t="s">
        <v>25413</v>
      </c>
      <c r="G4225" t="s">
        <v>856</v>
      </c>
      <c r="H4225" t="s">
        <v>448</v>
      </c>
      <c r="I4225" t="s">
        <v>18428</v>
      </c>
      <c r="J4225" t="s">
        <v>4617</v>
      </c>
      <c r="K4225" t="s">
        <v>18429</v>
      </c>
      <c r="L4225" t="s">
        <v>4560</v>
      </c>
    </row>
    <row r="4226" spans="1:12">
      <c r="A4226" t="s">
        <v>18462</v>
      </c>
      <c r="B4226" t="s">
        <v>18431</v>
      </c>
      <c r="C4226" t="str">
        <f t="shared" ref="C4226:C4289" si="66">IFERROR(LEFT(B4226,FIND(" ",B4226)-1),B4226)</f>
        <v>Vaxtex</v>
      </c>
      <c r="D4226" s="2" t="s">
        <v>2463</v>
      </c>
      <c r="E4226" t="s">
        <v>2373</v>
      </c>
      <c r="F4226" t="s">
        <v>7842</v>
      </c>
      <c r="G4226" t="s">
        <v>856</v>
      </c>
      <c r="H4226" t="s">
        <v>1141</v>
      </c>
      <c r="I4226" t="s">
        <v>1502</v>
      </c>
      <c r="J4226" t="s">
        <v>856</v>
      </c>
      <c r="K4226" t="s">
        <v>859</v>
      </c>
      <c r="L4226" t="s">
        <v>9983</v>
      </c>
    </row>
    <row r="4227" spans="1:12">
      <c r="A4227" t="s">
        <v>18464</v>
      </c>
      <c r="B4227" t="s">
        <v>18437</v>
      </c>
      <c r="C4227" t="str">
        <f t="shared" si="66"/>
        <v>Paragon</v>
      </c>
      <c r="D4227" s="2" t="s">
        <v>24209</v>
      </c>
      <c r="E4227" t="s">
        <v>3252</v>
      </c>
      <c r="F4227" t="s">
        <v>10136</v>
      </c>
      <c r="G4227" t="s">
        <v>856</v>
      </c>
      <c r="H4227" t="s">
        <v>3608</v>
      </c>
      <c r="I4227" t="s">
        <v>17306</v>
      </c>
      <c r="J4227" t="s">
        <v>719</v>
      </c>
      <c r="K4227" t="s">
        <v>10915</v>
      </c>
      <c r="L4227" t="s">
        <v>5548</v>
      </c>
    </row>
    <row r="4228" spans="1:12">
      <c r="A4228" t="s">
        <v>18468</v>
      </c>
      <c r="B4228" t="s">
        <v>18439</v>
      </c>
      <c r="C4228" t="str">
        <f t="shared" si="66"/>
        <v>Manraj</v>
      </c>
      <c r="D4228" s="2" t="s">
        <v>1842</v>
      </c>
      <c r="E4228" t="s">
        <v>859</v>
      </c>
      <c r="F4228" t="s">
        <v>5291</v>
      </c>
      <c r="G4228" t="s">
        <v>856</v>
      </c>
      <c r="H4228" t="s">
        <v>91</v>
      </c>
      <c r="I4228" t="s">
        <v>18440</v>
      </c>
      <c r="J4228" t="s">
        <v>856</v>
      </c>
      <c r="K4228" t="s">
        <v>859</v>
      </c>
      <c r="L4228" t="s">
        <v>5548</v>
      </c>
    </row>
    <row r="4229" spans="1:12">
      <c r="A4229" t="s">
        <v>18471</v>
      </c>
      <c r="B4229" t="s">
        <v>18442</v>
      </c>
      <c r="C4229" t="str">
        <f t="shared" si="66"/>
        <v>Everest</v>
      </c>
      <c r="D4229" s="2" t="s">
        <v>6568</v>
      </c>
      <c r="E4229" t="s">
        <v>25414</v>
      </c>
      <c r="F4229" t="s">
        <v>23385</v>
      </c>
      <c r="G4229" t="s">
        <v>856</v>
      </c>
      <c r="H4229" t="s">
        <v>376</v>
      </c>
      <c r="I4229" t="s">
        <v>18443</v>
      </c>
      <c r="J4229" t="s">
        <v>5440</v>
      </c>
      <c r="K4229" t="s">
        <v>2914</v>
      </c>
      <c r="L4229" t="s">
        <v>5548</v>
      </c>
    </row>
    <row r="4230" spans="1:12">
      <c r="A4230" t="s">
        <v>842</v>
      </c>
      <c r="B4230" t="s">
        <v>843</v>
      </c>
      <c r="C4230" t="str">
        <f t="shared" si="66"/>
        <v>Name</v>
      </c>
      <c r="D4230" s="2" t="s">
        <v>844</v>
      </c>
      <c r="E4230" t="s">
        <v>845</v>
      </c>
      <c r="F4230" t="s">
        <v>846</v>
      </c>
      <c r="G4230" t="s">
        <v>847</v>
      </c>
      <c r="H4230" t="s">
        <v>848</v>
      </c>
      <c r="I4230" t="s">
        <v>849</v>
      </c>
      <c r="J4230" t="s">
        <v>850</v>
      </c>
      <c r="K4230" t="s">
        <v>851</v>
      </c>
      <c r="L4230" t="s">
        <v>852</v>
      </c>
    </row>
    <row r="4231" spans="1:12">
      <c r="A4231" t="s">
        <v>18474</v>
      </c>
      <c r="B4231" t="s">
        <v>18445</v>
      </c>
      <c r="C4231" t="str">
        <f t="shared" si="66"/>
        <v>Epuja</v>
      </c>
      <c r="D4231" s="2" t="s">
        <v>12050</v>
      </c>
      <c r="E4231" t="s">
        <v>23394</v>
      </c>
      <c r="F4231" t="s">
        <v>8654</v>
      </c>
      <c r="G4231" t="s">
        <v>856</v>
      </c>
      <c r="H4231" t="s">
        <v>477</v>
      </c>
      <c r="I4231" t="s">
        <v>18446</v>
      </c>
      <c r="J4231" t="s">
        <v>2637</v>
      </c>
      <c r="K4231" t="s">
        <v>18447</v>
      </c>
      <c r="L4231" t="s">
        <v>3886</v>
      </c>
    </row>
    <row r="4232" spans="1:12">
      <c r="A4232" t="s">
        <v>18477</v>
      </c>
      <c r="B4232" t="s">
        <v>18449</v>
      </c>
      <c r="C4232" t="str">
        <f t="shared" si="66"/>
        <v>Pilani</v>
      </c>
      <c r="D4232" s="2" t="s">
        <v>29272</v>
      </c>
      <c r="E4232" t="s">
        <v>29273</v>
      </c>
      <c r="F4232" t="s">
        <v>29274</v>
      </c>
      <c r="G4232" t="s">
        <v>1369</v>
      </c>
      <c r="H4232" t="s">
        <v>103</v>
      </c>
      <c r="I4232" t="s">
        <v>18450</v>
      </c>
      <c r="J4232" t="s">
        <v>12657</v>
      </c>
      <c r="K4232" t="s">
        <v>18451</v>
      </c>
      <c r="L4232" t="s">
        <v>3886</v>
      </c>
    </row>
    <row r="4233" spans="1:12">
      <c r="A4233" t="s">
        <v>18479</v>
      </c>
      <c r="B4233" t="s">
        <v>18453</v>
      </c>
      <c r="C4233" t="str">
        <f t="shared" si="66"/>
        <v>Aravali</v>
      </c>
      <c r="D4233" s="2" t="s">
        <v>2820</v>
      </c>
      <c r="E4233" t="s">
        <v>859</v>
      </c>
      <c r="F4233" t="s">
        <v>13575</v>
      </c>
      <c r="G4233" t="s">
        <v>856</v>
      </c>
      <c r="H4233" t="s">
        <v>5266</v>
      </c>
      <c r="I4233" t="s">
        <v>8521</v>
      </c>
      <c r="J4233" t="s">
        <v>856</v>
      </c>
      <c r="K4233" t="s">
        <v>859</v>
      </c>
      <c r="L4233" t="s">
        <v>1258</v>
      </c>
    </row>
    <row r="4234" spans="1:12">
      <c r="A4234" t="s">
        <v>18483</v>
      </c>
      <c r="B4234" t="s">
        <v>18456</v>
      </c>
      <c r="C4234" t="str">
        <f t="shared" si="66"/>
        <v>Arihant's</v>
      </c>
      <c r="D4234" s="2" t="s">
        <v>4587</v>
      </c>
      <c r="E4234" t="s">
        <v>7232</v>
      </c>
      <c r="F4234" t="s">
        <v>5216</v>
      </c>
      <c r="G4234" t="s">
        <v>856</v>
      </c>
      <c r="H4234" t="s">
        <v>1279</v>
      </c>
      <c r="I4234" t="s">
        <v>18458</v>
      </c>
      <c r="J4234" t="s">
        <v>352</v>
      </c>
      <c r="K4234" t="s">
        <v>258</v>
      </c>
      <c r="L4234" t="s">
        <v>571</v>
      </c>
    </row>
    <row r="4235" spans="1:12">
      <c r="A4235" t="s">
        <v>18486</v>
      </c>
      <c r="B4235" t="s">
        <v>18463</v>
      </c>
      <c r="C4235" t="str">
        <f t="shared" si="66"/>
        <v>NDL</v>
      </c>
      <c r="D4235" s="2" t="s">
        <v>6107</v>
      </c>
      <c r="E4235" t="s">
        <v>19386</v>
      </c>
      <c r="F4235" t="s">
        <v>12939</v>
      </c>
      <c r="G4235" t="s">
        <v>2153</v>
      </c>
      <c r="H4235" t="s">
        <v>1264</v>
      </c>
      <c r="I4235" t="s">
        <v>6345</v>
      </c>
      <c r="J4235" t="s">
        <v>856</v>
      </c>
      <c r="K4235" t="s">
        <v>859</v>
      </c>
      <c r="L4235" t="s">
        <v>3549</v>
      </c>
    </row>
    <row r="4236" spans="1:12">
      <c r="A4236" t="s">
        <v>18488</v>
      </c>
      <c r="B4236" t="s">
        <v>18460</v>
      </c>
      <c r="C4236" t="str">
        <f t="shared" si="66"/>
        <v>Novateor</v>
      </c>
      <c r="D4236" s="2" t="s">
        <v>4514</v>
      </c>
      <c r="E4236" t="s">
        <v>24333</v>
      </c>
      <c r="F4236" t="s">
        <v>3058</v>
      </c>
      <c r="G4236" t="s">
        <v>856</v>
      </c>
      <c r="H4236" t="s">
        <v>237</v>
      </c>
      <c r="I4236" t="s">
        <v>5110</v>
      </c>
      <c r="J4236" t="s">
        <v>6595</v>
      </c>
      <c r="K4236" t="s">
        <v>18461</v>
      </c>
      <c r="L4236" t="s">
        <v>3549</v>
      </c>
    </row>
    <row r="4237" spans="1:12">
      <c r="A4237" t="s">
        <v>18492</v>
      </c>
      <c r="B4237" t="s">
        <v>18465</v>
      </c>
      <c r="C4237" t="str">
        <f t="shared" si="66"/>
        <v>Aro</v>
      </c>
      <c r="D4237" s="2" t="s">
        <v>868</v>
      </c>
      <c r="E4237" t="s">
        <v>859</v>
      </c>
      <c r="F4237" t="s">
        <v>6171</v>
      </c>
      <c r="G4237" t="s">
        <v>856</v>
      </c>
      <c r="H4237" t="s">
        <v>632</v>
      </c>
      <c r="I4237" t="s">
        <v>18466</v>
      </c>
      <c r="J4237" t="s">
        <v>4507</v>
      </c>
      <c r="K4237" t="s">
        <v>18467</v>
      </c>
      <c r="L4237" t="s">
        <v>6466</v>
      </c>
    </row>
    <row r="4238" spans="1:12">
      <c r="A4238" t="s">
        <v>18497</v>
      </c>
      <c r="B4238" t="s">
        <v>22781</v>
      </c>
      <c r="C4238" t="str">
        <f t="shared" si="66"/>
        <v>R</v>
      </c>
      <c r="D4238" s="2" t="s">
        <v>25416</v>
      </c>
      <c r="E4238" t="s">
        <v>25417</v>
      </c>
      <c r="F4238" t="s">
        <v>10772</v>
      </c>
      <c r="G4238" t="s">
        <v>856</v>
      </c>
      <c r="H4238" t="s">
        <v>1804</v>
      </c>
      <c r="I4238" t="s">
        <v>15616</v>
      </c>
      <c r="J4238" t="s">
        <v>856</v>
      </c>
      <c r="K4238" t="s">
        <v>859</v>
      </c>
      <c r="L4238" t="s">
        <v>6973</v>
      </c>
    </row>
    <row r="4239" spans="1:12">
      <c r="A4239" t="s">
        <v>18499</v>
      </c>
      <c r="B4239" t="s">
        <v>18469</v>
      </c>
      <c r="C4239" t="str">
        <f t="shared" si="66"/>
        <v>City</v>
      </c>
      <c r="D4239" s="2" t="s">
        <v>29275</v>
      </c>
      <c r="E4239" t="s">
        <v>29276</v>
      </c>
      <c r="F4239" t="s">
        <v>29277</v>
      </c>
      <c r="G4239" t="s">
        <v>856</v>
      </c>
      <c r="H4239" t="s">
        <v>2132</v>
      </c>
      <c r="I4239" t="s">
        <v>8227</v>
      </c>
      <c r="J4239" t="s">
        <v>1740</v>
      </c>
      <c r="K4239" t="s">
        <v>18470</v>
      </c>
      <c r="L4239" t="s">
        <v>6973</v>
      </c>
    </row>
    <row r="4240" spans="1:12">
      <c r="A4240" t="s">
        <v>18502</v>
      </c>
      <c r="B4240" t="s">
        <v>18472</v>
      </c>
      <c r="C4240" t="str">
        <f t="shared" si="66"/>
        <v>Ushakiran</v>
      </c>
      <c r="D4240" s="2" t="s">
        <v>1094</v>
      </c>
      <c r="E4240" t="s">
        <v>1438</v>
      </c>
      <c r="F4240" t="s">
        <v>6672</v>
      </c>
      <c r="G4240" t="s">
        <v>856</v>
      </c>
      <c r="H4240" t="s">
        <v>1687</v>
      </c>
      <c r="I4240" t="s">
        <v>18473</v>
      </c>
      <c r="J4240" t="s">
        <v>732</v>
      </c>
      <c r="K4240" t="s">
        <v>468</v>
      </c>
      <c r="L4240" t="s">
        <v>2039</v>
      </c>
    </row>
    <row r="4241" spans="1:12">
      <c r="A4241" t="s">
        <v>842</v>
      </c>
      <c r="B4241" t="s">
        <v>843</v>
      </c>
      <c r="C4241" t="str">
        <f t="shared" si="66"/>
        <v>Name</v>
      </c>
      <c r="D4241" s="2" t="s">
        <v>844</v>
      </c>
      <c r="E4241" t="s">
        <v>845</v>
      </c>
      <c r="F4241" t="s">
        <v>846</v>
      </c>
      <c r="G4241" t="s">
        <v>847</v>
      </c>
      <c r="H4241" t="s">
        <v>848</v>
      </c>
      <c r="I4241" t="s">
        <v>849</v>
      </c>
      <c r="J4241" t="s">
        <v>850</v>
      </c>
      <c r="K4241" t="s">
        <v>851</v>
      </c>
      <c r="L4241" t="s">
        <v>852</v>
      </c>
    </row>
    <row r="4242" spans="1:12">
      <c r="A4242" t="s">
        <v>18505</v>
      </c>
      <c r="B4242" t="s">
        <v>18478</v>
      </c>
      <c r="C4242" t="str">
        <f t="shared" si="66"/>
        <v>Deccan</v>
      </c>
      <c r="D4242" s="2" t="s">
        <v>4834</v>
      </c>
      <c r="E4242" t="s">
        <v>8499</v>
      </c>
      <c r="F4242" t="s">
        <v>6163</v>
      </c>
      <c r="G4242" t="s">
        <v>856</v>
      </c>
      <c r="H4242" t="s">
        <v>1264</v>
      </c>
      <c r="I4242" t="s">
        <v>14624</v>
      </c>
      <c r="J4242" t="s">
        <v>401</v>
      </c>
      <c r="K4242" t="s">
        <v>3079</v>
      </c>
      <c r="L4242" t="s">
        <v>2039</v>
      </c>
    </row>
    <row r="4243" spans="1:12">
      <c r="A4243" t="s">
        <v>18509</v>
      </c>
      <c r="B4243" t="s">
        <v>18413</v>
      </c>
      <c r="C4243" t="str">
        <f t="shared" si="66"/>
        <v>SGL</v>
      </c>
      <c r="D4243" s="2" t="s">
        <v>3758</v>
      </c>
      <c r="E4243" t="s">
        <v>12795</v>
      </c>
      <c r="F4243" t="s">
        <v>22912</v>
      </c>
      <c r="G4243" t="s">
        <v>856</v>
      </c>
      <c r="H4243" t="s">
        <v>354</v>
      </c>
      <c r="I4243" t="s">
        <v>18414</v>
      </c>
      <c r="J4243" t="s">
        <v>1399</v>
      </c>
      <c r="K4243" t="s">
        <v>18415</v>
      </c>
      <c r="L4243" t="s">
        <v>6697</v>
      </c>
    </row>
    <row r="4244" spans="1:12">
      <c r="A4244" t="s">
        <v>18512</v>
      </c>
      <c r="B4244" t="s">
        <v>18480</v>
      </c>
      <c r="C4244" t="str">
        <f t="shared" si="66"/>
        <v>Raymond</v>
      </c>
      <c r="D4244" s="2" t="s">
        <v>29278</v>
      </c>
      <c r="E4244" t="s">
        <v>2892</v>
      </c>
      <c r="F4244" t="s">
        <v>29279</v>
      </c>
      <c r="G4244" t="s">
        <v>856</v>
      </c>
      <c r="H4244" t="s">
        <v>18481</v>
      </c>
      <c r="I4244" t="s">
        <v>215</v>
      </c>
      <c r="J4244" t="s">
        <v>18482</v>
      </c>
      <c r="K4244" t="s">
        <v>5927</v>
      </c>
      <c r="L4244" t="s">
        <v>6697</v>
      </c>
    </row>
    <row r="4245" spans="1:12">
      <c r="A4245" t="s">
        <v>18514</v>
      </c>
      <c r="B4245" t="s">
        <v>18484</v>
      </c>
      <c r="C4245" t="str">
        <f t="shared" si="66"/>
        <v>Sambhaav</v>
      </c>
      <c r="D4245" s="2" t="s">
        <v>9634</v>
      </c>
      <c r="E4245" t="s">
        <v>29280</v>
      </c>
      <c r="F4245" t="s">
        <v>29281</v>
      </c>
      <c r="G4245" t="s">
        <v>856</v>
      </c>
      <c r="H4245" t="s">
        <v>96</v>
      </c>
      <c r="I4245" t="s">
        <v>18485</v>
      </c>
      <c r="J4245" t="s">
        <v>1750</v>
      </c>
      <c r="K4245" t="s">
        <v>2320</v>
      </c>
      <c r="L4245" t="s">
        <v>6697</v>
      </c>
    </row>
    <row r="4246" spans="1:12">
      <c r="A4246" t="s">
        <v>18518</v>
      </c>
      <c r="B4246" t="s">
        <v>18487</v>
      </c>
      <c r="C4246" t="str">
        <f t="shared" si="66"/>
        <v>ERP</v>
      </c>
      <c r="D4246" s="2" t="s">
        <v>14733</v>
      </c>
      <c r="E4246" t="s">
        <v>25418</v>
      </c>
      <c r="F4246" t="s">
        <v>22877</v>
      </c>
      <c r="G4246" t="s">
        <v>856</v>
      </c>
      <c r="H4246" t="s">
        <v>237</v>
      </c>
      <c r="I4246" t="s">
        <v>911</v>
      </c>
      <c r="J4246" t="s">
        <v>11546</v>
      </c>
      <c r="K4246" t="s">
        <v>3557</v>
      </c>
      <c r="L4246" t="s">
        <v>1672</v>
      </c>
    </row>
    <row r="4247" spans="1:12">
      <c r="A4247" t="s">
        <v>18522</v>
      </c>
      <c r="B4247" t="s">
        <v>18489</v>
      </c>
      <c r="C4247" t="str">
        <f t="shared" si="66"/>
        <v>Visagar</v>
      </c>
      <c r="D4247" s="2" t="s">
        <v>574</v>
      </c>
      <c r="E4247" t="s">
        <v>2796</v>
      </c>
      <c r="F4247" t="s">
        <v>8575</v>
      </c>
      <c r="G4247" t="s">
        <v>856</v>
      </c>
      <c r="H4247" t="s">
        <v>18490</v>
      </c>
      <c r="I4247" t="s">
        <v>1830</v>
      </c>
      <c r="J4247" t="s">
        <v>1211</v>
      </c>
      <c r="K4247" t="s">
        <v>18491</v>
      </c>
      <c r="L4247" t="s">
        <v>389</v>
      </c>
    </row>
    <row r="4248" spans="1:12">
      <c r="A4248" t="s">
        <v>18526</v>
      </c>
      <c r="B4248" t="s">
        <v>18493</v>
      </c>
      <c r="C4248" t="str">
        <f t="shared" si="66"/>
        <v>Jyoti</v>
      </c>
      <c r="D4248" s="2" t="s">
        <v>2830</v>
      </c>
      <c r="E4248" t="s">
        <v>2280</v>
      </c>
      <c r="F4248" t="s">
        <v>29282</v>
      </c>
      <c r="G4248" t="s">
        <v>856</v>
      </c>
      <c r="H4248" t="s">
        <v>2238</v>
      </c>
      <c r="I4248" t="s">
        <v>18494</v>
      </c>
      <c r="J4248" t="s">
        <v>18495</v>
      </c>
      <c r="K4248" t="s">
        <v>18496</v>
      </c>
      <c r="L4248" t="s">
        <v>3019</v>
      </c>
    </row>
    <row r="4249" spans="1:12">
      <c r="A4249" t="s">
        <v>18529</v>
      </c>
      <c r="B4249" t="s">
        <v>18498</v>
      </c>
      <c r="C4249" t="str">
        <f t="shared" si="66"/>
        <v>Amit</v>
      </c>
      <c r="D4249" s="2" t="s">
        <v>23110</v>
      </c>
      <c r="E4249" t="s">
        <v>23435</v>
      </c>
      <c r="F4249" t="s">
        <v>3375</v>
      </c>
      <c r="G4249" t="s">
        <v>856</v>
      </c>
      <c r="H4249" t="s">
        <v>3024</v>
      </c>
      <c r="I4249" t="s">
        <v>9996</v>
      </c>
      <c r="J4249" t="s">
        <v>407</v>
      </c>
      <c r="K4249" t="s">
        <v>13348</v>
      </c>
      <c r="L4249" t="s">
        <v>3019</v>
      </c>
    </row>
    <row r="4250" spans="1:12">
      <c r="A4250" t="s">
        <v>18531</v>
      </c>
      <c r="B4250" t="s">
        <v>18500</v>
      </c>
      <c r="C4250" t="str">
        <f t="shared" si="66"/>
        <v>Asian</v>
      </c>
      <c r="D4250" s="2" t="s">
        <v>22946</v>
      </c>
      <c r="E4250" t="s">
        <v>859</v>
      </c>
      <c r="F4250" t="s">
        <v>10326</v>
      </c>
      <c r="G4250" t="s">
        <v>856</v>
      </c>
      <c r="H4250" t="s">
        <v>856</v>
      </c>
      <c r="I4250" t="s">
        <v>870</v>
      </c>
      <c r="J4250" t="s">
        <v>2673</v>
      </c>
      <c r="K4250" t="s">
        <v>2936</v>
      </c>
      <c r="L4250" t="s">
        <v>161</v>
      </c>
    </row>
    <row r="4251" spans="1:12">
      <c r="A4251" t="s">
        <v>18534</v>
      </c>
      <c r="B4251" t="s">
        <v>18503</v>
      </c>
      <c r="C4251" t="str">
        <f t="shared" si="66"/>
        <v>Equilateral</v>
      </c>
      <c r="D4251" s="2" t="s">
        <v>12990</v>
      </c>
      <c r="E4251" t="s">
        <v>25419</v>
      </c>
      <c r="F4251" t="s">
        <v>3192</v>
      </c>
      <c r="G4251" t="s">
        <v>856</v>
      </c>
      <c r="H4251" t="s">
        <v>2240</v>
      </c>
      <c r="I4251" t="s">
        <v>12577</v>
      </c>
      <c r="J4251" t="s">
        <v>9019</v>
      </c>
      <c r="K4251" t="s">
        <v>18504</v>
      </c>
      <c r="L4251" t="s">
        <v>621</v>
      </c>
    </row>
    <row r="4252" spans="1:12">
      <c r="A4252" t="s">
        <v>18537</v>
      </c>
      <c r="B4252" t="s">
        <v>18506</v>
      </c>
      <c r="C4252" t="str">
        <f t="shared" si="66"/>
        <v>Repro</v>
      </c>
      <c r="D4252" s="2" t="s">
        <v>29283</v>
      </c>
      <c r="E4252" t="s">
        <v>859</v>
      </c>
      <c r="F4252" t="s">
        <v>29284</v>
      </c>
      <c r="G4252" t="s">
        <v>856</v>
      </c>
      <c r="H4252" t="s">
        <v>18507</v>
      </c>
      <c r="I4252" t="s">
        <v>18508</v>
      </c>
      <c r="J4252" t="s">
        <v>10119</v>
      </c>
      <c r="K4252" t="s">
        <v>8112</v>
      </c>
      <c r="L4252" t="s">
        <v>621</v>
      </c>
    </row>
    <row r="4253" spans="1:12">
      <c r="A4253" t="s">
        <v>18540</v>
      </c>
      <c r="B4253" t="s">
        <v>18510</v>
      </c>
      <c r="C4253" t="str">
        <f t="shared" si="66"/>
        <v>Titan</v>
      </c>
      <c r="D4253" s="2" t="s">
        <v>1037</v>
      </c>
      <c r="E4253" t="s">
        <v>7147</v>
      </c>
      <c r="F4253" t="s">
        <v>18046</v>
      </c>
      <c r="G4253" t="s">
        <v>856</v>
      </c>
      <c r="H4253" t="s">
        <v>181</v>
      </c>
      <c r="I4253" t="s">
        <v>486</v>
      </c>
      <c r="J4253" t="s">
        <v>2066</v>
      </c>
      <c r="K4253" t="s">
        <v>18511</v>
      </c>
      <c r="L4253" t="s">
        <v>621</v>
      </c>
    </row>
    <row r="4254" spans="1:12">
      <c r="A4254" t="s">
        <v>18544</v>
      </c>
      <c r="B4254" t="s">
        <v>18513</v>
      </c>
      <c r="C4254" t="str">
        <f t="shared" si="66"/>
        <v>Tarmat</v>
      </c>
      <c r="D4254" s="2" t="s">
        <v>29285</v>
      </c>
      <c r="E4254" t="s">
        <v>1936</v>
      </c>
      <c r="F4254" t="s">
        <v>29286</v>
      </c>
      <c r="G4254" t="s">
        <v>856</v>
      </c>
      <c r="H4254" t="s">
        <v>10572</v>
      </c>
      <c r="I4254" t="s">
        <v>16301</v>
      </c>
      <c r="J4254" t="s">
        <v>14256</v>
      </c>
      <c r="K4254" t="s">
        <v>5448</v>
      </c>
      <c r="L4254" t="s">
        <v>2969</v>
      </c>
    </row>
    <row r="4255" spans="1:12">
      <c r="A4255" t="s">
        <v>18549</v>
      </c>
      <c r="B4255" t="s">
        <v>18515</v>
      </c>
      <c r="C4255" t="str">
        <f t="shared" si="66"/>
        <v>Gloster</v>
      </c>
      <c r="D4255" s="2" t="s">
        <v>25421</v>
      </c>
      <c r="E4255" t="s">
        <v>859</v>
      </c>
      <c r="F4255" t="s">
        <v>25422</v>
      </c>
      <c r="G4255" t="s">
        <v>11546</v>
      </c>
      <c r="H4255" t="s">
        <v>1584</v>
      </c>
      <c r="I4255" t="s">
        <v>3723</v>
      </c>
      <c r="J4255" t="s">
        <v>18516</v>
      </c>
      <c r="K4255" t="s">
        <v>18517</v>
      </c>
      <c r="L4255" t="s">
        <v>2969</v>
      </c>
    </row>
    <row r="4256" spans="1:12">
      <c r="A4256" t="s">
        <v>18552</v>
      </c>
      <c r="B4256" t="s">
        <v>18519</v>
      </c>
      <c r="C4256" t="str">
        <f t="shared" si="66"/>
        <v>Phoenix</v>
      </c>
      <c r="D4256" s="2" t="s">
        <v>12792</v>
      </c>
      <c r="E4256" t="s">
        <v>12456</v>
      </c>
      <c r="F4256" t="s">
        <v>25423</v>
      </c>
      <c r="G4256" t="s">
        <v>2240</v>
      </c>
      <c r="H4256" t="s">
        <v>1141</v>
      </c>
      <c r="I4256" t="s">
        <v>18520</v>
      </c>
      <c r="J4256" t="s">
        <v>3923</v>
      </c>
      <c r="K4256" t="s">
        <v>18521</v>
      </c>
      <c r="L4256" t="s">
        <v>2969</v>
      </c>
    </row>
    <row r="4257" spans="1:12">
      <c r="A4257" t="s">
        <v>842</v>
      </c>
      <c r="B4257" t="s">
        <v>843</v>
      </c>
      <c r="C4257" t="str">
        <f t="shared" si="66"/>
        <v>Name</v>
      </c>
      <c r="D4257" s="2" t="s">
        <v>844</v>
      </c>
      <c r="E4257" t="s">
        <v>845</v>
      </c>
      <c r="F4257" t="s">
        <v>846</v>
      </c>
      <c r="G4257" t="s">
        <v>847</v>
      </c>
      <c r="H4257" t="s">
        <v>848</v>
      </c>
      <c r="I4257" t="s">
        <v>849</v>
      </c>
      <c r="J4257" t="s">
        <v>850</v>
      </c>
      <c r="K4257" t="s">
        <v>851</v>
      </c>
      <c r="L4257" t="s">
        <v>852</v>
      </c>
    </row>
    <row r="4258" spans="1:12">
      <c r="A4258" t="s">
        <v>18555</v>
      </c>
      <c r="B4258" t="s">
        <v>18433</v>
      </c>
      <c r="C4258" t="str">
        <f t="shared" si="66"/>
        <v>Deccan</v>
      </c>
      <c r="D4258" s="2" t="s">
        <v>23560</v>
      </c>
      <c r="E4258" t="s">
        <v>25679</v>
      </c>
      <c r="F4258" t="s">
        <v>29287</v>
      </c>
      <c r="G4258" t="s">
        <v>632</v>
      </c>
      <c r="H4258" t="s">
        <v>3051</v>
      </c>
      <c r="I4258" t="s">
        <v>18434</v>
      </c>
      <c r="J4258" t="s">
        <v>16659</v>
      </c>
      <c r="K4258" t="s">
        <v>18435</v>
      </c>
      <c r="L4258" t="s">
        <v>1392</v>
      </c>
    </row>
    <row r="4259" spans="1:12">
      <c r="A4259" t="s">
        <v>18558</v>
      </c>
      <c r="B4259" t="s">
        <v>18523</v>
      </c>
      <c r="C4259" t="str">
        <f t="shared" si="66"/>
        <v>SIL</v>
      </c>
      <c r="D4259" s="2" t="s">
        <v>25424</v>
      </c>
      <c r="E4259" t="s">
        <v>23371</v>
      </c>
      <c r="F4259" t="s">
        <v>25425</v>
      </c>
      <c r="G4259" t="s">
        <v>1601</v>
      </c>
      <c r="H4259" t="s">
        <v>3932</v>
      </c>
      <c r="I4259" t="s">
        <v>18524</v>
      </c>
      <c r="J4259" t="s">
        <v>3821</v>
      </c>
      <c r="K4259" t="s">
        <v>18525</v>
      </c>
      <c r="L4259" t="s">
        <v>1392</v>
      </c>
    </row>
    <row r="4260" spans="1:12">
      <c r="A4260" t="s">
        <v>18564</v>
      </c>
      <c r="B4260" t="s">
        <v>18527</v>
      </c>
      <c r="C4260" t="str">
        <f t="shared" si="66"/>
        <v>Mercantile</v>
      </c>
      <c r="D4260" s="2" t="s">
        <v>14466</v>
      </c>
      <c r="E4260" t="s">
        <v>22769</v>
      </c>
      <c r="F4260" t="s">
        <v>29288</v>
      </c>
      <c r="G4260" t="s">
        <v>856</v>
      </c>
      <c r="H4260" t="s">
        <v>1319</v>
      </c>
      <c r="I4260" t="s">
        <v>18528</v>
      </c>
      <c r="J4260" t="s">
        <v>5327</v>
      </c>
      <c r="K4260" t="s">
        <v>4797</v>
      </c>
      <c r="L4260" t="s">
        <v>1392</v>
      </c>
    </row>
    <row r="4261" spans="1:12">
      <c r="A4261" t="s">
        <v>18566</v>
      </c>
      <c r="B4261" t="s">
        <v>18530</v>
      </c>
      <c r="C4261" t="str">
        <f t="shared" si="66"/>
        <v>Triveni</v>
      </c>
      <c r="D4261" s="2" t="s">
        <v>3410</v>
      </c>
      <c r="E4261" t="s">
        <v>859</v>
      </c>
      <c r="F4261" t="s">
        <v>206</v>
      </c>
      <c r="G4261" t="s">
        <v>856</v>
      </c>
      <c r="H4261" t="s">
        <v>5266</v>
      </c>
      <c r="I4261" t="s">
        <v>16003</v>
      </c>
      <c r="J4261" t="s">
        <v>856</v>
      </c>
      <c r="K4261" t="s">
        <v>859</v>
      </c>
      <c r="L4261" t="s">
        <v>158</v>
      </c>
    </row>
    <row r="4262" spans="1:12">
      <c r="A4262" t="s">
        <v>18569</v>
      </c>
      <c r="B4262" t="s">
        <v>18532</v>
      </c>
      <c r="C4262" t="str">
        <f t="shared" si="66"/>
        <v>Shervani</v>
      </c>
      <c r="D4262" s="2" t="s">
        <v>29289</v>
      </c>
      <c r="E4262" t="s">
        <v>4093</v>
      </c>
      <c r="F4262" t="s">
        <v>29290</v>
      </c>
      <c r="G4262" t="s">
        <v>3634</v>
      </c>
      <c r="H4262" t="s">
        <v>407</v>
      </c>
      <c r="I4262" t="s">
        <v>935</v>
      </c>
      <c r="J4262" t="s">
        <v>1704</v>
      </c>
      <c r="K4262" t="s">
        <v>18533</v>
      </c>
      <c r="L4262" t="s">
        <v>158</v>
      </c>
    </row>
    <row r="4263" spans="1:12">
      <c r="A4263" t="s">
        <v>18571</v>
      </c>
      <c r="B4263" t="s">
        <v>18535</v>
      </c>
      <c r="C4263" t="str">
        <f t="shared" si="66"/>
        <v>T</v>
      </c>
      <c r="D4263" s="2" t="s">
        <v>5741</v>
      </c>
      <c r="E4263" t="s">
        <v>859</v>
      </c>
      <c r="F4263" t="s">
        <v>29291</v>
      </c>
      <c r="G4263" t="s">
        <v>228</v>
      </c>
      <c r="H4263" t="s">
        <v>1902</v>
      </c>
      <c r="I4263" t="s">
        <v>18536</v>
      </c>
      <c r="J4263" t="s">
        <v>6159</v>
      </c>
      <c r="K4263" t="s">
        <v>8429</v>
      </c>
      <c r="L4263" t="s">
        <v>505</v>
      </c>
    </row>
    <row r="4264" spans="1:12">
      <c r="A4264" t="s">
        <v>18574</v>
      </c>
      <c r="B4264" t="s">
        <v>18538</v>
      </c>
      <c r="C4264" t="str">
        <f t="shared" si="66"/>
        <v>S</v>
      </c>
      <c r="D4264" s="2" t="s">
        <v>22966</v>
      </c>
      <c r="E4264" t="s">
        <v>23679</v>
      </c>
      <c r="F4264" t="s">
        <v>22883</v>
      </c>
      <c r="G4264" t="s">
        <v>856</v>
      </c>
      <c r="H4264" t="s">
        <v>314</v>
      </c>
      <c r="I4264" t="s">
        <v>1503</v>
      </c>
      <c r="J4264" t="s">
        <v>505</v>
      </c>
      <c r="K4264" t="s">
        <v>18539</v>
      </c>
      <c r="L4264" t="s">
        <v>2260</v>
      </c>
    </row>
    <row r="4265" spans="1:12">
      <c r="A4265" t="s">
        <v>18577</v>
      </c>
      <c r="B4265" t="s">
        <v>18541</v>
      </c>
      <c r="C4265" t="str">
        <f t="shared" si="66"/>
        <v>Syschem</v>
      </c>
      <c r="D4265" s="2" t="s">
        <v>23168</v>
      </c>
      <c r="E4265" t="s">
        <v>20956</v>
      </c>
      <c r="F4265" t="s">
        <v>23124</v>
      </c>
      <c r="G4265" t="s">
        <v>856</v>
      </c>
      <c r="H4265" t="s">
        <v>186</v>
      </c>
      <c r="I4265" t="s">
        <v>18542</v>
      </c>
      <c r="J4265" t="s">
        <v>18543</v>
      </c>
      <c r="K4265" t="s">
        <v>5150</v>
      </c>
      <c r="L4265" t="s">
        <v>3928</v>
      </c>
    </row>
    <row r="4266" spans="1:12">
      <c r="A4266" t="s">
        <v>18580</v>
      </c>
      <c r="B4266" t="s">
        <v>18545</v>
      </c>
      <c r="C4266" t="str">
        <f t="shared" si="66"/>
        <v>Rajesh</v>
      </c>
      <c r="D4266" s="2" t="s">
        <v>29292</v>
      </c>
      <c r="E4266" t="s">
        <v>23974</v>
      </c>
      <c r="F4266" t="s">
        <v>29293</v>
      </c>
      <c r="G4266" t="s">
        <v>856</v>
      </c>
      <c r="H4266" t="s">
        <v>18546</v>
      </c>
      <c r="I4266" t="s">
        <v>18547</v>
      </c>
      <c r="J4266" t="s">
        <v>18548</v>
      </c>
      <c r="K4266" t="s">
        <v>2471</v>
      </c>
      <c r="L4266" t="s">
        <v>3928</v>
      </c>
    </row>
    <row r="4267" spans="1:12">
      <c r="A4267" t="s">
        <v>18583</v>
      </c>
      <c r="B4267" t="s">
        <v>18550</v>
      </c>
      <c r="C4267" t="str">
        <f t="shared" si="66"/>
        <v>Warren</v>
      </c>
      <c r="D4267" s="2" t="s">
        <v>3771</v>
      </c>
      <c r="E4267" t="s">
        <v>5571</v>
      </c>
      <c r="F4267" t="s">
        <v>17325</v>
      </c>
      <c r="G4267" t="s">
        <v>856</v>
      </c>
      <c r="H4267" t="s">
        <v>197</v>
      </c>
      <c r="I4267" t="s">
        <v>18551</v>
      </c>
      <c r="J4267" t="s">
        <v>856</v>
      </c>
      <c r="K4267" t="s">
        <v>859</v>
      </c>
      <c r="L4267" t="s">
        <v>3928</v>
      </c>
    </row>
    <row r="4268" spans="1:12">
      <c r="A4268" t="s">
        <v>842</v>
      </c>
      <c r="B4268" t="s">
        <v>843</v>
      </c>
      <c r="C4268" t="str">
        <f t="shared" si="66"/>
        <v>Name</v>
      </c>
      <c r="D4268" s="2" t="s">
        <v>844</v>
      </c>
      <c r="E4268" t="s">
        <v>845</v>
      </c>
      <c r="F4268" t="s">
        <v>846</v>
      </c>
      <c r="G4268" t="s">
        <v>847</v>
      </c>
      <c r="H4268" t="s">
        <v>848</v>
      </c>
      <c r="I4268" t="s">
        <v>849</v>
      </c>
      <c r="J4268" t="s">
        <v>850</v>
      </c>
      <c r="K4268" t="s">
        <v>851</v>
      </c>
      <c r="L4268" t="s">
        <v>852</v>
      </c>
    </row>
    <row r="4269" spans="1:12">
      <c r="A4269" t="s">
        <v>18587</v>
      </c>
      <c r="B4269" t="s">
        <v>18553</v>
      </c>
      <c r="C4269" t="str">
        <f t="shared" si="66"/>
        <v>Jio</v>
      </c>
      <c r="D4269" s="2" t="s">
        <v>29294</v>
      </c>
      <c r="E4269" t="s">
        <v>29295</v>
      </c>
      <c r="F4269" t="s">
        <v>29296</v>
      </c>
      <c r="G4269" t="s">
        <v>2240</v>
      </c>
      <c r="H4269" t="s">
        <v>13293</v>
      </c>
      <c r="I4269" t="s">
        <v>16778</v>
      </c>
      <c r="J4269" t="s">
        <v>18554</v>
      </c>
      <c r="K4269" t="s">
        <v>12244</v>
      </c>
      <c r="L4269" t="s">
        <v>3928</v>
      </c>
    </row>
    <row r="4270" spans="1:12">
      <c r="A4270" t="s">
        <v>18590</v>
      </c>
      <c r="B4270" t="s">
        <v>18556</v>
      </c>
      <c r="C4270" t="str">
        <f t="shared" si="66"/>
        <v>Mid</v>
      </c>
      <c r="D4270" s="2" t="s">
        <v>6178</v>
      </c>
      <c r="E4270" t="s">
        <v>6979</v>
      </c>
      <c r="F4270" t="s">
        <v>2505</v>
      </c>
      <c r="G4270" t="s">
        <v>856</v>
      </c>
      <c r="H4270" t="s">
        <v>610</v>
      </c>
      <c r="I4270" t="s">
        <v>18557</v>
      </c>
      <c r="J4270" t="s">
        <v>4822</v>
      </c>
      <c r="K4270" t="s">
        <v>859</v>
      </c>
      <c r="L4270" t="s">
        <v>6750</v>
      </c>
    </row>
    <row r="4271" spans="1:12">
      <c r="A4271" t="s">
        <v>18593</v>
      </c>
      <c r="B4271" t="s">
        <v>18559</v>
      </c>
      <c r="C4271" t="str">
        <f t="shared" si="66"/>
        <v>Windsor</v>
      </c>
      <c r="D4271" s="2" t="s">
        <v>26938</v>
      </c>
      <c r="E4271" t="s">
        <v>859</v>
      </c>
      <c r="F4271" t="s">
        <v>29297</v>
      </c>
      <c r="G4271" t="s">
        <v>856</v>
      </c>
      <c r="H4271" t="s">
        <v>18560</v>
      </c>
      <c r="I4271" t="s">
        <v>18561</v>
      </c>
      <c r="J4271" t="s">
        <v>18562</v>
      </c>
      <c r="K4271" t="s">
        <v>18563</v>
      </c>
      <c r="L4271" t="s">
        <v>6750</v>
      </c>
    </row>
    <row r="4272" spans="1:12">
      <c r="A4272" t="s">
        <v>18595</v>
      </c>
      <c r="B4272" t="s">
        <v>18565</v>
      </c>
      <c r="C4272" t="str">
        <f t="shared" si="66"/>
        <v>Sofcom</v>
      </c>
      <c r="D4272" s="2" t="s">
        <v>15346</v>
      </c>
      <c r="E4272" t="s">
        <v>29298</v>
      </c>
      <c r="F4272" t="s">
        <v>25512</v>
      </c>
      <c r="G4272" t="s">
        <v>856</v>
      </c>
      <c r="H4272" t="s">
        <v>354</v>
      </c>
      <c r="I4272" t="s">
        <v>2998</v>
      </c>
      <c r="J4272" t="s">
        <v>856</v>
      </c>
      <c r="K4272" t="s">
        <v>870</v>
      </c>
      <c r="L4272" t="s">
        <v>5467</v>
      </c>
    </row>
    <row r="4273" spans="1:12">
      <c r="A4273" t="s">
        <v>18599</v>
      </c>
      <c r="B4273" t="s">
        <v>18567</v>
      </c>
      <c r="C4273" t="str">
        <f t="shared" si="66"/>
        <v>Kkalpana</v>
      </c>
      <c r="D4273" s="2" t="s">
        <v>25059</v>
      </c>
      <c r="E4273" t="s">
        <v>25427</v>
      </c>
      <c r="F4273" t="s">
        <v>7945</v>
      </c>
      <c r="G4273" t="s">
        <v>856</v>
      </c>
      <c r="H4273" t="s">
        <v>856</v>
      </c>
      <c r="I4273" t="s">
        <v>1002</v>
      </c>
      <c r="J4273" t="s">
        <v>856</v>
      </c>
      <c r="K4273" t="s">
        <v>859</v>
      </c>
      <c r="L4273" t="s">
        <v>2687</v>
      </c>
    </row>
    <row r="4274" spans="1:12">
      <c r="A4274" t="s">
        <v>18602</v>
      </c>
      <c r="B4274" t="s">
        <v>18570</v>
      </c>
      <c r="C4274" t="str">
        <f t="shared" si="66"/>
        <v>Atvo</v>
      </c>
      <c r="D4274" s="2" t="s">
        <v>5647</v>
      </c>
      <c r="E4274" t="s">
        <v>29299</v>
      </c>
      <c r="F4274" t="s">
        <v>29300</v>
      </c>
      <c r="G4274" t="s">
        <v>856</v>
      </c>
      <c r="H4274" t="s">
        <v>632</v>
      </c>
      <c r="I4274" t="s">
        <v>2197</v>
      </c>
      <c r="J4274" t="s">
        <v>2858</v>
      </c>
      <c r="K4274" t="s">
        <v>560</v>
      </c>
      <c r="L4274" t="s">
        <v>3299</v>
      </c>
    </row>
    <row r="4275" spans="1:12">
      <c r="A4275" t="s">
        <v>18604</v>
      </c>
      <c r="B4275" t="s">
        <v>18572</v>
      </c>
      <c r="C4275" t="str">
        <f t="shared" si="66"/>
        <v>Bartronics</v>
      </c>
      <c r="D4275" s="2" t="s">
        <v>10100</v>
      </c>
      <c r="E4275" t="s">
        <v>29301</v>
      </c>
      <c r="F4275" t="s">
        <v>29302</v>
      </c>
      <c r="G4275" t="s">
        <v>856</v>
      </c>
      <c r="H4275" t="s">
        <v>1027</v>
      </c>
      <c r="I4275" t="s">
        <v>6515</v>
      </c>
      <c r="J4275" t="s">
        <v>12849</v>
      </c>
      <c r="K4275" t="s">
        <v>18573</v>
      </c>
      <c r="L4275" t="s">
        <v>5012</v>
      </c>
    </row>
    <row r="4276" spans="1:12">
      <c r="A4276" t="s">
        <v>18608</v>
      </c>
      <c r="B4276" t="s">
        <v>18575</v>
      </c>
      <c r="C4276" t="str">
        <f t="shared" si="66"/>
        <v>SW</v>
      </c>
      <c r="D4276" s="2" t="s">
        <v>18576</v>
      </c>
      <c r="E4276" t="s">
        <v>4989</v>
      </c>
      <c r="F4276" t="s">
        <v>1052</v>
      </c>
      <c r="G4276" t="s">
        <v>856</v>
      </c>
      <c r="H4276" t="s">
        <v>237</v>
      </c>
      <c r="I4276" t="s">
        <v>859</v>
      </c>
      <c r="J4276" t="s">
        <v>2522</v>
      </c>
      <c r="K4276" t="s">
        <v>12577</v>
      </c>
      <c r="L4276" t="s">
        <v>5012</v>
      </c>
    </row>
    <row r="4277" spans="1:12">
      <c r="A4277" t="s">
        <v>18610</v>
      </c>
      <c r="B4277" t="s">
        <v>18578</v>
      </c>
      <c r="C4277" t="str">
        <f t="shared" si="66"/>
        <v>Zodiac-JRD</v>
      </c>
      <c r="D4277" s="2" t="s">
        <v>4982</v>
      </c>
      <c r="E4277" t="s">
        <v>29303</v>
      </c>
      <c r="F4277" t="s">
        <v>11233</v>
      </c>
      <c r="G4277" t="s">
        <v>856</v>
      </c>
      <c r="H4277" t="s">
        <v>1555</v>
      </c>
      <c r="I4277" t="s">
        <v>1502</v>
      </c>
      <c r="J4277" t="s">
        <v>249</v>
      </c>
      <c r="K4277" t="s">
        <v>18579</v>
      </c>
      <c r="L4277" t="s">
        <v>376</v>
      </c>
    </row>
    <row r="4278" spans="1:12">
      <c r="A4278" t="s">
        <v>18612</v>
      </c>
      <c r="B4278" t="s">
        <v>18581</v>
      </c>
      <c r="C4278" t="str">
        <f t="shared" si="66"/>
        <v>S</v>
      </c>
      <c r="D4278" s="2" t="s">
        <v>24356</v>
      </c>
      <c r="E4278" t="s">
        <v>859</v>
      </c>
      <c r="F4278" t="s">
        <v>1705</v>
      </c>
      <c r="G4278" t="s">
        <v>856</v>
      </c>
      <c r="H4278" t="s">
        <v>2320</v>
      </c>
      <c r="I4278" t="s">
        <v>11562</v>
      </c>
      <c r="J4278" t="s">
        <v>18582</v>
      </c>
      <c r="K4278" t="s">
        <v>5256</v>
      </c>
      <c r="L4278" t="s">
        <v>3608</v>
      </c>
    </row>
    <row r="4279" spans="1:12">
      <c r="A4279" t="s">
        <v>18617</v>
      </c>
      <c r="B4279" t="s">
        <v>19102</v>
      </c>
      <c r="C4279" t="str">
        <f t="shared" si="66"/>
        <v>Sterling</v>
      </c>
      <c r="D4279" s="2" t="s">
        <v>5340</v>
      </c>
      <c r="E4279" t="s">
        <v>859</v>
      </c>
      <c r="F4279" t="s">
        <v>3314</v>
      </c>
      <c r="G4279" t="s">
        <v>856</v>
      </c>
      <c r="H4279" t="s">
        <v>7341</v>
      </c>
      <c r="I4279" t="s">
        <v>4466</v>
      </c>
      <c r="J4279" t="s">
        <v>933</v>
      </c>
      <c r="K4279" t="s">
        <v>1002</v>
      </c>
      <c r="L4279" t="s">
        <v>3608</v>
      </c>
    </row>
    <row r="4280" spans="1:12">
      <c r="A4280" t="s">
        <v>18619</v>
      </c>
      <c r="B4280" t="s">
        <v>18584</v>
      </c>
      <c r="C4280" t="str">
        <f t="shared" si="66"/>
        <v>Mapro</v>
      </c>
      <c r="D4280" s="2" t="s">
        <v>23511</v>
      </c>
      <c r="E4280" t="s">
        <v>25428</v>
      </c>
      <c r="F4280" t="s">
        <v>6617</v>
      </c>
      <c r="G4280" t="s">
        <v>856</v>
      </c>
      <c r="H4280" t="s">
        <v>1555</v>
      </c>
      <c r="I4280" t="s">
        <v>18585</v>
      </c>
      <c r="J4280" t="s">
        <v>293</v>
      </c>
      <c r="K4280" t="s">
        <v>18586</v>
      </c>
      <c r="L4280" t="s">
        <v>4779</v>
      </c>
    </row>
    <row r="4281" spans="1:12">
      <c r="A4281" t="s">
        <v>18622</v>
      </c>
      <c r="B4281" t="s">
        <v>18588</v>
      </c>
      <c r="C4281" t="str">
        <f t="shared" si="66"/>
        <v>Dhani</v>
      </c>
      <c r="D4281" s="2" t="s">
        <v>24376</v>
      </c>
      <c r="E4281" t="s">
        <v>29304</v>
      </c>
      <c r="F4281" t="s">
        <v>29305</v>
      </c>
      <c r="G4281" t="s">
        <v>856</v>
      </c>
      <c r="H4281" t="s">
        <v>15706</v>
      </c>
      <c r="I4281" t="s">
        <v>15479</v>
      </c>
      <c r="J4281" t="s">
        <v>18589</v>
      </c>
      <c r="K4281" t="s">
        <v>633</v>
      </c>
      <c r="L4281" t="s">
        <v>4779</v>
      </c>
    </row>
    <row r="4282" spans="1:12">
      <c r="A4282" t="s">
        <v>18626</v>
      </c>
      <c r="B4282" t="s">
        <v>18591</v>
      </c>
      <c r="C4282" t="str">
        <f t="shared" si="66"/>
        <v>Nanavati</v>
      </c>
      <c r="D4282" s="2" t="s">
        <v>25331</v>
      </c>
      <c r="E4282" t="s">
        <v>25429</v>
      </c>
      <c r="F4282" t="s">
        <v>2140</v>
      </c>
      <c r="G4282" t="s">
        <v>856</v>
      </c>
      <c r="H4282" t="s">
        <v>198</v>
      </c>
      <c r="I4282" t="s">
        <v>13789</v>
      </c>
      <c r="J4282" t="s">
        <v>1556</v>
      </c>
      <c r="K4282" t="s">
        <v>18592</v>
      </c>
      <c r="L4282" t="s">
        <v>4779</v>
      </c>
    </row>
    <row r="4283" spans="1:12">
      <c r="A4283" t="s">
        <v>18631</v>
      </c>
      <c r="B4283" t="s">
        <v>18594</v>
      </c>
      <c r="C4283" t="str">
        <f t="shared" si="66"/>
        <v>Karma</v>
      </c>
      <c r="D4283" s="2" t="s">
        <v>25430</v>
      </c>
      <c r="E4283" t="s">
        <v>25431</v>
      </c>
      <c r="F4283" t="s">
        <v>11782</v>
      </c>
      <c r="G4283" t="s">
        <v>856</v>
      </c>
      <c r="H4283" t="s">
        <v>570</v>
      </c>
      <c r="I4283" t="s">
        <v>18466</v>
      </c>
      <c r="J4283" t="s">
        <v>366</v>
      </c>
      <c r="K4283" t="s">
        <v>4381</v>
      </c>
      <c r="L4283" t="s">
        <v>244</v>
      </c>
    </row>
    <row r="4284" spans="1:12">
      <c r="A4284" t="s">
        <v>842</v>
      </c>
      <c r="B4284" t="s">
        <v>843</v>
      </c>
      <c r="C4284" t="str">
        <f t="shared" si="66"/>
        <v>Name</v>
      </c>
      <c r="D4284" s="2" t="s">
        <v>844</v>
      </c>
      <c r="E4284" t="s">
        <v>845</v>
      </c>
      <c r="F4284" t="s">
        <v>846</v>
      </c>
      <c r="G4284" t="s">
        <v>847</v>
      </c>
      <c r="H4284" t="s">
        <v>848</v>
      </c>
      <c r="I4284" t="s">
        <v>849</v>
      </c>
      <c r="J4284" t="s">
        <v>850</v>
      </c>
      <c r="K4284" t="s">
        <v>851</v>
      </c>
      <c r="L4284" t="s">
        <v>852</v>
      </c>
    </row>
    <row r="4285" spans="1:12">
      <c r="A4285" t="s">
        <v>18633</v>
      </c>
      <c r="B4285" t="s">
        <v>18596</v>
      </c>
      <c r="C4285" t="str">
        <f t="shared" si="66"/>
        <v>Naga</v>
      </c>
      <c r="D4285" s="2" t="s">
        <v>29306</v>
      </c>
      <c r="E4285" t="s">
        <v>12849</v>
      </c>
      <c r="F4285" t="s">
        <v>29307</v>
      </c>
      <c r="G4285" t="s">
        <v>1687</v>
      </c>
      <c r="H4285" t="s">
        <v>3055</v>
      </c>
      <c r="I4285" t="s">
        <v>15455</v>
      </c>
      <c r="J4285" t="s">
        <v>18597</v>
      </c>
      <c r="K4285" t="s">
        <v>18598</v>
      </c>
      <c r="L4285" t="s">
        <v>2598</v>
      </c>
    </row>
    <row r="4286" spans="1:12">
      <c r="A4286" t="s">
        <v>18636</v>
      </c>
      <c r="B4286" t="s">
        <v>18600</v>
      </c>
      <c r="C4286" t="str">
        <f t="shared" si="66"/>
        <v>KBS</v>
      </c>
      <c r="D4286" s="2" t="s">
        <v>3549</v>
      </c>
      <c r="E4286" t="s">
        <v>22773</v>
      </c>
      <c r="F4286" t="s">
        <v>219</v>
      </c>
      <c r="G4286" t="s">
        <v>856</v>
      </c>
      <c r="H4286" t="s">
        <v>1369</v>
      </c>
      <c r="I4286" t="s">
        <v>18601</v>
      </c>
      <c r="J4286" t="s">
        <v>6488</v>
      </c>
      <c r="K4286" t="s">
        <v>16621</v>
      </c>
      <c r="L4286" t="s">
        <v>4127</v>
      </c>
    </row>
    <row r="4287" spans="1:12">
      <c r="A4287" t="s">
        <v>18639</v>
      </c>
      <c r="B4287" t="s">
        <v>18603</v>
      </c>
      <c r="C4287" t="str">
        <f t="shared" si="66"/>
        <v>KJMC</v>
      </c>
      <c r="D4287" s="2" t="s">
        <v>23763</v>
      </c>
      <c r="E4287" t="s">
        <v>3678</v>
      </c>
      <c r="F4287" t="s">
        <v>13270</v>
      </c>
      <c r="G4287" t="s">
        <v>856</v>
      </c>
      <c r="H4287" t="s">
        <v>3378</v>
      </c>
      <c r="I4287" t="s">
        <v>2341</v>
      </c>
      <c r="J4287" t="s">
        <v>4997</v>
      </c>
      <c r="K4287" t="s">
        <v>11009</v>
      </c>
      <c r="L4287" t="s">
        <v>4127</v>
      </c>
    </row>
    <row r="4288" spans="1:12">
      <c r="A4288" t="s">
        <v>18642</v>
      </c>
      <c r="B4288" t="s">
        <v>18605</v>
      </c>
      <c r="C4288" t="str">
        <f t="shared" si="66"/>
        <v>Nyssa</v>
      </c>
      <c r="D4288" s="2" t="s">
        <v>4757</v>
      </c>
      <c r="E4288" t="s">
        <v>859</v>
      </c>
      <c r="F4288" t="s">
        <v>10229</v>
      </c>
      <c r="G4288" t="s">
        <v>856</v>
      </c>
      <c r="H4288" t="s">
        <v>3634</v>
      </c>
      <c r="I4288" t="s">
        <v>18606</v>
      </c>
      <c r="J4288" t="s">
        <v>5012</v>
      </c>
      <c r="K4288" t="s">
        <v>18607</v>
      </c>
      <c r="L4288" t="s">
        <v>4127</v>
      </c>
    </row>
    <row r="4289" spans="1:12">
      <c r="A4289" t="s">
        <v>18645</v>
      </c>
      <c r="B4289" t="s">
        <v>18609</v>
      </c>
      <c r="C4289" t="str">
        <f t="shared" si="66"/>
        <v>Urja</v>
      </c>
      <c r="D4289" s="2" t="s">
        <v>1762</v>
      </c>
      <c r="E4289" t="s">
        <v>29308</v>
      </c>
      <c r="F4289" t="s">
        <v>29309</v>
      </c>
      <c r="G4289" t="s">
        <v>856</v>
      </c>
      <c r="H4289" t="s">
        <v>2905</v>
      </c>
      <c r="I4289" t="s">
        <v>2063</v>
      </c>
      <c r="J4289" t="s">
        <v>7629</v>
      </c>
      <c r="K4289" t="s">
        <v>11238</v>
      </c>
      <c r="L4289" t="s">
        <v>4127</v>
      </c>
    </row>
    <row r="4290" spans="1:12">
      <c r="A4290" t="s">
        <v>18647</v>
      </c>
      <c r="B4290" t="s">
        <v>18611</v>
      </c>
      <c r="C4290" t="str">
        <f t="shared" ref="C4290:C4353" si="67">IFERROR(LEFT(B4290,FIND(" ",B4290)-1),B4290)</f>
        <v>M</v>
      </c>
      <c r="D4290" s="2" t="s">
        <v>1863</v>
      </c>
      <c r="E4290" t="s">
        <v>19000</v>
      </c>
      <c r="F4290" t="s">
        <v>11450</v>
      </c>
      <c r="G4290" t="s">
        <v>856</v>
      </c>
      <c r="H4290" t="s">
        <v>933</v>
      </c>
      <c r="I4290" t="s">
        <v>856</v>
      </c>
      <c r="J4290" t="s">
        <v>856</v>
      </c>
      <c r="K4290" t="s">
        <v>859</v>
      </c>
      <c r="L4290" t="s">
        <v>148</v>
      </c>
    </row>
    <row r="4291" spans="1:12">
      <c r="A4291" t="s">
        <v>18651</v>
      </c>
      <c r="B4291" t="s">
        <v>18613</v>
      </c>
      <c r="C4291" t="str">
        <f t="shared" si="67"/>
        <v>Jagatjit</v>
      </c>
      <c r="D4291" s="2" t="s">
        <v>14031</v>
      </c>
      <c r="E4291" t="s">
        <v>859</v>
      </c>
      <c r="F4291" t="s">
        <v>29310</v>
      </c>
      <c r="G4291" t="s">
        <v>856</v>
      </c>
      <c r="H4291" t="s">
        <v>16442</v>
      </c>
      <c r="I4291" t="s">
        <v>18614</v>
      </c>
      <c r="J4291" t="s">
        <v>18615</v>
      </c>
      <c r="K4291" t="s">
        <v>18616</v>
      </c>
      <c r="L4291" t="s">
        <v>148</v>
      </c>
    </row>
    <row r="4292" spans="1:12">
      <c r="A4292" t="s">
        <v>18653</v>
      </c>
      <c r="B4292" t="s">
        <v>18618</v>
      </c>
      <c r="C4292" t="str">
        <f t="shared" si="67"/>
        <v>Gautam</v>
      </c>
      <c r="D4292" s="2" t="s">
        <v>5888</v>
      </c>
      <c r="E4292" t="s">
        <v>1157</v>
      </c>
      <c r="F4292" t="s">
        <v>29311</v>
      </c>
      <c r="G4292" t="s">
        <v>856</v>
      </c>
      <c r="H4292" t="s">
        <v>632</v>
      </c>
      <c r="I4292" t="s">
        <v>856</v>
      </c>
      <c r="J4292" t="s">
        <v>2589</v>
      </c>
      <c r="K4292" t="s">
        <v>436</v>
      </c>
      <c r="L4292" t="s">
        <v>148</v>
      </c>
    </row>
    <row r="4293" spans="1:12">
      <c r="A4293" t="s">
        <v>18655</v>
      </c>
      <c r="B4293" t="s">
        <v>18620</v>
      </c>
      <c r="C4293" t="str">
        <f t="shared" si="67"/>
        <v>MILGREY</v>
      </c>
      <c r="D4293" s="2" t="s">
        <v>23548</v>
      </c>
      <c r="E4293" t="s">
        <v>2535</v>
      </c>
      <c r="F4293" t="s">
        <v>25432</v>
      </c>
      <c r="G4293" t="s">
        <v>856</v>
      </c>
      <c r="H4293" t="s">
        <v>3178</v>
      </c>
      <c r="I4293" t="s">
        <v>18621</v>
      </c>
      <c r="J4293" t="s">
        <v>856</v>
      </c>
      <c r="K4293" t="s">
        <v>859</v>
      </c>
      <c r="L4293" t="s">
        <v>3318</v>
      </c>
    </row>
    <row r="4294" spans="1:12">
      <c r="A4294" t="s">
        <v>18659</v>
      </c>
      <c r="B4294" t="s">
        <v>18623</v>
      </c>
      <c r="C4294" t="str">
        <f t="shared" si="67"/>
        <v>Mukesh</v>
      </c>
      <c r="D4294" s="2" t="s">
        <v>3994</v>
      </c>
      <c r="E4294" t="s">
        <v>22865</v>
      </c>
      <c r="F4294" t="s">
        <v>29312</v>
      </c>
      <c r="G4294" t="s">
        <v>6085</v>
      </c>
      <c r="H4294" t="s">
        <v>9211</v>
      </c>
      <c r="I4294" t="s">
        <v>18624</v>
      </c>
      <c r="J4294" t="s">
        <v>6127</v>
      </c>
      <c r="K4294" t="s">
        <v>18625</v>
      </c>
      <c r="L4294" t="s">
        <v>3318</v>
      </c>
    </row>
    <row r="4295" spans="1:12">
      <c r="A4295" t="s">
        <v>842</v>
      </c>
      <c r="B4295" t="s">
        <v>843</v>
      </c>
      <c r="C4295" t="str">
        <f t="shared" si="67"/>
        <v>Name</v>
      </c>
      <c r="D4295" s="2" t="s">
        <v>844</v>
      </c>
      <c r="E4295" t="s">
        <v>845</v>
      </c>
      <c r="F4295" t="s">
        <v>846</v>
      </c>
      <c r="G4295" t="s">
        <v>847</v>
      </c>
      <c r="H4295" t="s">
        <v>848</v>
      </c>
      <c r="I4295" t="s">
        <v>849</v>
      </c>
      <c r="J4295" t="s">
        <v>850</v>
      </c>
      <c r="K4295" t="s">
        <v>851</v>
      </c>
      <c r="L4295" t="s">
        <v>852</v>
      </c>
    </row>
    <row r="4296" spans="1:12">
      <c r="A4296" t="s">
        <v>18664</v>
      </c>
      <c r="B4296" t="s">
        <v>18627</v>
      </c>
      <c r="C4296" t="str">
        <f t="shared" si="67"/>
        <v>Jaykay</v>
      </c>
      <c r="D4296" s="2" t="s">
        <v>29313</v>
      </c>
      <c r="E4296" t="s">
        <v>29314</v>
      </c>
      <c r="F4296" t="s">
        <v>29315</v>
      </c>
      <c r="G4296" t="s">
        <v>856</v>
      </c>
      <c r="H4296" t="s">
        <v>7306</v>
      </c>
      <c r="I4296" t="s">
        <v>18628</v>
      </c>
      <c r="J4296" t="s">
        <v>18629</v>
      </c>
      <c r="K4296" t="s">
        <v>18630</v>
      </c>
      <c r="L4296" t="s">
        <v>3318</v>
      </c>
    </row>
    <row r="4297" spans="1:12">
      <c r="A4297" t="s">
        <v>18666</v>
      </c>
      <c r="B4297" t="s">
        <v>18632</v>
      </c>
      <c r="C4297" t="str">
        <f t="shared" si="67"/>
        <v>Motor</v>
      </c>
      <c r="D4297" s="2" t="s">
        <v>4602</v>
      </c>
      <c r="E4297" t="s">
        <v>29316</v>
      </c>
      <c r="F4297" t="s">
        <v>16824</v>
      </c>
      <c r="G4297" t="s">
        <v>856</v>
      </c>
      <c r="H4297" t="s">
        <v>293</v>
      </c>
      <c r="I4297" t="s">
        <v>7540</v>
      </c>
      <c r="J4297" t="s">
        <v>541</v>
      </c>
      <c r="K4297" t="s">
        <v>2342</v>
      </c>
      <c r="L4297" t="s">
        <v>1444</v>
      </c>
    </row>
    <row r="4298" spans="1:12">
      <c r="A4298" t="s">
        <v>18670</v>
      </c>
      <c r="B4298" t="s">
        <v>18634</v>
      </c>
      <c r="C4298" t="str">
        <f t="shared" si="67"/>
        <v>Guj</v>
      </c>
      <c r="D4298" s="2" t="s">
        <v>23508</v>
      </c>
      <c r="E4298" t="s">
        <v>859</v>
      </c>
      <c r="F4298" t="s">
        <v>25433</v>
      </c>
      <c r="G4298" t="s">
        <v>1902</v>
      </c>
      <c r="H4298" t="s">
        <v>1154</v>
      </c>
      <c r="I4298" t="s">
        <v>17249</v>
      </c>
      <c r="J4298" t="s">
        <v>3876</v>
      </c>
      <c r="K4298" t="s">
        <v>18635</v>
      </c>
      <c r="L4298" t="s">
        <v>12867</v>
      </c>
    </row>
    <row r="4299" spans="1:12">
      <c r="A4299" t="s">
        <v>18674</v>
      </c>
      <c r="B4299" t="s">
        <v>18637</v>
      </c>
      <c r="C4299" t="str">
        <f t="shared" si="67"/>
        <v>India</v>
      </c>
      <c r="D4299" s="2" t="s">
        <v>4073</v>
      </c>
      <c r="E4299" t="s">
        <v>22928</v>
      </c>
      <c r="F4299" t="s">
        <v>3666</v>
      </c>
      <c r="G4299" t="s">
        <v>856</v>
      </c>
      <c r="H4299" t="s">
        <v>732</v>
      </c>
      <c r="I4299" t="s">
        <v>18638</v>
      </c>
      <c r="J4299" t="s">
        <v>5012</v>
      </c>
      <c r="K4299" t="s">
        <v>16910</v>
      </c>
      <c r="L4299" t="s">
        <v>12867</v>
      </c>
    </row>
    <row r="4300" spans="1:12">
      <c r="A4300" t="s">
        <v>18676</v>
      </c>
      <c r="B4300" t="s">
        <v>18640</v>
      </c>
      <c r="C4300" t="str">
        <f t="shared" si="67"/>
        <v>Newtime</v>
      </c>
      <c r="D4300" s="2" t="s">
        <v>5475</v>
      </c>
      <c r="E4300" t="s">
        <v>859</v>
      </c>
      <c r="F4300" t="s">
        <v>2780</v>
      </c>
      <c r="G4300" t="s">
        <v>856</v>
      </c>
      <c r="H4300" t="s">
        <v>461</v>
      </c>
      <c r="I4300" t="s">
        <v>2631</v>
      </c>
      <c r="J4300" t="s">
        <v>6085</v>
      </c>
      <c r="K4300" t="s">
        <v>18641</v>
      </c>
      <c r="L4300" t="s">
        <v>223</v>
      </c>
    </row>
    <row r="4301" spans="1:12">
      <c r="A4301" t="s">
        <v>18679</v>
      </c>
      <c r="B4301" t="s">
        <v>18643</v>
      </c>
      <c r="C4301" t="str">
        <f t="shared" si="67"/>
        <v>STEL</v>
      </c>
      <c r="D4301" s="2" t="s">
        <v>24948</v>
      </c>
      <c r="E4301" t="s">
        <v>22060</v>
      </c>
      <c r="F4301" t="s">
        <v>29317</v>
      </c>
      <c r="G4301" t="s">
        <v>856</v>
      </c>
      <c r="H4301" t="s">
        <v>1518</v>
      </c>
      <c r="I4301" t="s">
        <v>18644</v>
      </c>
      <c r="J4301" t="s">
        <v>5509</v>
      </c>
      <c r="K4301" t="s">
        <v>6772</v>
      </c>
      <c r="L4301" t="s">
        <v>223</v>
      </c>
    </row>
    <row r="4302" spans="1:12">
      <c r="A4302" t="s">
        <v>18683</v>
      </c>
      <c r="B4302" t="s">
        <v>18646</v>
      </c>
      <c r="C4302" t="str">
        <f t="shared" si="67"/>
        <v>Softrak</v>
      </c>
      <c r="D4302" s="2" t="s">
        <v>8491</v>
      </c>
      <c r="E4302" t="s">
        <v>25434</v>
      </c>
      <c r="F4302" t="s">
        <v>23678</v>
      </c>
      <c r="G4302" t="s">
        <v>3024</v>
      </c>
      <c r="H4302" t="s">
        <v>1787</v>
      </c>
      <c r="I4302" t="s">
        <v>859</v>
      </c>
      <c r="J4302" t="s">
        <v>856</v>
      </c>
      <c r="K4302" t="s">
        <v>870</v>
      </c>
      <c r="L4302" t="s">
        <v>2109</v>
      </c>
    </row>
    <row r="4303" spans="1:12">
      <c r="A4303" t="s">
        <v>18686</v>
      </c>
      <c r="B4303" t="s">
        <v>18648</v>
      </c>
      <c r="C4303" t="str">
        <f t="shared" si="67"/>
        <v>Transwar.Fin.</v>
      </c>
      <c r="D4303" s="2" t="s">
        <v>22872</v>
      </c>
      <c r="E4303" t="s">
        <v>859</v>
      </c>
      <c r="F4303" t="s">
        <v>29318</v>
      </c>
      <c r="G4303" t="s">
        <v>856</v>
      </c>
      <c r="H4303" t="s">
        <v>18649</v>
      </c>
      <c r="I4303" t="s">
        <v>18650</v>
      </c>
      <c r="J4303" t="s">
        <v>4115</v>
      </c>
      <c r="K4303" t="s">
        <v>16244</v>
      </c>
      <c r="L4303" t="s">
        <v>2109</v>
      </c>
    </row>
    <row r="4304" spans="1:12">
      <c r="A4304" t="s">
        <v>18689</v>
      </c>
      <c r="B4304" t="s">
        <v>18652</v>
      </c>
      <c r="C4304" t="str">
        <f t="shared" si="67"/>
        <v>TCFC</v>
      </c>
      <c r="D4304" s="2" t="s">
        <v>25174</v>
      </c>
      <c r="E4304" t="s">
        <v>859</v>
      </c>
      <c r="F4304" t="s">
        <v>13156</v>
      </c>
      <c r="G4304" t="s">
        <v>856</v>
      </c>
      <c r="H4304" t="s">
        <v>6147</v>
      </c>
      <c r="I4304" t="s">
        <v>11248</v>
      </c>
      <c r="J4304" t="s">
        <v>652</v>
      </c>
      <c r="K4304" t="s">
        <v>6202</v>
      </c>
      <c r="L4304" t="s">
        <v>1071</v>
      </c>
    </row>
    <row r="4305" spans="1:12">
      <c r="A4305" t="s">
        <v>18692</v>
      </c>
      <c r="B4305" t="s">
        <v>18654</v>
      </c>
      <c r="C4305" t="str">
        <f t="shared" si="67"/>
        <v>Indl.</v>
      </c>
      <c r="D4305" s="2" t="s">
        <v>22704</v>
      </c>
      <c r="E4305" t="s">
        <v>8281</v>
      </c>
      <c r="F4305" t="s">
        <v>25435</v>
      </c>
      <c r="G4305" t="s">
        <v>856</v>
      </c>
      <c r="H4305" t="s">
        <v>2973</v>
      </c>
      <c r="I4305" t="s">
        <v>5066</v>
      </c>
      <c r="J4305" t="s">
        <v>3782</v>
      </c>
      <c r="K4305" t="s">
        <v>8706</v>
      </c>
      <c r="L4305" t="s">
        <v>1071</v>
      </c>
    </row>
    <row r="4306" spans="1:12">
      <c r="A4306" t="s">
        <v>18695</v>
      </c>
      <c r="B4306" t="s">
        <v>18660</v>
      </c>
      <c r="C4306" t="str">
        <f t="shared" si="67"/>
        <v>AGS</v>
      </c>
      <c r="D4306" s="2" t="s">
        <v>395</v>
      </c>
      <c r="E4306" t="s">
        <v>859</v>
      </c>
      <c r="F4306" t="s">
        <v>29239</v>
      </c>
      <c r="G4306" t="s">
        <v>856</v>
      </c>
      <c r="H4306" t="s">
        <v>18661</v>
      </c>
      <c r="I4306" t="s">
        <v>18662</v>
      </c>
      <c r="J4306" t="s">
        <v>16309</v>
      </c>
      <c r="K4306" t="s">
        <v>18663</v>
      </c>
      <c r="L4306" t="s">
        <v>492</v>
      </c>
    </row>
    <row r="4307" spans="1:12">
      <c r="A4307" t="s">
        <v>18697</v>
      </c>
      <c r="B4307" t="s">
        <v>18665</v>
      </c>
      <c r="C4307" t="str">
        <f t="shared" si="67"/>
        <v>Pagaria</v>
      </c>
      <c r="D4307" s="2" t="s">
        <v>8241</v>
      </c>
      <c r="E4307" t="s">
        <v>23382</v>
      </c>
      <c r="F4307" t="s">
        <v>1694</v>
      </c>
      <c r="G4307" t="s">
        <v>856</v>
      </c>
      <c r="H4307" t="s">
        <v>856</v>
      </c>
      <c r="I4307" t="s">
        <v>859</v>
      </c>
      <c r="J4307" t="s">
        <v>856</v>
      </c>
      <c r="K4307" t="s">
        <v>859</v>
      </c>
      <c r="L4307" t="s">
        <v>3062</v>
      </c>
    </row>
    <row r="4308" spans="1:12">
      <c r="A4308" t="s">
        <v>18701</v>
      </c>
      <c r="B4308" t="s">
        <v>18667</v>
      </c>
      <c r="C4308" t="str">
        <f t="shared" si="67"/>
        <v>Nexome</v>
      </c>
      <c r="D4308" s="2" t="s">
        <v>23852</v>
      </c>
      <c r="E4308" t="s">
        <v>13166</v>
      </c>
      <c r="F4308" t="s">
        <v>23716</v>
      </c>
      <c r="G4308" t="s">
        <v>856</v>
      </c>
      <c r="H4308" t="s">
        <v>1071</v>
      </c>
      <c r="I4308" t="s">
        <v>18669</v>
      </c>
      <c r="J4308" t="s">
        <v>8797</v>
      </c>
      <c r="K4308" t="s">
        <v>453</v>
      </c>
      <c r="L4308" t="s">
        <v>3062</v>
      </c>
    </row>
    <row r="4309" spans="1:12">
      <c r="A4309" t="s">
        <v>18705</v>
      </c>
      <c r="B4309" t="s">
        <v>18671</v>
      </c>
      <c r="C4309" t="str">
        <f t="shared" si="67"/>
        <v>Polysil</v>
      </c>
      <c r="D4309" s="2" t="s">
        <v>11790</v>
      </c>
      <c r="E4309" t="s">
        <v>859</v>
      </c>
      <c r="F4309" t="s">
        <v>25436</v>
      </c>
      <c r="G4309" t="s">
        <v>856</v>
      </c>
      <c r="H4309" t="s">
        <v>11636</v>
      </c>
      <c r="I4309" t="s">
        <v>18672</v>
      </c>
      <c r="J4309" t="s">
        <v>6396</v>
      </c>
      <c r="K4309" t="s">
        <v>18673</v>
      </c>
      <c r="L4309" t="s">
        <v>3062</v>
      </c>
    </row>
    <row r="4310" spans="1:12">
      <c r="A4310" t="s">
        <v>18707</v>
      </c>
      <c r="B4310" t="s">
        <v>18675</v>
      </c>
      <c r="C4310" t="str">
        <f t="shared" si="67"/>
        <v>Ashnisha</v>
      </c>
      <c r="D4310" s="2" t="s">
        <v>366</v>
      </c>
      <c r="E4310" t="s">
        <v>25437</v>
      </c>
      <c r="F4310" t="s">
        <v>24664</v>
      </c>
      <c r="G4310" t="s">
        <v>856</v>
      </c>
      <c r="H4310" t="s">
        <v>1642</v>
      </c>
      <c r="I4310" t="s">
        <v>7010</v>
      </c>
      <c r="J4310" t="s">
        <v>1518</v>
      </c>
      <c r="K4310" t="s">
        <v>6987</v>
      </c>
      <c r="L4310" t="s">
        <v>2027</v>
      </c>
    </row>
    <row r="4311" spans="1:12">
      <c r="A4311" t="s">
        <v>842</v>
      </c>
      <c r="B4311" t="s">
        <v>843</v>
      </c>
      <c r="C4311" t="str">
        <f t="shared" si="67"/>
        <v>Name</v>
      </c>
      <c r="D4311" s="2" t="s">
        <v>844</v>
      </c>
      <c r="E4311" t="s">
        <v>845</v>
      </c>
      <c r="F4311" t="s">
        <v>846</v>
      </c>
      <c r="G4311" t="s">
        <v>847</v>
      </c>
      <c r="H4311" t="s">
        <v>848</v>
      </c>
      <c r="I4311" t="s">
        <v>849</v>
      </c>
      <c r="J4311" t="s">
        <v>850</v>
      </c>
      <c r="K4311" t="s">
        <v>851</v>
      </c>
      <c r="L4311" t="s">
        <v>852</v>
      </c>
    </row>
    <row r="4312" spans="1:12">
      <c r="A4312" t="s">
        <v>18712</v>
      </c>
      <c r="B4312" t="s">
        <v>18677</v>
      </c>
      <c r="C4312" t="str">
        <f t="shared" si="67"/>
        <v>Atharv</v>
      </c>
      <c r="D4312" s="2" t="s">
        <v>379</v>
      </c>
      <c r="E4312" t="s">
        <v>3990</v>
      </c>
      <c r="F4312" t="s">
        <v>3654</v>
      </c>
      <c r="G4312" t="s">
        <v>856</v>
      </c>
      <c r="H4312" t="s">
        <v>237</v>
      </c>
      <c r="I4312" t="s">
        <v>5110</v>
      </c>
      <c r="J4312" t="s">
        <v>449</v>
      </c>
      <c r="K4312" t="s">
        <v>18678</v>
      </c>
      <c r="L4312" t="s">
        <v>610</v>
      </c>
    </row>
    <row r="4313" spans="1:12">
      <c r="A4313" t="s">
        <v>18715</v>
      </c>
      <c r="B4313" t="s">
        <v>18680</v>
      </c>
      <c r="C4313" t="str">
        <f t="shared" si="67"/>
        <v>Kanani</v>
      </c>
      <c r="D4313" s="2" t="s">
        <v>3099</v>
      </c>
      <c r="E4313" t="s">
        <v>23022</v>
      </c>
      <c r="F4313" t="s">
        <v>4027</v>
      </c>
      <c r="G4313" t="s">
        <v>856</v>
      </c>
      <c r="H4313" t="s">
        <v>1369</v>
      </c>
      <c r="I4313" t="s">
        <v>9733</v>
      </c>
      <c r="J4313" t="s">
        <v>18682</v>
      </c>
      <c r="K4313" t="s">
        <v>2394</v>
      </c>
      <c r="L4313" t="s">
        <v>146</v>
      </c>
    </row>
    <row r="4314" spans="1:12">
      <c r="A4314" t="s">
        <v>18717</v>
      </c>
      <c r="B4314" t="s">
        <v>18684</v>
      </c>
      <c r="C4314" t="str">
        <f t="shared" si="67"/>
        <v>Summit</v>
      </c>
      <c r="D4314" s="2" t="s">
        <v>29319</v>
      </c>
      <c r="E4314" t="s">
        <v>23183</v>
      </c>
      <c r="F4314" t="s">
        <v>29320</v>
      </c>
      <c r="G4314" t="s">
        <v>856</v>
      </c>
      <c r="H4314" t="s">
        <v>5550</v>
      </c>
      <c r="I4314" t="s">
        <v>18685</v>
      </c>
      <c r="J4314" t="s">
        <v>4549</v>
      </c>
      <c r="K4314" t="s">
        <v>2239</v>
      </c>
      <c r="L4314" t="s">
        <v>146</v>
      </c>
    </row>
    <row r="4315" spans="1:12">
      <c r="A4315" t="s">
        <v>18721</v>
      </c>
      <c r="B4315" t="s">
        <v>18687</v>
      </c>
      <c r="C4315" t="str">
        <f t="shared" si="67"/>
        <v>Tata</v>
      </c>
      <c r="D4315" s="2" t="s">
        <v>29321</v>
      </c>
      <c r="E4315" t="s">
        <v>24026</v>
      </c>
      <c r="F4315" t="s">
        <v>29322</v>
      </c>
      <c r="G4315" t="s">
        <v>1819</v>
      </c>
      <c r="H4315" t="s">
        <v>18688</v>
      </c>
      <c r="I4315" t="s">
        <v>5015</v>
      </c>
      <c r="J4315" t="s">
        <v>15981</v>
      </c>
      <c r="K4315" t="s">
        <v>603</v>
      </c>
      <c r="L4315" t="s">
        <v>146</v>
      </c>
    </row>
    <row r="4316" spans="1:12">
      <c r="A4316" t="s">
        <v>18724</v>
      </c>
      <c r="B4316" t="s">
        <v>18690</v>
      </c>
      <c r="C4316" t="str">
        <f t="shared" si="67"/>
        <v>Peria</v>
      </c>
      <c r="D4316" s="2" t="s">
        <v>18958</v>
      </c>
      <c r="E4316" t="s">
        <v>25438</v>
      </c>
      <c r="F4316" t="s">
        <v>25439</v>
      </c>
      <c r="G4316" t="s">
        <v>2637</v>
      </c>
      <c r="H4316" t="s">
        <v>1092</v>
      </c>
      <c r="I4316" t="s">
        <v>18691</v>
      </c>
      <c r="J4316" t="s">
        <v>8825</v>
      </c>
      <c r="K4316" t="s">
        <v>12840</v>
      </c>
      <c r="L4316" t="s">
        <v>3925</v>
      </c>
    </row>
    <row r="4317" spans="1:12">
      <c r="A4317" t="s">
        <v>18728</v>
      </c>
      <c r="B4317" t="s">
        <v>18693</v>
      </c>
      <c r="C4317" t="str">
        <f t="shared" si="67"/>
        <v>Tatva</v>
      </c>
      <c r="D4317" s="2" t="s">
        <v>21104</v>
      </c>
      <c r="E4317" t="s">
        <v>27842</v>
      </c>
      <c r="F4317" t="s">
        <v>29323</v>
      </c>
      <c r="G4317" t="s">
        <v>1804</v>
      </c>
      <c r="H4317" t="s">
        <v>518</v>
      </c>
      <c r="I4317" t="s">
        <v>4307</v>
      </c>
      <c r="J4317" t="s">
        <v>18694</v>
      </c>
      <c r="K4317" t="s">
        <v>10771</v>
      </c>
      <c r="L4317" t="s">
        <v>3925</v>
      </c>
    </row>
    <row r="4318" spans="1:12">
      <c r="A4318" t="s">
        <v>18731</v>
      </c>
      <c r="B4318" t="s">
        <v>18696</v>
      </c>
      <c r="C4318" t="str">
        <f t="shared" si="67"/>
        <v>Graviss</v>
      </c>
      <c r="D4318" s="2" t="s">
        <v>2133</v>
      </c>
      <c r="E4318" t="s">
        <v>2331</v>
      </c>
      <c r="F4318" t="s">
        <v>25316</v>
      </c>
      <c r="G4318" t="s">
        <v>856</v>
      </c>
      <c r="H4318" t="s">
        <v>599</v>
      </c>
      <c r="I4318" t="s">
        <v>13824</v>
      </c>
      <c r="J4318" t="s">
        <v>11559</v>
      </c>
      <c r="K4318" t="s">
        <v>10028</v>
      </c>
      <c r="L4318" t="s">
        <v>1616</v>
      </c>
    </row>
    <row r="4319" spans="1:12">
      <c r="A4319" t="s">
        <v>18737</v>
      </c>
      <c r="B4319" t="s">
        <v>18698</v>
      </c>
      <c r="C4319" t="str">
        <f t="shared" si="67"/>
        <v>Veerkrupa</v>
      </c>
      <c r="D4319" s="2" t="s">
        <v>495</v>
      </c>
      <c r="E4319" t="s">
        <v>13269</v>
      </c>
      <c r="F4319" t="s">
        <v>11191</v>
      </c>
      <c r="G4319" t="s">
        <v>856</v>
      </c>
      <c r="H4319" t="s">
        <v>2240</v>
      </c>
      <c r="I4319" t="s">
        <v>18699</v>
      </c>
      <c r="J4319" t="s">
        <v>2604</v>
      </c>
      <c r="K4319" t="s">
        <v>18700</v>
      </c>
      <c r="L4319" t="s">
        <v>3692</v>
      </c>
    </row>
    <row r="4320" spans="1:12">
      <c r="A4320" t="s">
        <v>18740</v>
      </c>
      <c r="B4320" t="s">
        <v>18702</v>
      </c>
      <c r="C4320" t="str">
        <f t="shared" si="67"/>
        <v>Shristi</v>
      </c>
      <c r="D4320" s="2" t="s">
        <v>22956</v>
      </c>
      <c r="E4320" t="s">
        <v>859</v>
      </c>
      <c r="F4320" t="s">
        <v>25440</v>
      </c>
      <c r="G4320" t="s">
        <v>856</v>
      </c>
      <c r="H4320" t="s">
        <v>18703</v>
      </c>
      <c r="I4320" t="s">
        <v>5245</v>
      </c>
      <c r="J4320" t="s">
        <v>6599</v>
      </c>
      <c r="K4320" t="s">
        <v>18704</v>
      </c>
      <c r="L4320" t="s">
        <v>1017</v>
      </c>
    </row>
    <row r="4321" spans="1:12">
      <c r="A4321" t="s">
        <v>18744</v>
      </c>
      <c r="B4321" t="s">
        <v>18706</v>
      </c>
      <c r="C4321" t="str">
        <f t="shared" si="67"/>
        <v>Sumeru</v>
      </c>
      <c r="D4321" s="2" t="s">
        <v>879</v>
      </c>
      <c r="E4321" t="s">
        <v>25441</v>
      </c>
      <c r="F4321" t="s">
        <v>6947</v>
      </c>
      <c r="G4321" t="s">
        <v>856</v>
      </c>
      <c r="H4321" t="s">
        <v>3353</v>
      </c>
      <c r="I4321" t="s">
        <v>856</v>
      </c>
      <c r="J4321" t="s">
        <v>856</v>
      </c>
      <c r="K4321" t="s">
        <v>859</v>
      </c>
      <c r="L4321" t="s">
        <v>1154</v>
      </c>
    </row>
    <row r="4322" spans="1:12">
      <c r="A4322" t="s">
        <v>842</v>
      </c>
      <c r="B4322" t="s">
        <v>843</v>
      </c>
      <c r="C4322" t="str">
        <f t="shared" si="67"/>
        <v>Name</v>
      </c>
      <c r="D4322" s="2" t="s">
        <v>844</v>
      </c>
      <c r="E4322" t="s">
        <v>845</v>
      </c>
      <c r="F4322" t="s">
        <v>846</v>
      </c>
      <c r="G4322" t="s">
        <v>847</v>
      </c>
      <c r="H4322" t="s">
        <v>848</v>
      </c>
      <c r="I4322" t="s">
        <v>849</v>
      </c>
      <c r="J4322" t="s">
        <v>850</v>
      </c>
      <c r="K4322" t="s">
        <v>851</v>
      </c>
      <c r="L4322" t="s">
        <v>852</v>
      </c>
    </row>
    <row r="4323" spans="1:12">
      <c r="A4323" t="s">
        <v>18746</v>
      </c>
      <c r="B4323" t="s">
        <v>18708</v>
      </c>
      <c r="C4323" t="str">
        <f t="shared" si="67"/>
        <v>Bajaj</v>
      </c>
      <c r="D4323" s="2" t="s">
        <v>6139</v>
      </c>
      <c r="E4323" t="s">
        <v>859</v>
      </c>
      <c r="F4323" t="s">
        <v>29324</v>
      </c>
      <c r="G4323" t="s">
        <v>856</v>
      </c>
      <c r="H4323" t="s">
        <v>18709</v>
      </c>
      <c r="I4323" t="s">
        <v>18710</v>
      </c>
      <c r="J4323" t="s">
        <v>18711</v>
      </c>
      <c r="K4323" t="s">
        <v>517</v>
      </c>
      <c r="L4323" t="s">
        <v>1154</v>
      </c>
    </row>
    <row r="4324" spans="1:12">
      <c r="A4324" t="s">
        <v>18748</v>
      </c>
      <c r="B4324" t="s">
        <v>18713</v>
      </c>
      <c r="C4324" t="str">
        <f t="shared" si="67"/>
        <v>Kalyani</v>
      </c>
      <c r="D4324" s="2" t="s">
        <v>29325</v>
      </c>
      <c r="E4324" t="s">
        <v>9482</v>
      </c>
      <c r="F4324" t="s">
        <v>29326</v>
      </c>
      <c r="G4324" t="s">
        <v>856</v>
      </c>
      <c r="H4324" t="s">
        <v>16833</v>
      </c>
      <c r="I4324" t="s">
        <v>18714</v>
      </c>
      <c r="J4324" t="s">
        <v>5905</v>
      </c>
      <c r="K4324" t="s">
        <v>6997</v>
      </c>
      <c r="L4324" t="s">
        <v>1154</v>
      </c>
    </row>
    <row r="4325" spans="1:12">
      <c r="A4325" t="s">
        <v>18751</v>
      </c>
      <c r="B4325" t="s">
        <v>18716</v>
      </c>
      <c r="C4325" t="str">
        <f t="shared" si="67"/>
        <v>Tarini</v>
      </c>
      <c r="D4325" s="2" t="s">
        <v>2221</v>
      </c>
      <c r="E4325" t="s">
        <v>7183</v>
      </c>
      <c r="F4325" t="s">
        <v>11033</v>
      </c>
      <c r="G4325" t="s">
        <v>856</v>
      </c>
      <c r="H4325" t="s">
        <v>1408</v>
      </c>
      <c r="I4325" t="s">
        <v>15383</v>
      </c>
      <c r="J4325" t="s">
        <v>718</v>
      </c>
      <c r="K4325" t="s">
        <v>1107</v>
      </c>
      <c r="L4325" t="s">
        <v>1858</v>
      </c>
    </row>
    <row r="4326" spans="1:12">
      <c r="A4326" t="s">
        <v>18756</v>
      </c>
      <c r="B4326" t="s">
        <v>18718</v>
      </c>
      <c r="C4326" t="str">
        <f t="shared" si="67"/>
        <v>Moxsh</v>
      </c>
      <c r="D4326" s="2" t="s">
        <v>1213</v>
      </c>
      <c r="E4326" t="s">
        <v>859</v>
      </c>
      <c r="F4326" t="s">
        <v>23186</v>
      </c>
      <c r="G4326" t="s">
        <v>856</v>
      </c>
      <c r="H4326" t="s">
        <v>586</v>
      </c>
      <c r="I4326" t="s">
        <v>18719</v>
      </c>
      <c r="J4326" t="s">
        <v>10595</v>
      </c>
      <c r="K4326" t="s">
        <v>18720</v>
      </c>
      <c r="L4326" t="s">
        <v>1858</v>
      </c>
    </row>
    <row r="4327" spans="1:12">
      <c r="A4327" t="s">
        <v>18759</v>
      </c>
      <c r="B4327" t="s">
        <v>18722</v>
      </c>
      <c r="C4327" t="str">
        <f t="shared" si="67"/>
        <v>Victoria</v>
      </c>
      <c r="D4327" s="2" t="s">
        <v>25442</v>
      </c>
      <c r="E4327" t="s">
        <v>10220</v>
      </c>
      <c r="F4327" t="s">
        <v>14617</v>
      </c>
      <c r="G4327" t="s">
        <v>3634</v>
      </c>
      <c r="H4327" t="s">
        <v>9983</v>
      </c>
      <c r="I4327" t="s">
        <v>10233</v>
      </c>
      <c r="J4327" t="s">
        <v>18723</v>
      </c>
      <c r="K4327" t="s">
        <v>1766</v>
      </c>
      <c r="L4327" t="s">
        <v>3165</v>
      </c>
    </row>
    <row r="4328" spans="1:12">
      <c r="A4328" t="s">
        <v>18765</v>
      </c>
      <c r="B4328" t="s">
        <v>18725</v>
      </c>
      <c r="C4328" t="str">
        <f t="shared" si="67"/>
        <v>GCM</v>
      </c>
      <c r="D4328" s="2" t="s">
        <v>16468</v>
      </c>
      <c r="E4328" t="s">
        <v>859</v>
      </c>
      <c r="F4328" t="s">
        <v>8167</v>
      </c>
      <c r="G4328" t="s">
        <v>856</v>
      </c>
      <c r="H4328" t="s">
        <v>12074</v>
      </c>
      <c r="I4328" t="s">
        <v>18726</v>
      </c>
      <c r="J4328" t="s">
        <v>4127</v>
      </c>
      <c r="K4328" t="s">
        <v>18727</v>
      </c>
      <c r="L4328" t="s">
        <v>3165</v>
      </c>
    </row>
    <row r="4329" spans="1:12">
      <c r="A4329" t="s">
        <v>18767</v>
      </c>
      <c r="B4329" t="s">
        <v>18729</v>
      </c>
      <c r="C4329" t="str">
        <f t="shared" si="67"/>
        <v>Datiware</v>
      </c>
      <c r="D4329" s="2" t="s">
        <v>7317</v>
      </c>
      <c r="E4329" t="s">
        <v>859</v>
      </c>
      <c r="F4329" t="s">
        <v>2506</v>
      </c>
      <c r="G4329" t="s">
        <v>856</v>
      </c>
      <c r="H4329" t="s">
        <v>1437</v>
      </c>
      <c r="I4329" t="s">
        <v>18730</v>
      </c>
      <c r="J4329" t="s">
        <v>1787</v>
      </c>
      <c r="K4329" t="s">
        <v>18196</v>
      </c>
      <c r="L4329" t="s">
        <v>3165</v>
      </c>
    </row>
    <row r="4330" spans="1:12">
      <c r="A4330" t="s">
        <v>18770</v>
      </c>
      <c r="B4330" t="s">
        <v>18732</v>
      </c>
      <c r="C4330" t="str">
        <f t="shared" si="67"/>
        <v>Bilcare</v>
      </c>
      <c r="D4330" s="2" t="s">
        <v>22354</v>
      </c>
      <c r="E4330" t="s">
        <v>859</v>
      </c>
      <c r="F4330" t="s">
        <v>23142</v>
      </c>
      <c r="G4330" t="s">
        <v>856</v>
      </c>
      <c r="H4330" t="s">
        <v>18734</v>
      </c>
      <c r="I4330" t="s">
        <v>11322</v>
      </c>
      <c r="J4330" t="s">
        <v>18735</v>
      </c>
      <c r="K4330" t="s">
        <v>18736</v>
      </c>
      <c r="L4330" t="s">
        <v>3165</v>
      </c>
    </row>
    <row r="4331" spans="1:12">
      <c r="A4331" t="s">
        <v>18773</v>
      </c>
      <c r="B4331" t="s">
        <v>18738</v>
      </c>
      <c r="C4331" t="str">
        <f t="shared" si="67"/>
        <v>SKIL</v>
      </c>
      <c r="D4331" s="2" t="s">
        <v>4779</v>
      </c>
      <c r="E4331" t="s">
        <v>5481</v>
      </c>
      <c r="F4331" t="s">
        <v>14466</v>
      </c>
      <c r="G4331" t="s">
        <v>856</v>
      </c>
      <c r="H4331" t="s">
        <v>18736</v>
      </c>
      <c r="I4331" t="s">
        <v>18739</v>
      </c>
      <c r="J4331" t="s">
        <v>856</v>
      </c>
      <c r="K4331" t="s">
        <v>859</v>
      </c>
      <c r="L4331" t="s">
        <v>3165</v>
      </c>
    </row>
    <row r="4332" spans="1:12">
      <c r="A4332" t="s">
        <v>18775</v>
      </c>
      <c r="B4332" t="s">
        <v>18741</v>
      </c>
      <c r="C4332" t="str">
        <f t="shared" si="67"/>
        <v>Ganges</v>
      </c>
      <c r="D4332" s="2" t="s">
        <v>24465</v>
      </c>
      <c r="E4332" t="s">
        <v>4123</v>
      </c>
      <c r="F4332" t="s">
        <v>29327</v>
      </c>
      <c r="G4332" t="s">
        <v>856</v>
      </c>
      <c r="H4332" t="s">
        <v>1191</v>
      </c>
      <c r="I4332" t="s">
        <v>18742</v>
      </c>
      <c r="J4332" t="s">
        <v>2302</v>
      </c>
      <c r="K4332" t="s">
        <v>18743</v>
      </c>
      <c r="L4332" t="s">
        <v>3165</v>
      </c>
    </row>
    <row r="4333" spans="1:12">
      <c r="A4333" t="s">
        <v>18779</v>
      </c>
      <c r="B4333" t="s">
        <v>18745</v>
      </c>
      <c r="C4333" t="str">
        <f t="shared" si="67"/>
        <v>BITS</v>
      </c>
      <c r="D4333" s="2" t="s">
        <v>11182</v>
      </c>
      <c r="E4333" t="s">
        <v>29328</v>
      </c>
      <c r="F4333" t="s">
        <v>29329</v>
      </c>
      <c r="G4333" t="s">
        <v>856</v>
      </c>
      <c r="H4333" t="s">
        <v>1804</v>
      </c>
      <c r="I4333" t="s">
        <v>857</v>
      </c>
      <c r="J4333" t="s">
        <v>1986</v>
      </c>
      <c r="K4333" t="s">
        <v>5904</v>
      </c>
      <c r="L4333" t="s">
        <v>719</v>
      </c>
    </row>
    <row r="4334" spans="1:12">
      <c r="A4334" t="s">
        <v>18781</v>
      </c>
      <c r="B4334" t="s">
        <v>18747</v>
      </c>
      <c r="C4334" t="str">
        <f t="shared" si="67"/>
        <v>STL</v>
      </c>
      <c r="D4334" s="2" t="s">
        <v>9593</v>
      </c>
      <c r="E4334" t="s">
        <v>859</v>
      </c>
      <c r="F4334" t="s">
        <v>13270</v>
      </c>
      <c r="G4334" t="s">
        <v>856</v>
      </c>
      <c r="H4334" t="s">
        <v>3527</v>
      </c>
      <c r="I4334" t="s">
        <v>8825</v>
      </c>
      <c r="J4334" t="s">
        <v>8807</v>
      </c>
      <c r="K4334" t="s">
        <v>719</v>
      </c>
      <c r="L4334" t="s">
        <v>3378</v>
      </c>
    </row>
    <row r="4335" spans="1:12">
      <c r="A4335" t="s">
        <v>18783</v>
      </c>
      <c r="B4335" t="s">
        <v>18752</v>
      </c>
      <c r="C4335" t="str">
        <f t="shared" si="67"/>
        <v>Fischer</v>
      </c>
      <c r="D4335" s="2" t="s">
        <v>29330</v>
      </c>
      <c r="E4335" t="s">
        <v>29331</v>
      </c>
      <c r="F4335" t="s">
        <v>29332</v>
      </c>
      <c r="G4335" t="s">
        <v>883</v>
      </c>
      <c r="H4335" t="s">
        <v>3703</v>
      </c>
      <c r="I4335" t="s">
        <v>18753</v>
      </c>
      <c r="J4335" t="s">
        <v>18754</v>
      </c>
      <c r="K4335" t="s">
        <v>18755</v>
      </c>
      <c r="L4335" t="s">
        <v>3378</v>
      </c>
    </row>
    <row r="4336" spans="1:12">
      <c r="A4336" t="s">
        <v>18786</v>
      </c>
      <c r="B4336" t="s">
        <v>18749</v>
      </c>
      <c r="C4336" t="str">
        <f t="shared" si="67"/>
        <v>Super</v>
      </c>
      <c r="D4336" s="2" t="s">
        <v>29333</v>
      </c>
      <c r="E4336" t="s">
        <v>859</v>
      </c>
      <c r="F4336" t="s">
        <v>29334</v>
      </c>
      <c r="G4336" t="s">
        <v>1534</v>
      </c>
      <c r="H4336" t="s">
        <v>5548</v>
      </c>
      <c r="I4336" t="s">
        <v>16785</v>
      </c>
      <c r="J4336" t="s">
        <v>18750</v>
      </c>
      <c r="K4336" t="s">
        <v>1908</v>
      </c>
      <c r="L4336" t="s">
        <v>8772</v>
      </c>
    </row>
    <row r="4337" spans="1:12">
      <c r="A4337" t="s">
        <v>18789</v>
      </c>
      <c r="B4337" t="s">
        <v>18757</v>
      </c>
      <c r="C4337" t="str">
        <f t="shared" si="67"/>
        <v>Naperol</v>
      </c>
      <c r="D4337" s="2" t="s">
        <v>25443</v>
      </c>
      <c r="E4337" t="s">
        <v>12307</v>
      </c>
      <c r="F4337" t="s">
        <v>25444</v>
      </c>
      <c r="G4337" t="s">
        <v>2066</v>
      </c>
      <c r="H4337" t="s">
        <v>2522</v>
      </c>
      <c r="I4337" t="s">
        <v>4161</v>
      </c>
      <c r="J4337" t="s">
        <v>1674</v>
      </c>
      <c r="K4337" t="s">
        <v>18758</v>
      </c>
      <c r="L4337" t="s">
        <v>4863</v>
      </c>
    </row>
    <row r="4338" spans="1:12">
      <c r="A4338" t="s">
        <v>842</v>
      </c>
      <c r="B4338" t="s">
        <v>843</v>
      </c>
      <c r="C4338" t="str">
        <f t="shared" si="67"/>
        <v>Name</v>
      </c>
      <c r="D4338" s="2" t="s">
        <v>844</v>
      </c>
      <c r="E4338" t="s">
        <v>845</v>
      </c>
      <c r="F4338" t="s">
        <v>846</v>
      </c>
      <c r="G4338" t="s">
        <v>847</v>
      </c>
      <c r="H4338" t="s">
        <v>848</v>
      </c>
      <c r="I4338" t="s">
        <v>849</v>
      </c>
      <c r="J4338" t="s">
        <v>850</v>
      </c>
      <c r="K4338" t="s">
        <v>851</v>
      </c>
      <c r="L4338" t="s">
        <v>852</v>
      </c>
    </row>
    <row r="4339" spans="1:12">
      <c r="A4339" t="s">
        <v>18791</v>
      </c>
      <c r="B4339" t="s">
        <v>18760</v>
      </c>
      <c r="C4339" t="str">
        <f t="shared" si="67"/>
        <v>Kalpat.</v>
      </c>
      <c r="D4339" s="2" t="s">
        <v>26681</v>
      </c>
      <c r="E4339" t="s">
        <v>29335</v>
      </c>
      <c r="F4339" t="s">
        <v>29336</v>
      </c>
      <c r="G4339" t="s">
        <v>856</v>
      </c>
      <c r="H4339" t="s">
        <v>18761</v>
      </c>
      <c r="I4339" t="s">
        <v>18762</v>
      </c>
      <c r="J4339" t="s">
        <v>18763</v>
      </c>
      <c r="K4339" t="s">
        <v>18764</v>
      </c>
      <c r="L4339" t="s">
        <v>4863</v>
      </c>
    </row>
    <row r="4340" spans="1:12">
      <c r="A4340" t="s">
        <v>18794</v>
      </c>
      <c r="B4340" t="s">
        <v>18766</v>
      </c>
      <c r="C4340" t="str">
        <f t="shared" si="67"/>
        <v>Trustedgecapital</v>
      </c>
      <c r="D4340" s="2" t="s">
        <v>23019</v>
      </c>
      <c r="E4340" t="s">
        <v>859</v>
      </c>
      <c r="F4340" t="s">
        <v>1563</v>
      </c>
      <c r="G4340" t="s">
        <v>856</v>
      </c>
      <c r="H4340" t="s">
        <v>2723</v>
      </c>
      <c r="I4340" t="s">
        <v>17102</v>
      </c>
      <c r="J4340" t="s">
        <v>2204</v>
      </c>
      <c r="K4340" t="s">
        <v>8963</v>
      </c>
      <c r="L4340" t="s">
        <v>3241</v>
      </c>
    </row>
    <row r="4341" spans="1:12">
      <c r="A4341" t="s">
        <v>18798</v>
      </c>
      <c r="B4341" t="s">
        <v>18768</v>
      </c>
      <c r="C4341" t="str">
        <f t="shared" si="67"/>
        <v>A</v>
      </c>
      <c r="D4341" s="2" t="s">
        <v>5023</v>
      </c>
      <c r="E4341" t="s">
        <v>23072</v>
      </c>
      <c r="F4341" t="s">
        <v>14146</v>
      </c>
      <c r="G4341" t="s">
        <v>856</v>
      </c>
      <c r="H4341" t="s">
        <v>2637</v>
      </c>
      <c r="I4341" t="s">
        <v>4732</v>
      </c>
      <c r="J4341" t="s">
        <v>1338</v>
      </c>
      <c r="K4341" t="s">
        <v>18769</v>
      </c>
      <c r="L4341" t="s">
        <v>3241</v>
      </c>
    </row>
    <row r="4342" spans="1:12">
      <c r="A4342" t="s">
        <v>18801</v>
      </c>
      <c r="B4342" t="s">
        <v>18771</v>
      </c>
      <c r="C4342" t="str">
        <f t="shared" si="67"/>
        <v>Integra</v>
      </c>
      <c r="D4342" s="2" t="s">
        <v>23688</v>
      </c>
      <c r="E4342" t="s">
        <v>859</v>
      </c>
      <c r="F4342" t="s">
        <v>266</v>
      </c>
      <c r="G4342" t="s">
        <v>856</v>
      </c>
      <c r="H4342" t="s">
        <v>15354</v>
      </c>
      <c r="I4342" t="s">
        <v>18772</v>
      </c>
      <c r="J4342" t="s">
        <v>856</v>
      </c>
      <c r="K4342" t="s">
        <v>859</v>
      </c>
      <c r="L4342" t="s">
        <v>1191</v>
      </c>
    </row>
    <row r="4343" spans="1:12">
      <c r="A4343" t="s">
        <v>18805</v>
      </c>
      <c r="B4343" t="s">
        <v>18774</v>
      </c>
      <c r="C4343" t="str">
        <f t="shared" si="67"/>
        <v>Sanathnagar</v>
      </c>
      <c r="D4343" s="2" t="s">
        <v>16195</v>
      </c>
      <c r="E4343" t="s">
        <v>859</v>
      </c>
      <c r="F4343" t="s">
        <v>3271</v>
      </c>
      <c r="G4343" t="s">
        <v>856</v>
      </c>
      <c r="H4343" t="s">
        <v>2196</v>
      </c>
      <c r="I4343" t="s">
        <v>7105</v>
      </c>
      <c r="J4343" t="s">
        <v>856</v>
      </c>
      <c r="K4343" t="s">
        <v>859</v>
      </c>
      <c r="L4343" t="s">
        <v>1191</v>
      </c>
    </row>
    <row r="4344" spans="1:12">
      <c r="A4344" t="s">
        <v>18809</v>
      </c>
      <c r="B4344" t="s">
        <v>18776</v>
      </c>
      <c r="C4344" t="str">
        <f t="shared" si="67"/>
        <v>Vivid</v>
      </c>
      <c r="D4344" s="2" t="s">
        <v>13836</v>
      </c>
      <c r="E4344" t="s">
        <v>4929</v>
      </c>
      <c r="F4344" t="s">
        <v>29337</v>
      </c>
      <c r="G4344" t="s">
        <v>856</v>
      </c>
      <c r="H4344" t="s">
        <v>146</v>
      </c>
      <c r="I4344" t="s">
        <v>18777</v>
      </c>
      <c r="J4344" t="s">
        <v>3549</v>
      </c>
      <c r="K4344" t="s">
        <v>18778</v>
      </c>
      <c r="L4344" t="s">
        <v>1191</v>
      </c>
    </row>
    <row r="4345" spans="1:12">
      <c r="A4345" t="s">
        <v>18812</v>
      </c>
      <c r="B4345" t="s">
        <v>18780</v>
      </c>
      <c r="C4345" t="str">
        <f t="shared" si="67"/>
        <v>Hind.Fluoro</v>
      </c>
      <c r="D4345" s="2" t="s">
        <v>9878</v>
      </c>
      <c r="E4345" t="s">
        <v>23477</v>
      </c>
      <c r="F4345" t="s">
        <v>24727</v>
      </c>
      <c r="G4345" t="s">
        <v>856</v>
      </c>
      <c r="H4345" t="s">
        <v>1369</v>
      </c>
      <c r="I4345" t="s">
        <v>9733</v>
      </c>
      <c r="J4345" t="s">
        <v>856</v>
      </c>
      <c r="K4345" t="s">
        <v>859</v>
      </c>
      <c r="L4345" t="s">
        <v>2584</v>
      </c>
    </row>
    <row r="4346" spans="1:12">
      <c r="A4346" t="s">
        <v>18815</v>
      </c>
      <c r="B4346" t="s">
        <v>18782</v>
      </c>
      <c r="C4346" t="str">
        <f t="shared" si="67"/>
        <v>Guj.</v>
      </c>
      <c r="D4346" s="2" t="s">
        <v>12726</v>
      </c>
      <c r="E4346" t="s">
        <v>10494</v>
      </c>
      <c r="F4346" t="s">
        <v>16869</v>
      </c>
      <c r="G4346" t="s">
        <v>856</v>
      </c>
      <c r="H4346" t="s">
        <v>524</v>
      </c>
      <c r="I4346" t="s">
        <v>856</v>
      </c>
      <c r="J4346" t="s">
        <v>856</v>
      </c>
      <c r="K4346" t="s">
        <v>859</v>
      </c>
      <c r="L4346" t="s">
        <v>2584</v>
      </c>
    </row>
    <row r="4347" spans="1:12">
      <c r="A4347" t="s">
        <v>18818</v>
      </c>
      <c r="B4347" t="s">
        <v>18784</v>
      </c>
      <c r="C4347" t="str">
        <f t="shared" si="67"/>
        <v>Coffee</v>
      </c>
      <c r="D4347" s="2" t="s">
        <v>24671</v>
      </c>
      <c r="E4347" t="s">
        <v>859</v>
      </c>
      <c r="F4347" t="s">
        <v>25445</v>
      </c>
      <c r="G4347" t="s">
        <v>856</v>
      </c>
      <c r="H4347" t="s">
        <v>3409</v>
      </c>
      <c r="I4347" t="s">
        <v>18785</v>
      </c>
      <c r="J4347" t="s">
        <v>9842</v>
      </c>
      <c r="K4347" t="s">
        <v>98</v>
      </c>
      <c r="L4347" t="s">
        <v>2463</v>
      </c>
    </row>
    <row r="4348" spans="1:12">
      <c r="A4348" t="s">
        <v>18821</v>
      </c>
      <c r="B4348" t="s">
        <v>18787</v>
      </c>
      <c r="C4348" t="str">
        <f t="shared" si="67"/>
        <v>Shyama</v>
      </c>
      <c r="D4348" s="2" t="s">
        <v>473</v>
      </c>
      <c r="E4348" t="s">
        <v>18788</v>
      </c>
      <c r="F4348" t="s">
        <v>669</v>
      </c>
      <c r="G4348" t="s">
        <v>856</v>
      </c>
      <c r="H4348" t="s">
        <v>933</v>
      </c>
      <c r="I4348" t="s">
        <v>1002</v>
      </c>
      <c r="J4348" t="s">
        <v>1687</v>
      </c>
      <c r="K4348" t="s">
        <v>8825</v>
      </c>
      <c r="L4348" t="s">
        <v>6488</v>
      </c>
    </row>
    <row r="4349" spans="1:12">
      <c r="A4349" t="s">
        <v>842</v>
      </c>
      <c r="B4349" t="s">
        <v>843</v>
      </c>
      <c r="C4349" t="str">
        <f t="shared" si="67"/>
        <v>Name</v>
      </c>
      <c r="D4349" s="2" t="s">
        <v>844</v>
      </c>
      <c r="E4349" t="s">
        <v>845</v>
      </c>
      <c r="F4349" t="s">
        <v>846</v>
      </c>
      <c r="G4349" t="s">
        <v>847</v>
      </c>
      <c r="H4349" t="s">
        <v>848</v>
      </c>
      <c r="I4349" t="s">
        <v>849</v>
      </c>
      <c r="J4349" t="s">
        <v>850</v>
      </c>
      <c r="K4349" t="s">
        <v>851</v>
      </c>
      <c r="L4349" t="s">
        <v>852</v>
      </c>
    </row>
    <row r="4350" spans="1:12">
      <c r="A4350" t="s">
        <v>18825</v>
      </c>
      <c r="B4350" t="s">
        <v>18790</v>
      </c>
      <c r="C4350" t="str">
        <f t="shared" si="67"/>
        <v>Decillion</v>
      </c>
      <c r="D4350" s="2" t="s">
        <v>12967</v>
      </c>
      <c r="E4350" t="s">
        <v>23164</v>
      </c>
      <c r="F4350" t="s">
        <v>9758</v>
      </c>
      <c r="G4350" t="s">
        <v>856</v>
      </c>
      <c r="H4350" t="s">
        <v>1555</v>
      </c>
      <c r="I4350" t="s">
        <v>1142</v>
      </c>
      <c r="J4350" t="s">
        <v>568</v>
      </c>
      <c r="K4350" t="s">
        <v>6127</v>
      </c>
      <c r="L4350" t="s">
        <v>2320</v>
      </c>
    </row>
    <row r="4351" spans="1:12">
      <c r="A4351" t="s">
        <v>18830</v>
      </c>
      <c r="B4351" t="s">
        <v>18792</v>
      </c>
      <c r="C4351" t="str">
        <f t="shared" si="67"/>
        <v>Saianand</v>
      </c>
      <c r="D4351" s="2" t="s">
        <v>1518</v>
      </c>
      <c r="E4351" t="s">
        <v>125</v>
      </c>
      <c r="F4351" t="s">
        <v>10213</v>
      </c>
      <c r="G4351" t="s">
        <v>856</v>
      </c>
      <c r="H4351" t="s">
        <v>293</v>
      </c>
      <c r="I4351" t="s">
        <v>1349</v>
      </c>
      <c r="J4351" t="s">
        <v>407</v>
      </c>
      <c r="K4351" t="s">
        <v>18793</v>
      </c>
      <c r="L4351" t="s">
        <v>2905</v>
      </c>
    </row>
    <row r="4352" spans="1:12">
      <c r="A4352" t="s">
        <v>18832</v>
      </c>
      <c r="B4352" t="s">
        <v>18795</v>
      </c>
      <c r="C4352" t="str">
        <f t="shared" si="67"/>
        <v>Sh.</v>
      </c>
      <c r="D4352" s="2" t="s">
        <v>29338</v>
      </c>
      <c r="E4352" t="s">
        <v>1316</v>
      </c>
      <c r="F4352" t="s">
        <v>29339</v>
      </c>
      <c r="G4352" t="s">
        <v>856</v>
      </c>
      <c r="H4352" t="s">
        <v>4275</v>
      </c>
      <c r="I4352" t="s">
        <v>3409</v>
      </c>
      <c r="J4352" t="s">
        <v>18796</v>
      </c>
      <c r="K4352" t="s">
        <v>18797</v>
      </c>
      <c r="L4352" t="s">
        <v>2905</v>
      </c>
    </row>
    <row r="4353" spans="1:12">
      <c r="A4353" t="s">
        <v>18834</v>
      </c>
      <c r="B4353" t="s">
        <v>18799</v>
      </c>
      <c r="C4353" t="str">
        <f t="shared" si="67"/>
        <v>Odigma</v>
      </c>
      <c r="D4353" s="2" t="s">
        <v>1682</v>
      </c>
      <c r="E4353" t="s">
        <v>23517</v>
      </c>
      <c r="F4353" t="s">
        <v>29340</v>
      </c>
      <c r="G4353" t="s">
        <v>856</v>
      </c>
      <c r="H4353" t="s">
        <v>1555</v>
      </c>
      <c r="I4353" t="s">
        <v>6080</v>
      </c>
      <c r="J4353" t="s">
        <v>311</v>
      </c>
      <c r="K4353" t="s">
        <v>18800</v>
      </c>
      <c r="L4353" t="s">
        <v>2905</v>
      </c>
    </row>
    <row r="4354" spans="1:12">
      <c r="A4354" t="s">
        <v>18837</v>
      </c>
      <c r="B4354" t="s">
        <v>18802</v>
      </c>
      <c r="C4354" t="str">
        <f t="shared" ref="C4354:C4417" si="68">IFERROR(LEFT(B4354,FIND(" ",B4354)-1),B4354)</f>
        <v>Navkar</v>
      </c>
      <c r="D4354" s="2" t="s">
        <v>429</v>
      </c>
      <c r="E4354" t="s">
        <v>859</v>
      </c>
      <c r="F4354" t="s">
        <v>29341</v>
      </c>
      <c r="G4354" t="s">
        <v>1264</v>
      </c>
      <c r="H4354" t="s">
        <v>568</v>
      </c>
      <c r="I4354" t="s">
        <v>18803</v>
      </c>
      <c r="J4354" t="s">
        <v>4288</v>
      </c>
      <c r="K4354" t="s">
        <v>18804</v>
      </c>
      <c r="L4354" t="s">
        <v>2066</v>
      </c>
    </row>
    <row r="4355" spans="1:12">
      <c r="A4355" t="s">
        <v>18840</v>
      </c>
      <c r="B4355" t="s">
        <v>18806</v>
      </c>
      <c r="C4355" t="str">
        <f t="shared" si="68"/>
        <v>Novelix</v>
      </c>
      <c r="D4355" s="2" t="s">
        <v>23962</v>
      </c>
      <c r="E4355" t="s">
        <v>24054</v>
      </c>
      <c r="F4355" t="s">
        <v>23292</v>
      </c>
      <c r="G4355" t="s">
        <v>856</v>
      </c>
      <c r="H4355" t="s">
        <v>1555</v>
      </c>
      <c r="I4355" t="s">
        <v>18807</v>
      </c>
      <c r="J4355" t="s">
        <v>6026</v>
      </c>
      <c r="K4355" t="s">
        <v>18808</v>
      </c>
      <c r="L4355" t="s">
        <v>2066</v>
      </c>
    </row>
    <row r="4356" spans="1:12">
      <c r="A4356" t="s">
        <v>18844</v>
      </c>
      <c r="B4356" t="s">
        <v>18810</v>
      </c>
      <c r="C4356" t="str">
        <f t="shared" si="68"/>
        <v>Parle</v>
      </c>
      <c r="D4356" s="2" t="s">
        <v>4889</v>
      </c>
      <c r="E4356" t="s">
        <v>29342</v>
      </c>
      <c r="F4356" t="s">
        <v>8146</v>
      </c>
      <c r="G4356" t="s">
        <v>856</v>
      </c>
      <c r="H4356" t="s">
        <v>1279</v>
      </c>
      <c r="I4356" t="s">
        <v>8997</v>
      </c>
      <c r="J4356" t="s">
        <v>1264</v>
      </c>
      <c r="K4356" t="s">
        <v>18811</v>
      </c>
      <c r="L4356" t="s">
        <v>588</v>
      </c>
    </row>
    <row r="4357" spans="1:12">
      <c r="A4357" t="s">
        <v>18847</v>
      </c>
      <c r="B4357" t="s">
        <v>18813</v>
      </c>
      <c r="C4357" t="str">
        <f t="shared" si="68"/>
        <v>Lee</v>
      </c>
      <c r="D4357" s="2" t="s">
        <v>12811</v>
      </c>
      <c r="E4357" t="s">
        <v>23167</v>
      </c>
      <c r="F4357" t="s">
        <v>26642</v>
      </c>
      <c r="G4357" t="s">
        <v>856</v>
      </c>
      <c r="H4357" t="s">
        <v>2522</v>
      </c>
      <c r="I4357" t="s">
        <v>18814</v>
      </c>
      <c r="J4357" t="s">
        <v>855</v>
      </c>
      <c r="K4357" t="s">
        <v>128</v>
      </c>
      <c r="L4357" t="s">
        <v>588</v>
      </c>
    </row>
    <row r="4358" spans="1:12">
      <c r="A4358" t="s">
        <v>18850</v>
      </c>
      <c r="B4358" t="s">
        <v>18816</v>
      </c>
      <c r="C4358" t="str">
        <f t="shared" si="68"/>
        <v>Franklin</v>
      </c>
      <c r="D4358" s="2" t="s">
        <v>6936</v>
      </c>
      <c r="E4358" t="s">
        <v>12993</v>
      </c>
      <c r="F4358" t="s">
        <v>8651</v>
      </c>
      <c r="G4358" t="s">
        <v>856</v>
      </c>
      <c r="H4358" t="s">
        <v>231</v>
      </c>
      <c r="I4358" t="s">
        <v>18817</v>
      </c>
      <c r="J4358" t="s">
        <v>6535</v>
      </c>
      <c r="K4358" t="s">
        <v>670</v>
      </c>
      <c r="L4358" t="s">
        <v>1317</v>
      </c>
    </row>
    <row r="4359" spans="1:12">
      <c r="A4359" t="s">
        <v>18853</v>
      </c>
      <c r="B4359" t="s">
        <v>18819</v>
      </c>
      <c r="C4359" t="str">
        <f t="shared" si="68"/>
        <v>Shri</v>
      </c>
      <c r="D4359" s="2" t="s">
        <v>2755</v>
      </c>
      <c r="E4359" t="s">
        <v>859</v>
      </c>
      <c r="F4359" t="s">
        <v>23267</v>
      </c>
      <c r="G4359" t="s">
        <v>856</v>
      </c>
      <c r="H4359" t="s">
        <v>16693</v>
      </c>
      <c r="I4359" t="s">
        <v>8933</v>
      </c>
      <c r="J4359" t="s">
        <v>18820</v>
      </c>
      <c r="K4359" t="s">
        <v>3836</v>
      </c>
      <c r="L4359" t="s">
        <v>4642</v>
      </c>
    </row>
    <row r="4360" spans="1:12">
      <c r="A4360" t="s">
        <v>18856</v>
      </c>
      <c r="B4360" t="s">
        <v>18822</v>
      </c>
      <c r="C4360" t="str">
        <f t="shared" si="68"/>
        <v>Perfect</v>
      </c>
      <c r="D4360" s="2" t="s">
        <v>1827</v>
      </c>
      <c r="E4360" t="s">
        <v>3969</v>
      </c>
      <c r="F4360" t="s">
        <v>490</v>
      </c>
      <c r="G4360" t="s">
        <v>856</v>
      </c>
      <c r="H4360" t="s">
        <v>3634</v>
      </c>
      <c r="I4360" t="s">
        <v>18823</v>
      </c>
      <c r="J4360" t="s">
        <v>154</v>
      </c>
      <c r="K4360" t="s">
        <v>18824</v>
      </c>
      <c r="L4360" t="s">
        <v>4642</v>
      </c>
    </row>
    <row r="4361" spans="1:12">
      <c r="A4361" t="s">
        <v>18858</v>
      </c>
      <c r="B4361" t="s">
        <v>18826</v>
      </c>
      <c r="C4361" t="str">
        <f t="shared" si="68"/>
        <v>Shreeshay</v>
      </c>
      <c r="D4361" s="2" t="s">
        <v>7501</v>
      </c>
      <c r="E4361" t="s">
        <v>25446</v>
      </c>
      <c r="F4361" t="s">
        <v>23662</v>
      </c>
      <c r="G4361" t="s">
        <v>856</v>
      </c>
      <c r="H4361" t="s">
        <v>237</v>
      </c>
      <c r="I4361" t="s">
        <v>18828</v>
      </c>
      <c r="J4361" t="s">
        <v>1902</v>
      </c>
      <c r="K4361" t="s">
        <v>18829</v>
      </c>
      <c r="L4361" t="s">
        <v>4642</v>
      </c>
    </row>
    <row r="4362" spans="1:12">
      <c r="A4362" t="s">
        <v>18860</v>
      </c>
      <c r="B4362" t="s">
        <v>18831</v>
      </c>
      <c r="C4362" t="str">
        <f t="shared" si="68"/>
        <v>Tranway21</v>
      </c>
      <c r="D4362" s="2" t="s">
        <v>10783</v>
      </c>
      <c r="E4362" t="s">
        <v>859</v>
      </c>
      <c r="F4362" t="s">
        <v>9714</v>
      </c>
      <c r="G4362" t="s">
        <v>856</v>
      </c>
      <c r="H4362" t="s">
        <v>6477</v>
      </c>
      <c r="I4362" t="s">
        <v>6987</v>
      </c>
      <c r="J4362" t="s">
        <v>3327</v>
      </c>
      <c r="K4362" t="s">
        <v>5083</v>
      </c>
      <c r="L4362" t="s">
        <v>4642</v>
      </c>
    </row>
    <row r="4363" spans="1:12">
      <c r="A4363" t="s">
        <v>18863</v>
      </c>
      <c r="B4363" t="s">
        <v>18833</v>
      </c>
      <c r="C4363" t="str">
        <f t="shared" si="68"/>
        <v>Tridev</v>
      </c>
      <c r="D4363" s="2" t="s">
        <v>2044</v>
      </c>
      <c r="E4363" t="s">
        <v>25447</v>
      </c>
      <c r="F4363" t="s">
        <v>665</v>
      </c>
      <c r="G4363" t="s">
        <v>856</v>
      </c>
      <c r="H4363" t="s">
        <v>883</v>
      </c>
      <c r="I4363" t="s">
        <v>856</v>
      </c>
      <c r="J4363" t="s">
        <v>933</v>
      </c>
      <c r="K4363" t="s">
        <v>856</v>
      </c>
      <c r="L4363" t="s">
        <v>2912</v>
      </c>
    </row>
    <row r="4364" spans="1:12">
      <c r="A4364" t="s">
        <v>18865</v>
      </c>
      <c r="B4364" t="s">
        <v>18835</v>
      </c>
      <c r="C4364" t="str">
        <f t="shared" si="68"/>
        <v>Raconteur</v>
      </c>
      <c r="D4364" s="2" t="s">
        <v>3479</v>
      </c>
      <c r="E4364" t="s">
        <v>5684</v>
      </c>
      <c r="F4364" t="s">
        <v>170</v>
      </c>
      <c r="G4364" t="s">
        <v>856</v>
      </c>
      <c r="H4364" t="s">
        <v>568</v>
      </c>
      <c r="I4364" t="s">
        <v>18836</v>
      </c>
      <c r="J4364" t="s">
        <v>228</v>
      </c>
      <c r="K4364" t="s">
        <v>859</v>
      </c>
      <c r="L4364" t="s">
        <v>2912</v>
      </c>
    </row>
    <row r="4365" spans="1:12">
      <c r="A4365" t="s">
        <v>842</v>
      </c>
      <c r="B4365" t="s">
        <v>843</v>
      </c>
      <c r="C4365" t="str">
        <f t="shared" si="68"/>
        <v>Name</v>
      </c>
      <c r="D4365" s="2" t="s">
        <v>844</v>
      </c>
      <c r="E4365" t="s">
        <v>845</v>
      </c>
      <c r="F4365" t="s">
        <v>846</v>
      </c>
      <c r="G4365" t="s">
        <v>847</v>
      </c>
      <c r="H4365" t="s">
        <v>848</v>
      </c>
      <c r="I4365" t="s">
        <v>849</v>
      </c>
      <c r="J4365" t="s">
        <v>850</v>
      </c>
      <c r="K4365" t="s">
        <v>851</v>
      </c>
      <c r="L4365" t="s">
        <v>852</v>
      </c>
    </row>
    <row r="4366" spans="1:12">
      <c r="A4366" t="s">
        <v>18870</v>
      </c>
      <c r="B4366" t="s">
        <v>18838</v>
      </c>
      <c r="C4366" t="str">
        <f t="shared" si="68"/>
        <v>R</v>
      </c>
      <c r="D4366" s="2" t="s">
        <v>1901</v>
      </c>
      <c r="E4366" t="s">
        <v>3306</v>
      </c>
      <c r="F4366" t="s">
        <v>2198</v>
      </c>
      <c r="G4366" t="s">
        <v>856</v>
      </c>
      <c r="H4366" t="s">
        <v>2522</v>
      </c>
      <c r="I4366" t="s">
        <v>1002</v>
      </c>
      <c r="J4366" t="s">
        <v>13156</v>
      </c>
      <c r="K4366" t="s">
        <v>18839</v>
      </c>
      <c r="L4366" t="s">
        <v>2912</v>
      </c>
    </row>
    <row r="4367" spans="1:12">
      <c r="A4367" t="s">
        <v>18872</v>
      </c>
      <c r="B4367" t="s">
        <v>18841</v>
      </c>
      <c r="C4367" t="str">
        <f t="shared" si="68"/>
        <v>Ucal</v>
      </c>
      <c r="D4367" s="2" t="s">
        <v>22786</v>
      </c>
      <c r="E4367" t="s">
        <v>859</v>
      </c>
      <c r="F4367" t="s">
        <v>29343</v>
      </c>
      <c r="G4367" t="s">
        <v>856</v>
      </c>
      <c r="H4367" t="s">
        <v>15599</v>
      </c>
      <c r="I4367" t="s">
        <v>18842</v>
      </c>
      <c r="J4367" t="s">
        <v>18843</v>
      </c>
      <c r="K4367" t="s">
        <v>10284</v>
      </c>
      <c r="L4367" t="s">
        <v>495</v>
      </c>
    </row>
    <row r="4368" spans="1:12">
      <c r="A4368" t="s">
        <v>18877</v>
      </c>
      <c r="B4368" t="s">
        <v>18845</v>
      </c>
      <c r="C4368" t="str">
        <f t="shared" si="68"/>
        <v>Chandrima</v>
      </c>
      <c r="D4368" s="2" t="s">
        <v>9135</v>
      </c>
      <c r="E4368" t="s">
        <v>25448</v>
      </c>
      <c r="F4368" t="s">
        <v>25449</v>
      </c>
      <c r="G4368" t="s">
        <v>856</v>
      </c>
      <c r="H4368" t="s">
        <v>1449</v>
      </c>
      <c r="I4368" t="s">
        <v>18846</v>
      </c>
      <c r="J4368" t="s">
        <v>10693</v>
      </c>
      <c r="K4368" t="s">
        <v>15915</v>
      </c>
      <c r="L4368" t="s">
        <v>495</v>
      </c>
    </row>
    <row r="4369" spans="1:12">
      <c r="A4369" t="s">
        <v>18880</v>
      </c>
      <c r="B4369" t="s">
        <v>18848</v>
      </c>
      <c r="C4369" t="str">
        <f t="shared" si="68"/>
        <v>DE</v>
      </c>
      <c r="D4369" s="2" t="s">
        <v>29344</v>
      </c>
      <c r="E4369" t="s">
        <v>29345</v>
      </c>
      <c r="F4369" t="s">
        <v>29346</v>
      </c>
      <c r="G4369" t="s">
        <v>856</v>
      </c>
      <c r="H4369" t="s">
        <v>3471</v>
      </c>
      <c r="I4369" t="s">
        <v>9900</v>
      </c>
      <c r="J4369" t="s">
        <v>18849</v>
      </c>
      <c r="K4369" t="s">
        <v>15480</v>
      </c>
      <c r="L4369" t="s">
        <v>514</v>
      </c>
    </row>
    <row r="4370" spans="1:12">
      <c r="A4370" t="s">
        <v>18882</v>
      </c>
      <c r="B4370" t="s">
        <v>18851</v>
      </c>
      <c r="C4370" t="str">
        <f t="shared" si="68"/>
        <v>AG</v>
      </c>
      <c r="D4370" s="2" t="s">
        <v>9996</v>
      </c>
      <c r="E4370" t="s">
        <v>13403</v>
      </c>
      <c r="F4370" t="s">
        <v>23728</v>
      </c>
      <c r="G4370" t="s">
        <v>856</v>
      </c>
      <c r="H4370" t="s">
        <v>7911</v>
      </c>
      <c r="I4370" t="s">
        <v>18852</v>
      </c>
      <c r="J4370" t="s">
        <v>6741</v>
      </c>
      <c r="K4370" t="s">
        <v>10771</v>
      </c>
      <c r="L4370" t="s">
        <v>514</v>
      </c>
    </row>
    <row r="4371" spans="1:12">
      <c r="A4371" t="s">
        <v>18884</v>
      </c>
      <c r="B4371" t="s">
        <v>18854</v>
      </c>
      <c r="C4371" t="str">
        <f t="shared" si="68"/>
        <v>Rajdarshan</v>
      </c>
      <c r="D4371" s="2" t="s">
        <v>6030</v>
      </c>
      <c r="E4371" t="s">
        <v>29347</v>
      </c>
      <c r="F4371" t="s">
        <v>9929</v>
      </c>
      <c r="G4371" t="s">
        <v>856</v>
      </c>
      <c r="H4371" t="s">
        <v>1264</v>
      </c>
      <c r="I4371" t="s">
        <v>14720</v>
      </c>
      <c r="J4371" t="s">
        <v>352</v>
      </c>
      <c r="K4371" t="s">
        <v>18855</v>
      </c>
      <c r="L4371" t="s">
        <v>569</v>
      </c>
    </row>
    <row r="4372" spans="1:12">
      <c r="A4372" t="s">
        <v>18887</v>
      </c>
      <c r="B4372" t="s">
        <v>18857</v>
      </c>
      <c r="C4372" t="str">
        <f t="shared" si="68"/>
        <v>Rish.Digh.Steel</v>
      </c>
      <c r="D4372" s="2" t="s">
        <v>24478</v>
      </c>
      <c r="E4372" t="s">
        <v>25451</v>
      </c>
      <c r="F4372" t="s">
        <v>8126</v>
      </c>
      <c r="G4372" t="s">
        <v>856</v>
      </c>
      <c r="H4372" t="s">
        <v>448</v>
      </c>
      <c r="I4372" t="s">
        <v>935</v>
      </c>
      <c r="J4372" t="s">
        <v>856</v>
      </c>
      <c r="K4372" t="s">
        <v>859</v>
      </c>
      <c r="L4372" t="s">
        <v>569</v>
      </c>
    </row>
    <row r="4373" spans="1:12">
      <c r="A4373" t="s">
        <v>18889</v>
      </c>
      <c r="B4373" t="s">
        <v>18859</v>
      </c>
      <c r="C4373" t="str">
        <f t="shared" si="68"/>
        <v>Citizen</v>
      </c>
      <c r="D4373" s="2" t="s">
        <v>23242</v>
      </c>
      <c r="E4373" t="s">
        <v>25452</v>
      </c>
      <c r="F4373" t="s">
        <v>23038</v>
      </c>
      <c r="G4373" t="s">
        <v>856</v>
      </c>
      <c r="H4373" t="s">
        <v>1787</v>
      </c>
      <c r="I4373" t="s">
        <v>857</v>
      </c>
      <c r="J4373" t="s">
        <v>148</v>
      </c>
      <c r="K4373" t="s">
        <v>18396</v>
      </c>
      <c r="L4373" t="s">
        <v>569</v>
      </c>
    </row>
    <row r="4374" spans="1:12">
      <c r="A4374" t="s">
        <v>18894</v>
      </c>
      <c r="B4374" t="s">
        <v>18861</v>
      </c>
      <c r="C4374" t="str">
        <f t="shared" si="68"/>
        <v>Shiva</v>
      </c>
      <c r="D4374" s="2" t="s">
        <v>25453</v>
      </c>
      <c r="E4374" t="s">
        <v>25454</v>
      </c>
      <c r="F4374" t="s">
        <v>24885</v>
      </c>
      <c r="G4374" t="s">
        <v>856</v>
      </c>
      <c r="H4374" t="s">
        <v>181</v>
      </c>
      <c r="I4374" t="s">
        <v>18862</v>
      </c>
      <c r="J4374" t="s">
        <v>1313</v>
      </c>
      <c r="K4374" t="s">
        <v>4547</v>
      </c>
      <c r="L4374" t="s">
        <v>569</v>
      </c>
    </row>
    <row r="4375" spans="1:12">
      <c r="A4375" t="s">
        <v>18897</v>
      </c>
      <c r="B4375" t="s">
        <v>18864</v>
      </c>
      <c r="C4375" t="str">
        <f t="shared" si="68"/>
        <v>U.</v>
      </c>
      <c r="D4375" s="2" t="s">
        <v>2220</v>
      </c>
      <c r="E4375" t="s">
        <v>29348</v>
      </c>
      <c r="F4375" t="s">
        <v>24679</v>
      </c>
      <c r="G4375" t="s">
        <v>856</v>
      </c>
      <c r="H4375" t="s">
        <v>933</v>
      </c>
      <c r="I4375" t="s">
        <v>11819</v>
      </c>
      <c r="J4375" t="s">
        <v>18084</v>
      </c>
      <c r="K4375" t="s">
        <v>1672</v>
      </c>
      <c r="L4375" t="s">
        <v>569</v>
      </c>
    </row>
    <row r="4376" spans="1:12">
      <c r="A4376" t="s">
        <v>842</v>
      </c>
      <c r="B4376" t="s">
        <v>843</v>
      </c>
      <c r="C4376" t="str">
        <f t="shared" si="68"/>
        <v>Name</v>
      </c>
      <c r="D4376" s="2" t="s">
        <v>844</v>
      </c>
      <c r="E4376" t="s">
        <v>845</v>
      </c>
      <c r="F4376" t="s">
        <v>846</v>
      </c>
      <c r="G4376" t="s">
        <v>847</v>
      </c>
      <c r="H4376" t="s">
        <v>848</v>
      </c>
      <c r="I4376" t="s">
        <v>849</v>
      </c>
      <c r="J4376" t="s">
        <v>850</v>
      </c>
      <c r="K4376" t="s">
        <v>851</v>
      </c>
      <c r="L4376" t="s">
        <v>852</v>
      </c>
    </row>
    <row r="4377" spans="1:12">
      <c r="A4377" t="s">
        <v>18900</v>
      </c>
      <c r="B4377" t="s">
        <v>18866</v>
      </c>
      <c r="C4377" t="str">
        <f t="shared" si="68"/>
        <v>Lakshmi</v>
      </c>
      <c r="D4377" s="2" t="s">
        <v>25456</v>
      </c>
      <c r="E4377" t="s">
        <v>859</v>
      </c>
      <c r="F4377" t="s">
        <v>25457</v>
      </c>
      <c r="G4377" t="s">
        <v>856</v>
      </c>
      <c r="H4377" t="s">
        <v>18867</v>
      </c>
      <c r="I4377" t="s">
        <v>18868</v>
      </c>
      <c r="J4377" t="s">
        <v>11588</v>
      </c>
      <c r="K4377" t="s">
        <v>18869</v>
      </c>
      <c r="L4377" t="s">
        <v>314</v>
      </c>
    </row>
    <row r="4378" spans="1:12">
      <c r="A4378" t="s">
        <v>18903</v>
      </c>
      <c r="B4378" t="s">
        <v>18871</v>
      </c>
      <c r="C4378" t="str">
        <f t="shared" si="68"/>
        <v>Likhami</v>
      </c>
      <c r="D4378" s="2" t="s">
        <v>23693</v>
      </c>
      <c r="E4378" t="s">
        <v>25458</v>
      </c>
      <c r="F4378" t="s">
        <v>23694</v>
      </c>
      <c r="G4378" t="s">
        <v>856</v>
      </c>
      <c r="H4378" t="s">
        <v>883</v>
      </c>
      <c r="I4378" t="s">
        <v>16947</v>
      </c>
      <c r="J4378" t="s">
        <v>1257</v>
      </c>
      <c r="K4378" t="s">
        <v>2472</v>
      </c>
      <c r="L4378" t="s">
        <v>314</v>
      </c>
    </row>
    <row r="4379" spans="1:12">
      <c r="A4379" t="s">
        <v>18905</v>
      </c>
      <c r="B4379" t="s">
        <v>18873</v>
      </c>
      <c r="C4379" t="str">
        <f t="shared" si="68"/>
        <v>Anik</v>
      </c>
      <c r="D4379" s="2" t="s">
        <v>29349</v>
      </c>
      <c r="E4379" t="s">
        <v>23921</v>
      </c>
      <c r="F4379" t="s">
        <v>29350</v>
      </c>
      <c r="G4379" t="s">
        <v>856</v>
      </c>
      <c r="H4379" t="s">
        <v>293</v>
      </c>
      <c r="I4379" t="s">
        <v>18875</v>
      </c>
      <c r="J4379" t="s">
        <v>16440</v>
      </c>
      <c r="K4379" t="s">
        <v>18876</v>
      </c>
      <c r="L4379" t="s">
        <v>314</v>
      </c>
    </row>
    <row r="4380" spans="1:12">
      <c r="A4380" t="s">
        <v>18909</v>
      </c>
      <c r="B4380" t="s">
        <v>22343</v>
      </c>
      <c r="C4380" t="str">
        <f t="shared" si="68"/>
        <v>Eraaya</v>
      </c>
      <c r="D4380" s="2" t="s">
        <v>12183</v>
      </c>
      <c r="E4380" t="s">
        <v>859</v>
      </c>
      <c r="F4380" t="s">
        <v>29351</v>
      </c>
      <c r="G4380" t="s">
        <v>856</v>
      </c>
      <c r="H4380" t="s">
        <v>22344</v>
      </c>
      <c r="I4380" t="s">
        <v>22345</v>
      </c>
      <c r="J4380" t="s">
        <v>22346</v>
      </c>
      <c r="K4380" t="s">
        <v>22347</v>
      </c>
      <c r="L4380" t="s">
        <v>314</v>
      </c>
    </row>
    <row r="4381" spans="1:12">
      <c r="A4381" t="s">
        <v>18915</v>
      </c>
      <c r="B4381" t="s">
        <v>18878</v>
      </c>
      <c r="C4381" t="str">
        <f t="shared" si="68"/>
        <v>Sarda</v>
      </c>
      <c r="D4381" s="2" t="s">
        <v>22731</v>
      </c>
      <c r="E4381" t="s">
        <v>859</v>
      </c>
      <c r="F4381" t="s">
        <v>4427</v>
      </c>
      <c r="G4381" t="s">
        <v>856</v>
      </c>
      <c r="H4381" t="s">
        <v>11461</v>
      </c>
      <c r="I4381" t="s">
        <v>18879</v>
      </c>
      <c r="J4381" t="s">
        <v>915</v>
      </c>
      <c r="K4381" t="s">
        <v>859</v>
      </c>
      <c r="L4381" t="s">
        <v>729</v>
      </c>
    </row>
    <row r="4382" spans="1:12">
      <c r="A4382" t="s">
        <v>18919</v>
      </c>
      <c r="B4382" t="s">
        <v>18881</v>
      </c>
      <c r="C4382" t="str">
        <f t="shared" si="68"/>
        <v>Mega</v>
      </c>
      <c r="D4382" s="2" t="s">
        <v>5904</v>
      </c>
      <c r="E4382" t="s">
        <v>859</v>
      </c>
      <c r="F4382" t="s">
        <v>748</v>
      </c>
      <c r="G4382" t="s">
        <v>856</v>
      </c>
      <c r="H4382" t="s">
        <v>12145</v>
      </c>
      <c r="I4382" t="s">
        <v>16326</v>
      </c>
      <c r="J4382" t="s">
        <v>4019</v>
      </c>
      <c r="K4382" t="s">
        <v>859</v>
      </c>
      <c r="L4382" t="s">
        <v>729</v>
      </c>
    </row>
    <row r="4383" spans="1:12">
      <c r="A4383" t="s">
        <v>18924</v>
      </c>
      <c r="B4383" t="s">
        <v>18883</v>
      </c>
      <c r="C4383" t="str">
        <f t="shared" si="68"/>
        <v>Welspun</v>
      </c>
      <c r="D4383" s="2" t="s">
        <v>23616</v>
      </c>
      <c r="E4383" t="s">
        <v>12848</v>
      </c>
      <c r="F4383" t="s">
        <v>29352</v>
      </c>
      <c r="G4383" t="s">
        <v>856</v>
      </c>
      <c r="H4383" t="s">
        <v>1274</v>
      </c>
      <c r="I4383" t="s">
        <v>1275</v>
      </c>
      <c r="J4383" t="s">
        <v>231</v>
      </c>
      <c r="K4383" t="s">
        <v>6738</v>
      </c>
      <c r="L4383" t="s">
        <v>2098</v>
      </c>
    </row>
    <row r="4384" spans="1:12">
      <c r="A4384" t="s">
        <v>18927</v>
      </c>
      <c r="B4384" t="s">
        <v>18885</v>
      </c>
      <c r="C4384" t="str">
        <f t="shared" si="68"/>
        <v>Fortis</v>
      </c>
      <c r="D4384" s="2" t="s">
        <v>29353</v>
      </c>
      <c r="E4384" t="s">
        <v>24331</v>
      </c>
      <c r="F4384" t="s">
        <v>29354</v>
      </c>
      <c r="G4384" t="s">
        <v>856</v>
      </c>
      <c r="H4384" t="s">
        <v>3706</v>
      </c>
      <c r="I4384" t="s">
        <v>18886</v>
      </c>
      <c r="J4384" t="s">
        <v>933</v>
      </c>
      <c r="K4384" t="s">
        <v>859</v>
      </c>
      <c r="L4384" t="s">
        <v>2098</v>
      </c>
    </row>
    <row r="4385" spans="1:12">
      <c r="A4385" t="s">
        <v>18929</v>
      </c>
      <c r="B4385" t="s">
        <v>18888</v>
      </c>
      <c r="C4385" t="str">
        <f t="shared" si="68"/>
        <v>Integra</v>
      </c>
      <c r="D4385" s="2" t="s">
        <v>6409</v>
      </c>
      <c r="E4385" t="s">
        <v>859</v>
      </c>
      <c r="F4385" t="s">
        <v>88</v>
      </c>
      <c r="G4385" t="s">
        <v>856</v>
      </c>
      <c r="H4385" t="s">
        <v>1986</v>
      </c>
      <c r="I4385" t="s">
        <v>3896</v>
      </c>
      <c r="J4385" t="s">
        <v>1027</v>
      </c>
      <c r="K4385" t="s">
        <v>648</v>
      </c>
      <c r="L4385" t="s">
        <v>437</v>
      </c>
    </row>
    <row r="4386" spans="1:12">
      <c r="A4386" t="s">
        <v>18932</v>
      </c>
      <c r="B4386" t="s">
        <v>18890</v>
      </c>
      <c r="C4386" t="str">
        <f t="shared" si="68"/>
        <v>Sambandam</v>
      </c>
      <c r="D4386" s="2" t="s">
        <v>24171</v>
      </c>
      <c r="E4386" t="s">
        <v>859</v>
      </c>
      <c r="F4386" t="s">
        <v>1767</v>
      </c>
      <c r="G4386" t="s">
        <v>856</v>
      </c>
      <c r="H4386" t="s">
        <v>574</v>
      </c>
      <c r="I4386" t="s">
        <v>18891</v>
      </c>
      <c r="J4386" t="s">
        <v>18892</v>
      </c>
      <c r="K4386" t="s">
        <v>18893</v>
      </c>
      <c r="L4386" t="s">
        <v>437</v>
      </c>
    </row>
    <row r="4387" spans="1:12">
      <c r="A4387" t="s">
        <v>18937</v>
      </c>
      <c r="B4387" t="s">
        <v>18895</v>
      </c>
      <c r="C4387" t="str">
        <f t="shared" si="68"/>
        <v>Jet</v>
      </c>
      <c r="D4387" s="2" t="s">
        <v>4317</v>
      </c>
      <c r="E4387" t="s">
        <v>29355</v>
      </c>
      <c r="F4387" t="s">
        <v>8835</v>
      </c>
      <c r="G4387" t="s">
        <v>856</v>
      </c>
      <c r="H4387" t="s">
        <v>2723</v>
      </c>
      <c r="I4387" t="s">
        <v>15355</v>
      </c>
      <c r="J4387" t="s">
        <v>9032</v>
      </c>
      <c r="K4387" t="s">
        <v>18896</v>
      </c>
      <c r="L4387" t="s">
        <v>437</v>
      </c>
    </row>
    <row r="4388" spans="1:12">
      <c r="A4388" t="s">
        <v>18939</v>
      </c>
      <c r="B4388" t="s">
        <v>18898</v>
      </c>
      <c r="C4388" t="str">
        <f t="shared" si="68"/>
        <v>Symbiox</v>
      </c>
      <c r="D4388" s="2" t="s">
        <v>642</v>
      </c>
      <c r="E4388" t="s">
        <v>3392</v>
      </c>
      <c r="F4388" t="s">
        <v>10111</v>
      </c>
      <c r="G4388" t="s">
        <v>856</v>
      </c>
      <c r="H4388" t="s">
        <v>1687</v>
      </c>
      <c r="I4388" t="s">
        <v>15422</v>
      </c>
      <c r="J4388" t="s">
        <v>2409</v>
      </c>
      <c r="K4388" t="s">
        <v>18899</v>
      </c>
      <c r="L4388" t="s">
        <v>437</v>
      </c>
    </row>
    <row r="4389" spans="1:12">
      <c r="A4389" t="s">
        <v>18944</v>
      </c>
      <c r="B4389" t="s">
        <v>18901</v>
      </c>
      <c r="C4389" t="str">
        <f t="shared" si="68"/>
        <v>JSW</v>
      </c>
      <c r="D4389" s="2" t="s">
        <v>29356</v>
      </c>
      <c r="E4389" t="s">
        <v>15836</v>
      </c>
      <c r="F4389" t="s">
        <v>29357</v>
      </c>
      <c r="G4389" t="s">
        <v>856</v>
      </c>
      <c r="H4389" t="s">
        <v>3072</v>
      </c>
      <c r="I4389" t="s">
        <v>18902</v>
      </c>
      <c r="J4389" t="s">
        <v>11253</v>
      </c>
      <c r="K4389" t="s">
        <v>7511</v>
      </c>
      <c r="L4389" t="s">
        <v>437</v>
      </c>
    </row>
    <row r="4390" spans="1:12">
      <c r="A4390" t="s">
        <v>18947</v>
      </c>
      <c r="B4390" t="s">
        <v>18904</v>
      </c>
      <c r="C4390" t="str">
        <f t="shared" si="68"/>
        <v>Amit</v>
      </c>
      <c r="D4390" s="2" t="s">
        <v>656</v>
      </c>
      <c r="E4390" t="s">
        <v>23192</v>
      </c>
      <c r="F4390" t="s">
        <v>302</v>
      </c>
      <c r="G4390" t="s">
        <v>856</v>
      </c>
      <c r="H4390" t="s">
        <v>231</v>
      </c>
      <c r="I4390" t="s">
        <v>856</v>
      </c>
      <c r="J4390" t="s">
        <v>856</v>
      </c>
      <c r="K4390" t="s">
        <v>859</v>
      </c>
      <c r="L4390" t="s">
        <v>82</v>
      </c>
    </row>
    <row r="4391" spans="1:12">
      <c r="A4391" t="s">
        <v>18951</v>
      </c>
      <c r="B4391" t="s">
        <v>18906</v>
      </c>
      <c r="C4391" t="str">
        <f t="shared" si="68"/>
        <v>Modern</v>
      </c>
      <c r="D4391" s="2" t="s">
        <v>111</v>
      </c>
      <c r="E4391" t="s">
        <v>5180</v>
      </c>
      <c r="F4391" t="s">
        <v>3255</v>
      </c>
      <c r="G4391" t="s">
        <v>856</v>
      </c>
      <c r="H4391" t="s">
        <v>8634</v>
      </c>
      <c r="I4391" t="s">
        <v>18907</v>
      </c>
      <c r="J4391" t="s">
        <v>10389</v>
      </c>
      <c r="K4391" t="s">
        <v>18908</v>
      </c>
      <c r="L4391" t="s">
        <v>82</v>
      </c>
    </row>
    <row r="4392" spans="1:12">
      <c r="A4392" t="s">
        <v>842</v>
      </c>
      <c r="B4392" t="s">
        <v>843</v>
      </c>
      <c r="C4392" t="str">
        <f t="shared" si="68"/>
        <v>Name</v>
      </c>
      <c r="D4392" s="2" t="s">
        <v>844</v>
      </c>
      <c r="E4392" t="s">
        <v>845</v>
      </c>
      <c r="F4392" t="s">
        <v>846</v>
      </c>
      <c r="G4392" t="s">
        <v>847</v>
      </c>
      <c r="H4392" t="s">
        <v>848</v>
      </c>
      <c r="I4392" t="s">
        <v>849</v>
      </c>
      <c r="J4392" t="s">
        <v>850</v>
      </c>
      <c r="K4392" t="s">
        <v>851</v>
      </c>
      <c r="L4392" t="s">
        <v>852</v>
      </c>
    </row>
    <row r="4393" spans="1:12">
      <c r="A4393" t="s">
        <v>18953</v>
      </c>
      <c r="B4393" t="s">
        <v>18910</v>
      </c>
      <c r="C4393" t="str">
        <f t="shared" si="68"/>
        <v>LKP</v>
      </c>
      <c r="D4393" s="2" t="s">
        <v>29358</v>
      </c>
      <c r="E4393" t="s">
        <v>29359</v>
      </c>
      <c r="F4393" t="s">
        <v>29360</v>
      </c>
      <c r="G4393" t="s">
        <v>856</v>
      </c>
      <c r="H4393" t="s">
        <v>18911</v>
      </c>
      <c r="I4393" t="s">
        <v>18912</v>
      </c>
      <c r="J4393" t="s">
        <v>18913</v>
      </c>
      <c r="K4393" t="s">
        <v>18914</v>
      </c>
      <c r="L4393" t="s">
        <v>82</v>
      </c>
    </row>
    <row r="4394" spans="1:12">
      <c r="A4394" t="s">
        <v>18956</v>
      </c>
      <c r="B4394" t="s">
        <v>18916</v>
      </c>
      <c r="C4394" t="str">
        <f t="shared" si="68"/>
        <v>HB</v>
      </c>
      <c r="D4394" s="2" t="s">
        <v>21969</v>
      </c>
      <c r="E4394" t="s">
        <v>859</v>
      </c>
      <c r="F4394" t="s">
        <v>25094</v>
      </c>
      <c r="G4394" t="s">
        <v>2109</v>
      </c>
      <c r="H4394" t="s">
        <v>9917</v>
      </c>
      <c r="I4394" t="s">
        <v>18917</v>
      </c>
      <c r="J4394" t="s">
        <v>14353</v>
      </c>
      <c r="K4394" t="s">
        <v>18918</v>
      </c>
      <c r="L4394" t="s">
        <v>858</v>
      </c>
    </row>
    <row r="4395" spans="1:12">
      <c r="A4395" t="s">
        <v>18959</v>
      </c>
      <c r="B4395" t="s">
        <v>18920</v>
      </c>
      <c r="C4395" t="str">
        <f t="shared" si="68"/>
        <v>EKI</v>
      </c>
      <c r="D4395" s="2" t="s">
        <v>23374</v>
      </c>
      <c r="E4395" t="s">
        <v>859</v>
      </c>
      <c r="F4395" t="s">
        <v>27134</v>
      </c>
      <c r="G4395" t="s">
        <v>8178</v>
      </c>
      <c r="H4395" t="s">
        <v>18921</v>
      </c>
      <c r="I4395" t="s">
        <v>18922</v>
      </c>
      <c r="J4395" t="s">
        <v>2465</v>
      </c>
      <c r="K4395" t="s">
        <v>18923</v>
      </c>
      <c r="L4395" t="s">
        <v>858</v>
      </c>
    </row>
    <row r="4396" spans="1:12">
      <c r="A4396" t="s">
        <v>18961</v>
      </c>
      <c r="B4396" t="s">
        <v>18925</v>
      </c>
      <c r="C4396" t="str">
        <f t="shared" si="68"/>
        <v>Caprihans</v>
      </c>
      <c r="D4396" s="2" t="s">
        <v>24905</v>
      </c>
      <c r="E4396" t="s">
        <v>859</v>
      </c>
      <c r="F4396" t="s">
        <v>25461</v>
      </c>
      <c r="G4396" t="s">
        <v>856</v>
      </c>
      <c r="H4396" t="s">
        <v>15606</v>
      </c>
      <c r="I4396" t="s">
        <v>5794</v>
      </c>
      <c r="J4396" t="s">
        <v>18926</v>
      </c>
      <c r="K4396" t="s">
        <v>218</v>
      </c>
      <c r="L4396" t="s">
        <v>2204</v>
      </c>
    </row>
    <row r="4397" spans="1:12">
      <c r="A4397" t="s">
        <v>18964</v>
      </c>
      <c r="B4397" t="s">
        <v>18928</v>
      </c>
      <c r="C4397" t="str">
        <f t="shared" si="68"/>
        <v>Haria</v>
      </c>
      <c r="D4397" s="2" t="s">
        <v>874</v>
      </c>
      <c r="E4397" t="s">
        <v>22837</v>
      </c>
      <c r="F4397" t="s">
        <v>5136</v>
      </c>
      <c r="G4397" t="s">
        <v>856</v>
      </c>
      <c r="H4397" t="s">
        <v>237</v>
      </c>
      <c r="I4397" t="s">
        <v>875</v>
      </c>
      <c r="J4397" t="s">
        <v>856</v>
      </c>
      <c r="K4397" t="s">
        <v>859</v>
      </c>
      <c r="L4397" t="s">
        <v>2204</v>
      </c>
    </row>
    <row r="4398" spans="1:12">
      <c r="A4398" t="s">
        <v>18968</v>
      </c>
      <c r="B4398" t="s">
        <v>17554</v>
      </c>
      <c r="C4398" t="str">
        <f t="shared" si="68"/>
        <v>Ind-Swift</v>
      </c>
      <c r="D4398" s="2" t="s">
        <v>29361</v>
      </c>
      <c r="E4398" t="s">
        <v>29362</v>
      </c>
      <c r="F4398" t="s">
        <v>29363</v>
      </c>
      <c r="G4398" t="s">
        <v>856</v>
      </c>
      <c r="H4398" t="s">
        <v>3102</v>
      </c>
      <c r="I4398" t="s">
        <v>17555</v>
      </c>
      <c r="J4398" t="s">
        <v>17556</v>
      </c>
      <c r="K4398" t="s">
        <v>17557</v>
      </c>
      <c r="L4398" t="s">
        <v>2204</v>
      </c>
    </row>
    <row r="4399" spans="1:12">
      <c r="A4399" t="s">
        <v>18970</v>
      </c>
      <c r="B4399" t="s">
        <v>18930</v>
      </c>
      <c r="C4399" t="str">
        <f t="shared" si="68"/>
        <v>K</v>
      </c>
      <c r="D4399" s="2" t="s">
        <v>5110</v>
      </c>
      <c r="E4399" t="s">
        <v>859</v>
      </c>
      <c r="F4399" t="s">
        <v>995</v>
      </c>
      <c r="G4399" t="s">
        <v>856</v>
      </c>
      <c r="H4399" t="s">
        <v>455</v>
      </c>
      <c r="I4399" t="s">
        <v>18931</v>
      </c>
      <c r="J4399" t="s">
        <v>673</v>
      </c>
      <c r="K4399" t="s">
        <v>8825</v>
      </c>
      <c r="L4399" t="s">
        <v>4349</v>
      </c>
    </row>
    <row r="4400" spans="1:12">
      <c r="A4400" t="s">
        <v>18973</v>
      </c>
      <c r="B4400" t="s">
        <v>18938</v>
      </c>
      <c r="C4400" t="str">
        <f t="shared" si="68"/>
        <v>Nirav</v>
      </c>
      <c r="D4400" s="2" t="s">
        <v>25462</v>
      </c>
      <c r="E4400" t="s">
        <v>859</v>
      </c>
      <c r="F4400" t="s">
        <v>24196</v>
      </c>
      <c r="G4400" t="s">
        <v>856</v>
      </c>
      <c r="H4400" t="s">
        <v>1249</v>
      </c>
      <c r="I4400" t="s">
        <v>16675</v>
      </c>
      <c r="J4400" t="s">
        <v>15140</v>
      </c>
      <c r="K4400" t="s">
        <v>1726</v>
      </c>
      <c r="L4400" t="s">
        <v>405</v>
      </c>
    </row>
    <row r="4401" spans="1:12">
      <c r="A4401" t="s">
        <v>18976</v>
      </c>
      <c r="B4401" t="s">
        <v>18940</v>
      </c>
      <c r="C4401" t="str">
        <f t="shared" si="68"/>
        <v>Everest</v>
      </c>
      <c r="D4401" s="2" t="s">
        <v>29364</v>
      </c>
      <c r="E4401" t="s">
        <v>859</v>
      </c>
      <c r="F4401" t="s">
        <v>29365</v>
      </c>
      <c r="G4401" t="s">
        <v>1518</v>
      </c>
      <c r="H4401" t="s">
        <v>1672</v>
      </c>
      <c r="I4401" t="s">
        <v>18941</v>
      </c>
      <c r="J4401" t="s">
        <v>18942</v>
      </c>
      <c r="K4401" t="s">
        <v>18943</v>
      </c>
      <c r="L4401" t="s">
        <v>405</v>
      </c>
    </row>
    <row r="4402" spans="1:12">
      <c r="A4402" t="s">
        <v>18978</v>
      </c>
      <c r="B4402" t="s">
        <v>18945</v>
      </c>
      <c r="C4402" t="str">
        <f t="shared" si="68"/>
        <v>KCD</v>
      </c>
      <c r="D4402" s="2" t="s">
        <v>13700</v>
      </c>
      <c r="E4402" t="s">
        <v>29366</v>
      </c>
      <c r="F4402" t="s">
        <v>2155</v>
      </c>
      <c r="G4402" t="s">
        <v>856</v>
      </c>
      <c r="H4402" t="s">
        <v>1555</v>
      </c>
      <c r="I4402" t="s">
        <v>11274</v>
      </c>
      <c r="J4402" t="s">
        <v>2128</v>
      </c>
      <c r="K4402" t="s">
        <v>18946</v>
      </c>
      <c r="L4402" t="s">
        <v>405</v>
      </c>
    </row>
    <row r="4403" spans="1:12">
      <c r="A4403" t="s">
        <v>842</v>
      </c>
      <c r="B4403" t="s">
        <v>843</v>
      </c>
      <c r="C4403" t="str">
        <f t="shared" si="68"/>
        <v>Name</v>
      </c>
      <c r="D4403" s="2" t="s">
        <v>844</v>
      </c>
      <c r="E4403" t="s">
        <v>845</v>
      </c>
      <c r="F4403" t="s">
        <v>846</v>
      </c>
      <c r="G4403" t="s">
        <v>847</v>
      </c>
      <c r="H4403" t="s">
        <v>848</v>
      </c>
      <c r="I4403" t="s">
        <v>849</v>
      </c>
      <c r="J4403" t="s">
        <v>850</v>
      </c>
      <c r="K4403" t="s">
        <v>851</v>
      </c>
      <c r="L4403" t="s">
        <v>852</v>
      </c>
    </row>
    <row r="4404" spans="1:12">
      <c r="A4404" t="s">
        <v>18980</v>
      </c>
      <c r="B4404" t="s">
        <v>18948</v>
      </c>
      <c r="C4404" t="str">
        <f t="shared" si="68"/>
        <v>Rajkot</v>
      </c>
      <c r="D4404" s="2" t="s">
        <v>2164</v>
      </c>
      <c r="E4404" t="s">
        <v>29367</v>
      </c>
      <c r="F4404" t="s">
        <v>5476</v>
      </c>
      <c r="G4404" t="s">
        <v>856</v>
      </c>
      <c r="H4404" t="s">
        <v>1279</v>
      </c>
      <c r="I4404" t="s">
        <v>2063</v>
      </c>
      <c r="J4404" t="s">
        <v>2240</v>
      </c>
      <c r="K4404" t="s">
        <v>18950</v>
      </c>
      <c r="L4404" t="s">
        <v>4160</v>
      </c>
    </row>
    <row r="4405" spans="1:12">
      <c r="A4405" t="s">
        <v>18983</v>
      </c>
      <c r="B4405" t="s">
        <v>18952</v>
      </c>
      <c r="C4405" t="str">
        <f t="shared" si="68"/>
        <v>Sanblue</v>
      </c>
      <c r="D4405" s="2" t="s">
        <v>25464</v>
      </c>
      <c r="E4405" t="s">
        <v>23156</v>
      </c>
      <c r="F4405" t="s">
        <v>23323</v>
      </c>
      <c r="G4405" t="s">
        <v>856</v>
      </c>
      <c r="H4405" t="s">
        <v>5266</v>
      </c>
      <c r="I4405" t="s">
        <v>14720</v>
      </c>
      <c r="J4405" t="s">
        <v>1518</v>
      </c>
      <c r="K4405" t="s">
        <v>859</v>
      </c>
      <c r="L4405" t="s">
        <v>1056</v>
      </c>
    </row>
    <row r="4406" spans="1:12">
      <c r="A4406" t="s">
        <v>18986</v>
      </c>
      <c r="B4406" t="s">
        <v>18954</v>
      </c>
      <c r="C4406" t="str">
        <f t="shared" si="68"/>
        <v>Hercules</v>
      </c>
      <c r="D4406" s="2" t="s">
        <v>29368</v>
      </c>
      <c r="E4406" t="s">
        <v>28482</v>
      </c>
      <c r="F4406" t="s">
        <v>29369</v>
      </c>
      <c r="G4406" t="s">
        <v>856</v>
      </c>
      <c r="H4406" t="s">
        <v>3353</v>
      </c>
      <c r="I4406" t="s">
        <v>18955</v>
      </c>
      <c r="J4406" t="s">
        <v>856</v>
      </c>
      <c r="K4406" t="s">
        <v>859</v>
      </c>
      <c r="L4406" t="s">
        <v>164</v>
      </c>
    </row>
    <row r="4407" spans="1:12">
      <c r="A4407" t="s">
        <v>18989</v>
      </c>
      <c r="B4407" t="s">
        <v>18957</v>
      </c>
      <c r="C4407" t="str">
        <f t="shared" si="68"/>
        <v>Futuristic</v>
      </c>
      <c r="D4407" s="2" t="s">
        <v>4466</v>
      </c>
      <c r="E4407" t="s">
        <v>18958</v>
      </c>
      <c r="F4407" t="s">
        <v>11076</v>
      </c>
      <c r="G4407" t="s">
        <v>856</v>
      </c>
      <c r="H4407" t="s">
        <v>883</v>
      </c>
      <c r="I4407" t="s">
        <v>856</v>
      </c>
      <c r="J4407" t="s">
        <v>933</v>
      </c>
      <c r="K4407" t="s">
        <v>856</v>
      </c>
      <c r="L4407" t="s">
        <v>164</v>
      </c>
    </row>
    <row r="4408" spans="1:12">
      <c r="A4408" t="s">
        <v>18991</v>
      </c>
      <c r="B4408" t="s">
        <v>18960</v>
      </c>
      <c r="C4408" t="str">
        <f t="shared" si="68"/>
        <v>Creative</v>
      </c>
      <c r="D4408" s="2" t="s">
        <v>10212</v>
      </c>
      <c r="E4408" t="s">
        <v>859</v>
      </c>
      <c r="F4408" t="s">
        <v>6065</v>
      </c>
      <c r="G4408" t="s">
        <v>856</v>
      </c>
      <c r="H4408" t="s">
        <v>14389</v>
      </c>
      <c r="I4408" t="s">
        <v>409</v>
      </c>
      <c r="J4408" t="s">
        <v>856</v>
      </c>
      <c r="K4408" t="s">
        <v>870</v>
      </c>
      <c r="L4408" t="s">
        <v>164</v>
      </c>
    </row>
    <row r="4409" spans="1:12">
      <c r="A4409" t="s">
        <v>18994</v>
      </c>
      <c r="B4409" t="s">
        <v>18962</v>
      </c>
      <c r="C4409" t="str">
        <f t="shared" si="68"/>
        <v>Jocil</v>
      </c>
      <c r="D4409" s="2" t="s">
        <v>28821</v>
      </c>
      <c r="E4409" t="s">
        <v>29370</v>
      </c>
      <c r="F4409" t="s">
        <v>22778</v>
      </c>
      <c r="G4409" t="s">
        <v>1534</v>
      </c>
      <c r="H4409" t="s">
        <v>8476</v>
      </c>
      <c r="I4409" t="s">
        <v>3493</v>
      </c>
      <c r="J4409" t="s">
        <v>18963</v>
      </c>
      <c r="K4409" t="s">
        <v>9946</v>
      </c>
      <c r="L4409" t="s">
        <v>3634</v>
      </c>
    </row>
    <row r="4410" spans="1:12">
      <c r="A4410" t="s">
        <v>18997</v>
      </c>
      <c r="B4410" t="s">
        <v>18965</v>
      </c>
      <c r="C4410" t="str">
        <f t="shared" si="68"/>
        <v>PVP</v>
      </c>
      <c r="D4410" s="2" t="s">
        <v>18635</v>
      </c>
      <c r="E4410" t="s">
        <v>859</v>
      </c>
      <c r="F4410" t="s">
        <v>29371</v>
      </c>
      <c r="G4410" t="s">
        <v>856</v>
      </c>
      <c r="H4410" t="s">
        <v>298</v>
      </c>
      <c r="I4410" t="s">
        <v>18966</v>
      </c>
      <c r="J4410" t="s">
        <v>3240</v>
      </c>
      <c r="K4410" t="s">
        <v>18967</v>
      </c>
      <c r="L4410" t="s">
        <v>993</v>
      </c>
    </row>
    <row r="4411" spans="1:12">
      <c r="A4411" t="s">
        <v>19003</v>
      </c>
      <c r="B4411" t="s">
        <v>18969</v>
      </c>
      <c r="C4411" t="str">
        <f t="shared" si="68"/>
        <v>Sibar</v>
      </c>
      <c r="D4411" s="2" t="s">
        <v>11011</v>
      </c>
      <c r="E4411" t="s">
        <v>859</v>
      </c>
      <c r="F4411" t="s">
        <v>15578</v>
      </c>
      <c r="G4411" t="s">
        <v>856</v>
      </c>
      <c r="H4411" t="s">
        <v>577</v>
      </c>
      <c r="I4411" t="s">
        <v>6928</v>
      </c>
      <c r="J4411" t="s">
        <v>14530</v>
      </c>
      <c r="K4411" t="s">
        <v>6846</v>
      </c>
      <c r="L4411" t="s">
        <v>10572</v>
      </c>
    </row>
    <row r="4412" spans="1:12">
      <c r="A4412" t="s">
        <v>19005</v>
      </c>
      <c r="B4412" t="s">
        <v>18971</v>
      </c>
      <c r="C4412" t="str">
        <f t="shared" si="68"/>
        <v>Surana</v>
      </c>
      <c r="D4412" s="2" t="s">
        <v>401</v>
      </c>
      <c r="E4412" t="s">
        <v>620</v>
      </c>
      <c r="F4412" t="s">
        <v>29372</v>
      </c>
      <c r="G4412" t="s">
        <v>856</v>
      </c>
      <c r="H4412" t="s">
        <v>8634</v>
      </c>
      <c r="I4412" t="s">
        <v>18972</v>
      </c>
      <c r="J4412" t="s">
        <v>7260</v>
      </c>
      <c r="K4412" t="s">
        <v>14620</v>
      </c>
      <c r="L4412" t="s">
        <v>10572</v>
      </c>
    </row>
    <row r="4413" spans="1:12">
      <c r="A4413" t="s">
        <v>19010</v>
      </c>
      <c r="B4413" t="s">
        <v>18974</v>
      </c>
      <c r="C4413" t="str">
        <f t="shared" si="68"/>
        <v>Margo</v>
      </c>
      <c r="D4413" s="2" t="s">
        <v>12705</v>
      </c>
      <c r="E4413" t="s">
        <v>25465</v>
      </c>
      <c r="F4413" t="s">
        <v>12341</v>
      </c>
      <c r="G4413" t="s">
        <v>856</v>
      </c>
      <c r="H4413" t="s">
        <v>933</v>
      </c>
      <c r="I4413" t="s">
        <v>14333</v>
      </c>
      <c r="J4413" t="s">
        <v>2637</v>
      </c>
      <c r="K4413" t="s">
        <v>18975</v>
      </c>
      <c r="L4413" t="s">
        <v>378</v>
      </c>
    </row>
    <row r="4414" spans="1:12">
      <c r="A4414" t="s">
        <v>19013</v>
      </c>
      <c r="B4414" t="s">
        <v>18977</v>
      </c>
      <c r="C4414" t="str">
        <f t="shared" si="68"/>
        <v>Dalmia</v>
      </c>
      <c r="D4414" s="2" t="s">
        <v>10402</v>
      </c>
      <c r="E4414" t="s">
        <v>25466</v>
      </c>
      <c r="F4414" t="s">
        <v>1666</v>
      </c>
      <c r="G4414" t="s">
        <v>856</v>
      </c>
      <c r="H4414" t="s">
        <v>354</v>
      </c>
      <c r="I4414" t="s">
        <v>4973</v>
      </c>
      <c r="J4414" t="s">
        <v>455</v>
      </c>
      <c r="K4414" t="s">
        <v>18160</v>
      </c>
      <c r="L4414" t="s">
        <v>378</v>
      </c>
    </row>
    <row r="4415" spans="1:12">
      <c r="A4415" t="s">
        <v>19017</v>
      </c>
      <c r="B4415" t="s">
        <v>18979</v>
      </c>
      <c r="C4415" t="str">
        <f t="shared" si="68"/>
        <v>Landmarc</v>
      </c>
      <c r="D4415" s="2" t="s">
        <v>9352</v>
      </c>
      <c r="E4415" t="s">
        <v>29373</v>
      </c>
      <c r="F4415" t="s">
        <v>29374</v>
      </c>
      <c r="G4415" t="s">
        <v>856</v>
      </c>
      <c r="H4415" t="s">
        <v>1437</v>
      </c>
      <c r="I4415" t="s">
        <v>13672</v>
      </c>
      <c r="J4415" t="s">
        <v>883</v>
      </c>
      <c r="K4415" t="s">
        <v>856</v>
      </c>
      <c r="L4415" t="s">
        <v>333</v>
      </c>
    </row>
    <row r="4416" spans="1:12">
      <c r="A4416" t="s">
        <v>19020</v>
      </c>
      <c r="B4416" t="s">
        <v>18981</v>
      </c>
      <c r="C4416" t="str">
        <f t="shared" si="68"/>
        <v>Mirza</v>
      </c>
      <c r="D4416" s="2" t="s">
        <v>15428</v>
      </c>
      <c r="E4416" t="s">
        <v>859</v>
      </c>
      <c r="F4416" t="s">
        <v>29375</v>
      </c>
      <c r="G4416" t="s">
        <v>856</v>
      </c>
      <c r="H4416" t="s">
        <v>7473</v>
      </c>
      <c r="I4416" t="s">
        <v>12573</v>
      </c>
      <c r="J4416" t="s">
        <v>18982</v>
      </c>
      <c r="K4416" t="s">
        <v>7148</v>
      </c>
      <c r="L4416" t="s">
        <v>3178</v>
      </c>
    </row>
    <row r="4417" spans="1:12">
      <c r="A4417" t="s">
        <v>19023</v>
      </c>
      <c r="B4417" t="s">
        <v>18984</v>
      </c>
      <c r="C4417" t="str">
        <f t="shared" si="68"/>
        <v>Sun</v>
      </c>
      <c r="D4417" s="2" t="s">
        <v>2409</v>
      </c>
      <c r="E4417" t="s">
        <v>15469</v>
      </c>
      <c r="F4417" t="s">
        <v>625</v>
      </c>
      <c r="G4417" t="s">
        <v>856</v>
      </c>
      <c r="H4417" t="s">
        <v>1274</v>
      </c>
      <c r="I4417" t="s">
        <v>859</v>
      </c>
      <c r="J4417" t="s">
        <v>4843</v>
      </c>
      <c r="K4417" t="s">
        <v>18985</v>
      </c>
      <c r="L4417" t="s">
        <v>3178</v>
      </c>
    </row>
    <row r="4418" spans="1:12">
      <c r="A4418" t="s">
        <v>19026</v>
      </c>
      <c r="B4418" t="s">
        <v>18987</v>
      </c>
      <c r="C4418" t="str">
        <f t="shared" ref="C4418:C4481" si="69">IFERROR(LEFT(B4418,FIND(" ",B4418)-1),B4418)</f>
        <v>Filatex</v>
      </c>
      <c r="D4418" s="2" t="s">
        <v>867</v>
      </c>
      <c r="E4418" t="s">
        <v>3895</v>
      </c>
      <c r="F4418" t="s">
        <v>25468</v>
      </c>
      <c r="G4418" t="s">
        <v>856</v>
      </c>
      <c r="H4418" t="s">
        <v>376</v>
      </c>
      <c r="I4418" t="s">
        <v>496</v>
      </c>
      <c r="J4418" t="s">
        <v>7000</v>
      </c>
      <c r="K4418" t="s">
        <v>18988</v>
      </c>
      <c r="L4418" t="s">
        <v>455</v>
      </c>
    </row>
    <row r="4419" spans="1:12">
      <c r="A4419" t="s">
        <v>842</v>
      </c>
      <c r="B4419" t="s">
        <v>843</v>
      </c>
      <c r="C4419" t="str">
        <f t="shared" si="69"/>
        <v>Name</v>
      </c>
      <c r="D4419" s="2" t="s">
        <v>844</v>
      </c>
      <c r="E4419" t="s">
        <v>845</v>
      </c>
      <c r="F4419" t="s">
        <v>846</v>
      </c>
      <c r="G4419" t="s">
        <v>847</v>
      </c>
      <c r="H4419" t="s">
        <v>848</v>
      </c>
      <c r="I4419" t="s">
        <v>849</v>
      </c>
      <c r="J4419" t="s">
        <v>850</v>
      </c>
      <c r="K4419" t="s">
        <v>851</v>
      </c>
      <c r="L4419" t="s">
        <v>852</v>
      </c>
    </row>
    <row r="4420" spans="1:12">
      <c r="A4420" t="s">
        <v>19029</v>
      </c>
      <c r="B4420" t="s">
        <v>18990</v>
      </c>
      <c r="C4420" t="str">
        <f t="shared" si="69"/>
        <v>Asia</v>
      </c>
      <c r="D4420" s="2" t="s">
        <v>24291</v>
      </c>
      <c r="E4420" t="s">
        <v>16840</v>
      </c>
      <c r="F4420" t="s">
        <v>320</v>
      </c>
      <c r="G4420" t="s">
        <v>856</v>
      </c>
      <c r="H4420" t="s">
        <v>293</v>
      </c>
      <c r="I4420" t="s">
        <v>4391</v>
      </c>
      <c r="J4420" t="s">
        <v>632</v>
      </c>
      <c r="K4420" t="s">
        <v>856</v>
      </c>
      <c r="L4420" t="s">
        <v>2858</v>
      </c>
    </row>
    <row r="4421" spans="1:12">
      <c r="A4421" t="s">
        <v>19031</v>
      </c>
      <c r="B4421" t="s">
        <v>18992</v>
      </c>
      <c r="C4421" t="str">
        <f t="shared" si="69"/>
        <v>Shree</v>
      </c>
      <c r="D4421" s="2" t="s">
        <v>405</v>
      </c>
      <c r="E4421" t="s">
        <v>9711</v>
      </c>
      <c r="F4421" t="s">
        <v>9565</v>
      </c>
      <c r="G4421" t="s">
        <v>856</v>
      </c>
      <c r="H4421" t="s">
        <v>1534</v>
      </c>
      <c r="I4421" t="s">
        <v>2614</v>
      </c>
      <c r="J4421" t="s">
        <v>244</v>
      </c>
      <c r="K4421" t="s">
        <v>18993</v>
      </c>
      <c r="L4421" t="s">
        <v>2858</v>
      </c>
    </row>
    <row r="4422" spans="1:12">
      <c r="A4422" t="s">
        <v>19035</v>
      </c>
      <c r="B4422" t="s">
        <v>18995</v>
      </c>
      <c r="C4422" t="str">
        <f t="shared" si="69"/>
        <v>Pankaj</v>
      </c>
      <c r="D4422" s="2" t="s">
        <v>5435</v>
      </c>
      <c r="E4422" t="s">
        <v>859</v>
      </c>
      <c r="F4422" t="s">
        <v>6672</v>
      </c>
      <c r="G4422" t="s">
        <v>856</v>
      </c>
      <c r="H4422" t="s">
        <v>1205</v>
      </c>
      <c r="I4422" t="s">
        <v>18996</v>
      </c>
      <c r="J4422" t="s">
        <v>2409</v>
      </c>
      <c r="K4422" t="s">
        <v>18899</v>
      </c>
      <c r="L4422" t="s">
        <v>570</v>
      </c>
    </row>
    <row r="4423" spans="1:12">
      <c r="A4423" t="s">
        <v>19037</v>
      </c>
      <c r="B4423" t="s">
        <v>18998</v>
      </c>
      <c r="C4423" t="str">
        <f t="shared" si="69"/>
        <v>Netwrk.18</v>
      </c>
      <c r="D4423" s="2" t="s">
        <v>1086</v>
      </c>
      <c r="E4423" t="s">
        <v>859</v>
      </c>
      <c r="F4423" t="s">
        <v>29376</v>
      </c>
      <c r="G4423" t="s">
        <v>856</v>
      </c>
      <c r="H4423" t="s">
        <v>18999</v>
      </c>
      <c r="I4423" t="s">
        <v>19000</v>
      </c>
      <c r="J4423" t="s">
        <v>19001</v>
      </c>
      <c r="K4423" t="s">
        <v>19002</v>
      </c>
      <c r="L4423" t="s">
        <v>570</v>
      </c>
    </row>
    <row r="4424" spans="1:12">
      <c r="A4424" t="s">
        <v>19039</v>
      </c>
      <c r="B4424" t="s">
        <v>19004</v>
      </c>
      <c r="C4424" t="str">
        <f t="shared" si="69"/>
        <v>Winsome</v>
      </c>
      <c r="D4424" s="2" t="s">
        <v>9436</v>
      </c>
      <c r="E4424" t="s">
        <v>27427</v>
      </c>
      <c r="F4424" t="s">
        <v>25285</v>
      </c>
      <c r="G4424" t="s">
        <v>856</v>
      </c>
      <c r="H4424" t="s">
        <v>4302</v>
      </c>
      <c r="I4424" t="s">
        <v>5820</v>
      </c>
      <c r="J4424" t="s">
        <v>1534</v>
      </c>
      <c r="K4424" t="s">
        <v>351</v>
      </c>
      <c r="L4424" t="s">
        <v>2153</v>
      </c>
    </row>
    <row r="4425" spans="1:12">
      <c r="A4425" t="s">
        <v>19041</v>
      </c>
      <c r="B4425" t="s">
        <v>19006</v>
      </c>
      <c r="C4425" t="str">
        <f t="shared" si="69"/>
        <v>Mah.</v>
      </c>
      <c r="D4425" s="2" t="s">
        <v>25469</v>
      </c>
      <c r="E4425" t="s">
        <v>4836</v>
      </c>
      <c r="F4425" t="s">
        <v>25470</v>
      </c>
      <c r="G4425" t="s">
        <v>2066</v>
      </c>
      <c r="H4425" t="s">
        <v>2869</v>
      </c>
      <c r="I4425" t="s">
        <v>19007</v>
      </c>
      <c r="J4425" t="s">
        <v>19008</v>
      </c>
      <c r="K4425" t="s">
        <v>19009</v>
      </c>
      <c r="L4425" t="s">
        <v>1964</v>
      </c>
    </row>
    <row r="4426" spans="1:12">
      <c r="A4426" t="s">
        <v>19045</v>
      </c>
      <c r="B4426" t="s">
        <v>19011</v>
      </c>
      <c r="C4426" t="str">
        <f t="shared" si="69"/>
        <v>Rajnish</v>
      </c>
      <c r="D4426" s="2" t="s">
        <v>569</v>
      </c>
      <c r="E4426" t="s">
        <v>25471</v>
      </c>
      <c r="F4426" t="s">
        <v>25472</v>
      </c>
      <c r="G4426" t="s">
        <v>856</v>
      </c>
      <c r="H4426" t="s">
        <v>1141</v>
      </c>
      <c r="I4426" t="s">
        <v>3200</v>
      </c>
      <c r="J4426" t="s">
        <v>4266</v>
      </c>
      <c r="K4426" t="s">
        <v>19012</v>
      </c>
      <c r="L4426" t="s">
        <v>1964</v>
      </c>
    </row>
    <row r="4427" spans="1:12">
      <c r="A4427" t="s">
        <v>19048</v>
      </c>
      <c r="B4427" t="s">
        <v>19014</v>
      </c>
      <c r="C4427" t="str">
        <f t="shared" si="69"/>
        <v>P</v>
      </c>
      <c r="D4427" s="2" t="s">
        <v>14114</v>
      </c>
      <c r="E4427" t="s">
        <v>156</v>
      </c>
      <c r="F4427" t="s">
        <v>4947</v>
      </c>
      <c r="G4427" t="s">
        <v>856</v>
      </c>
      <c r="H4427" t="s">
        <v>4867</v>
      </c>
      <c r="I4427" t="s">
        <v>19015</v>
      </c>
      <c r="J4427" t="s">
        <v>328</v>
      </c>
      <c r="K4427" t="s">
        <v>19016</v>
      </c>
      <c r="L4427" t="s">
        <v>987</v>
      </c>
    </row>
    <row r="4428" spans="1:12">
      <c r="A4428" t="s">
        <v>19051</v>
      </c>
      <c r="B4428" t="s">
        <v>19018</v>
      </c>
      <c r="C4428" t="str">
        <f t="shared" si="69"/>
        <v>Mukta</v>
      </c>
      <c r="D4428" s="2" t="s">
        <v>2342</v>
      </c>
      <c r="E4428" t="s">
        <v>859</v>
      </c>
      <c r="F4428" t="s">
        <v>149</v>
      </c>
      <c r="G4428" t="s">
        <v>856</v>
      </c>
      <c r="H4428" t="s">
        <v>298</v>
      </c>
      <c r="I4428" t="s">
        <v>19019</v>
      </c>
      <c r="J4428" t="s">
        <v>856</v>
      </c>
      <c r="K4428" t="s">
        <v>859</v>
      </c>
      <c r="L4428" t="s">
        <v>987</v>
      </c>
    </row>
    <row r="4429" spans="1:12">
      <c r="A4429" t="s">
        <v>19053</v>
      </c>
      <c r="B4429" t="s">
        <v>19021</v>
      </c>
      <c r="C4429" t="str">
        <f t="shared" si="69"/>
        <v>Easun</v>
      </c>
      <c r="D4429" s="2" t="s">
        <v>25473</v>
      </c>
      <c r="E4429" t="s">
        <v>25474</v>
      </c>
      <c r="F4429" t="s">
        <v>5158</v>
      </c>
      <c r="G4429" t="s">
        <v>856</v>
      </c>
      <c r="H4429" t="s">
        <v>287</v>
      </c>
      <c r="I4429" t="s">
        <v>19022</v>
      </c>
      <c r="J4429" t="s">
        <v>1601</v>
      </c>
      <c r="K4429" t="s">
        <v>2092</v>
      </c>
      <c r="L4429" t="s">
        <v>2132</v>
      </c>
    </row>
    <row r="4430" spans="1:12">
      <c r="A4430" t="s">
        <v>842</v>
      </c>
      <c r="B4430" t="s">
        <v>843</v>
      </c>
      <c r="C4430" t="str">
        <f t="shared" si="69"/>
        <v>Name</v>
      </c>
      <c r="D4430" s="2" t="s">
        <v>844</v>
      </c>
      <c r="E4430" t="s">
        <v>845</v>
      </c>
      <c r="F4430" t="s">
        <v>846</v>
      </c>
      <c r="G4430" t="s">
        <v>847</v>
      </c>
      <c r="H4430" t="s">
        <v>848</v>
      </c>
      <c r="I4430" t="s">
        <v>849</v>
      </c>
      <c r="J4430" t="s">
        <v>850</v>
      </c>
      <c r="K4430" t="s">
        <v>851</v>
      </c>
      <c r="L4430" t="s">
        <v>852</v>
      </c>
    </row>
    <row r="4431" spans="1:12">
      <c r="A4431" t="s">
        <v>19058</v>
      </c>
      <c r="B4431" t="s">
        <v>19024</v>
      </c>
      <c r="C4431" t="str">
        <f t="shared" si="69"/>
        <v>Winpro</v>
      </c>
      <c r="D4431" s="2" t="s">
        <v>2189</v>
      </c>
      <c r="E4431" t="s">
        <v>22891</v>
      </c>
      <c r="F4431" t="s">
        <v>7262</v>
      </c>
      <c r="G4431" t="s">
        <v>856</v>
      </c>
      <c r="H4431" t="s">
        <v>673</v>
      </c>
      <c r="I4431" t="s">
        <v>19025</v>
      </c>
      <c r="J4431" t="s">
        <v>2350</v>
      </c>
      <c r="K4431" t="s">
        <v>859</v>
      </c>
      <c r="L4431" t="s">
        <v>3847</v>
      </c>
    </row>
    <row r="4432" spans="1:12">
      <c r="A4432" t="s">
        <v>19060</v>
      </c>
      <c r="B4432" t="s">
        <v>19027</v>
      </c>
      <c r="C4432" t="str">
        <f t="shared" si="69"/>
        <v>Texmaco</v>
      </c>
      <c r="D4432" s="2" t="s">
        <v>29377</v>
      </c>
      <c r="E4432" t="s">
        <v>859</v>
      </c>
      <c r="F4432" t="s">
        <v>29378</v>
      </c>
      <c r="G4432" t="s">
        <v>2240</v>
      </c>
      <c r="H4432" t="s">
        <v>379</v>
      </c>
      <c r="I4432" t="s">
        <v>19028</v>
      </c>
      <c r="J4432" t="s">
        <v>2246</v>
      </c>
      <c r="K4432" t="s">
        <v>328</v>
      </c>
      <c r="L4432" t="s">
        <v>867</v>
      </c>
    </row>
    <row r="4433" spans="1:12">
      <c r="A4433" t="s">
        <v>19065</v>
      </c>
      <c r="B4433" t="s">
        <v>19030</v>
      </c>
      <c r="C4433" t="str">
        <f t="shared" si="69"/>
        <v>Shukra</v>
      </c>
      <c r="D4433" s="2" t="s">
        <v>4894</v>
      </c>
      <c r="E4433" t="s">
        <v>7777</v>
      </c>
      <c r="F4433" t="s">
        <v>426</v>
      </c>
      <c r="G4433" t="s">
        <v>856</v>
      </c>
      <c r="H4433" t="s">
        <v>231</v>
      </c>
      <c r="I4433" t="s">
        <v>12884</v>
      </c>
      <c r="J4433" t="s">
        <v>198</v>
      </c>
      <c r="K4433" t="s">
        <v>16777</v>
      </c>
      <c r="L4433" t="s">
        <v>2037</v>
      </c>
    </row>
    <row r="4434" spans="1:12">
      <c r="A4434" t="s">
        <v>19067</v>
      </c>
      <c r="B4434" t="s">
        <v>19032</v>
      </c>
      <c r="C4434" t="str">
        <f t="shared" si="69"/>
        <v>Lancer</v>
      </c>
      <c r="D4434" s="2" t="s">
        <v>4052</v>
      </c>
      <c r="E4434" t="s">
        <v>859</v>
      </c>
      <c r="F4434" t="s">
        <v>29379</v>
      </c>
      <c r="G4434" t="s">
        <v>856</v>
      </c>
      <c r="H4434" t="s">
        <v>18703</v>
      </c>
      <c r="I4434" t="s">
        <v>19033</v>
      </c>
      <c r="J4434" t="s">
        <v>17867</v>
      </c>
      <c r="K4434" t="s">
        <v>19034</v>
      </c>
      <c r="L4434" t="s">
        <v>2037</v>
      </c>
    </row>
    <row r="4435" spans="1:12">
      <c r="A4435" t="s">
        <v>19069</v>
      </c>
      <c r="B4435" t="s">
        <v>19036</v>
      </c>
      <c r="C4435" t="str">
        <f t="shared" si="69"/>
        <v>Padmanabh</v>
      </c>
      <c r="D4435" s="2" t="s">
        <v>2492</v>
      </c>
      <c r="E4435" t="s">
        <v>25138</v>
      </c>
      <c r="F4435" t="s">
        <v>1175</v>
      </c>
      <c r="G4435" t="s">
        <v>856</v>
      </c>
      <c r="H4435" t="s">
        <v>175</v>
      </c>
      <c r="I4435" t="s">
        <v>1250</v>
      </c>
      <c r="J4435" t="s">
        <v>1642</v>
      </c>
      <c r="K4435" t="s">
        <v>856</v>
      </c>
      <c r="L4435" t="s">
        <v>228</v>
      </c>
    </row>
    <row r="4436" spans="1:12">
      <c r="A4436" t="s">
        <v>19073</v>
      </c>
      <c r="B4436" t="s">
        <v>19038</v>
      </c>
      <c r="C4436" t="str">
        <f t="shared" si="69"/>
        <v>CLIO</v>
      </c>
      <c r="D4436" s="2" t="s">
        <v>3687</v>
      </c>
      <c r="E4436" t="s">
        <v>25475</v>
      </c>
      <c r="F4436" t="s">
        <v>9726</v>
      </c>
      <c r="G4436" t="s">
        <v>856</v>
      </c>
      <c r="H4436" t="s">
        <v>856</v>
      </c>
      <c r="I4436" t="s">
        <v>870</v>
      </c>
      <c r="J4436" t="s">
        <v>1687</v>
      </c>
      <c r="K4436" t="s">
        <v>16331</v>
      </c>
      <c r="L4436" t="s">
        <v>228</v>
      </c>
    </row>
    <row r="4437" spans="1:12">
      <c r="A4437" t="s">
        <v>19075</v>
      </c>
      <c r="B4437" t="s">
        <v>19040</v>
      </c>
      <c r="C4437" t="str">
        <f t="shared" si="69"/>
        <v>Neelkanth</v>
      </c>
      <c r="D4437" s="2" t="s">
        <v>8736</v>
      </c>
      <c r="E4437" t="s">
        <v>859</v>
      </c>
      <c r="F4437" t="s">
        <v>1204</v>
      </c>
      <c r="G4437" t="s">
        <v>856</v>
      </c>
      <c r="H4437" t="s">
        <v>300</v>
      </c>
      <c r="I4437" t="s">
        <v>9034</v>
      </c>
      <c r="J4437" t="s">
        <v>856</v>
      </c>
      <c r="K4437" t="s">
        <v>859</v>
      </c>
      <c r="L4437" t="s">
        <v>228</v>
      </c>
    </row>
    <row r="4438" spans="1:12">
      <c r="A4438" t="s">
        <v>19078</v>
      </c>
      <c r="B4438" t="s">
        <v>19042</v>
      </c>
      <c r="C4438" t="str">
        <f t="shared" si="69"/>
        <v>Mihika</v>
      </c>
      <c r="D4438" s="2" t="s">
        <v>4098</v>
      </c>
      <c r="E4438" t="s">
        <v>859</v>
      </c>
      <c r="F4438" t="s">
        <v>4098</v>
      </c>
      <c r="G4438" t="s">
        <v>856</v>
      </c>
      <c r="H4438" t="s">
        <v>883</v>
      </c>
      <c r="I4438" t="s">
        <v>19043</v>
      </c>
      <c r="J4438" t="s">
        <v>6973</v>
      </c>
      <c r="K4438" t="s">
        <v>19044</v>
      </c>
      <c r="L4438" t="s">
        <v>228</v>
      </c>
    </row>
    <row r="4439" spans="1:12">
      <c r="A4439" t="s">
        <v>19082</v>
      </c>
      <c r="B4439" t="s">
        <v>19046</v>
      </c>
      <c r="C4439" t="str">
        <f t="shared" si="69"/>
        <v>Vishwaraj</v>
      </c>
      <c r="D4439" s="2" t="s">
        <v>4894</v>
      </c>
      <c r="E4439" t="s">
        <v>859</v>
      </c>
      <c r="F4439" t="s">
        <v>29380</v>
      </c>
      <c r="G4439" t="s">
        <v>856</v>
      </c>
      <c r="H4439" t="s">
        <v>409</v>
      </c>
      <c r="I4439" t="s">
        <v>9988</v>
      </c>
      <c r="J4439" t="s">
        <v>19047</v>
      </c>
      <c r="K4439" t="s">
        <v>1341</v>
      </c>
      <c r="L4439" t="s">
        <v>574</v>
      </c>
    </row>
    <row r="4440" spans="1:12">
      <c r="A4440" t="s">
        <v>19084</v>
      </c>
      <c r="B4440" t="s">
        <v>19049</v>
      </c>
      <c r="C4440" t="str">
        <f t="shared" si="69"/>
        <v>Kaizen</v>
      </c>
      <c r="D4440" s="2" t="s">
        <v>403</v>
      </c>
      <c r="E4440" t="s">
        <v>25476</v>
      </c>
      <c r="F4440" t="s">
        <v>5312</v>
      </c>
      <c r="G4440" t="s">
        <v>856</v>
      </c>
      <c r="H4440" t="s">
        <v>163</v>
      </c>
      <c r="I4440" t="s">
        <v>3684</v>
      </c>
      <c r="J4440" t="s">
        <v>453</v>
      </c>
      <c r="K4440" t="s">
        <v>19050</v>
      </c>
      <c r="L4440" t="s">
        <v>5509</v>
      </c>
    </row>
    <row r="4441" spans="1:12">
      <c r="A4441" t="s">
        <v>19087</v>
      </c>
      <c r="B4441" t="s">
        <v>19052</v>
      </c>
      <c r="C4441" t="str">
        <f t="shared" si="69"/>
        <v>Scintilla</v>
      </c>
      <c r="D4441" s="2" t="s">
        <v>15654</v>
      </c>
      <c r="E4441" t="s">
        <v>25477</v>
      </c>
      <c r="F4441" t="s">
        <v>5430</v>
      </c>
      <c r="G4441" t="s">
        <v>856</v>
      </c>
      <c r="H4441" t="s">
        <v>231</v>
      </c>
      <c r="I4441" t="s">
        <v>12577</v>
      </c>
      <c r="J4441" t="s">
        <v>448</v>
      </c>
      <c r="K4441" t="s">
        <v>3333</v>
      </c>
      <c r="L4441" t="s">
        <v>5509</v>
      </c>
    </row>
    <row r="4442" spans="1:12">
      <c r="A4442" t="s">
        <v>19089</v>
      </c>
      <c r="B4442" t="s">
        <v>19054</v>
      </c>
      <c r="C4442" t="str">
        <f t="shared" si="69"/>
        <v>Elgi</v>
      </c>
      <c r="D4442" s="2" t="s">
        <v>4989</v>
      </c>
      <c r="E4442" t="s">
        <v>859</v>
      </c>
      <c r="F4442" t="s">
        <v>29381</v>
      </c>
      <c r="G4442" t="s">
        <v>856</v>
      </c>
      <c r="H4442" t="s">
        <v>85</v>
      </c>
      <c r="I4442" t="s">
        <v>19055</v>
      </c>
      <c r="J4442" t="s">
        <v>19056</v>
      </c>
      <c r="K4442" t="s">
        <v>19057</v>
      </c>
      <c r="L4442" t="s">
        <v>5509</v>
      </c>
    </row>
    <row r="4443" spans="1:12">
      <c r="A4443" t="s">
        <v>19091</v>
      </c>
      <c r="B4443" t="s">
        <v>19059</v>
      </c>
      <c r="C4443" t="str">
        <f t="shared" si="69"/>
        <v>Sunraj</v>
      </c>
      <c r="D4443" s="2" t="s">
        <v>1083</v>
      </c>
      <c r="E4443" t="s">
        <v>859</v>
      </c>
      <c r="F4443" t="s">
        <v>5334</v>
      </c>
      <c r="G4443" t="s">
        <v>856</v>
      </c>
      <c r="H4443" t="s">
        <v>300</v>
      </c>
      <c r="I4443" t="s">
        <v>14333</v>
      </c>
      <c r="J4443" t="s">
        <v>293</v>
      </c>
      <c r="K4443" t="s">
        <v>6928</v>
      </c>
      <c r="L4443" t="s">
        <v>2409</v>
      </c>
    </row>
    <row r="4444" spans="1:12">
      <c r="A4444" t="s">
        <v>19094</v>
      </c>
      <c r="B4444" t="s">
        <v>19061</v>
      </c>
      <c r="C4444" t="str">
        <f t="shared" si="69"/>
        <v>Stellar</v>
      </c>
      <c r="D4444" s="2" t="s">
        <v>4875</v>
      </c>
      <c r="E4444" t="s">
        <v>15195</v>
      </c>
      <c r="F4444" t="s">
        <v>9540</v>
      </c>
      <c r="G4444" t="s">
        <v>856</v>
      </c>
      <c r="H4444" t="s">
        <v>19062</v>
      </c>
      <c r="I4444" t="s">
        <v>19063</v>
      </c>
      <c r="J4444" t="s">
        <v>2320</v>
      </c>
      <c r="K4444" t="s">
        <v>19064</v>
      </c>
      <c r="L4444" t="s">
        <v>1027</v>
      </c>
    </row>
    <row r="4445" spans="1:12">
      <c r="A4445" t="s">
        <v>19097</v>
      </c>
      <c r="B4445" t="s">
        <v>19066</v>
      </c>
      <c r="C4445" t="str">
        <f t="shared" si="69"/>
        <v>Nalwa</v>
      </c>
      <c r="D4445" s="2" t="s">
        <v>29382</v>
      </c>
      <c r="E4445" t="s">
        <v>29383</v>
      </c>
      <c r="F4445" t="s">
        <v>29384</v>
      </c>
      <c r="G4445" t="s">
        <v>856</v>
      </c>
      <c r="H4445" t="s">
        <v>4837</v>
      </c>
      <c r="I4445" t="s">
        <v>15059</v>
      </c>
      <c r="J4445" t="s">
        <v>13610</v>
      </c>
      <c r="K4445" t="s">
        <v>4940</v>
      </c>
      <c r="L4445" t="s">
        <v>2673</v>
      </c>
    </row>
    <row r="4446" spans="1:12">
      <c r="A4446" t="s">
        <v>842</v>
      </c>
      <c r="B4446" t="s">
        <v>843</v>
      </c>
      <c r="C4446" t="str">
        <f t="shared" si="69"/>
        <v>Name</v>
      </c>
      <c r="D4446" s="2" t="s">
        <v>844</v>
      </c>
      <c r="E4446" t="s">
        <v>845</v>
      </c>
      <c r="F4446" t="s">
        <v>846</v>
      </c>
      <c r="G4446" t="s">
        <v>847</v>
      </c>
      <c r="H4446" t="s">
        <v>848</v>
      </c>
      <c r="I4446" t="s">
        <v>849</v>
      </c>
      <c r="J4446" t="s">
        <v>850</v>
      </c>
      <c r="K4446" t="s">
        <v>851</v>
      </c>
      <c r="L4446" t="s">
        <v>852</v>
      </c>
    </row>
    <row r="4447" spans="1:12">
      <c r="A4447" t="s">
        <v>19101</v>
      </c>
      <c r="B4447" t="s">
        <v>19068</v>
      </c>
      <c r="C4447" t="str">
        <f t="shared" si="69"/>
        <v>Oswal</v>
      </c>
      <c r="D4447" s="2" t="s">
        <v>8327</v>
      </c>
      <c r="E4447" t="s">
        <v>29385</v>
      </c>
      <c r="F4447" t="s">
        <v>29386</v>
      </c>
      <c r="G4447" t="s">
        <v>856</v>
      </c>
      <c r="H4447" t="s">
        <v>5095</v>
      </c>
      <c r="I4447" t="s">
        <v>9741</v>
      </c>
      <c r="J4447" t="s">
        <v>5550</v>
      </c>
      <c r="K4447" t="s">
        <v>3943</v>
      </c>
      <c r="L4447" t="s">
        <v>1902</v>
      </c>
    </row>
    <row r="4448" spans="1:12">
      <c r="A4448" t="s">
        <v>19103</v>
      </c>
      <c r="B4448" t="s">
        <v>19070</v>
      </c>
      <c r="C4448" t="str">
        <f t="shared" si="69"/>
        <v>Rajapalayam</v>
      </c>
      <c r="D4448" s="2" t="s">
        <v>29387</v>
      </c>
      <c r="E4448" t="s">
        <v>7662</v>
      </c>
      <c r="F4448" t="s">
        <v>29388</v>
      </c>
      <c r="G4448" t="s">
        <v>632</v>
      </c>
      <c r="H4448" t="s">
        <v>5760</v>
      </c>
      <c r="I4448" t="s">
        <v>19071</v>
      </c>
      <c r="J4448" t="s">
        <v>19072</v>
      </c>
      <c r="K4448" t="s">
        <v>5077</v>
      </c>
      <c r="L4448" t="s">
        <v>1902</v>
      </c>
    </row>
    <row r="4449" spans="1:12">
      <c r="A4449" t="s">
        <v>19106</v>
      </c>
      <c r="B4449" t="s">
        <v>19074</v>
      </c>
      <c r="C4449" t="str">
        <f t="shared" si="69"/>
        <v>Sh.</v>
      </c>
      <c r="D4449" s="2" t="s">
        <v>8825</v>
      </c>
      <c r="E4449" t="s">
        <v>25478</v>
      </c>
      <c r="F4449" t="s">
        <v>7962</v>
      </c>
      <c r="G4449" t="s">
        <v>856</v>
      </c>
      <c r="H4449" t="s">
        <v>883</v>
      </c>
      <c r="I4449" t="s">
        <v>856</v>
      </c>
      <c r="J4449" t="s">
        <v>163</v>
      </c>
      <c r="K4449" t="s">
        <v>7683</v>
      </c>
      <c r="L4449" t="s">
        <v>1902</v>
      </c>
    </row>
    <row r="4450" spans="1:12">
      <c r="A4450" t="s">
        <v>19109</v>
      </c>
      <c r="B4450" t="s">
        <v>19076</v>
      </c>
      <c r="C4450" t="str">
        <f t="shared" si="69"/>
        <v>Kinetic</v>
      </c>
      <c r="D4450" s="2" t="s">
        <v>27552</v>
      </c>
      <c r="E4450" t="s">
        <v>24879</v>
      </c>
      <c r="F4450" t="s">
        <v>29389</v>
      </c>
      <c r="G4450" t="s">
        <v>856</v>
      </c>
      <c r="H4450" t="s">
        <v>397</v>
      </c>
      <c r="I4450" t="s">
        <v>3512</v>
      </c>
      <c r="J4450" t="s">
        <v>7777</v>
      </c>
      <c r="K4450" t="s">
        <v>19077</v>
      </c>
      <c r="L4450" t="s">
        <v>1902</v>
      </c>
    </row>
    <row r="4451" spans="1:12">
      <c r="A4451" t="s">
        <v>19111</v>
      </c>
      <c r="B4451" t="s">
        <v>19079</v>
      </c>
      <c r="C4451" t="str">
        <f t="shared" si="69"/>
        <v>Excel</v>
      </c>
      <c r="D4451" s="2" t="s">
        <v>3549</v>
      </c>
      <c r="E4451" t="s">
        <v>25479</v>
      </c>
      <c r="F4451" t="s">
        <v>23430</v>
      </c>
      <c r="G4451" t="s">
        <v>856</v>
      </c>
      <c r="H4451" t="s">
        <v>933</v>
      </c>
      <c r="I4451" t="s">
        <v>19080</v>
      </c>
      <c r="J4451" t="s">
        <v>2978</v>
      </c>
      <c r="K4451" t="s">
        <v>19081</v>
      </c>
      <c r="L4451" t="s">
        <v>1449</v>
      </c>
    </row>
    <row r="4452" spans="1:12">
      <c r="A4452" t="s">
        <v>19113</v>
      </c>
      <c r="B4452" t="s">
        <v>19083</v>
      </c>
      <c r="C4452" t="str">
        <f t="shared" si="69"/>
        <v>Diamant</v>
      </c>
      <c r="D4452" s="2" t="s">
        <v>1740</v>
      </c>
      <c r="E4452" t="s">
        <v>23367</v>
      </c>
      <c r="F4452" t="s">
        <v>4611</v>
      </c>
      <c r="G4452" t="s">
        <v>856</v>
      </c>
      <c r="H4452" t="s">
        <v>175</v>
      </c>
      <c r="I4452" t="s">
        <v>17102</v>
      </c>
      <c r="J4452" t="s">
        <v>856</v>
      </c>
      <c r="K4452" t="s">
        <v>859</v>
      </c>
      <c r="L4452" t="s">
        <v>969</v>
      </c>
    </row>
    <row r="4453" spans="1:12">
      <c r="A4453" t="s">
        <v>19115</v>
      </c>
      <c r="B4453" t="s">
        <v>19085</v>
      </c>
      <c r="C4453" t="str">
        <f t="shared" si="69"/>
        <v>Minolta</v>
      </c>
      <c r="D4453" s="2" t="s">
        <v>376</v>
      </c>
      <c r="E4453" t="s">
        <v>23717</v>
      </c>
      <c r="F4453" t="s">
        <v>9433</v>
      </c>
      <c r="G4453" t="s">
        <v>856</v>
      </c>
      <c r="H4453" t="s">
        <v>1257</v>
      </c>
      <c r="I4453" t="s">
        <v>1028</v>
      </c>
      <c r="J4453" t="s">
        <v>4600</v>
      </c>
      <c r="K4453" t="s">
        <v>19086</v>
      </c>
      <c r="L4453" t="s">
        <v>552</v>
      </c>
    </row>
    <row r="4454" spans="1:12">
      <c r="A4454" t="s">
        <v>19119</v>
      </c>
      <c r="B4454" t="s">
        <v>19088</v>
      </c>
      <c r="C4454" t="str">
        <f t="shared" si="69"/>
        <v>Looks</v>
      </c>
      <c r="D4454" s="2" t="s">
        <v>688</v>
      </c>
      <c r="E4454" t="s">
        <v>23027</v>
      </c>
      <c r="F4454" t="s">
        <v>1570</v>
      </c>
      <c r="G4454" t="s">
        <v>856</v>
      </c>
      <c r="H4454" t="s">
        <v>856</v>
      </c>
      <c r="I4454" t="s">
        <v>1002</v>
      </c>
      <c r="J4454" t="s">
        <v>1687</v>
      </c>
      <c r="K4454" t="s">
        <v>859</v>
      </c>
      <c r="L4454" t="s">
        <v>552</v>
      </c>
    </row>
    <row r="4455" spans="1:12">
      <c r="A4455" t="s">
        <v>19121</v>
      </c>
      <c r="B4455" t="s">
        <v>19090</v>
      </c>
      <c r="C4455" t="str">
        <f t="shared" si="69"/>
        <v>Tirth</v>
      </c>
      <c r="D4455" s="2" t="s">
        <v>4317</v>
      </c>
      <c r="E4455" t="s">
        <v>859</v>
      </c>
      <c r="F4455" t="s">
        <v>3867</v>
      </c>
      <c r="G4455" t="s">
        <v>856</v>
      </c>
      <c r="H4455" t="s">
        <v>175</v>
      </c>
      <c r="I4455" t="s">
        <v>16165</v>
      </c>
      <c r="J4455" t="s">
        <v>856</v>
      </c>
      <c r="K4455" t="s">
        <v>859</v>
      </c>
      <c r="L4455" t="s">
        <v>552</v>
      </c>
    </row>
    <row r="4456" spans="1:12">
      <c r="A4456" t="s">
        <v>19123</v>
      </c>
      <c r="B4456" t="s">
        <v>19092</v>
      </c>
      <c r="C4456" t="str">
        <f t="shared" si="69"/>
        <v>SSPDL</v>
      </c>
      <c r="D4456" s="2" t="s">
        <v>6273</v>
      </c>
      <c r="E4456" t="s">
        <v>859</v>
      </c>
      <c r="F4456" t="s">
        <v>4548</v>
      </c>
      <c r="G4456" t="s">
        <v>856</v>
      </c>
      <c r="H4456" t="s">
        <v>9105</v>
      </c>
      <c r="I4456" t="s">
        <v>19093</v>
      </c>
      <c r="J4456" t="s">
        <v>856</v>
      </c>
      <c r="K4456" t="s">
        <v>870</v>
      </c>
      <c r="L4456" t="s">
        <v>552</v>
      </c>
    </row>
    <row r="4457" spans="1:12">
      <c r="A4457" t="s">
        <v>842</v>
      </c>
      <c r="B4457" t="s">
        <v>843</v>
      </c>
      <c r="C4457" t="str">
        <f t="shared" si="69"/>
        <v>Name</v>
      </c>
      <c r="D4457" s="2" t="s">
        <v>844</v>
      </c>
      <c r="E4457" t="s">
        <v>845</v>
      </c>
      <c r="F4457" t="s">
        <v>846</v>
      </c>
      <c r="G4457" t="s">
        <v>847</v>
      </c>
      <c r="H4457" t="s">
        <v>848</v>
      </c>
      <c r="I4457" t="s">
        <v>849</v>
      </c>
      <c r="J4457" t="s">
        <v>850</v>
      </c>
      <c r="K4457" t="s">
        <v>851</v>
      </c>
      <c r="L4457" t="s">
        <v>852</v>
      </c>
    </row>
    <row r="4458" spans="1:12">
      <c r="A4458" t="s">
        <v>19126</v>
      </c>
      <c r="B4458" t="s">
        <v>19095</v>
      </c>
      <c r="C4458" t="str">
        <f t="shared" si="69"/>
        <v>Setubandhan</v>
      </c>
      <c r="D4458" s="2" t="s">
        <v>570</v>
      </c>
      <c r="E4458" t="s">
        <v>859</v>
      </c>
      <c r="F4458" t="s">
        <v>7465</v>
      </c>
      <c r="G4458" t="s">
        <v>856</v>
      </c>
      <c r="H4458" t="s">
        <v>10347</v>
      </c>
      <c r="I4458" t="s">
        <v>19096</v>
      </c>
      <c r="J4458" t="s">
        <v>856</v>
      </c>
      <c r="K4458" t="s">
        <v>870</v>
      </c>
      <c r="L4458" t="s">
        <v>714</v>
      </c>
    </row>
    <row r="4459" spans="1:12">
      <c r="A4459" t="s">
        <v>19129</v>
      </c>
      <c r="B4459" t="s">
        <v>19098</v>
      </c>
      <c r="C4459" t="str">
        <f t="shared" si="69"/>
        <v>Veer</v>
      </c>
      <c r="D4459" s="2" t="s">
        <v>1415</v>
      </c>
      <c r="E4459" t="s">
        <v>29007</v>
      </c>
      <c r="F4459" t="s">
        <v>10625</v>
      </c>
      <c r="G4459" t="s">
        <v>856</v>
      </c>
      <c r="H4459" t="s">
        <v>1986</v>
      </c>
      <c r="I4459" t="s">
        <v>19099</v>
      </c>
      <c r="J4459" t="s">
        <v>4019</v>
      </c>
      <c r="K4459" t="s">
        <v>19100</v>
      </c>
      <c r="L4459" t="s">
        <v>714</v>
      </c>
    </row>
    <row r="4460" spans="1:12">
      <c r="A4460" t="s">
        <v>19131</v>
      </c>
      <c r="B4460" t="s">
        <v>19104</v>
      </c>
      <c r="C4460" t="str">
        <f t="shared" si="69"/>
        <v>Devine</v>
      </c>
      <c r="D4460" s="2" t="s">
        <v>2631</v>
      </c>
      <c r="E4460" t="s">
        <v>29390</v>
      </c>
      <c r="F4460" t="s">
        <v>6042</v>
      </c>
      <c r="G4460" t="s">
        <v>856</v>
      </c>
      <c r="H4460" t="s">
        <v>3353</v>
      </c>
      <c r="I4460" t="s">
        <v>17102</v>
      </c>
      <c r="J4460" t="s">
        <v>1642</v>
      </c>
      <c r="K4460" t="s">
        <v>19105</v>
      </c>
      <c r="L4460" t="s">
        <v>1601</v>
      </c>
    </row>
    <row r="4461" spans="1:12">
      <c r="A4461" t="s">
        <v>19134</v>
      </c>
      <c r="B4461" t="s">
        <v>19107</v>
      </c>
      <c r="C4461" t="str">
        <f t="shared" si="69"/>
        <v>Oricon</v>
      </c>
      <c r="D4461" s="2" t="s">
        <v>23386</v>
      </c>
      <c r="E4461" t="s">
        <v>892</v>
      </c>
      <c r="F4461" t="s">
        <v>29391</v>
      </c>
      <c r="G4461" t="s">
        <v>2912</v>
      </c>
      <c r="H4461" t="s">
        <v>3903</v>
      </c>
      <c r="I4461" t="s">
        <v>19108</v>
      </c>
      <c r="J4461" t="s">
        <v>2527</v>
      </c>
      <c r="K4461" t="s">
        <v>6326</v>
      </c>
      <c r="L4461" t="s">
        <v>1601</v>
      </c>
    </row>
    <row r="4462" spans="1:12">
      <c r="A4462" t="s">
        <v>19136</v>
      </c>
      <c r="B4462" t="s">
        <v>23028</v>
      </c>
      <c r="C4462" t="str">
        <f t="shared" si="69"/>
        <v>Dhruv</v>
      </c>
      <c r="D4462" s="2" t="s">
        <v>3573</v>
      </c>
      <c r="E4462" t="s">
        <v>859</v>
      </c>
      <c r="F4462" t="s">
        <v>13024</v>
      </c>
      <c r="G4462" t="s">
        <v>856</v>
      </c>
      <c r="H4462" t="s">
        <v>856</v>
      </c>
      <c r="I4462" t="s">
        <v>870</v>
      </c>
      <c r="J4462" t="s">
        <v>2350</v>
      </c>
      <c r="K4462" t="s">
        <v>23029</v>
      </c>
      <c r="L4462" t="s">
        <v>1601</v>
      </c>
    </row>
    <row r="4463" spans="1:12">
      <c r="A4463" t="s">
        <v>19138</v>
      </c>
      <c r="B4463" t="s">
        <v>19110</v>
      </c>
      <c r="C4463" t="str">
        <f t="shared" si="69"/>
        <v>Lesha</v>
      </c>
      <c r="D4463" s="2" t="s">
        <v>282</v>
      </c>
      <c r="E4463" t="s">
        <v>29392</v>
      </c>
      <c r="F4463" t="s">
        <v>216</v>
      </c>
      <c r="G4463" t="s">
        <v>856</v>
      </c>
      <c r="H4463" t="s">
        <v>933</v>
      </c>
      <c r="I4463" t="s">
        <v>17015</v>
      </c>
      <c r="J4463" t="s">
        <v>856</v>
      </c>
      <c r="K4463" t="s">
        <v>870</v>
      </c>
      <c r="L4463" t="s">
        <v>163</v>
      </c>
    </row>
    <row r="4464" spans="1:12">
      <c r="A4464" t="s">
        <v>19140</v>
      </c>
      <c r="B4464" t="s">
        <v>19112</v>
      </c>
      <c r="C4464" t="str">
        <f t="shared" si="69"/>
        <v>West</v>
      </c>
      <c r="D4464" s="2" t="s">
        <v>4756</v>
      </c>
      <c r="E4464" t="s">
        <v>859</v>
      </c>
      <c r="F4464" t="s">
        <v>2539</v>
      </c>
      <c r="G4464" t="s">
        <v>2522</v>
      </c>
      <c r="H4464" t="s">
        <v>732</v>
      </c>
      <c r="I4464" t="s">
        <v>564</v>
      </c>
      <c r="J4464" t="s">
        <v>163</v>
      </c>
      <c r="K4464" t="s">
        <v>564</v>
      </c>
      <c r="L4464" t="s">
        <v>163</v>
      </c>
    </row>
    <row r="4465" spans="1:12">
      <c r="A4465" t="s">
        <v>19142</v>
      </c>
      <c r="B4465" t="s">
        <v>19114</v>
      </c>
      <c r="C4465" t="str">
        <f t="shared" si="69"/>
        <v>Mitshi</v>
      </c>
      <c r="D4465" s="2" t="s">
        <v>6714</v>
      </c>
      <c r="E4465" t="s">
        <v>29393</v>
      </c>
      <c r="F4465" t="s">
        <v>8703</v>
      </c>
      <c r="G4465" t="s">
        <v>856</v>
      </c>
      <c r="H4465" t="s">
        <v>856</v>
      </c>
      <c r="I4465" t="s">
        <v>1002</v>
      </c>
      <c r="J4465" t="s">
        <v>969</v>
      </c>
      <c r="K4465" t="s">
        <v>4541</v>
      </c>
      <c r="L4465" t="s">
        <v>163</v>
      </c>
    </row>
    <row r="4466" spans="1:12">
      <c r="A4466" t="s">
        <v>19146</v>
      </c>
      <c r="B4466" t="s">
        <v>19116</v>
      </c>
      <c r="C4466" t="str">
        <f t="shared" si="69"/>
        <v>G</v>
      </c>
      <c r="D4466" s="2" t="s">
        <v>1611</v>
      </c>
      <c r="E4466" t="s">
        <v>29394</v>
      </c>
      <c r="F4466" t="s">
        <v>5385</v>
      </c>
      <c r="G4466" t="s">
        <v>856</v>
      </c>
      <c r="H4466" t="s">
        <v>448</v>
      </c>
      <c r="I4466" t="s">
        <v>18644</v>
      </c>
      <c r="J4466" t="s">
        <v>5509</v>
      </c>
      <c r="K4466" t="s">
        <v>19118</v>
      </c>
      <c r="L4466" t="s">
        <v>1518</v>
      </c>
    </row>
    <row r="4467" spans="1:12">
      <c r="A4467" t="s">
        <v>19148</v>
      </c>
      <c r="B4467" t="s">
        <v>19122</v>
      </c>
      <c r="C4467" t="str">
        <f t="shared" si="69"/>
        <v>NBI</v>
      </c>
      <c r="D4467" s="2" t="s">
        <v>29395</v>
      </c>
      <c r="E4467" t="s">
        <v>29396</v>
      </c>
      <c r="F4467" t="s">
        <v>29397</v>
      </c>
      <c r="G4467" t="s">
        <v>933</v>
      </c>
      <c r="H4467" t="s">
        <v>4867</v>
      </c>
      <c r="I4467" t="s">
        <v>6131</v>
      </c>
      <c r="J4467" t="s">
        <v>1449</v>
      </c>
      <c r="K4467" t="s">
        <v>3609</v>
      </c>
      <c r="L4467" t="s">
        <v>1518</v>
      </c>
    </row>
    <row r="4468" spans="1:12">
      <c r="A4468" t="s">
        <v>19150</v>
      </c>
      <c r="B4468" t="s">
        <v>19124</v>
      </c>
      <c r="C4468" t="str">
        <f t="shared" si="69"/>
        <v>Sungold</v>
      </c>
      <c r="D4468" s="2" t="s">
        <v>1075</v>
      </c>
      <c r="E4468" t="s">
        <v>17971</v>
      </c>
      <c r="F4468" t="s">
        <v>1256</v>
      </c>
      <c r="G4468" t="s">
        <v>856</v>
      </c>
      <c r="H4468" t="s">
        <v>856</v>
      </c>
      <c r="I4468" t="s">
        <v>859</v>
      </c>
      <c r="J4468" t="s">
        <v>1986</v>
      </c>
      <c r="K4468" t="s">
        <v>19125</v>
      </c>
      <c r="L4468" t="s">
        <v>1518</v>
      </c>
    </row>
    <row r="4469" spans="1:12">
      <c r="A4469" t="s">
        <v>19152</v>
      </c>
      <c r="B4469" t="s">
        <v>19127</v>
      </c>
      <c r="C4469" t="str">
        <f t="shared" si="69"/>
        <v>Evoq</v>
      </c>
      <c r="D4469" s="2" t="s">
        <v>177</v>
      </c>
      <c r="E4469" t="s">
        <v>29398</v>
      </c>
      <c r="F4469" t="s">
        <v>3876</v>
      </c>
      <c r="G4469" t="s">
        <v>856</v>
      </c>
      <c r="H4469" t="s">
        <v>4288</v>
      </c>
      <c r="I4469" t="s">
        <v>7008</v>
      </c>
      <c r="J4469" t="s">
        <v>11893</v>
      </c>
      <c r="K4469" t="s">
        <v>19128</v>
      </c>
      <c r="L4469" t="s">
        <v>1518</v>
      </c>
    </row>
    <row r="4470" spans="1:12">
      <c r="A4470" t="s">
        <v>19155</v>
      </c>
      <c r="B4470" t="s">
        <v>19130</v>
      </c>
      <c r="C4470" t="str">
        <f t="shared" si="69"/>
        <v>BGIL</v>
      </c>
      <c r="D4470" s="2" t="s">
        <v>1805</v>
      </c>
      <c r="E4470" t="s">
        <v>859</v>
      </c>
      <c r="F4470" t="s">
        <v>23624</v>
      </c>
      <c r="G4470" t="s">
        <v>856</v>
      </c>
      <c r="H4470" t="s">
        <v>1437</v>
      </c>
      <c r="I4470" t="s">
        <v>10872</v>
      </c>
      <c r="J4470" t="s">
        <v>632</v>
      </c>
      <c r="K4470" t="s">
        <v>859</v>
      </c>
      <c r="L4470" t="s">
        <v>407</v>
      </c>
    </row>
    <row r="4471" spans="1:12">
      <c r="A4471" t="s">
        <v>19157</v>
      </c>
      <c r="B4471" t="s">
        <v>19120</v>
      </c>
      <c r="C4471" t="str">
        <f t="shared" si="69"/>
        <v>Ramchandra</v>
      </c>
      <c r="D4471" s="2" t="s">
        <v>1229</v>
      </c>
      <c r="E4471" t="s">
        <v>25481</v>
      </c>
      <c r="F4471" t="s">
        <v>1013</v>
      </c>
      <c r="G4471" t="s">
        <v>856</v>
      </c>
      <c r="H4471" t="s">
        <v>856</v>
      </c>
      <c r="I4471" t="s">
        <v>859</v>
      </c>
      <c r="J4471" t="s">
        <v>448</v>
      </c>
      <c r="K4471" t="s">
        <v>8009</v>
      </c>
      <c r="L4471" t="s">
        <v>407</v>
      </c>
    </row>
    <row r="4472" spans="1:12">
      <c r="A4472" t="s">
        <v>19160</v>
      </c>
      <c r="B4472" t="s">
        <v>19132</v>
      </c>
      <c r="C4472" t="str">
        <f t="shared" si="69"/>
        <v>OTCO</v>
      </c>
      <c r="D4472" s="2" t="s">
        <v>625</v>
      </c>
      <c r="E4472" t="s">
        <v>25482</v>
      </c>
      <c r="F4472" t="s">
        <v>444</v>
      </c>
      <c r="G4472" t="s">
        <v>856</v>
      </c>
      <c r="H4472" t="s">
        <v>856</v>
      </c>
      <c r="I4472" t="s">
        <v>870</v>
      </c>
      <c r="J4472" t="s">
        <v>632</v>
      </c>
      <c r="K4472" t="s">
        <v>19133</v>
      </c>
      <c r="L4472" t="s">
        <v>407</v>
      </c>
    </row>
    <row r="4473" spans="1:12">
      <c r="A4473" t="s">
        <v>842</v>
      </c>
      <c r="B4473" t="s">
        <v>843</v>
      </c>
      <c r="C4473" t="str">
        <f t="shared" si="69"/>
        <v>Name</v>
      </c>
      <c r="D4473" s="2" t="s">
        <v>844</v>
      </c>
      <c r="E4473" t="s">
        <v>845</v>
      </c>
      <c r="F4473" t="s">
        <v>846</v>
      </c>
      <c r="G4473" t="s">
        <v>847</v>
      </c>
      <c r="H4473" t="s">
        <v>848</v>
      </c>
      <c r="I4473" t="s">
        <v>849</v>
      </c>
      <c r="J4473" t="s">
        <v>850</v>
      </c>
      <c r="K4473" t="s">
        <v>851</v>
      </c>
      <c r="L4473" t="s">
        <v>852</v>
      </c>
    </row>
    <row r="4474" spans="1:12">
      <c r="A4474" t="s">
        <v>19162</v>
      </c>
      <c r="B4474" t="s">
        <v>19135</v>
      </c>
      <c r="C4474" t="str">
        <f t="shared" si="69"/>
        <v>Panafic</v>
      </c>
      <c r="D4474" s="2" t="s">
        <v>495</v>
      </c>
      <c r="E4474" t="s">
        <v>11736</v>
      </c>
      <c r="F4474" t="s">
        <v>721</v>
      </c>
      <c r="G4474" t="s">
        <v>856</v>
      </c>
      <c r="H4474" t="s">
        <v>632</v>
      </c>
      <c r="I4474" t="s">
        <v>2197</v>
      </c>
      <c r="J4474" t="s">
        <v>449</v>
      </c>
      <c r="K4474" t="s">
        <v>17453</v>
      </c>
      <c r="L4474" t="s">
        <v>407</v>
      </c>
    </row>
    <row r="4475" spans="1:12">
      <c r="A4475" t="s">
        <v>19166</v>
      </c>
      <c r="B4475" t="s">
        <v>19137</v>
      </c>
      <c r="C4475" t="str">
        <f t="shared" si="69"/>
        <v>Ravikumar</v>
      </c>
      <c r="D4475" s="2" t="s">
        <v>3180</v>
      </c>
      <c r="E4475" t="s">
        <v>29399</v>
      </c>
      <c r="F4475" t="s">
        <v>25563</v>
      </c>
      <c r="G4475" t="s">
        <v>856</v>
      </c>
      <c r="H4475" t="s">
        <v>1787</v>
      </c>
      <c r="I4475" t="s">
        <v>6131</v>
      </c>
      <c r="J4475" t="s">
        <v>3706</v>
      </c>
      <c r="K4475" t="s">
        <v>6099</v>
      </c>
      <c r="L4475" t="s">
        <v>1534</v>
      </c>
    </row>
    <row r="4476" spans="1:12">
      <c r="A4476" t="s">
        <v>19168</v>
      </c>
      <c r="B4476" t="s">
        <v>19139</v>
      </c>
      <c r="C4476" t="str">
        <f t="shared" si="69"/>
        <v>VCU</v>
      </c>
      <c r="D4476" s="2" t="s">
        <v>548</v>
      </c>
      <c r="E4476" t="s">
        <v>859</v>
      </c>
      <c r="F4476" t="s">
        <v>3693</v>
      </c>
      <c r="G4476" t="s">
        <v>856</v>
      </c>
      <c r="H4476" t="s">
        <v>856</v>
      </c>
      <c r="I4476" t="s">
        <v>870</v>
      </c>
      <c r="J4476" t="s">
        <v>856</v>
      </c>
      <c r="K4476" t="s">
        <v>859</v>
      </c>
      <c r="L4476" t="s">
        <v>1534</v>
      </c>
    </row>
    <row r="4477" spans="1:12">
      <c r="A4477" t="s">
        <v>19171</v>
      </c>
      <c r="B4477" t="s">
        <v>19141</v>
      </c>
      <c r="C4477" t="str">
        <f t="shared" si="69"/>
        <v>Wagend</v>
      </c>
      <c r="D4477" s="2" t="s">
        <v>8772</v>
      </c>
      <c r="E4477" t="s">
        <v>859</v>
      </c>
      <c r="F4477" t="s">
        <v>2161</v>
      </c>
      <c r="G4477" t="s">
        <v>856</v>
      </c>
      <c r="H4477" t="s">
        <v>175</v>
      </c>
      <c r="I4477" t="s">
        <v>16165</v>
      </c>
      <c r="J4477" t="s">
        <v>1518</v>
      </c>
      <c r="K4477" t="s">
        <v>859</v>
      </c>
      <c r="L4477" t="s">
        <v>3591</v>
      </c>
    </row>
    <row r="4478" spans="1:12">
      <c r="A4478" t="s">
        <v>19175</v>
      </c>
      <c r="B4478" t="s">
        <v>19143</v>
      </c>
      <c r="C4478" t="str">
        <f t="shared" si="69"/>
        <v>Apoorva</v>
      </c>
      <c r="D4478" s="2" t="s">
        <v>3036</v>
      </c>
      <c r="E4478" t="s">
        <v>29400</v>
      </c>
      <c r="F4478" t="s">
        <v>26399</v>
      </c>
      <c r="G4478" t="s">
        <v>856</v>
      </c>
      <c r="H4478" t="s">
        <v>933</v>
      </c>
      <c r="I4478" t="s">
        <v>19144</v>
      </c>
      <c r="J4478" t="s">
        <v>198</v>
      </c>
      <c r="K4478" t="s">
        <v>19145</v>
      </c>
      <c r="L4478" t="s">
        <v>3591</v>
      </c>
    </row>
    <row r="4479" spans="1:12">
      <c r="A4479" t="s">
        <v>19179</v>
      </c>
      <c r="B4479" t="s">
        <v>19156</v>
      </c>
      <c r="C4479" t="str">
        <f t="shared" si="69"/>
        <v>Diensten</v>
      </c>
      <c r="D4479" s="2" t="s">
        <v>10636</v>
      </c>
      <c r="E4479" t="s">
        <v>859</v>
      </c>
      <c r="F4479" t="s">
        <v>29401</v>
      </c>
      <c r="G4479" t="s">
        <v>856</v>
      </c>
      <c r="H4479" t="s">
        <v>11429</v>
      </c>
      <c r="I4479" t="s">
        <v>7450</v>
      </c>
      <c r="J4479" t="s">
        <v>2449</v>
      </c>
      <c r="K4479" t="s">
        <v>10438</v>
      </c>
      <c r="L4479" t="s">
        <v>3591</v>
      </c>
    </row>
    <row r="4480" spans="1:12">
      <c r="A4480" t="s">
        <v>19183</v>
      </c>
      <c r="B4480" t="s">
        <v>19147</v>
      </c>
      <c r="C4480" t="str">
        <f t="shared" si="69"/>
        <v>Hind.Appliances</v>
      </c>
      <c r="D4480" s="2" t="s">
        <v>5546</v>
      </c>
      <c r="E4480" t="s">
        <v>25483</v>
      </c>
      <c r="F4480" t="s">
        <v>1527</v>
      </c>
      <c r="G4480" t="s">
        <v>856</v>
      </c>
      <c r="H4480" t="s">
        <v>231</v>
      </c>
      <c r="I4480" t="s">
        <v>14624</v>
      </c>
      <c r="J4480" t="s">
        <v>856</v>
      </c>
      <c r="K4480" t="s">
        <v>859</v>
      </c>
      <c r="L4480" t="s">
        <v>352</v>
      </c>
    </row>
    <row r="4481" spans="1:12">
      <c r="A4481" t="s">
        <v>19185</v>
      </c>
      <c r="B4481" t="s">
        <v>19149</v>
      </c>
      <c r="C4481" t="str">
        <f t="shared" si="69"/>
        <v>Ishaan</v>
      </c>
      <c r="D4481" s="2" t="s">
        <v>444</v>
      </c>
      <c r="E4481" t="s">
        <v>859</v>
      </c>
      <c r="F4481" t="s">
        <v>2410</v>
      </c>
      <c r="G4481" t="s">
        <v>856</v>
      </c>
      <c r="H4481" t="s">
        <v>524</v>
      </c>
      <c r="I4481" t="s">
        <v>1107</v>
      </c>
      <c r="J4481" t="s">
        <v>856</v>
      </c>
      <c r="K4481" t="s">
        <v>859</v>
      </c>
      <c r="L4481" t="s">
        <v>352</v>
      </c>
    </row>
    <row r="4482" spans="1:12">
      <c r="A4482" t="s">
        <v>19190</v>
      </c>
      <c r="B4482" t="s">
        <v>19151</v>
      </c>
      <c r="C4482" t="str">
        <f t="shared" ref="C4482:C4545" si="70">IFERROR(LEFT(B4482,FIND(" ",B4482)-1),B4482)</f>
        <v>Evexia</v>
      </c>
      <c r="D4482" s="2" t="s">
        <v>3797</v>
      </c>
      <c r="E4482" t="s">
        <v>23210</v>
      </c>
      <c r="F4482" t="s">
        <v>29402</v>
      </c>
      <c r="G4482" t="s">
        <v>856</v>
      </c>
      <c r="H4482" t="s">
        <v>455</v>
      </c>
      <c r="I4482" t="s">
        <v>9996</v>
      </c>
      <c r="J4482" t="s">
        <v>2366</v>
      </c>
      <c r="K4482" t="s">
        <v>2246</v>
      </c>
      <c r="L4482" t="s">
        <v>352</v>
      </c>
    </row>
    <row r="4483" spans="1:12">
      <c r="A4483" t="s">
        <v>19192</v>
      </c>
      <c r="B4483" t="s">
        <v>19153</v>
      </c>
      <c r="C4483" t="str">
        <f t="shared" si="70"/>
        <v>SVS</v>
      </c>
      <c r="D4483" s="2" t="s">
        <v>6023</v>
      </c>
      <c r="E4483" t="s">
        <v>23703</v>
      </c>
      <c r="F4483" t="s">
        <v>5863</v>
      </c>
      <c r="G4483" t="s">
        <v>856</v>
      </c>
      <c r="H4483" t="s">
        <v>883</v>
      </c>
      <c r="I4483" t="s">
        <v>14807</v>
      </c>
      <c r="J4483" t="s">
        <v>400</v>
      </c>
      <c r="K4483" t="s">
        <v>19154</v>
      </c>
      <c r="L4483" t="s">
        <v>352</v>
      </c>
    </row>
    <row r="4484" spans="1:12">
      <c r="A4484" t="s">
        <v>842</v>
      </c>
      <c r="B4484" t="s">
        <v>843</v>
      </c>
      <c r="C4484" t="str">
        <f t="shared" si="70"/>
        <v>Name</v>
      </c>
      <c r="D4484" s="2" t="s">
        <v>844</v>
      </c>
      <c r="E4484" t="s">
        <v>845</v>
      </c>
      <c r="F4484" t="s">
        <v>846</v>
      </c>
      <c r="G4484" t="s">
        <v>847</v>
      </c>
      <c r="H4484" t="s">
        <v>848</v>
      </c>
      <c r="I4484" t="s">
        <v>849</v>
      </c>
      <c r="J4484" t="s">
        <v>850</v>
      </c>
      <c r="K4484" t="s">
        <v>851</v>
      </c>
      <c r="L4484" t="s">
        <v>852</v>
      </c>
    </row>
    <row r="4485" spans="1:12">
      <c r="A4485" t="s">
        <v>19195</v>
      </c>
      <c r="B4485" t="s">
        <v>19158</v>
      </c>
      <c r="C4485" t="str">
        <f t="shared" si="70"/>
        <v>Ashtasidhhi</v>
      </c>
      <c r="D4485" s="2" t="s">
        <v>4968</v>
      </c>
      <c r="E4485" t="s">
        <v>859</v>
      </c>
      <c r="F4485" t="s">
        <v>15081</v>
      </c>
      <c r="G4485" t="s">
        <v>856</v>
      </c>
      <c r="H4485" t="s">
        <v>856</v>
      </c>
      <c r="I4485" t="s">
        <v>870</v>
      </c>
      <c r="J4485" t="s">
        <v>505</v>
      </c>
      <c r="K4485" t="s">
        <v>19159</v>
      </c>
      <c r="L4485" t="s">
        <v>1819</v>
      </c>
    </row>
    <row r="4486" spans="1:12">
      <c r="A4486" t="s">
        <v>19197</v>
      </c>
      <c r="B4486" t="s">
        <v>19169</v>
      </c>
      <c r="C4486" t="str">
        <f t="shared" si="70"/>
        <v>Cressanda</v>
      </c>
      <c r="D4486" s="2" t="s">
        <v>10789</v>
      </c>
      <c r="E4486" t="s">
        <v>859</v>
      </c>
      <c r="F4486" t="s">
        <v>25484</v>
      </c>
      <c r="G4486" t="s">
        <v>856</v>
      </c>
      <c r="H4486" t="s">
        <v>8048</v>
      </c>
      <c r="I4486" t="s">
        <v>2285</v>
      </c>
      <c r="J4486" t="s">
        <v>3075</v>
      </c>
      <c r="K4486" t="s">
        <v>19170</v>
      </c>
      <c r="L4486" t="s">
        <v>1819</v>
      </c>
    </row>
    <row r="4487" spans="1:12">
      <c r="A4487" t="s">
        <v>19199</v>
      </c>
      <c r="B4487" t="s">
        <v>19161</v>
      </c>
      <c r="C4487" t="str">
        <f t="shared" si="70"/>
        <v>First</v>
      </c>
      <c r="D4487" s="2" t="s">
        <v>7138</v>
      </c>
      <c r="E4487" t="s">
        <v>25485</v>
      </c>
      <c r="F4487" t="s">
        <v>415</v>
      </c>
      <c r="G4487" t="s">
        <v>856</v>
      </c>
      <c r="H4487" t="s">
        <v>237</v>
      </c>
      <c r="I4487" t="s">
        <v>911</v>
      </c>
      <c r="J4487" t="s">
        <v>4019</v>
      </c>
      <c r="K4487" t="s">
        <v>4973</v>
      </c>
      <c r="L4487" t="s">
        <v>1369</v>
      </c>
    </row>
    <row r="4488" spans="1:12">
      <c r="A4488" t="s">
        <v>19203</v>
      </c>
      <c r="B4488" t="s">
        <v>19163</v>
      </c>
      <c r="C4488" t="str">
        <f t="shared" si="70"/>
        <v>Lak.</v>
      </c>
      <c r="D4488" s="2" t="s">
        <v>453</v>
      </c>
      <c r="E4488" t="s">
        <v>859</v>
      </c>
      <c r="F4488" t="s">
        <v>6666</v>
      </c>
      <c r="G4488" t="s">
        <v>856</v>
      </c>
      <c r="H4488" t="s">
        <v>5808</v>
      </c>
      <c r="I4488" t="s">
        <v>3694</v>
      </c>
      <c r="J4488" t="s">
        <v>19164</v>
      </c>
      <c r="K4488" t="s">
        <v>19165</v>
      </c>
      <c r="L4488" t="s">
        <v>1369</v>
      </c>
    </row>
    <row r="4489" spans="1:12">
      <c r="A4489" t="s">
        <v>19207</v>
      </c>
      <c r="B4489" t="s">
        <v>19167</v>
      </c>
      <c r="C4489" t="str">
        <f t="shared" si="70"/>
        <v>V</v>
      </c>
      <c r="D4489" s="2" t="s">
        <v>7129</v>
      </c>
      <c r="E4489" t="s">
        <v>14201</v>
      </c>
      <c r="F4489" t="s">
        <v>3075</v>
      </c>
      <c r="G4489" t="s">
        <v>856</v>
      </c>
      <c r="H4489" t="s">
        <v>3591</v>
      </c>
      <c r="I4489" t="s">
        <v>1674</v>
      </c>
      <c r="J4489" t="s">
        <v>856</v>
      </c>
      <c r="K4489" t="s">
        <v>859</v>
      </c>
      <c r="L4489" t="s">
        <v>1369</v>
      </c>
    </row>
    <row r="4490" spans="1:12">
      <c r="A4490" t="s">
        <v>19209</v>
      </c>
      <c r="B4490" t="s">
        <v>19176</v>
      </c>
      <c r="C4490" t="str">
        <f t="shared" si="70"/>
        <v>Patron</v>
      </c>
      <c r="D4490" s="2" t="s">
        <v>2515</v>
      </c>
      <c r="E4490" t="s">
        <v>25486</v>
      </c>
      <c r="F4490" t="s">
        <v>7403</v>
      </c>
      <c r="G4490" t="s">
        <v>856</v>
      </c>
      <c r="H4490" t="s">
        <v>3591</v>
      </c>
      <c r="I4490" t="s">
        <v>19177</v>
      </c>
      <c r="J4490" t="s">
        <v>3552</v>
      </c>
      <c r="K4490" t="s">
        <v>19178</v>
      </c>
      <c r="L4490" t="s">
        <v>1369</v>
      </c>
    </row>
    <row r="4491" spans="1:12">
      <c r="A4491" t="s">
        <v>19211</v>
      </c>
      <c r="B4491" t="s">
        <v>19180</v>
      </c>
      <c r="C4491" t="str">
        <f t="shared" si="70"/>
        <v>Munjal</v>
      </c>
      <c r="D4491" s="2" t="s">
        <v>29403</v>
      </c>
      <c r="E4491" t="s">
        <v>6139</v>
      </c>
      <c r="F4491" t="s">
        <v>29404</v>
      </c>
      <c r="G4491" t="s">
        <v>3471</v>
      </c>
      <c r="H4491" t="s">
        <v>10111</v>
      </c>
      <c r="I4491" t="s">
        <v>19181</v>
      </c>
      <c r="J4491" t="s">
        <v>19182</v>
      </c>
      <c r="K4491" t="s">
        <v>251</v>
      </c>
      <c r="L4491" t="s">
        <v>568</v>
      </c>
    </row>
    <row r="4492" spans="1:12">
      <c r="A4492" t="s">
        <v>19213</v>
      </c>
      <c r="B4492" t="s">
        <v>18933</v>
      </c>
      <c r="C4492" t="str">
        <f t="shared" si="70"/>
        <v>Spectrum</v>
      </c>
      <c r="D4492" s="2" t="s">
        <v>7761</v>
      </c>
      <c r="E4492" t="s">
        <v>859</v>
      </c>
      <c r="F4492" t="s">
        <v>7000</v>
      </c>
      <c r="G4492" t="s">
        <v>856</v>
      </c>
      <c r="H4492" t="s">
        <v>505</v>
      </c>
      <c r="I4492" t="s">
        <v>18935</v>
      </c>
      <c r="J4492" t="s">
        <v>1355</v>
      </c>
      <c r="K4492" t="s">
        <v>18936</v>
      </c>
      <c r="L4492" t="s">
        <v>568</v>
      </c>
    </row>
    <row r="4493" spans="1:12">
      <c r="A4493" t="s">
        <v>19216</v>
      </c>
      <c r="B4493" t="s">
        <v>19184</v>
      </c>
      <c r="C4493" t="str">
        <f t="shared" si="70"/>
        <v>Natural</v>
      </c>
      <c r="D4493" s="2" t="s">
        <v>1894</v>
      </c>
      <c r="E4493" t="s">
        <v>29405</v>
      </c>
      <c r="F4493" t="s">
        <v>7587</v>
      </c>
      <c r="G4493" t="s">
        <v>856</v>
      </c>
      <c r="H4493" t="s">
        <v>673</v>
      </c>
      <c r="I4493" t="s">
        <v>4466</v>
      </c>
      <c r="J4493" t="s">
        <v>186</v>
      </c>
      <c r="K4493" t="s">
        <v>7041</v>
      </c>
      <c r="L4493" t="s">
        <v>568</v>
      </c>
    </row>
    <row r="4494" spans="1:12">
      <c r="A4494" t="s">
        <v>19220</v>
      </c>
      <c r="B4494" t="s">
        <v>19186</v>
      </c>
      <c r="C4494" t="str">
        <f t="shared" si="70"/>
        <v>Thirumalai</v>
      </c>
      <c r="D4494" s="2" t="s">
        <v>29406</v>
      </c>
      <c r="E4494" t="s">
        <v>859</v>
      </c>
      <c r="F4494" t="s">
        <v>29407</v>
      </c>
      <c r="G4494" t="s">
        <v>856</v>
      </c>
      <c r="H4494" t="s">
        <v>19187</v>
      </c>
      <c r="I4494" t="s">
        <v>19188</v>
      </c>
      <c r="J4494" t="s">
        <v>19189</v>
      </c>
      <c r="K4494" t="s">
        <v>17113</v>
      </c>
      <c r="L4494" t="s">
        <v>449</v>
      </c>
    </row>
    <row r="4495" spans="1:12">
      <c r="A4495" t="s">
        <v>19222</v>
      </c>
      <c r="B4495" t="s">
        <v>19191</v>
      </c>
      <c r="C4495" t="str">
        <f t="shared" si="70"/>
        <v>ASL</v>
      </c>
      <c r="D4495" s="2" t="s">
        <v>6005</v>
      </c>
      <c r="E4495" t="s">
        <v>25488</v>
      </c>
      <c r="F4495" t="s">
        <v>25489</v>
      </c>
      <c r="G4495" t="s">
        <v>856</v>
      </c>
      <c r="H4495" t="s">
        <v>354</v>
      </c>
      <c r="I4495" t="s">
        <v>4973</v>
      </c>
      <c r="J4495" t="s">
        <v>856</v>
      </c>
      <c r="K4495" t="s">
        <v>859</v>
      </c>
      <c r="L4495" t="s">
        <v>449</v>
      </c>
    </row>
    <row r="4496" spans="1:12">
      <c r="A4496" t="s">
        <v>19226</v>
      </c>
      <c r="B4496" t="s">
        <v>19193</v>
      </c>
      <c r="C4496" t="str">
        <f t="shared" si="70"/>
        <v>Perfect-Octave</v>
      </c>
      <c r="D4496" s="2" t="s">
        <v>8155</v>
      </c>
      <c r="E4496" t="s">
        <v>859</v>
      </c>
      <c r="F4496" t="s">
        <v>5358</v>
      </c>
      <c r="G4496" t="s">
        <v>856</v>
      </c>
      <c r="H4496" t="s">
        <v>2723</v>
      </c>
      <c r="I4496" t="s">
        <v>11385</v>
      </c>
      <c r="J4496" t="s">
        <v>1687</v>
      </c>
      <c r="K4496" t="s">
        <v>19194</v>
      </c>
      <c r="L4496" t="s">
        <v>4302</v>
      </c>
    </row>
    <row r="4497" spans="1:12">
      <c r="A4497" t="s">
        <v>19229</v>
      </c>
      <c r="B4497" t="s">
        <v>19196</v>
      </c>
      <c r="C4497" t="str">
        <f t="shared" si="70"/>
        <v>Sirohia</v>
      </c>
      <c r="D4497" s="2" t="s">
        <v>13637</v>
      </c>
      <c r="E4497" t="s">
        <v>25171</v>
      </c>
      <c r="F4497" t="s">
        <v>530</v>
      </c>
      <c r="G4497" t="s">
        <v>856</v>
      </c>
      <c r="H4497" t="s">
        <v>1687</v>
      </c>
      <c r="I4497" t="s">
        <v>856</v>
      </c>
      <c r="J4497" t="s">
        <v>856</v>
      </c>
      <c r="K4497" t="s">
        <v>859</v>
      </c>
      <c r="L4497" t="s">
        <v>4302</v>
      </c>
    </row>
    <row r="4498" spans="1:12">
      <c r="A4498" t="s">
        <v>19232</v>
      </c>
      <c r="B4498" t="s">
        <v>19198</v>
      </c>
      <c r="C4498" t="str">
        <f t="shared" si="70"/>
        <v>CHD</v>
      </c>
      <c r="D4498" s="2" t="s">
        <v>8639</v>
      </c>
      <c r="E4498" t="s">
        <v>25490</v>
      </c>
      <c r="F4498" t="s">
        <v>5814</v>
      </c>
      <c r="G4498" t="s">
        <v>856</v>
      </c>
      <c r="H4498" t="s">
        <v>300</v>
      </c>
      <c r="I4498" t="s">
        <v>3685</v>
      </c>
      <c r="J4498" t="s">
        <v>1071</v>
      </c>
      <c r="K4498" t="s">
        <v>18764</v>
      </c>
      <c r="L4498" t="s">
        <v>4302</v>
      </c>
    </row>
    <row r="4499" spans="1:12">
      <c r="A4499" t="s">
        <v>19234</v>
      </c>
      <c r="B4499" t="s">
        <v>19200</v>
      </c>
      <c r="C4499" t="str">
        <f t="shared" si="70"/>
        <v>Shoora</v>
      </c>
      <c r="D4499" s="2" t="s">
        <v>19771</v>
      </c>
      <c r="E4499" t="s">
        <v>25491</v>
      </c>
      <c r="F4499" t="s">
        <v>4728</v>
      </c>
      <c r="G4499" t="s">
        <v>856</v>
      </c>
      <c r="H4499" t="s">
        <v>1369</v>
      </c>
      <c r="I4499" t="s">
        <v>19201</v>
      </c>
      <c r="J4499" t="s">
        <v>6962</v>
      </c>
      <c r="K4499" t="s">
        <v>19202</v>
      </c>
      <c r="L4499" t="s">
        <v>4302</v>
      </c>
    </row>
    <row r="4500" spans="1:12">
      <c r="A4500" t="s">
        <v>842</v>
      </c>
      <c r="B4500" t="s">
        <v>843</v>
      </c>
      <c r="C4500" t="str">
        <f t="shared" si="70"/>
        <v>Name</v>
      </c>
      <c r="D4500" s="2" t="s">
        <v>844</v>
      </c>
      <c r="E4500" t="s">
        <v>845</v>
      </c>
      <c r="F4500" t="s">
        <v>846</v>
      </c>
      <c r="G4500" t="s">
        <v>847</v>
      </c>
      <c r="H4500" t="s">
        <v>848</v>
      </c>
      <c r="I4500" t="s">
        <v>849</v>
      </c>
      <c r="J4500" t="s">
        <v>850</v>
      </c>
      <c r="K4500" t="s">
        <v>851</v>
      </c>
      <c r="L4500" t="s">
        <v>852</v>
      </c>
    </row>
    <row r="4501" spans="1:12">
      <c r="A4501" t="s">
        <v>19236</v>
      </c>
      <c r="B4501" t="s">
        <v>19204</v>
      </c>
      <c r="C4501" t="str">
        <f t="shared" si="70"/>
        <v>Vikas</v>
      </c>
      <c r="D4501" s="2" t="s">
        <v>5891</v>
      </c>
      <c r="E4501" t="s">
        <v>859</v>
      </c>
      <c r="F4501" t="s">
        <v>25492</v>
      </c>
      <c r="G4501" t="s">
        <v>856</v>
      </c>
      <c r="H4501" t="s">
        <v>6954</v>
      </c>
      <c r="I4501" t="s">
        <v>19205</v>
      </c>
      <c r="J4501" t="s">
        <v>19206</v>
      </c>
      <c r="K4501" t="s">
        <v>1986</v>
      </c>
      <c r="L4501" t="s">
        <v>1264</v>
      </c>
    </row>
    <row r="4502" spans="1:12">
      <c r="A4502" t="s">
        <v>19240</v>
      </c>
      <c r="B4502" t="s">
        <v>19208</v>
      </c>
      <c r="C4502" t="str">
        <f t="shared" si="70"/>
        <v>Retro</v>
      </c>
      <c r="D4502" s="2" t="s">
        <v>363</v>
      </c>
      <c r="E4502" t="s">
        <v>25493</v>
      </c>
      <c r="F4502" t="s">
        <v>8910</v>
      </c>
      <c r="G4502" t="s">
        <v>856</v>
      </c>
      <c r="H4502" t="s">
        <v>1787</v>
      </c>
      <c r="I4502" t="s">
        <v>859</v>
      </c>
      <c r="J4502" t="s">
        <v>570</v>
      </c>
      <c r="K4502" t="s">
        <v>859</v>
      </c>
      <c r="L4502" t="s">
        <v>1264</v>
      </c>
    </row>
    <row r="4503" spans="1:12">
      <c r="A4503" t="s">
        <v>19242</v>
      </c>
      <c r="B4503" t="s">
        <v>19210</v>
      </c>
      <c r="C4503" t="str">
        <f t="shared" si="70"/>
        <v>BKV</v>
      </c>
      <c r="D4503" s="2" t="s">
        <v>481</v>
      </c>
      <c r="E4503" t="s">
        <v>859</v>
      </c>
      <c r="F4503" t="s">
        <v>152</v>
      </c>
      <c r="G4503" t="s">
        <v>856</v>
      </c>
      <c r="H4503" t="s">
        <v>175</v>
      </c>
      <c r="I4503" t="s">
        <v>17102</v>
      </c>
      <c r="J4503" t="s">
        <v>198</v>
      </c>
      <c r="K4503" t="s">
        <v>856</v>
      </c>
      <c r="L4503" t="s">
        <v>1141</v>
      </c>
    </row>
    <row r="4504" spans="1:12">
      <c r="A4504" t="s">
        <v>19244</v>
      </c>
      <c r="B4504" t="s">
        <v>19212</v>
      </c>
      <c r="C4504" t="str">
        <f t="shared" si="70"/>
        <v>RLF</v>
      </c>
      <c r="D4504" s="2" t="s">
        <v>5968</v>
      </c>
      <c r="E4504" t="s">
        <v>859</v>
      </c>
      <c r="F4504" t="s">
        <v>5136</v>
      </c>
      <c r="G4504" t="s">
        <v>856</v>
      </c>
      <c r="H4504" t="s">
        <v>3353</v>
      </c>
      <c r="I4504" t="s">
        <v>7950</v>
      </c>
      <c r="J4504" t="s">
        <v>1642</v>
      </c>
      <c r="K4504" t="s">
        <v>19105</v>
      </c>
      <c r="L4504" t="s">
        <v>1141</v>
      </c>
    </row>
    <row r="4505" spans="1:12">
      <c r="A4505" t="s">
        <v>19246</v>
      </c>
      <c r="B4505" t="s">
        <v>19214</v>
      </c>
      <c r="C4505" t="str">
        <f t="shared" si="70"/>
        <v>Source</v>
      </c>
      <c r="D4505" s="2" t="s">
        <v>2820</v>
      </c>
      <c r="E4505" t="s">
        <v>19215</v>
      </c>
      <c r="F4505" t="s">
        <v>430</v>
      </c>
      <c r="G4505" t="s">
        <v>856</v>
      </c>
      <c r="H4505" t="s">
        <v>856</v>
      </c>
      <c r="I4505" t="s">
        <v>1002</v>
      </c>
      <c r="J4505" t="s">
        <v>933</v>
      </c>
      <c r="K4505" t="s">
        <v>1002</v>
      </c>
      <c r="L4505" t="s">
        <v>1141</v>
      </c>
    </row>
    <row r="4506" spans="1:12">
      <c r="A4506" t="s">
        <v>19248</v>
      </c>
      <c r="B4506" t="s">
        <v>19217</v>
      </c>
      <c r="C4506" t="str">
        <f t="shared" si="70"/>
        <v>Sundrop</v>
      </c>
      <c r="D4506" s="2" t="s">
        <v>25494</v>
      </c>
      <c r="E4506" t="s">
        <v>23493</v>
      </c>
      <c r="F4506" t="s">
        <v>25495</v>
      </c>
      <c r="G4506" t="s">
        <v>856</v>
      </c>
      <c r="H4506" t="s">
        <v>656</v>
      </c>
      <c r="I4506" t="s">
        <v>19218</v>
      </c>
      <c r="J4506" t="s">
        <v>19219</v>
      </c>
      <c r="K4506" t="s">
        <v>4190</v>
      </c>
      <c r="L4506" t="s">
        <v>1141</v>
      </c>
    </row>
    <row r="4507" spans="1:12">
      <c r="A4507" t="s">
        <v>19252</v>
      </c>
      <c r="B4507" t="s">
        <v>19221</v>
      </c>
      <c r="C4507" t="str">
        <f t="shared" si="70"/>
        <v>S</v>
      </c>
      <c r="D4507" s="2" t="s">
        <v>473</v>
      </c>
      <c r="E4507" t="s">
        <v>29408</v>
      </c>
      <c r="F4507" t="s">
        <v>7664</v>
      </c>
      <c r="G4507" t="s">
        <v>856</v>
      </c>
      <c r="H4507" t="s">
        <v>524</v>
      </c>
      <c r="I4507" t="s">
        <v>8795</v>
      </c>
      <c r="J4507" t="s">
        <v>231</v>
      </c>
      <c r="K4507" t="s">
        <v>856</v>
      </c>
      <c r="L4507" t="s">
        <v>1141</v>
      </c>
    </row>
    <row r="4508" spans="1:12">
      <c r="A4508" t="s">
        <v>19256</v>
      </c>
      <c r="B4508" t="s">
        <v>19223</v>
      </c>
      <c r="C4508" t="str">
        <f t="shared" si="70"/>
        <v>Mah.</v>
      </c>
      <c r="D4508" s="2" t="s">
        <v>574</v>
      </c>
      <c r="E4508" t="s">
        <v>859</v>
      </c>
      <c r="F4508" t="s">
        <v>2349</v>
      </c>
      <c r="G4508" t="s">
        <v>856</v>
      </c>
      <c r="H4508" t="s">
        <v>6631</v>
      </c>
      <c r="I4508" t="s">
        <v>19225</v>
      </c>
      <c r="J4508" t="s">
        <v>856</v>
      </c>
      <c r="K4508" t="s">
        <v>870</v>
      </c>
      <c r="L4508" t="s">
        <v>3024</v>
      </c>
    </row>
    <row r="4509" spans="1:12">
      <c r="A4509" t="s">
        <v>19260</v>
      </c>
      <c r="B4509" t="s">
        <v>19227</v>
      </c>
      <c r="C4509" t="str">
        <f t="shared" si="70"/>
        <v>National</v>
      </c>
      <c r="D4509" s="2" t="s">
        <v>24721</v>
      </c>
      <c r="E4509" t="s">
        <v>859</v>
      </c>
      <c r="F4509" t="s">
        <v>25496</v>
      </c>
      <c r="G4509" t="s">
        <v>856</v>
      </c>
      <c r="H4509" t="s">
        <v>6085</v>
      </c>
      <c r="I4509" t="s">
        <v>412</v>
      </c>
      <c r="J4509" t="s">
        <v>19228</v>
      </c>
      <c r="K4509" t="s">
        <v>517</v>
      </c>
      <c r="L4509" t="s">
        <v>198</v>
      </c>
    </row>
    <row r="4510" spans="1:12">
      <c r="A4510" t="s">
        <v>19264</v>
      </c>
      <c r="B4510" t="s">
        <v>19230</v>
      </c>
      <c r="C4510" t="str">
        <f t="shared" si="70"/>
        <v>Amerise</v>
      </c>
      <c r="D4510" s="2" t="s">
        <v>4019</v>
      </c>
      <c r="E4510" t="s">
        <v>29409</v>
      </c>
      <c r="F4510" t="s">
        <v>307</v>
      </c>
      <c r="G4510" t="s">
        <v>856</v>
      </c>
      <c r="H4510" t="s">
        <v>3353</v>
      </c>
      <c r="I4510" t="s">
        <v>15616</v>
      </c>
      <c r="J4510" t="s">
        <v>632</v>
      </c>
      <c r="K4510" t="s">
        <v>859</v>
      </c>
      <c r="L4510" t="s">
        <v>2350</v>
      </c>
    </row>
    <row r="4511" spans="1:12">
      <c r="A4511" t="s">
        <v>842</v>
      </c>
      <c r="B4511" t="s">
        <v>843</v>
      </c>
      <c r="C4511" t="str">
        <f t="shared" si="70"/>
        <v>Name</v>
      </c>
      <c r="D4511" s="2" t="s">
        <v>844</v>
      </c>
      <c r="E4511" t="s">
        <v>845</v>
      </c>
      <c r="F4511" t="s">
        <v>846</v>
      </c>
      <c r="G4511" t="s">
        <v>847</v>
      </c>
      <c r="H4511" t="s">
        <v>848</v>
      </c>
      <c r="I4511" t="s">
        <v>849</v>
      </c>
      <c r="J4511" t="s">
        <v>850</v>
      </c>
      <c r="K4511" t="s">
        <v>851</v>
      </c>
      <c r="L4511" t="s">
        <v>852</v>
      </c>
    </row>
    <row r="4512" spans="1:12">
      <c r="A4512" t="s">
        <v>19267</v>
      </c>
      <c r="B4512" t="s">
        <v>19233</v>
      </c>
      <c r="C4512" t="str">
        <f t="shared" si="70"/>
        <v>Jayshree</v>
      </c>
      <c r="D4512" s="2" t="s">
        <v>652</v>
      </c>
      <c r="E4512" t="s">
        <v>29410</v>
      </c>
      <c r="F4512" t="s">
        <v>7489</v>
      </c>
      <c r="G4512" t="s">
        <v>856</v>
      </c>
      <c r="H4512" t="s">
        <v>175</v>
      </c>
      <c r="I4512" t="s">
        <v>1726</v>
      </c>
      <c r="J4512" t="s">
        <v>619</v>
      </c>
      <c r="K4512" t="s">
        <v>6207</v>
      </c>
      <c r="L4512" t="s">
        <v>732</v>
      </c>
    </row>
    <row r="4513" spans="1:12">
      <c r="A4513" t="s">
        <v>19271</v>
      </c>
      <c r="B4513" t="s">
        <v>19235</v>
      </c>
      <c r="C4513" t="str">
        <f t="shared" si="70"/>
        <v>Subhash</v>
      </c>
      <c r="D4513" s="2" t="s">
        <v>1250</v>
      </c>
      <c r="E4513" t="s">
        <v>859</v>
      </c>
      <c r="F4513" t="s">
        <v>11040</v>
      </c>
      <c r="G4513" t="s">
        <v>856</v>
      </c>
      <c r="H4513" t="s">
        <v>354</v>
      </c>
      <c r="I4513" t="s">
        <v>7950</v>
      </c>
      <c r="J4513" t="s">
        <v>883</v>
      </c>
      <c r="K4513" t="s">
        <v>856</v>
      </c>
      <c r="L4513" t="s">
        <v>732</v>
      </c>
    </row>
    <row r="4514" spans="1:12">
      <c r="A4514" t="s">
        <v>19274</v>
      </c>
      <c r="B4514" t="s">
        <v>19237</v>
      </c>
      <c r="C4514" t="str">
        <f t="shared" si="70"/>
        <v>Sunshine</v>
      </c>
      <c r="D4514" s="2" t="s">
        <v>1518</v>
      </c>
      <c r="E4514" t="s">
        <v>8023</v>
      </c>
      <c r="F4514" t="s">
        <v>25497</v>
      </c>
      <c r="G4514" t="s">
        <v>856</v>
      </c>
      <c r="H4514" t="s">
        <v>19238</v>
      </c>
      <c r="I4514" t="s">
        <v>19239</v>
      </c>
      <c r="J4514" t="s">
        <v>3797</v>
      </c>
      <c r="K4514" t="s">
        <v>8576</v>
      </c>
      <c r="L4514" t="s">
        <v>732</v>
      </c>
    </row>
    <row r="4515" spans="1:12">
      <c r="A4515" t="s">
        <v>19279</v>
      </c>
      <c r="B4515" t="s">
        <v>19241</v>
      </c>
      <c r="C4515" t="str">
        <f t="shared" si="70"/>
        <v>Krishna</v>
      </c>
      <c r="D4515" s="2" t="s">
        <v>7124</v>
      </c>
      <c r="E4515" t="s">
        <v>19830</v>
      </c>
      <c r="F4515" t="s">
        <v>636</v>
      </c>
      <c r="G4515" t="s">
        <v>856</v>
      </c>
      <c r="H4515" t="s">
        <v>524</v>
      </c>
      <c r="I4515" t="s">
        <v>1107</v>
      </c>
      <c r="J4515" t="s">
        <v>1804</v>
      </c>
      <c r="K4515" t="s">
        <v>856</v>
      </c>
      <c r="L4515" t="s">
        <v>2240</v>
      </c>
    </row>
    <row r="4516" spans="1:12">
      <c r="A4516" t="s">
        <v>19281</v>
      </c>
      <c r="B4516" t="s">
        <v>19243</v>
      </c>
      <c r="C4516" t="str">
        <f t="shared" si="70"/>
        <v>Vintage</v>
      </c>
      <c r="D4516" s="2" t="s">
        <v>3458</v>
      </c>
      <c r="E4516" t="s">
        <v>22712</v>
      </c>
      <c r="F4516" t="s">
        <v>549</v>
      </c>
      <c r="G4516" t="s">
        <v>856</v>
      </c>
      <c r="H4516" t="s">
        <v>3353</v>
      </c>
      <c r="I4516" t="s">
        <v>1250</v>
      </c>
      <c r="J4516" t="s">
        <v>856</v>
      </c>
      <c r="K4516" t="s">
        <v>859</v>
      </c>
      <c r="L4516" t="s">
        <v>673</v>
      </c>
    </row>
    <row r="4517" spans="1:12">
      <c r="A4517" t="s">
        <v>19283</v>
      </c>
      <c r="B4517" t="s">
        <v>19245</v>
      </c>
      <c r="C4517" t="str">
        <f t="shared" si="70"/>
        <v>Croissance</v>
      </c>
      <c r="D4517" s="2" t="s">
        <v>9823</v>
      </c>
      <c r="E4517" t="s">
        <v>859</v>
      </c>
      <c r="F4517" t="s">
        <v>8797</v>
      </c>
      <c r="G4517" t="s">
        <v>856</v>
      </c>
      <c r="H4517" t="s">
        <v>883</v>
      </c>
      <c r="I4517" t="s">
        <v>856</v>
      </c>
      <c r="J4517" t="s">
        <v>856</v>
      </c>
      <c r="K4517" t="s">
        <v>859</v>
      </c>
      <c r="L4517" t="s">
        <v>2637</v>
      </c>
    </row>
    <row r="4518" spans="1:12">
      <c r="A4518" t="s">
        <v>19285</v>
      </c>
      <c r="B4518" t="s">
        <v>19247</v>
      </c>
      <c r="C4518" t="str">
        <f t="shared" si="70"/>
        <v>Jaihind</v>
      </c>
      <c r="D4518" s="2" t="s">
        <v>24223</v>
      </c>
      <c r="E4518" t="s">
        <v>29411</v>
      </c>
      <c r="F4518" t="s">
        <v>25356</v>
      </c>
      <c r="G4518" t="s">
        <v>856</v>
      </c>
      <c r="H4518" t="s">
        <v>883</v>
      </c>
      <c r="I4518" t="s">
        <v>859</v>
      </c>
      <c r="J4518" t="s">
        <v>933</v>
      </c>
      <c r="K4518" t="s">
        <v>1002</v>
      </c>
      <c r="L4518" t="s">
        <v>2637</v>
      </c>
    </row>
    <row r="4519" spans="1:12">
      <c r="A4519" t="s">
        <v>19288</v>
      </c>
      <c r="B4519" t="s">
        <v>19249</v>
      </c>
      <c r="C4519" t="str">
        <f t="shared" si="70"/>
        <v>Mahalaxmi</v>
      </c>
      <c r="D4519" s="2" t="s">
        <v>4118</v>
      </c>
      <c r="E4519" t="s">
        <v>26167</v>
      </c>
      <c r="F4519" t="s">
        <v>22832</v>
      </c>
      <c r="G4519" t="s">
        <v>856</v>
      </c>
      <c r="H4519" t="s">
        <v>3327</v>
      </c>
      <c r="I4519" t="s">
        <v>19250</v>
      </c>
      <c r="J4519" t="s">
        <v>7099</v>
      </c>
      <c r="K4519" t="s">
        <v>19251</v>
      </c>
      <c r="L4519" t="s">
        <v>2637</v>
      </c>
    </row>
    <row r="4520" spans="1:12">
      <c r="A4520" t="s">
        <v>19290</v>
      </c>
      <c r="B4520" t="s">
        <v>19253</v>
      </c>
      <c r="C4520" t="str">
        <f t="shared" si="70"/>
        <v>P.M.</v>
      </c>
      <c r="D4520" s="2" t="s">
        <v>1228</v>
      </c>
      <c r="E4520" t="s">
        <v>19254</v>
      </c>
      <c r="F4520" t="s">
        <v>8745</v>
      </c>
      <c r="G4520" t="s">
        <v>856</v>
      </c>
      <c r="H4520" t="s">
        <v>3353</v>
      </c>
      <c r="I4520" t="s">
        <v>1250</v>
      </c>
      <c r="J4520" t="s">
        <v>571</v>
      </c>
      <c r="K4520" t="s">
        <v>19255</v>
      </c>
      <c r="L4520" t="s">
        <v>1642</v>
      </c>
    </row>
    <row r="4521" spans="1:12">
      <c r="A4521" t="s">
        <v>19292</v>
      </c>
      <c r="B4521" t="s">
        <v>19257</v>
      </c>
      <c r="C4521" t="str">
        <f t="shared" si="70"/>
        <v>Quasar</v>
      </c>
      <c r="D4521" s="2" t="s">
        <v>1534</v>
      </c>
      <c r="E4521" t="s">
        <v>859</v>
      </c>
      <c r="F4521" t="s">
        <v>7151</v>
      </c>
      <c r="G4521" t="s">
        <v>856</v>
      </c>
      <c r="H4521" t="s">
        <v>1106</v>
      </c>
      <c r="I4521" t="s">
        <v>19258</v>
      </c>
      <c r="J4521" t="s">
        <v>448</v>
      </c>
      <c r="K4521" t="s">
        <v>19259</v>
      </c>
      <c r="L4521" t="s">
        <v>1642</v>
      </c>
    </row>
    <row r="4522" spans="1:12">
      <c r="A4522" t="s">
        <v>19295</v>
      </c>
      <c r="B4522" t="s">
        <v>19261</v>
      </c>
      <c r="C4522" t="str">
        <f t="shared" si="70"/>
        <v>Madhav</v>
      </c>
      <c r="D4522" s="2" t="s">
        <v>7927</v>
      </c>
      <c r="E4522" t="s">
        <v>859</v>
      </c>
      <c r="F4522" t="s">
        <v>15077</v>
      </c>
      <c r="G4522" t="s">
        <v>856</v>
      </c>
      <c r="H4522" t="s">
        <v>12145</v>
      </c>
      <c r="I4522" t="s">
        <v>15355</v>
      </c>
      <c r="J4522" t="s">
        <v>373</v>
      </c>
      <c r="K4522" t="s">
        <v>19263</v>
      </c>
      <c r="L4522" t="s">
        <v>1642</v>
      </c>
    </row>
    <row r="4523" spans="1:12">
      <c r="A4523" t="s">
        <v>19297</v>
      </c>
      <c r="B4523" t="s">
        <v>19265</v>
      </c>
      <c r="C4523" t="str">
        <f t="shared" si="70"/>
        <v>Polycon</v>
      </c>
      <c r="D4523" s="2" t="s">
        <v>5411</v>
      </c>
      <c r="E4523" t="s">
        <v>859</v>
      </c>
      <c r="F4523" t="s">
        <v>4212</v>
      </c>
      <c r="G4523" t="s">
        <v>856</v>
      </c>
      <c r="H4523" t="s">
        <v>19266</v>
      </c>
      <c r="I4523" t="s">
        <v>6512</v>
      </c>
      <c r="J4523" t="s">
        <v>500</v>
      </c>
      <c r="K4523" t="s">
        <v>17059</v>
      </c>
      <c r="L4523" t="s">
        <v>1555</v>
      </c>
    </row>
    <row r="4524" spans="1:12">
      <c r="A4524" t="s">
        <v>19299</v>
      </c>
      <c r="B4524" t="s">
        <v>19268</v>
      </c>
      <c r="C4524" t="str">
        <f t="shared" si="70"/>
        <v>Omnitex</v>
      </c>
      <c r="D4524" s="2" t="s">
        <v>25498</v>
      </c>
      <c r="E4524" t="s">
        <v>859</v>
      </c>
      <c r="F4524" t="s">
        <v>23285</v>
      </c>
      <c r="G4524" t="s">
        <v>3549</v>
      </c>
      <c r="H4524" t="s">
        <v>1405</v>
      </c>
      <c r="I4524" t="s">
        <v>19269</v>
      </c>
      <c r="J4524" t="s">
        <v>568</v>
      </c>
      <c r="K4524" t="s">
        <v>19270</v>
      </c>
      <c r="L4524" t="s">
        <v>1555</v>
      </c>
    </row>
    <row r="4525" spans="1:12">
      <c r="A4525" t="s">
        <v>19302</v>
      </c>
      <c r="B4525" t="s">
        <v>19272</v>
      </c>
      <c r="C4525" t="str">
        <f t="shared" si="70"/>
        <v>VL</v>
      </c>
      <c r="D4525" s="2" t="s">
        <v>3623</v>
      </c>
      <c r="E4525" t="s">
        <v>29412</v>
      </c>
      <c r="F4525" t="s">
        <v>29413</v>
      </c>
      <c r="G4525" t="s">
        <v>856</v>
      </c>
      <c r="H4525" t="s">
        <v>10572</v>
      </c>
      <c r="I4525" t="s">
        <v>10938</v>
      </c>
      <c r="J4525" t="s">
        <v>4006</v>
      </c>
      <c r="K4525" t="s">
        <v>19273</v>
      </c>
      <c r="L4525" t="s">
        <v>1555</v>
      </c>
    </row>
    <row r="4526" spans="1:12">
      <c r="A4526" t="s">
        <v>19305</v>
      </c>
      <c r="B4526" t="s">
        <v>19275</v>
      </c>
      <c r="C4526" t="str">
        <f t="shared" si="70"/>
        <v>Indifra</v>
      </c>
      <c r="D4526" s="2" t="s">
        <v>13241</v>
      </c>
      <c r="E4526" t="s">
        <v>25499</v>
      </c>
      <c r="F4526" t="s">
        <v>5218</v>
      </c>
      <c r="G4526" t="s">
        <v>856</v>
      </c>
      <c r="H4526" t="s">
        <v>19266</v>
      </c>
      <c r="I4526" t="s">
        <v>19277</v>
      </c>
      <c r="J4526" t="s">
        <v>196</v>
      </c>
      <c r="K4526" t="s">
        <v>19278</v>
      </c>
      <c r="L4526" t="s">
        <v>1555</v>
      </c>
    </row>
    <row r="4527" spans="1:12">
      <c r="A4527" t="s">
        <v>842</v>
      </c>
      <c r="B4527" t="s">
        <v>843</v>
      </c>
      <c r="C4527" t="str">
        <f t="shared" si="70"/>
        <v>Name</v>
      </c>
      <c r="D4527" s="2" t="s">
        <v>844</v>
      </c>
      <c r="E4527" t="s">
        <v>845</v>
      </c>
      <c r="F4527" t="s">
        <v>846</v>
      </c>
      <c r="G4527" t="s">
        <v>847</v>
      </c>
      <c r="H4527" t="s">
        <v>848</v>
      </c>
      <c r="I4527" t="s">
        <v>849</v>
      </c>
      <c r="J4527" t="s">
        <v>850</v>
      </c>
      <c r="K4527" t="s">
        <v>851</v>
      </c>
      <c r="L4527" t="s">
        <v>852</v>
      </c>
    </row>
    <row r="4528" spans="1:12">
      <c r="A4528" t="s">
        <v>19309</v>
      </c>
      <c r="B4528" t="s">
        <v>19280</v>
      </c>
      <c r="C4528" t="str">
        <f t="shared" si="70"/>
        <v>Svam</v>
      </c>
      <c r="D4528" s="2" t="s">
        <v>8528</v>
      </c>
      <c r="E4528" t="s">
        <v>859</v>
      </c>
      <c r="F4528" t="s">
        <v>140</v>
      </c>
      <c r="G4528" t="s">
        <v>856</v>
      </c>
      <c r="H4528" t="s">
        <v>883</v>
      </c>
      <c r="I4528" t="s">
        <v>16560</v>
      </c>
      <c r="J4528" t="s">
        <v>632</v>
      </c>
      <c r="K4528" t="s">
        <v>7105</v>
      </c>
      <c r="L4528" t="s">
        <v>1279</v>
      </c>
    </row>
    <row r="4529" spans="1:12">
      <c r="A4529" t="s">
        <v>19311</v>
      </c>
      <c r="B4529" t="s">
        <v>19282</v>
      </c>
      <c r="C4529" t="str">
        <f t="shared" si="70"/>
        <v>Vikas</v>
      </c>
      <c r="D4529" s="2" t="s">
        <v>407</v>
      </c>
      <c r="E4529" t="s">
        <v>859</v>
      </c>
      <c r="F4529" t="s">
        <v>5712</v>
      </c>
      <c r="G4529" t="s">
        <v>856</v>
      </c>
      <c r="H4529" t="s">
        <v>524</v>
      </c>
      <c r="I4529" t="s">
        <v>8795</v>
      </c>
      <c r="J4529" t="s">
        <v>856</v>
      </c>
      <c r="K4529" t="s">
        <v>859</v>
      </c>
      <c r="L4529" t="s">
        <v>1804</v>
      </c>
    </row>
    <row r="4530" spans="1:12">
      <c r="A4530" t="s">
        <v>19314</v>
      </c>
      <c r="B4530" t="s">
        <v>19284</v>
      </c>
      <c r="C4530" t="str">
        <f t="shared" si="70"/>
        <v>Gajanan</v>
      </c>
      <c r="D4530" s="2" t="s">
        <v>23237</v>
      </c>
      <c r="E4530" t="s">
        <v>25500</v>
      </c>
      <c r="F4530" t="s">
        <v>7045</v>
      </c>
      <c r="G4530" t="s">
        <v>856</v>
      </c>
      <c r="H4530" t="s">
        <v>175</v>
      </c>
      <c r="I4530" t="s">
        <v>16165</v>
      </c>
      <c r="J4530" t="s">
        <v>1787</v>
      </c>
      <c r="K4530" t="s">
        <v>856</v>
      </c>
      <c r="L4530" t="s">
        <v>2522</v>
      </c>
    </row>
    <row r="4531" spans="1:12">
      <c r="A4531" t="s">
        <v>19317</v>
      </c>
      <c r="B4531" t="s">
        <v>19286</v>
      </c>
      <c r="C4531" t="str">
        <f t="shared" si="70"/>
        <v>Alfavision</v>
      </c>
      <c r="D4531" s="2" t="s">
        <v>149</v>
      </c>
      <c r="E4531" t="s">
        <v>29414</v>
      </c>
      <c r="F4531" t="s">
        <v>2449</v>
      </c>
      <c r="G4531" t="s">
        <v>856</v>
      </c>
      <c r="H4531" t="s">
        <v>1804</v>
      </c>
      <c r="I4531" t="s">
        <v>856</v>
      </c>
      <c r="J4531" t="s">
        <v>3318</v>
      </c>
      <c r="K4531" t="s">
        <v>19287</v>
      </c>
      <c r="L4531" t="s">
        <v>1687</v>
      </c>
    </row>
    <row r="4532" spans="1:12">
      <c r="A4532" t="s">
        <v>19321</v>
      </c>
      <c r="B4532" t="s">
        <v>19289</v>
      </c>
      <c r="C4532" t="str">
        <f t="shared" si="70"/>
        <v>VKJ</v>
      </c>
      <c r="D4532" s="2" t="s">
        <v>1819</v>
      </c>
      <c r="E4532" t="s">
        <v>22931</v>
      </c>
      <c r="F4532" t="s">
        <v>6878</v>
      </c>
      <c r="G4532" t="s">
        <v>856</v>
      </c>
      <c r="H4532" t="s">
        <v>856</v>
      </c>
      <c r="I4532" t="s">
        <v>859</v>
      </c>
      <c r="J4532" t="s">
        <v>856</v>
      </c>
      <c r="K4532" t="s">
        <v>859</v>
      </c>
      <c r="L4532" t="s">
        <v>1687</v>
      </c>
    </row>
    <row r="4533" spans="1:12">
      <c r="A4533" t="s">
        <v>19323</v>
      </c>
      <c r="B4533" t="s">
        <v>19291</v>
      </c>
      <c r="C4533" t="str">
        <f t="shared" si="70"/>
        <v>R</v>
      </c>
      <c r="D4533" s="2" t="s">
        <v>867</v>
      </c>
      <c r="E4533" t="s">
        <v>859</v>
      </c>
      <c r="F4533" t="s">
        <v>10213</v>
      </c>
      <c r="G4533" t="s">
        <v>856</v>
      </c>
      <c r="H4533" t="s">
        <v>5266</v>
      </c>
      <c r="I4533" t="s">
        <v>14720</v>
      </c>
      <c r="J4533" t="s">
        <v>856</v>
      </c>
      <c r="K4533" t="s">
        <v>859</v>
      </c>
      <c r="L4533" t="s">
        <v>1687</v>
      </c>
    </row>
    <row r="4534" spans="1:12">
      <c r="A4534" t="s">
        <v>19325</v>
      </c>
      <c r="B4534" t="s">
        <v>19293</v>
      </c>
      <c r="C4534" t="str">
        <f t="shared" si="70"/>
        <v>Uniphos</v>
      </c>
      <c r="D4534" s="2" t="s">
        <v>24182</v>
      </c>
      <c r="E4534" t="s">
        <v>859</v>
      </c>
      <c r="F4534" t="s">
        <v>29415</v>
      </c>
      <c r="G4534" t="s">
        <v>1518</v>
      </c>
      <c r="H4534" t="s">
        <v>402</v>
      </c>
      <c r="I4534" t="s">
        <v>19294</v>
      </c>
      <c r="J4534" t="s">
        <v>1021</v>
      </c>
      <c r="K4534" t="s">
        <v>4935</v>
      </c>
      <c r="L4534" t="s">
        <v>632</v>
      </c>
    </row>
    <row r="4535" spans="1:12">
      <c r="A4535" t="s">
        <v>19327</v>
      </c>
      <c r="B4535" t="s">
        <v>19296</v>
      </c>
      <c r="C4535" t="str">
        <f t="shared" si="70"/>
        <v>Computer</v>
      </c>
      <c r="D4535" s="2" t="s">
        <v>392</v>
      </c>
      <c r="E4535" t="s">
        <v>859</v>
      </c>
      <c r="F4535" t="s">
        <v>7758</v>
      </c>
      <c r="G4535" t="s">
        <v>856</v>
      </c>
      <c r="H4535" t="s">
        <v>1106</v>
      </c>
      <c r="I4535" t="s">
        <v>16675</v>
      </c>
      <c r="J4535" t="s">
        <v>856</v>
      </c>
      <c r="K4535" t="s">
        <v>859</v>
      </c>
      <c r="L4535" t="s">
        <v>632</v>
      </c>
    </row>
    <row r="4536" spans="1:12">
      <c r="A4536" t="s">
        <v>19330</v>
      </c>
      <c r="B4536" t="s">
        <v>19298</v>
      </c>
      <c r="C4536" t="str">
        <f t="shared" si="70"/>
        <v>Thinkink</v>
      </c>
      <c r="D4536" s="2" t="s">
        <v>449</v>
      </c>
      <c r="E4536" t="s">
        <v>25327</v>
      </c>
      <c r="F4536" t="s">
        <v>24690</v>
      </c>
      <c r="G4536" t="s">
        <v>856</v>
      </c>
      <c r="H4536" t="s">
        <v>867</v>
      </c>
      <c r="I4536" t="s">
        <v>13487</v>
      </c>
      <c r="J4536" t="s">
        <v>856</v>
      </c>
      <c r="K4536" t="s">
        <v>870</v>
      </c>
      <c r="L4536" t="s">
        <v>632</v>
      </c>
    </row>
    <row r="4537" spans="1:12">
      <c r="A4537" t="s">
        <v>19333</v>
      </c>
      <c r="B4537" t="s">
        <v>19300</v>
      </c>
      <c r="C4537" t="str">
        <f t="shared" si="70"/>
        <v>Hexa</v>
      </c>
      <c r="D4537" s="2" t="s">
        <v>25501</v>
      </c>
      <c r="E4537" t="s">
        <v>859</v>
      </c>
      <c r="F4537" t="s">
        <v>25502</v>
      </c>
      <c r="G4537" t="s">
        <v>856</v>
      </c>
      <c r="H4537" t="s">
        <v>2723</v>
      </c>
      <c r="I4537" t="s">
        <v>19301</v>
      </c>
      <c r="J4537" t="s">
        <v>856</v>
      </c>
      <c r="K4537" t="s">
        <v>859</v>
      </c>
      <c r="L4537" t="s">
        <v>237</v>
      </c>
    </row>
    <row r="4538" spans="1:12">
      <c r="A4538" t="s">
        <v>842</v>
      </c>
      <c r="B4538" t="s">
        <v>843</v>
      </c>
      <c r="C4538" t="str">
        <f t="shared" si="70"/>
        <v>Name</v>
      </c>
      <c r="D4538" s="2" t="s">
        <v>844</v>
      </c>
      <c r="E4538" t="s">
        <v>845</v>
      </c>
      <c r="F4538" t="s">
        <v>846</v>
      </c>
      <c r="G4538" t="s">
        <v>847</v>
      </c>
      <c r="H4538" t="s">
        <v>848</v>
      </c>
      <c r="I4538" t="s">
        <v>849</v>
      </c>
      <c r="J4538" t="s">
        <v>850</v>
      </c>
      <c r="K4538" t="s">
        <v>851</v>
      </c>
      <c r="L4538" t="s">
        <v>852</v>
      </c>
    </row>
    <row r="4539" spans="1:12">
      <c r="A4539" t="s">
        <v>19335</v>
      </c>
      <c r="B4539" t="s">
        <v>19303</v>
      </c>
      <c r="C4539" t="str">
        <f t="shared" si="70"/>
        <v>Mohit</v>
      </c>
      <c r="D4539" s="2" t="s">
        <v>7501</v>
      </c>
      <c r="E4539" t="s">
        <v>859</v>
      </c>
      <c r="F4539" t="s">
        <v>29416</v>
      </c>
      <c r="G4539" t="s">
        <v>856</v>
      </c>
      <c r="H4539" t="s">
        <v>5761</v>
      </c>
      <c r="I4539" t="s">
        <v>19304</v>
      </c>
      <c r="J4539" t="s">
        <v>16894</v>
      </c>
      <c r="K4539" t="s">
        <v>3993</v>
      </c>
      <c r="L4539" t="s">
        <v>237</v>
      </c>
    </row>
    <row r="4540" spans="1:12">
      <c r="A4540" t="s">
        <v>19338</v>
      </c>
      <c r="B4540" t="s">
        <v>19306</v>
      </c>
      <c r="C4540" t="str">
        <f t="shared" si="70"/>
        <v>Superior</v>
      </c>
      <c r="D4540" s="2" t="s">
        <v>158</v>
      </c>
      <c r="E4540" t="s">
        <v>859</v>
      </c>
      <c r="F4540" t="s">
        <v>7978</v>
      </c>
      <c r="G4540" t="s">
        <v>856</v>
      </c>
      <c r="H4540" t="s">
        <v>2196</v>
      </c>
      <c r="I4540" t="s">
        <v>19307</v>
      </c>
      <c r="J4540" t="s">
        <v>2522</v>
      </c>
      <c r="K4540" t="s">
        <v>19308</v>
      </c>
      <c r="L4540" t="s">
        <v>231</v>
      </c>
    </row>
    <row r="4541" spans="1:12">
      <c r="A4541" t="s">
        <v>19340</v>
      </c>
      <c r="B4541" t="s">
        <v>19310</v>
      </c>
      <c r="C4541" t="str">
        <f t="shared" si="70"/>
        <v>MASK</v>
      </c>
      <c r="D4541" s="2" t="s">
        <v>25503</v>
      </c>
      <c r="E4541" t="s">
        <v>859</v>
      </c>
      <c r="F4541" t="s">
        <v>13359</v>
      </c>
      <c r="G4541" t="s">
        <v>856</v>
      </c>
      <c r="H4541" t="s">
        <v>2196</v>
      </c>
      <c r="I4541" t="s">
        <v>16165</v>
      </c>
      <c r="J4541" t="s">
        <v>1787</v>
      </c>
      <c r="K4541" t="s">
        <v>6131</v>
      </c>
      <c r="L4541" t="s">
        <v>231</v>
      </c>
    </row>
    <row r="4542" spans="1:12">
      <c r="A4542" t="s">
        <v>19342</v>
      </c>
      <c r="B4542" t="s">
        <v>19312</v>
      </c>
      <c r="C4542" t="str">
        <f t="shared" si="70"/>
        <v>Haryana</v>
      </c>
      <c r="D4542" s="2" t="s">
        <v>17580</v>
      </c>
      <c r="E4542" t="s">
        <v>859</v>
      </c>
      <c r="F4542" t="s">
        <v>19313</v>
      </c>
      <c r="G4542" t="s">
        <v>856</v>
      </c>
      <c r="H4542" t="s">
        <v>6339</v>
      </c>
      <c r="I4542" t="s">
        <v>16755</v>
      </c>
      <c r="J4542" t="s">
        <v>856</v>
      </c>
      <c r="K4542" t="s">
        <v>859</v>
      </c>
      <c r="L4542" t="s">
        <v>1787</v>
      </c>
    </row>
    <row r="4543" spans="1:12">
      <c r="A4543" t="s">
        <v>19346</v>
      </c>
      <c r="B4543" t="s">
        <v>19315</v>
      </c>
      <c r="C4543" t="str">
        <f t="shared" si="70"/>
        <v>Available</v>
      </c>
      <c r="D4543" s="2" t="s">
        <v>24306</v>
      </c>
      <c r="E4543" t="s">
        <v>2969</v>
      </c>
      <c r="F4543" t="s">
        <v>25504</v>
      </c>
      <c r="G4543" t="s">
        <v>856</v>
      </c>
      <c r="H4543" t="s">
        <v>19316</v>
      </c>
      <c r="I4543" t="s">
        <v>6316</v>
      </c>
      <c r="J4543" t="s">
        <v>1257</v>
      </c>
      <c r="K4543" t="s">
        <v>625</v>
      </c>
      <c r="L4543" t="s">
        <v>1787</v>
      </c>
    </row>
    <row r="4544" spans="1:12">
      <c r="A4544" t="s">
        <v>19350</v>
      </c>
      <c r="B4544" t="s">
        <v>19318</v>
      </c>
      <c r="C4544" t="str">
        <f t="shared" si="70"/>
        <v>GSS</v>
      </c>
      <c r="D4544" s="2" t="s">
        <v>15298</v>
      </c>
      <c r="E4544" t="s">
        <v>859</v>
      </c>
      <c r="F4544" t="s">
        <v>25606</v>
      </c>
      <c r="G4544" t="s">
        <v>856</v>
      </c>
      <c r="H4544" t="s">
        <v>274</v>
      </c>
      <c r="I4544" t="s">
        <v>19319</v>
      </c>
      <c r="J4544" t="s">
        <v>5406</v>
      </c>
      <c r="K4544" t="s">
        <v>19320</v>
      </c>
      <c r="L4544" t="s">
        <v>933</v>
      </c>
    </row>
    <row r="4545" spans="1:12">
      <c r="A4545" t="s">
        <v>19353</v>
      </c>
      <c r="B4545" t="s">
        <v>19322</v>
      </c>
      <c r="C4545" t="str">
        <f t="shared" si="70"/>
        <v>Kashyap</v>
      </c>
      <c r="D4545" s="2" t="s">
        <v>5300</v>
      </c>
      <c r="E4545" t="s">
        <v>859</v>
      </c>
      <c r="F4545" t="s">
        <v>25506</v>
      </c>
      <c r="G4545" t="s">
        <v>856</v>
      </c>
      <c r="H4545" t="s">
        <v>354</v>
      </c>
      <c r="I4545" t="s">
        <v>859</v>
      </c>
      <c r="J4545" t="s">
        <v>856</v>
      </c>
      <c r="K4545" t="s">
        <v>870</v>
      </c>
      <c r="L4545" t="s">
        <v>856</v>
      </c>
    </row>
    <row r="4546" spans="1:12">
      <c r="A4546" t="s">
        <v>19355</v>
      </c>
      <c r="B4546" t="s">
        <v>19324</v>
      </c>
      <c r="C4546" t="str">
        <f t="shared" ref="C4546:C4609" si="71">IFERROR(LEFT(B4546,FIND(" ",B4546)-1),B4546)</f>
        <v>FGP</v>
      </c>
      <c r="D4546" s="2" t="s">
        <v>14044</v>
      </c>
      <c r="E4546" t="s">
        <v>859</v>
      </c>
      <c r="F4546" t="s">
        <v>12905</v>
      </c>
      <c r="G4546" t="s">
        <v>856</v>
      </c>
      <c r="H4546" t="s">
        <v>568</v>
      </c>
      <c r="I4546" t="s">
        <v>458</v>
      </c>
      <c r="J4546" t="s">
        <v>1687</v>
      </c>
      <c r="K4546" t="s">
        <v>8825</v>
      </c>
      <c r="L4546" t="s">
        <v>856</v>
      </c>
    </row>
    <row r="4547" spans="1:12">
      <c r="A4547" t="s">
        <v>19357</v>
      </c>
      <c r="B4547" t="s">
        <v>19326</v>
      </c>
      <c r="C4547" t="str">
        <f t="shared" si="71"/>
        <v>Golkonda</v>
      </c>
      <c r="D4547" s="2" t="s">
        <v>6055</v>
      </c>
      <c r="E4547" t="s">
        <v>15622</v>
      </c>
      <c r="F4547" t="s">
        <v>7757</v>
      </c>
      <c r="G4547" t="s">
        <v>856</v>
      </c>
      <c r="H4547" t="s">
        <v>448</v>
      </c>
      <c r="I4547" t="s">
        <v>8009</v>
      </c>
      <c r="J4547" t="s">
        <v>856</v>
      </c>
      <c r="K4547" t="s">
        <v>870</v>
      </c>
      <c r="L4547" t="s">
        <v>856</v>
      </c>
    </row>
    <row r="4548" spans="1:12">
      <c r="A4548" t="s">
        <v>19359</v>
      </c>
      <c r="B4548" t="s">
        <v>19328</v>
      </c>
      <c r="C4548" t="str">
        <f t="shared" si="71"/>
        <v>Worldwide</v>
      </c>
      <c r="D4548" s="2" t="s">
        <v>8173</v>
      </c>
      <c r="E4548" t="s">
        <v>859</v>
      </c>
      <c r="F4548" t="s">
        <v>686</v>
      </c>
      <c r="G4548" t="s">
        <v>856</v>
      </c>
      <c r="H4548" t="s">
        <v>1804</v>
      </c>
      <c r="I4548" t="s">
        <v>5033</v>
      </c>
      <c r="J4548" t="s">
        <v>3458</v>
      </c>
      <c r="K4548" t="s">
        <v>19329</v>
      </c>
      <c r="L4548" t="s">
        <v>856</v>
      </c>
    </row>
    <row r="4549" spans="1:12">
      <c r="A4549" t="s">
        <v>19362</v>
      </c>
      <c r="B4549" t="s">
        <v>19331</v>
      </c>
      <c r="C4549" t="str">
        <f t="shared" si="71"/>
        <v>Sharp</v>
      </c>
      <c r="D4549" s="2" t="s">
        <v>331</v>
      </c>
      <c r="E4549" t="s">
        <v>29417</v>
      </c>
      <c r="F4549" t="s">
        <v>10384</v>
      </c>
      <c r="G4549" t="s">
        <v>856</v>
      </c>
      <c r="H4549" t="s">
        <v>15354</v>
      </c>
      <c r="I4549" t="s">
        <v>19332</v>
      </c>
      <c r="J4549" t="s">
        <v>856</v>
      </c>
      <c r="K4549" t="s">
        <v>859</v>
      </c>
      <c r="L4549" t="s">
        <v>856</v>
      </c>
    </row>
    <row r="4550" spans="1:12">
      <c r="A4550" t="s">
        <v>19365</v>
      </c>
      <c r="B4550" t="s">
        <v>19334</v>
      </c>
      <c r="C4550" t="str">
        <f t="shared" si="71"/>
        <v>Siddhes.</v>
      </c>
      <c r="D4550" s="2" t="s">
        <v>12351</v>
      </c>
      <c r="E4550" t="s">
        <v>859</v>
      </c>
      <c r="F4550" t="s">
        <v>9086</v>
      </c>
      <c r="G4550" t="s">
        <v>856</v>
      </c>
      <c r="H4550" t="s">
        <v>175</v>
      </c>
      <c r="I4550" t="s">
        <v>856</v>
      </c>
      <c r="J4550" t="s">
        <v>856</v>
      </c>
      <c r="K4550" t="s">
        <v>859</v>
      </c>
      <c r="L4550" t="s">
        <v>856</v>
      </c>
    </row>
    <row r="4551" spans="1:12">
      <c r="A4551" t="s">
        <v>19369</v>
      </c>
      <c r="B4551" t="s">
        <v>19336</v>
      </c>
      <c r="C4551" t="str">
        <f t="shared" si="71"/>
        <v>Transpact</v>
      </c>
      <c r="D4551" s="2" t="s">
        <v>25507</v>
      </c>
      <c r="E4551" t="s">
        <v>25508</v>
      </c>
      <c r="F4551" t="s">
        <v>173</v>
      </c>
      <c r="G4551" t="s">
        <v>856</v>
      </c>
      <c r="H4551" t="s">
        <v>237</v>
      </c>
      <c r="I4551" t="s">
        <v>12633</v>
      </c>
      <c r="J4551" t="s">
        <v>2522</v>
      </c>
      <c r="K4551" t="s">
        <v>859</v>
      </c>
      <c r="L4551" t="s">
        <v>856</v>
      </c>
    </row>
    <row r="4552" spans="1:12">
      <c r="A4552" t="s">
        <v>19371</v>
      </c>
      <c r="B4552" t="s">
        <v>19339</v>
      </c>
      <c r="C4552" t="str">
        <f t="shared" si="71"/>
        <v>Tiaan</v>
      </c>
      <c r="D4552" s="2" t="s">
        <v>4007</v>
      </c>
      <c r="E4552" t="s">
        <v>1002</v>
      </c>
      <c r="F4552" t="s">
        <v>12090</v>
      </c>
      <c r="G4552" t="s">
        <v>856</v>
      </c>
      <c r="H4552" t="s">
        <v>237</v>
      </c>
      <c r="I4552" t="s">
        <v>859</v>
      </c>
      <c r="J4552" t="s">
        <v>856</v>
      </c>
      <c r="K4552" t="s">
        <v>859</v>
      </c>
      <c r="L4552" t="s">
        <v>3353</v>
      </c>
    </row>
    <row r="4553" spans="1:12">
      <c r="A4553" t="s">
        <v>19374</v>
      </c>
      <c r="B4553" t="s">
        <v>19341</v>
      </c>
      <c r="C4553" t="str">
        <f t="shared" si="71"/>
        <v>Square</v>
      </c>
      <c r="D4553" s="2" t="s">
        <v>3611</v>
      </c>
      <c r="E4553" t="s">
        <v>859</v>
      </c>
      <c r="F4553" t="s">
        <v>10738</v>
      </c>
      <c r="G4553" t="s">
        <v>856</v>
      </c>
      <c r="H4553" t="s">
        <v>6992</v>
      </c>
      <c r="I4553" t="s">
        <v>12714</v>
      </c>
      <c r="J4553" t="s">
        <v>856</v>
      </c>
      <c r="K4553" t="s">
        <v>870</v>
      </c>
      <c r="L4553" t="s">
        <v>2196</v>
      </c>
    </row>
    <row r="4554" spans="1:12">
      <c r="A4554" t="s">
        <v>842</v>
      </c>
      <c r="B4554" t="s">
        <v>843</v>
      </c>
      <c r="C4554" t="str">
        <f t="shared" si="71"/>
        <v>Name</v>
      </c>
      <c r="D4554" s="2" t="s">
        <v>844</v>
      </c>
      <c r="E4554" t="s">
        <v>845</v>
      </c>
      <c r="F4554" t="s">
        <v>846</v>
      </c>
      <c r="G4554" t="s">
        <v>847</v>
      </c>
      <c r="H4554" t="s">
        <v>848</v>
      </c>
      <c r="I4554" t="s">
        <v>849</v>
      </c>
      <c r="J4554" t="s">
        <v>850</v>
      </c>
      <c r="K4554" t="s">
        <v>851</v>
      </c>
      <c r="L4554" t="s">
        <v>852</v>
      </c>
    </row>
    <row r="4555" spans="1:12">
      <c r="A4555" t="s">
        <v>19376</v>
      </c>
      <c r="B4555" t="s">
        <v>19343</v>
      </c>
      <c r="C4555" t="str">
        <f t="shared" si="71"/>
        <v>Unishire</v>
      </c>
      <c r="D4555" s="2" t="s">
        <v>702</v>
      </c>
      <c r="E4555" t="s">
        <v>859</v>
      </c>
      <c r="F4555" t="s">
        <v>1570</v>
      </c>
      <c r="G4555" t="s">
        <v>856</v>
      </c>
      <c r="H4555" t="s">
        <v>1274</v>
      </c>
      <c r="I4555" t="s">
        <v>19344</v>
      </c>
      <c r="J4555" t="s">
        <v>10811</v>
      </c>
      <c r="K4555" t="s">
        <v>19345</v>
      </c>
      <c r="L4555" t="s">
        <v>6992</v>
      </c>
    </row>
    <row r="4556" spans="1:12">
      <c r="A4556" t="s">
        <v>19379</v>
      </c>
      <c r="B4556" t="s">
        <v>19347</v>
      </c>
      <c r="C4556" t="str">
        <f t="shared" si="71"/>
        <v>Simplex</v>
      </c>
      <c r="D4556" s="2" t="s">
        <v>25509</v>
      </c>
      <c r="E4556" t="s">
        <v>25510</v>
      </c>
      <c r="F4556" t="s">
        <v>25511</v>
      </c>
      <c r="G4556" t="s">
        <v>856</v>
      </c>
      <c r="H4556" t="s">
        <v>11450</v>
      </c>
      <c r="I4556" t="s">
        <v>19348</v>
      </c>
      <c r="J4556" t="s">
        <v>19349</v>
      </c>
      <c r="K4556" t="s">
        <v>277</v>
      </c>
      <c r="L4556" t="s">
        <v>6992</v>
      </c>
    </row>
    <row r="4557" spans="1:12">
      <c r="A4557" t="s">
        <v>19384</v>
      </c>
      <c r="B4557" t="s">
        <v>19351</v>
      </c>
      <c r="C4557" t="str">
        <f t="shared" si="71"/>
        <v>Genus</v>
      </c>
      <c r="D4557" s="2" t="s">
        <v>3040</v>
      </c>
      <c r="E4557" t="s">
        <v>859</v>
      </c>
      <c r="F4557" t="s">
        <v>6541</v>
      </c>
      <c r="G4557" t="s">
        <v>856</v>
      </c>
      <c r="H4557" t="s">
        <v>524</v>
      </c>
      <c r="I4557" t="s">
        <v>859</v>
      </c>
      <c r="J4557" t="s">
        <v>2858</v>
      </c>
      <c r="K4557" t="s">
        <v>19352</v>
      </c>
      <c r="L4557" t="s">
        <v>524</v>
      </c>
    </row>
    <row r="4558" spans="1:12">
      <c r="A4558" t="s">
        <v>19387</v>
      </c>
      <c r="B4558" t="s">
        <v>19354</v>
      </c>
      <c r="C4558" t="str">
        <f t="shared" si="71"/>
        <v>Kapil</v>
      </c>
      <c r="D4558" s="2" t="s">
        <v>5445</v>
      </c>
      <c r="E4558" t="s">
        <v>29418</v>
      </c>
      <c r="F4558" t="s">
        <v>1037</v>
      </c>
      <c r="G4558" t="s">
        <v>856</v>
      </c>
      <c r="H4558" t="s">
        <v>933</v>
      </c>
      <c r="I4558" t="s">
        <v>4756</v>
      </c>
      <c r="J4558" t="s">
        <v>1279</v>
      </c>
      <c r="K4558" t="s">
        <v>859</v>
      </c>
      <c r="L4558" t="s">
        <v>5266</v>
      </c>
    </row>
    <row r="4559" spans="1:12">
      <c r="A4559" t="s">
        <v>19389</v>
      </c>
      <c r="B4559" t="s">
        <v>19356</v>
      </c>
      <c r="C4559" t="str">
        <f t="shared" si="71"/>
        <v>Ladam</v>
      </c>
      <c r="D4559" s="2" t="s">
        <v>8984</v>
      </c>
      <c r="E4559" t="s">
        <v>859</v>
      </c>
      <c r="F4559" t="s">
        <v>9615</v>
      </c>
      <c r="G4559" t="s">
        <v>856</v>
      </c>
      <c r="H4559" t="s">
        <v>1249</v>
      </c>
      <c r="I4559" t="s">
        <v>16947</v>
      </c>
      <c r="J4559" t="s">
        <v>856</v>
      </c>
      <c r="K4559" t="s">
        <v>859</v>
      </c>
      <c r="L4559" t="s">
        <v>5266</v>
      </c>
    </row>
    <row r="4560" spans="1:12">
      <c r="A4560" t="s">
        <v>19391</v>
      </c>
      <c r="B4560" t="s">
        <v>19358</v>
      </c>
      <c r="C4560" t="str">
        <f t="shared" si="71"/>
        <v>Dhenu</v>
      </c>
      <c r="D4560" s="2" t="s">
        <v>12726</v>
      </c>
      <c r="E4560" t="s">
        <v>5033</v>
      </c>
      <c r="F4560" t="s">
        <v>11818</v>
      </c>
      <c r="G4560" t="s">
        <v>856</v>
      </c>
      <c r="H4560" t="s">
        <v>352</v>
      </c>
      <c r="I4560" t="s">
        <v>2340</v>
      </c>
      <c r="J4560" t="s">
        <v>1986</v>
      </c>
      <c r="K4560" t="s">
        <v>859</v>
      </c>
      <c r="L4560" t="s">
        <v>15354</v>
      </c>
    </row>
    <row r="4561" spans="1:12">
      <c r="A4561" t="s">
        <v>19393</v>
      </c>
      <c r="B4561" t="s">
        <v>19360</v>
      </c>
      <c r="C4561" t="str">
        <f t="shared" si="71"/>
        <v>Alstone</v>
      </c>
      <c r="D4561" s="2" t="s">
        <v>397</v>
      </c>
      <c r="E4561" t="s">
        <v>25512</v>
      </c>
      <c r="F4561" t="s">
        <v>25513</v>
      </c>
      <c r="G4561" t="s">
        <v>856</v>
      </c>
      <c r="H4561" t="s">
        <v>3886</v>
      </c>
      <c r="I4561" t="s">
        <v>19361</v>
      </c>
      <c r="J4561" t="s">
        <v>856</v>
      </c>
      <c r="K4561" t="s">
        <v>870</v>
      </c>
      <c r="L4561" t="s">
        <v>1249</v>
      </c>
    </row>
    <row r="4562" spans="1:12">
      <c r="A4562" t="s">
        <v>19396</v>
      </c>
      <c r="B4562" t="s">
        <v>19363</v>
      </c>
      <c r="C4562" t="str">
        <f t="shared" si="71"/>
        <v>Kohinoor</v>
      </c>
      <c r="D4562" s="2" t="s">
        <v>8686</v>
      </c>
      <c r="E4562" t="s">
        <v>859</v>
      </c>
      <c r="F4562" t="s">
        <v>22929</v>
      </c>
      <c r="G4562" t="s">
        <v>856</v>
      </c>
      <c r="H4562" t="s">
        <v>13872</v>
      </c>
      <c r="I4562" t="s">
        <v>8429</v>
      </c>
      <c r="J4562" t="s">
        <v>5358</v>
      </c>
      <c r="K4562" t="s">
        <v>19364</v>
      </c>
      <c r="L4562" t="s">
        <v>3527</v>
      </c>
    </row>
    <row r="4563" spans="1:12">
      <c r="A4563" t="s">
        <v>19398</v>
      </c>
      <c r="B4563" t="s">
        <v>19366</v>
      </c>
      <c r="C4563" t="str">
        <f t="shared" si="71"/>
        <v>H</v>
      </c>
      <c r="D4563" s="2" t="s">
        <v>3836</v>
      </c>
      <c r="E4563" t="s">
        <v>859</v>
      </c>
      <c r="F4563" t="s">
        <v>29419</v>
      </c>
      <c r="G4563" t="s">
        <v>856</v>
      </c>
      <c r="H4563" t="s">
        <v>19367</v>
      </c>
      <c r="I4563" t="s">
        <v>19368</v>
      </c>
      <c r="J4563" t="s">
        <v>969</v>
      </c>
      <c r="K4563" t="s">
        <v>16947</v>
      </c>
      <c r="L4563" t="s">
        <v>298</v>
      </c>
    </row>
    <row r="4564" spans="1:12">
      <c r="A4564" t="s">
        <v>19400</v>
      </c>
      <c r="B4564" t="s">
        <v>19370</v>
      </c>
      <c r="C4564" t="str">
        <f t="shared" si="71"/>
        <v>Samtex</v>
      </c>
      <c r="D4564" s="2" t="s">
        <v>10491</v>
      </c>
      <c r="E4564" t="s">
        <v>859</v>
      </c>
      <c r="F4564" t="s">
        <v>25162</v>
      </c>
      <c r="G4564" t="s">
        <v>856</v>
      </c>
      <c r="H4564" t="s">
        <v>1106</v>
      </c>
      <c r="I4564" t="s">
        <v>856</v>
      </c>
      <c r="J4564" t="s">
        <v>856</v>
      </c>
      <c r="K4564" t="s">
        <v>859</v>
      </c>
      <c r="L4564" t="s">
        <v>1106</v>
      </c>
    </row>
    <row r="4565" spans="1:12">
      <c r="A4565" t="s">
        <v>842</v>
      </c>
      <c r="B4565" t="s">
        <v>843</v>
      </c>
      <c r="C4565" t="str">
        <f t="shared" si="71"/>
        <v>Name</v>
      </c>
      <c r="D4565" s="2" t="s">
        <v>844</v>
      </c>
      <c r="E4565" t="s">
        <v>845</v>
      </c>
      <c r="F4565" t="s">
        <v>846</v>
      </c>
      <c r="G4565" t="s">
        <v>847</v>
      </c>
      <c r="H4565" t="s">
        <v>848</v>
      </c>
      <c r="I4565" t="s">
        <v>849</v>
      </c>
      <c r="J4565" t="s">
        <v>850</v>
      </c>
      <c r="K4565" t="s">
        <v>851</v>
      </c>
      <c r="L4565" t="s">
        <v>852</v>
      </c>
    </row>
    <row r="4566" spans="1:12">
      <c r="A4566" t="s">
        <v>19402</v>
      </c>
      <c r="B4566" t="s">
        <v>19372</v>
      </c>
      <c r="C4566" t="str">
        <f t="shared" si="71"/>
        <v>Explicit</v>
      </c>
      <c r="D4566" s="2" t="s">
        <v>6749</v>
      </c>
      <c r="E4566" t="s">
        <v>5707</v>
      </c>
      <c r="F4566" t="s">
        <v>10051</v>
      </c>
      <c r="G4566" t="s">
        <v>856</v>
      </c>
      <c r="H4566" t="s">
        <v>1279</v>
      </c>
      <c r="I4566" t="s">
        <v>857</v>
      </c>
      <c r="J4566" t="s">
        <v>6085</v>
      </c>
      <c r="K4566" t="s">
        <v>19373</v>
      </c>
      <c r="L4566" t="s">
        <v>9032</v>
      </c>
    </row>
    <row r="4567" spans="1:12">
      <c r="A4567" t="s">
        <v>19405</v>
      </c>
      <c r="B4567" t="s">
        <v>19375</v>
      </c>
      <c r="C4567" t="str">
        <f t="shared" si="71"/>
        <v>Trio</v>
      </c>
      <c r="D4567" s="2" t="s">
        <v>4642</v>
      </c>
      <c r="E4567" t="s">
        <v>859</v>
      </c>
      <c r="F4567" t="s">
        <v>1987</v>
      </c>
      <c r="G4567" t="s">
        <v>856</v>
      </c>
      <c r="H4567" t="s">
        <v>2522</v>
      </c>
      <c r="I4567" t="s">
        <v>6345</v>
      </c>
      <c r="J4567" t="s">
        <v>1449</v>
      </c>
      <c r="K4567" t="s">
        <v>3609</v>
      </c>
      <c r="L4567" t="s">
        <v>2723</v>
      </c>
    </row>
    <row r="4568" spans="1:12">
      <c r="A4568" t="s">
        <v>19407</v>
      </c>
      <c r="B4568" t="s">
        <v>19377</v>
      </c>
      <c r="C4568" t="str">
        <f t="shared" si="71"/>
        <v>Arman</v>
      </c>
      <c r="D4568" s="2" t="s">
        <v>25514</v>
      </c>
      <c r="E4568" t="s">
        <v>25515</v>
      </c>
      <c r="F4568" t="s">
        <v>24925</v>
      </c>
      <c r="G4568" t="s">
        <v>856</v>
      </c>
      <c r="H4568" t="s">
        <v>3353</v>
      </c>
      <c r="I4568" t="s">
        <v>19378</v>
      </c>
      <c r="J4568" t="s">
        <v>1534</v>
      </c>
      <c r="K4568" t="s">
        <v>859</v>
      </c>
      <c r="L4568" t="s">
        <v>2723</v>
      </c>
    </row>
    <row r="4569" spans="1:12">
      <c r="A4569" t="s">
        <v>19409</v>
      </c>
      <c r="B4569" t="s">
        <v>19380</v>
      </c>
      <c r="C4569" t="str">
        <f t="shared" si="71"/>
        <v>A</v>
      </c>
      <c r="D4569" s="2" t="s">
        <v>29420</v>
      </c>
      <c r="E4569" t="s">
        <v>859</v>
      </c>
      <c r="F4569" t="s">
        <v>29421</v>
      </c>
      <c r="G4569" t="s">
        <v>1642</v>
      </c>
      <c r="H4569" t="s">
        <v>13455</v>
      </c>
      <c r="I4569" t="s">
        <v>19381</v>
      </c>
      <c r="J4569" t="s">
        <v>19382</v>
      </c>
      <c r="K4569" t="s">
        <v>19383</v>
      </c>
      <c r="L4569" t="s">
        <v>2723</v>
      </c>
    </row>
    <row r="4570" spans="1:12">
      <c r="A4570" t="s">
        <v>19411</v>
      </c>
      <c r="B4570" t="s">
        <v>19385</v>
      </c>
      <c r="C4570" t="str">
        <f t="shared" si="71"/>
        <v>Integ.</v>
      </c>
      <c r="D4570" s="2" t="s">
        <v>7788</v>
      </c>
      <c r="E4570" t="s">
        <v>24218</v>
      </c>
      <c r="F4570" t="s">
        <v>6244</v>
      </c>
      <c r="G4570" t="s">
        <v>856</v>
      </c>
      <c r="H4570" t="s">
        <v>632</v>
      </c>
      <c r="I4570" t="s">
        <v>1502</v>
      </c>
      <c r="J4570" t="s">
        <v>1601</v>
      </c>
      <c r="K4570" t="s">
        <v>19386</v>
      </c>
      <c r="L4570" t="s">
        <v>1205</v>
      </c>
    </row>
    <row r="4571" spans="1:12">
      <c r="A4571" t="s">
        <v>19413</v>
      </c>
      <c r="B4571" t="s">
        <v>19388</v>
      </c>
      <c r="C4571" t="str">
        <f t="shared" si="71"/>
        <v>Dolphin</v>
      </c>
      <c r="D4571" s="2" t="s">
        <v>879</v>
      </c>
      <c r="E4571" t="s">
        <v>859</v>
      </c>
      <c r="F4571" t="s">
        <v>7148</v>
      </c>
      <c r="G4571" t="s">
        <v>856</v>
      </c>
      <c r="H4571" t="s">
        <v>1787</v>
      </c>
      <c r="I4571" t="s">
        <v>857</v>
      </c>
      <c r="J4571" t="s">
        <v>448</v>
      </c>
      <c r="K4571" t="s">
        <v>992</v>
      </c>
      <c r="L4571" t="s">
        <v>12145</v>
      </c>
    </row>
    <row r="4572" spans="1:12">
      <c r="A4572" t="s">
        <v>19415</v>
      </c>
      <c r="B4572" t="s">
        <v>19390</v>
      </c>
      <c r="C4572" t="str">
        <f t="shared" si="71"/>
        <v>Natura</v>
      </c>
      <c r="D4572" s="2" t="s">
        <v>9969</v>
      </c>
      <c r="E4572" t="s">
        <v>859</v>
      </c>
      <c r="F4572" t="s">
        <v>3989</v>
      </c>
      <c r="G4572" t="s">
        <v>856</v>
      </c>
      <c r="H4572" t="s">
        <v>175</v>
      </c>
      <c r="I4572" t="s">
        <v>6345</v>
      </c>
      <c r="J4572" t="s">
        <v>856</v>
      </c>
      <c r="K4572" t="s">
        <v>859</v>
      </c>
      <c r="L4572" t="s">
        <v>12145</v>
      </c>
    </row>
    <row r="4573" spans="1:12">
      <c r="A4573" t="s">
        <v>19417</v>
      </c>
      <c r="B4573" t="s">
        <v>19408</v>
      </c>
      <c r="C4573" t="str">
        <f t="shared" si="71"/>
        <v>IGC</v>
      </c>
      <c r="D4573" s="2" t="s">
        <v>363</v>
      </c>
      <c r="E4573" t="s">
        <v>29422</v>
      </c>
      <c r="F4573" t="s">
        <v>3075</v>
      </c>
      <c r="G4573" t="s">
        <v>856</v>
      </c>
      <c r="H4573" t="s">
        <v>856</v>
      </c>
      <c r="I4573" t="s">
        <v>859</v>
      </c>
      <c r="J4573" t="s">
        <v>856</v>
      </c>
      <c r="K4573" t="s">
        <v>859</v>
      </c>
      <c r="L4573" t="s">
        <v>1437</v>
      </c>
    </row>
    <row r="4574" spans="1:12">
      <c r="A4574" t="s">
        <v>19422</v>
      </c>
      <c r="B4574" t="s">
        <v>19392</v>
      </c>
      <c r="C4574" t="str">
        <f t="shared" si="71"/>
        <v>VSF</v>
      </c>
      <c r="D4574" s="2" t="s">
        <v>23110</v>
      </c>
      <c r="E4574" t="s">
        <v>859</v>
      </c>
      <c r="F4574" t="s">
        <v>25516</v>
      </c>
      <c r="G4574" t="s">
        <v>856</v>
      </c>
      <c r="H4574" t="s">
        <v>2196</v>
      </c>
      <c r="I4574" t="s">
        <v>1342</v>
      </c>
      <c r="J4574" t="s">
        <v>856</v>
      </c>
      <c r="K4574" t="s">
        <v>859</v>
      </c>
      <c r="L4574" t="s">
        <v>1274</v>
      </c>
    </row>
    <row r="4575" spans="1:12">
      <c r="A4575" t="s">
        <v>19425</v>
      </c>
      <c r="B4575" t="s">
        <v>19394</v>
      </c>
      <c r="C4575" t="str">
        <f t="shared" si="71"/>
        <v>Sri</v>
      </c>
      <c r="D4575" s="2" t="s">
        <v>242</v>
      </c>
      <c r="E4575" t="s">
        <v>859</v>
      </c>
      <c r="F4575" t="s">
        <v>1537</v>
      </c>
      <c r="G4575" t="s">
        <v>856</v>
      </c>
      <c r="H4575" t="s">
        <v>19395</v>
      </c>
      <c r="I4575" t="s">
        <v>724</v>
      </c>
      <c r="J4575" t="s">
        <v>580</v>
      </c>
      <c r="K4575" t="s">
        <v>8112</v>
      </c>
      <c r="L4575" t="s">
        <v>1274</v>
      </c>
    </row>
    <row r="4576" spans="1:12">
      <c r="A4576" t="s">
        <v>19427</v>
      </c>
      <c r="B4576" t="s">
        <v>19397</v>
      </c>
      <c r="C4576" t="str">
        <f t="shared" si="71"/>
        <v>Shree</v>
      </c>
      <c r="D4576" s="2" t="s">
        <v>734</v>
      </c>
      <c r="E4576" t="s">
        <v>859</v>
      </c>
      <c r="F4576" t="s">
        <v>13327</v>
      </c>
      <c r="G4576" t="s">
        <v>856</v>
      </c>
      <c r="H4576" t="s">
        <v>12145</v>
      </c>
      <c r="I4576" t="s">
        <v>859</v>
      </c>
      <c r="J4576" t="s">
        <v>856</v>
      </c>
      <c r="K4576" t="s">
        <v>859</v>
      </c>
      <c r="L4576" t="s">
        <v>1274</v>
      </c>
    </row>
    <row r="4577" spans="1:12">
      <c r="A4577" t="s">
        <v>19429</v>
      </c>
      <c r="B4577" t="s">
        <v>19399</v>
      </c>
      <c r="C4577" t="str">
        <f t="shared" si="71"/>
        <v>Kotia</v>
      </c>
      <c r="D4577" s="2" t="s">
        <v>11817</v>
      </c>
      <c r="E4577" t="s">
        <v>859</v>
      </c>
      <c r="F4577" t="s">
        <v>5019</v>
      </c>
      <c r="G4577" t="s">
        <v>856</v>
      </c>
      <c r="H4577" t="s">
        <v>6992</v>
      </c>
      <c r="I4577" t="s">
        <v>856</v>
      </c>
      <c r="J4577" t="s">
        <v>856</v>
      </c>
      <c r="K4577" t="s">
        <v>870</v>
      </c>
      <c r="L4577" t="s">
        <v>6477</v>
      </c>
    </row>
    <row r="4578" spans="1:12">
      <c r="A4578" t="s">
        <v>19432</v>
      </c>
      <c r="B4578" t="s">
        <v>19401</v>
      </c>
      <c r="C4578" t="str">
        <f t="shared" si="71"/>
        <v>Grand</v>
      </c>
      <c r="D4578" s="2" t="s">
        <v>12020</v>
      </c>
      <c r="E4578" t="s">
        <v>859</v>
      </c>
      <c r="F4578" t="s">
        <v>29423</v>
      </c>
      <c r="G4578" t="s">
        <v>856</v>
      </c>
      <c r="H4578" t="s">
        <v>2196</v>
      </c>
      <c r="I4578" t="s">
        <v>859</v>
      </c>
      <c r="J4578" t="s">
        <v>856</v>
      </c>
      <c r="K4578" t="s">
        <v>870</v>
      </c>
      <c r="L4578" t="s">
        <v>230</v>
      </c>
    </row>
    <row r="4579" spans="1:12">
      <c r="A4579" t="s">
        <v>19437</v>
      </c>
      <c r="B4579" t="s">
        <v>19403</v>
      </c>
      <c r="C4579" t="str">
        <f t="shared" si="71"/>
        <v>Sri</v>
      </c>
      <c r="D4579" s="2" t="s">
        <v>7501</v>
      </c>
      <c r="E4579" t="s">
        <v>859</v>
      </c>
      <c r="F4579" t="s">
        <v>10274</v>
      </c>
      <c r="G4579" t="s">
        <v>856</v>
      </c>
      <c r="H4579" t="s">
        <v>205</v>
      </c>
      <c r="I4579" t="s">
        <v>16914</v>
      </c>
      <c r="J4579" t="s">
        <v>4318</v>
      </c>
      <c r="K4579" t="s">
        <v>19404</v>
      </c>
      <c r="L4579" t="s">
        <v>287</v>
      </c>
    </row>
    <row r="4580" spans="1:12">
      <c r="A4580" t="s">
        <v>19439</v>
      </c>
      <c r="B4580" t="s">
        <v>19406</v>
      </c>
      <c r="C4580" t="str">
        <f t="shared" si="71"/>
        <v>IND</v>
      </c>
      <c r="D4580" s="2" t="s">
        <v>7738</v>
      </c>
      <c r="E4580" t="s">
        <v>859</v>
      </c>
      <c r="F4580" t="s">
        <v>3759</v>
      </c>
      <c r="G4580" t="s">
        <v>856</v>
      </c>
      <c r="H4580" t="s">
        <v>3353</v>
      </c>
      <c r="I4580" t="s">
        <v>15616</v>
      </c>
      <c r="J4580" t="s">
        <v>856</v>
      </c>
      <c r="K4580" t="s">
        <v>859</v>
      </c>
      <c r="L4580" t="s">
        <v>287</v>
      </c>
    </row>
    <row r="4581" spans="1:12">
      <c r="A4581" t="s">
        <v>842</v>
      </c>
      <c r="B4581" t="s">
        <v>843</v>
      </c>
      <c r="C4581" t="str">
        <f t="shared" si="71"/>
        <v>Name</v>
      </c>
      <c r="D4581" s="2" t="s">
        <v>844</v>
      </c>
      <c r="E4581" t="s">
        <v>845</v>
      </c>
      <c r="F4581" t="s">
        <v>846</v>
      </c>
      <c r="G4581" t="s">
        <v>847</v>
      </c>
      <c r="H4581" t="s">
        <v>848</v>
      </c>
      <c r="I4581" t="s">
        <v>849</v>
      </c>
      <c r="J4581" t="s">
        <v>850</v>
      </c>
      <c r="K4581" t="s">
        <v>851</v>
      </c>
      <c r="L4581" t="s">
        <v>852</v>
      </c>
    </row>
    <row r="4582" spans="1:12">
      <c r="A4582" t="s">
        <v>19442</v>
      </c>
      <c r="B4582" t="s">
        <v>19410</v>
      </c>
      <c r="C4582" t="str">
        <f t="shared" si="71"/>
        <v>Alexander</v>
      </c>
      <c r="D4582" s="2" t="s">
        <v>7048</v>
      </c>
      <c r="E4582" t="s">
        <v>859</v>
      </c>
      <c r="F4582" t="s">
        <v>10106</v>
      </c>
      <c r="G4582" t="s">
        <v>856</v>
      </c>
      <c r="H4582" t="s">
        <v>856</v>
      </c>
      <c r="I4582" t="s">
        <v>859</v>
      </c>
      <c r="J4582" t="s">
        <v>1687</v>
      </c>
      <c r="K4582" t="s">
        <v>15725</v>
      </c>
      <c r="L4582" t="s">
        <v>400</v>
      </c>
    </row>
    <row r="4583" spans="1:12">
      <c r="A4583" t="s">
        <v>19446</v>
      </c>
      <c r="B4583" t="s">
        <v>788</v>
      </c>
      <c r="C4583" t="str">
        <f t="shared" si="71"/>
        <v>Quick</v>
      </c>
      <c r="D4583" s="2" t="s">
        <v>29424</v>
      </c>
      <c r="E4583" t="s">
        <v>859</v>
      </c>
      <c r="F4583" t="s">
        <v>29425</v>
      </c>
      <c r="G4583" t="s">
        <v>856</v>
      </c>
      <c r="H4583" t="s">
        <v>19172</v>
      </c>
      <c r="I4583" t="s">
        <v>19173</v>
      </c>
      <c r="J4583" t="s">
        <v>5707</v>
      </c>
      <c r="K4583" t="s">
        <v>19174</v>
      </c>
      <c r="L4583" t="s">
        <v>400</v>
      </c>
    </row>
    <row r="4584" spans="1:12">
      <c r="A4584" t="s">
        <v>19451</v>
      </c>
      <c r="B4584" t="s">
        <v>19412</v>
      </c>
      <c r="C4584" t="str">
        <f t="shared" si="71"/>
        <v>Mahan</v>
      </c>
      <c r="D4584" s="2" t="s">
        <v>8255</v>
      </c>
      <c r="E4584" t="s">
        <v>859</v>
      </c>
      <c r="F4584" t="s">
        <v>3550</v>
      </c>
      <c r="G4584" t="s">
        <v>856</v>
      </c>
      <c r="H4584" t="s">
        <v>2522</v>
      </c>
      <c r="I4584" t="s">
        <v>6345</v>
      </c>
      <c r="J4584" t="s">
        <v>4019</v>
      </c>
      <c r="K4584" t="s">
        <v>2740</v>
      </c>
      <c r="L4584" t="s">
        <v>19266</v>
      </c>
    </row>
    <row r="4585" spans="1:12">
      <c r="A4585" t="s">
        <v>19453</v>
      </c>
      <c r="B4585" t="s">
        <v>19414</v>
      </c>
      <c r="C4585" t="str">
        <f t="shared" si="71"/>
        <v>Interworld</v>
      </c>
      <c r="D4585" s="2" t="s">
        <v>3591</v>
      </c>
      <c r="E4585" t="s">
        <v>859</v>
      </c>
      <c r="F4585" t="s">
        <v>9560</v>
      </c>
      <c r="G4585" t="s">
        <v>856</v>
      </c>
      <c r="H4585" t="s">
        <v>524</v>
      </c>
      <c r="I4585" t="s">
        <v>1107</v>
      </c>
      <c r="J4585" t="s">
        <v>856</v>
      </c>
      <c r="K4585" t="s">
        <v>870</v>
      </c>
      <c r="L4585" t="s">
        <v>19266</v>
      </c>
    </row>
    <row r="4586" spans="1:12">
      <c r="A4586" t="s">
        <v>19456</v>
      </c>
      <c r="B4586" t="s">
        <v>19416</v>
      </c>
      <c r="C4586" t="str">
        <f t="shared" si="71"/>
        <v>Fortune</v>
      </c>
      <c r="D4586" s="2" t="s">
        <v>25517</v>
      </c>
      <c r="E4586" t="s">
        <v>4889</v>
      </c>
      <c r="F4586" t="s">
        <v>6721</v>
      </c>
      <c r="G4586" t="s">
        <v>856</v>
      </c>
      <c r="H4586" t="s">
        <v>1258</v>
      </c>
      <c r="I4586" t="s">
        <v>1046</v>
      </c>
      <c r="J4586" t="s">
        <v>856</v>
      </c>
      <c r="K4586" t="s">
        <v>859</v>
      </c>
      <c r="L4586" t="s">
        <v>19266</v>
      </c>
    </row>
    <row r="4587" spans="1:12">
      <c r="A4587" t="s">
        <v>19460</v>
      </c>
      <c r="B4587" t="s">
        <v>19418</v>
      </c>
      <c r="C4587" t="str">
        <f t="shared" si="71"/>
        <v>Reetech</v>
      </c>
      <c r="D4587" s="2" t="s">
        <v>9248</v>
      </c>
      <c r="E4587" t="s">
        <v>859</v>
      </c>
      <c r="F4587" t="s">
        <v>1772</v>
      </c>
      <c r="G4587" t="s">
        <v>856</v>
      </c>
      <c r="H4587" t="s">
        <v>19419</v>
      </c>
      <c r="I4587" t="s">
        <v>19420</v>
      </c>
      <c r="J4587" t="s">
        <v>3923</v>
      </c>
      <c r="K4587" t="s">
        <v>19421</v>
      </c>
      <c r="L4587" t="s">
        <v>19266</v>
      </c>
    </row>
    <row r="4588" spans="1:12">
      <c r="A4588" t="s">
        <v>19464</v>
      </c>
      <c r="B4588" t="s">
        <v>19423</v>
      </c>
      <c r="C4588" t="str">
        <f t="shared" si="71"/>
        <v>Azad</v>
      </c>
      <c r="D4588" s="2" t="s">
        <v>29426</v>
      </c>
      <c r="E4588" t="s">
        <v>29427</v>
      </c>
      <c r="F4588" t="s">
        <v>29428</v>
      </c>
      <c r="G4588" t="s">
        <v>856</v>
      </c>
      <c r="H4588" t="s">
        <v>1687</v>
      </c>
      <c r="I4588" t="s">
        <v>19424</v>
      </c>
      <c r="J4588" t="s">
        <v>9733</v>
      </c>
      <c r="K4588" t="s">
        <v>859</v>
      </c>
      <c r="L4588" t="s">
        <v>6339</v>
      </c>
    </row>
    <row r="4589" spans="1:12">
      <c r="A4589" t="s">
        <v>19467</v>
      </c>
      <c r="B4589" t="s">
        <v>19426</v>
      </c>
      <c r="C4589" t="str">
        <f t="shared" si="71"/>
        <v>Docmode</v>
      </c>
      <c r="D4589" s="2" t="s">
        <v>23007</v>
      </c>
      <c r="E4589" t="s">
        <v>859</v>
      </c>
      <c r="F4589" t="s">
        <v>3454</v>
      </c>
      <c r="G4589" t="s">
        <v>856</v>
      </c>
      <c r="H4589" t="s">
        <v>510</v>
      </c>
      <c r="I4589" t="s">
        <v>2110</v>
      </c>
      <c r="J4589" t="s">
        <v>10513</v>
      </c>
      <c r="K4589" t="s">
        <v>2223</v>
      </c>
      <c r="L4589" t="s">
        <v>1291</v>
      </c>
    </row>
    <row r="4590" spans="1:12">
      <c r="A4590" t="s">
        <v>19471</v>
      </c>
      <c r="B4590" t="s">
        <v>19428</v>
      </c>
      <c r="C4590" t="str">
        <f t="shared" si="71"/>
        <v>Olympic</v>
      </c>
      <c r="D4590" s="2" t="s">
        <v>2974</v>
      </c>
      <c r="E4590" t="s">
        <v>859</v>
      </c>
      <c r="F4590" t="s">
        <v>481</v>
      </c>
      <c r="G4590" t="s">
        <v>856</v>
      </c>
      <c r="H4590" t="s">
        <v>15354</v>
      </c>
      <c r="I4590" t="s">
        <v>856</v>
      </c>
      <c r="J4590" t="s">
        <v>856</v>
      </c>
      <c r="K4590" t="s">
        <v>859</v>
      </c>
      <c r="L4590" t="s">
        <v>6631</v>
      </c>
    </row>
    <row r="4591" spans="1:12">
      <c r="A4591" t="s">
        <v>19474</v>
      </c>
      <c r="B4591" t="s">
        <v>19430</v>
      </c>
      <c r="C4591" t="str">
        <f t="shared" si="71"/>
        <v>Dredging</v>
      </c>
      <c r="D4591" s="2" t="s">
        <v>29429</v>
      </c>
      <c r="E4591" t="s">
        <v>859</v>
      </c>
      <c r="F4591" t="s">
        <v>29430</v>
      </c>
      <c r="G4591" t="s">
        <v>856</v>
      </c>
      <c r="H4591" t="s">
        <v>14924</v>
      </c>
      <c r="I4591" t="s">
        <v>4878</v>
      </c>
      <c r="J4591" t="s">
        <v>19431</v>
      </c>
      <c r="K4591" t="s">
        <v>17742</v>
      </c>
      <c r="L4591" t="s">
        <v>174</v>
      </c>
    </row>
    <row r="4592" spans="1:12">
      <c r="A4592" t="s">
        <v>842</v>
      </c>
      <c r="B4592" t="s">
        <v>843</v>
      </c>
      <c r="C4592" t="str">
        <f t="shared" si="71"/>
        <v>Name</v>
      </c>
      <c r="D4592" s="2" t="s">
        <v>844</v>
      </c>
      <c r="E4592" t="s">
        <v>845</v>
      </c>
      <c r="F4592" t="s">
        <v>846</v>
      </c>
      <c r="G4592" t="s">
        <v>847</v>
      </c>
      <c r="H4592" t="s">
        <v>848</v>
      </c>
      <c r="I4592" t="s">
        <v>849</v>
      </c>
      <c r="J4592" t="s">
        <v>850</v>
      </c>
      <c r="K4592" t="s">
        <v>851</v>
      </c>
      <c r="L4592" t="s">
        <v>852</v>
      </c>
    </row>
    <row r="4593" spans="1:12">
      <c r="A4593" t="s">
        <v>19476</v>
      </c>
      <c r="B4593" t="s">
        <v>19433</v>
      </c>
      <c r="C4593" t="str">
        <f t="shared" si="71"/>
        <v>Laxmi</v>
      </c>
      <c r="D4593" s="2" t="s">
        <v>5981</v>
      </c>
      <c r="E4593" t="s">
        <v>859</v>
      </c>
      <c r="F4593" t="s">
        <v>9362</v>
      </c>
      <c r="G4593" t="s">
        <v>856</v>
      </c>
      <c r="H4593" t="s">
        <v>223</v>
      </c>
      <c r="I4593" t="s">
        <v>19434</v>
      </c>
      <c r="J4593" t="s">
        <v>19435</v>
      </c>
      <c r="K4593" t="s">
        <v>19436</v>
      </c>
      <c r="L4593" t="s">
        <v>174</v>
      </c>
    </row>
    <row r="4594" spans="1:12">
      <c r="A4594" t="s">
        <v>19479</v>
      </c>
      <c r="B4594" t="s">
        <v>19438</v>
      </c>
      <c r="C4594" t="str">
        <f t="shared" si="71"/>
        <v>Ashram</v>
      </c>
      <c r="D4594" s="2" t="s">
        <v>4757</v>
      </c>
      <c r="E4594" t="s">
        <v>859</v>
      </c>
      <c r="F4594" t="s">
        <v>5881</v>
      </c>
      <c r="G4594" t="s">
        <v>856</v>
      </c>
      <c r="H4594" t="s">
        <v>2196</v>
      </c>
      <c r="I4594" t="s">
        <v>6345</v>
      </c>
      <c r="J4594" t="s">
        <v>1279</v>
      </c>
      <c r="K4594" t="s">
        <v>1002</v>
      </c>
      <c r="L4594" t="s">
        <v>4411</v>
      </c>
    </row>
    <row r="4595" spans="1:12">
      <c r="A4595" t="s">
        <v>19483</v>
      </c>
      <c r="B4595" t="s">
        <v>19440</v>
      </c>
      <c r="C4595" t="str">
        <f t="shared" si="71"/>
        <v>Jyotirgamya</v>
      </c>
      <c r="D4595" s="2" t="s">
        <v>19441</v>
      </c>
      <c r="E4595" t="s">
        <v>859</v>
      </c>
      <c r="F4595" t="s">
        <v>4666</v>
      </c>
      <c r="G4595" t="s">
        <v>856</v>
      </c>
      <c r="H4595" t="s">
        <v>856</v>
      </c>
      <c r="I4595" t="s">
        <v>859</v>
      </c>
      <c r="J4595" t="s">
        <v>856</v>
      </c>
      <c r="K4595" t="s">
        <v>859</v>
      </c>
      <c r="L4595" t="s">
        <v>4411</v>
      </c>
    </row>
    <row r="4596" spans="1:12">
      <c r="A4596" t="s">
        <v>19488</v>
      </c>
      <c r="B4596" t="s">
        <v>19443</v>
      </c>
      <c r="C4596" t="str">
        <f t="shared" si="71"/>
        <v>Gujarat</v>
      </c>
      <c r="D4596" s="2" t="s">
        <v>23600</v>
      </c>
      <c r="E4596" t="s">
        <v>859</v>
      </c>
      <c r="F4596" t="s">
        <v>29431</v>
      </c>
      <c r="G4596" t="s">
        <v>1582</v>
      </c>
      <c r="H4596" t="s">
        <v>8273</v>
      </c>
      <c r="I4596" t="s">
        <v>19444</v>
      </c>
      <c r="J4596" t="s">
        <v>19445</v>
      </c>
      <c r="K4596" t="s">
        <v>7859</v>
      </c>
      <c r="L4596" t="s">
        <v>91</v>
      </c>
    </row>
    <row r="4597" spans="1:12">
      <c r="A4597" t="s">
        <v>19490</v>
      </c>
      <c r="B4597" t="s">
        <v>19447</v>
      </c>
      <c r="C4597" t="str">
        <f t="shared" si="71"/>
        <v>Emkay</v>
      </c>
      <c r="D4597" s="2" t="s">
        <v>23859</v>
      </c>
      <c r="E4597" t="s">
        <v>859</v>
      </c>
      <c r="F4597" t="s">
        <v>23255</v>
      </c>
      <c r="G4597" t="s">
        <v>856</v>
      </c>
      <c r="H4597" t="s">
        <v>14378</v>
      </c>
      <c r="I4597" t="s">
        <v>19448</v>
      </c>
      <c r="J4597" t="s">
        <v>19449</v>
      </c>
      <c r="K4597" t="s">
        <v>19450</v>
      </c>
      <c r="L4597" t="s">
        <v>4867</v>
      </c>
    </row>
    <row r="4598" spans="1:12">
      <c r="A4598" t="s">
        <v>19492</v>
      </c>
      <c r="B4598" t="s">
        <v>19452</v>
      </c>
      <c r="C4598" t="str">
        <f t="shared" si="71"/>
        <v>Prabha</v>
      </c>
      <c r="D4598" s="2" t="s">
        <v>23094</v>
      </c>
      <c r="E4598" t="s">
        <v>859</v>
      </c>
      <c r="F4598" t="s">
        <v>25519</v>
      </c>
      <c r="G4598" t="s">
        <v>856</v>
      </c>
      <c r="H4598" t="s">
        <v>230</v>
      </c>
      <c r="I4598" t="s">
        <v>12090</v>
      </c>
      <c r="J4598" t="s">
        <v>1858</v>
      </c>
      <c r="K4598" t="s">
        <v>6984</v>
      </c>
      <c r="L4598" t="s">
        <v>4867</v>
      </c>
    </row>
    <row r="4599" spans="1:12">
      <c r="A4599" t="s">
        <v>19496</v>
      </c>
      <c r="B4599" t="s">
        <v>19454</v>
      </c>
      <c r="C4599" t="str">
        <f t="shared" si="71"/>
        <v>Yogi</v>
      </c>
      <c r="D4599" s="2" t="s">
        <v>3815</v>
      </c>
      <c r="E4599" t="s">
        <v>859</v>
      </c>
      <c r="F4599" t="s">
        <v>6371</v>
      </c>
      <c r="G4599" t="s">
        <v>856</v>
      </c>
      <c r="H4599" t="s">
        <v>10893</v>
      </c>
      <c r="I4599" t="s">
        <v>19455</v>
      </c>
      <c r="J4599" t="s">
        <v>2059</v>
      </c>
      <c r="K4599" t="s">
        <v>1624</v>
      </c>
      <c r="L4599" t="s">
        <v>210</v>
      </c>
    </row>
    <row r="4600" spans="1:12">
      <c r="A4600" t="s">
        <v>19500</v>
      </c>
      <c r="B4600" t="s">
        <v>19457</v>
      </c>
      <c r="C4600" t="str">
        <f t="shared" si="71"/>
        <v>Voltaire</v>
      </c>
      <c r="D4600" s="2" t="s">
        <v>9962</v>
      </c>
      <c r="E4600" t="s">
        <v>859</v>
      </c>
      <c r="F4600" t="s">
        <v>688</v>
      </c>
      <c r="G4600" t="s">
        <v>856</v>
      </c>
      <c r="H4600" t="s">
        <v>2637</v>
      </c>
      <c r="I4600" t="s">
        <v>19458</v>
      </c>
      <c r="J4600" t="s">
        <v>448</v>
      </c>
      <c r="K4600" t="s">
        <v>19459</v>
      </c>
      <c r="L4600" t="s">
        <v>7904</v>
      </c>
    </row>
    <row r="4601" spans="1:12">
      <c r="A4601" t="s">
        <v>19504</v>
      </c>
      <c r="B4601" t="s">
        <v>19461</v>
      </c>
      <c r="C4601" t="str">
        <f t="shared" si="71"/>
        <v>GKW</v>
      </c>
      <c r="D4601" s="2" t="s">
        <v>29432</v>
      </c>
      <c r="E4601" t="s">
        <v>859</v>
      </c>
      <c r="F4601" t="s">
        <v>29433</v>
      </c>
      <c r="G4601" t="s">
        <v>856</v>
      </c>
      <c r="H4601" t="s">
        <v>10524</v>
      </c>
      <c r="I4601" t="s">
        <v>19462</v>
      </c>
      <c r="J4601" t="s">
        <v>2448</v>
      </c>
      <c r="K4601" t="s">
        <v>19463</v>
      </c>
      <c r="L4601" t="s">
        <v>7904</v>
      </c>
    </row>
    <row r="4602" spans="1:12">
      <c r="A4602" t="s">
        <v>19508</v>
      </c>
      <c r="B4602" t="s">
        <v>753</v>
      </c>
      <c r="C4602" t="str">
        <f t="shared" si="71"/>
        <v>Goenka</v>
      </c>
      <c r="D4602" s="2" t="s">
        <v>6488</v>
      </c>
      <c r="E4602" t="s">
        <v>859</v>
      </c>
      <c r="F4602" t="s">
        <v>4396</v>
      </c>
      <c r="G4602" t="s">
        <v>856</v>
      </c>
      <c r="H4602" t="s">
        <v>287</v>
      </c>
      <c r="I4602" t="s">
        <v>19465</v>
      </c>
      <c r="J4602" t="s">
        <v>1804</v>
      </c>
      <c r="K4602" t="s">
        <v>19466</v>
      </c>
      <c r="L4602" t="s">
        <v>7904</v>
      </c>
    </row>
    <row r="4603" spans="1:12">
      <c r="A4603" t="s">
        <v>19511</v>
      </c>
      <c r="B4603" t="s">
        <v>19468</v>
      </c>
      <c r="C4603" t="str">
        <f t="shared" si="71"/>
        <v>Silverline</v>
      </c>
      <c r="D4603" s="2" t="s">
        <v>2115</v>
      </c>
      <c r="E4603" t="s">
        <v>5730</v>
      </c>
      <c r="F4603" t="s">
        <v>23715</v>
      </c>
      <c r="G4603" t="s">
        <v>856</v>
      </c>
      <c r="H4603" t="s">
        <v>5862</v>
      </c>
      <c r="I4603" t="s">
        <v>19469</v>
      </c>
      <c r="J4603" t="s">
        <v>4698</v>
      </c>
      <c r="K4603" t="s">
        <v>19470</v>
      </c>
      <c r="L4603" t="s">
        <v>17184</v>
      </c>
    </row>
    <row r="4604" spans="1:12">
      <c r="A4604" t="s">
        <v>19514</v>
      </c>
      <c r="B4604" t="s">
        <v>19472</v>
      </c>
      <c r="C4604" t="str">
        <f t="shared" si="71"/>
        <v>Biogen</v>
      </c>
      <c r="D4604" s="2" t="s">
        <v>2128</v>
      </c>
      <c r="E4604" t="s">
        <v>10668</v>
      </c>
      <c r="F4604" t="s">
        <v>25377</v>
      </c>
      <c r="G4604" t="s">
        <v>856</v>
      </c>
      <c r="H4604" t="s">
        <v>4580</v>
      </c>
      <c r="I4604" t="s">
        <v>19473</v>
      </c>
      <c r="J4604" t="s">
        <v>4945</v>
      </c>
      <c r="K4604" t="s">
        <v>19269</v>
      </c>
      <c r="L4604" t="s">
        <v>17184</v>
      </c>
    </row>
    <row r="4605" spans="1:12">
      <c r="A4605" t="s">
        <v>19519</v>
      </c>
      <c r="B4605" t="s">
        <v>19475</v>
      </c>
      <c r="C4605" t="str">
        <f t="shared" si="71"/>
        <v>Futuristic</v>
      </c>
      <c r="D4605" s="2" t="s">
        <v>23648</v>
      </c>
      <c r="E4605" t="s">
        <v>859</v>
      </c>
      <c r="F4605" t="s">
        <v>22908</v>
      </c>
      <c r="G4605" t="s">
        <v>856</v>
      </c>
      <c r="H4605" t="s">
        <v>3353</v>
      </c>
      <c r="I4605" t="s">
        <v>19378</v>
      </c>
      <c r="J4605" t="s">
        <v>856</v>
      </c>
      <c r="K4605" t="s">
        <v>859</v>
      </c>
      <c r="L4605" t="s">
        <v>17184</v>
      </c>
    </row>
    <row r="4606" spans="1:12">
      <c r="A4606" t="s">
        <v>19521</v>
      </c>
      <c r="B4606" t="s">
        <v>19477</v>
      </c>
      <c r="C4606" t="str">
        <f t="shared" si="71"/>
        <v>Prism</v>
      </c>
      <c r="D4606" s="2" t="s">
        <v>6958</v>
      </c>
      <c r="E4606" t="s">
        <v>390</v>
      </c>
      <c r="F4606" t="s">
        <v>3565</v>
      </c>
      <c r="G4606" t="s">
        <v>856</v>
      </c>
      <c r="H4606" t="s">
        <v>333</v>
      </c>
      <c r="I4606" t="s">
        <v>15284</v>
      </c>
      <c r="J4606" t="s">
        <v>7711</v>
      </c>
      <c r="K4606" t="s">
        <v>19478</v>
      </c>
      <c r="L4606" t="s">
        <v>12074</v>
      </c>
    </row>
    <row r="4607" spans="1:12">
      <c r="A4607" t="s">
        <v>19525</v>
      </c>
      <c r="B4607" t="s">
        <v>19480</v>
      </c>
      <c r="C4607" t="str">
        <f t="shared" si="71"/>
        <v>Brainbees</v>
      </c>
      <c r="D4607" s="2" t="s">
        <v>9001</v>
      </c>
      <c r="E4607" t="s">
        <v>859</v>
      </c>
      <c r="F4607" t="s">
        <v>29434</v>
      </c>
      <c r="G4607" t="s">
        <v>856</v>
      </c>
      <c r="H4607" t="s">
        <v>19481</v>
      </c>
      <c r="I4607" t="s">
        <v>668</v>
      </c>
      <c r="J4607" t="s">
        <v>19482</v>
      </c>
      <c r="K4607" t="s">
        <v>1762</v>
      </c>
      <c r="L4607" t="s">
        <v>12074</v>
      </c>
    </row>
    <row r="4608" spans="1:12">
      <c r="A4608" t="s">
        <v>842</v>
      </c>
      <c r="B4608" t="s">
        <v>843</v>
      </c>
      <c r="C4608" t="str">
        <f t="shared" si="71"/>
        <v>Name</v>
      </c>
      <c r="D4608" s="2" t="s">
        <v>844</v>
      </c>
      <c r="E4608" t="s">
        <v>845</v>
      </c>
      <c r="F4608" t="s">
        <v>846</v>
      </c>
      <c r="G4608" t="s">
        <v>847</v>
      </c>
      <c r="H4608" t="s">
        <v>848</v>
      </c>
      <c r="I4608" t="s">
        <v>849</v>
      </c>
      <c r="J4608" t="s">
        <v>850</v>
      </c>
      <c r="K4608" t="s">
        <v>851</v>
      </c>
      <c r="L4608" t="s">
        <v>852</v>
      </c>
    </row>
    <row r="4609" spans="1:12">
      <c r="A4609" t="s">
        <v>19528</v>
      </c>
      <c r="B4609" t="s">
        <v>19484</v>
      </c>
      <c r="C4609" t="str">
        <f t="shared" si="71"/>
        <v>KIC</v>
      </c>
      <c r="D4609" s="2" t="s">
        <v>1488</v>
      </c>
      <c r="E4609" t="s">
        <v>859</v>
      </c>
      <c r="F4609" t="s">
        <v>29435</v>
      </c>
      <c r="G4609" t="s">
        <v>856</v>
      </c>
      <c r="H4609" t="s">
        <v>19485</v>
      </c>
      <c r="I4609" t="s">
        <v>19486</v>
      </c>
      <c r="J4609" t="s">
        <v>19487</v>
      </c>
      <c r="K4609" t="s">
        <v>12336</v>
      </c>
      <c r="L4609" t="s">
        <v>13306</v>
      </c>
    </row>
    <row r="4610" spans="1:12">
      <c r="A4610" t="s">
        <v>19531</v>
      </c>
      <c r="B4610" t="s">
        <v>19489</v>
      </c>
      <c r="C4610" t="str">
        <f t="shared" ref="C4610:C4673" si="72">IFERROR(LEFT(B4610,FIND(" ",B4610)-1),B4610)</f>
        <v>Popular</v>
      </c>
      <c r="D4610" s="2" t="s">
        <v>22689</v>
      </c>
      <c r="E4610" t="s">
        <v>859</v>
      </c>
      <c r="F4610" t="s">
        <v>25521</v>
      </c>
      <c r="G4610" t="s">
        <v>856</v>
      </c>
      <c r="H4610" t="s">
        <v>1249</v>
      </c>
      <c r="I4610" t="s">
        <v>16491</v>
      </c>
      <c r="J4610" t="s">
        <v>856</v>
      </c>
      <c r="K4610" t="s">
        <v>859</v>
      </c>
      <c r="L4610" t="s">
        <v>13306</v>
      </c>
    </row>
    <row r="4611" spans="1:12">
      <c r="A4611" t="s">
        <v>19533</v>
      </c>
      <c r="B4611" t="s">
        <v>19491</v>
      </c>
      <c r="C4611" t="str">
        <f t="shared" si="72"/>
        <v>Johnson</v>
      </c>
      <c r="D4611" s="2" t="s">
        <v>993</v>
      </c>
      <c r="E4611" t="s">
        <v>859</v>
      </c>
      <c r="F4611" t="s">
        <v>24260</v>
      </c>
      <c r="G4611" t="s">
        <v>856</v>
      </c>
      <c r="H4611" t="s">
        <v>6992</v>
      </c>
      <c r="I4611" t="s">
        <v>6131</v>
      </c>
      <c r="J4611" t="s">
        <v>856</v>
      </c>
      <c r="K4611" t="s">
        <v>859</v>
      </c>
      <c r="L4611" t="s">
        <v>5761</v>
      </c>
    </row>
    <row r="4612" spans="1:12">
      <c r="A4612" t="s">
        <v>19536</v>
      </c>
      <c r="B4612" t="s">
        <v>19493</v>
      </c>
      <c r="C4612" t="str">
        <f t="shared" si="72"/>
        <v>Vipul</v>
      </c>
      <c r="D4612" s="2" t="s">
        <v>5212</v>
      </c>
      <c r="E4612" t="s">
        <v>859</v>
      </c>
      <c r="F4612" t="s">
        <v>29436</v>
      </c>
      <c r="G4612" t="s">
        <v>856</v>
      </c>
      <c r="H4612" t="s">
        <v>486</v>
      </c>
      <c r="I4612" t="s">
        <v>19494</v>
      </c>
      <c r="J4612" t="s">
        <v>3549</v>
      </c>
      <c r="K4612" t="s">
        <v>19495</v>
      </c>
      <c r="L4612" t="s">
        <v>7541</v>
      </c>
    </row>
    <row r="4613" spans="1:12">
      <c r="A4613" t="s">
        <v>19540</v>
      </c>
      <c r="B4613" t="s">
        <v>19497</v>
      </c>
      <c r="C4613" t="str">
        <f t="shared" si="72"/>
        <v>Newjaisa</v>
      </c>
      <c r="D4613" s="2" t="s">
        <v>13756</v>
      </c>
      <c r="E4613" t="s">
        <v>859</v>
      </c>
      <c r="F4613" t="s">
        <v>22901</v>
      </c>
      <c r="G4613" t="s">
        <v>856</v>
      </c>
      <c r="H4613" t="s">
        <v>1510</v>
      </c>
      <c r="I4613" t="s">
        <v>19498</v>
      </c>
      <c r="J4613" t="s">
        <v>8275</v>
      </c>
      <c r="K4613" t="s">
        <v>19499</v>
      </c>
      <c r="L4613" t="s">
        <v>7541</v>
      </c>
    </row>
    <row r="4614" spans="1:12">
      <c r="A4614" t="s">
        <v>19544</v>
      </c>
      <c r="B4614" t="s">
        <v>19501</v>
      </c>
      <c r="C4614" t="str">
        <f t="shared" si="72"/>
        <v>C</v>
      </c>
      <c r="D4614" s="2" t="s">
        <v>3109</v>
      </c>
      <c r="E4614" t="s">
        <v>859</v>
      </c>
      <c r="F4614" t="s">
        <v>29437</v>
      </c>
      <c r="G4614" t="s">
        <v>856</v>
      </c>
      <c r="H4614" t="s">
        <v>19502</v>
      </c>
      <c r="I4614" t="s">
        <v>19503</v>
      </c>
      <c r="J4614" t="s">
        <v>1160</v>
      </c>
      <c r="K4614" t="s">
        <v>15350</v>
      </c>
      <c r="L4614" t="s">
        <v>687</v>
      </c>
    </row>
    <row r="4615" spans="1:12">
      <c r="A4615" t="s">
        <v>19548</v>
      </c>
      <c r="B4615" t="s">
        <v>19505</v>
      </c>
      <c r="C4615" t="str">
        <f t="shared" si="72"/>
        <v>Globale</v>
      </c>
      <c r="D4615" s="2" t="s">
        <v>5405</v>
      </c>
      <c r="E4615" t="s">
        <v>859</v>
      </c>
      <c r="F4615" t="s">
        <v>5164</v>
      </c>
      <c r="G4615" t="s">
        <v>856</v>
      </c>
      <c r="H4615" t="s">
        <v>210</v>
      </c>
      <c r="I4615" t="s">
        <v>19506</v>
      </c>
      <c r="J4615" t="s">
        <v>282</v>
      </c>
      <c r="K4615" t="s">
        <v>19507</v>
      </c>
      <c r="L4615" t="s">
        <v>10347</v>
      </c>
    </row>
    <row r="4616" spans="1:12">
      <c r="A4616" t="s">
        <v>19552</v>
      </c>
      <c r="B4616" t="s">
        <v>19509</v>
      </c>
      <c r="C4616" t="str">
        <f t="shared" si="72"/>
        <v>Caprolactam</v>
      </c>
      <c r="D4616" s="2" t="s">
        <v>3306</v>
      </c>
      <c r="E4616" t="s">
        <v>859</v>
      </c>
      <c r="F4616" t="s">
        <v>6704</v>
      </c>
      <c r="G4616" t="s">
        <v>856</v>
      </c>
      <c r="H4616" t="s">
        <v>163</v>
      </c>
      <c r="I4616" t="s">
        <v>4140</v>
      </c>
      <c r="J4616" t="s">
        <v>136</v>
      </c>
      <c r="K4616" t="s">
        <v>19510</v>
      </c>
      <c r="L4616" t="s">
        <v>7341</v>
      </c>
    </row>
    <row r="4617" spans="1:12">
      <c r="A4617" t="s">
        <v>19556</v>
      </c>
      <c r="B4617" t="s">
        <v>19512</v>
      </c>
      <c r="C4617" t="str">
        <f t="shared" si="72"/>
        <v>Rajasthan</v>
      </c>
      <c r="D4617" s="2" t="s">
        <v>25522</v>
      </c>
      <c r="E4617" t="s">
        <v>4667</v>
      </c>
      <c r="F4617" t="s">
        <v>25523</v>
      </c>
      <c r="G4617" t="s">
        <v>856</v>
      </c>
      <c r="H4617" t="s">
        <v>11011</v>
      </c>
      <c r="I4617" t="s">
        <v>19513</v>
      </c>
      <c r="J4617" t="s">
        <v>12054</v>
      </c>
      <c r="K4617" t="s">
        <v>859</v>
      </c>
      <c r="L4617" t="s">
        <v>11461</v>
      </c>
    </row>
    <row r="4618" spans="1:12">
      <c r="A4618" t="s">
        <v>19559</v>
      </c>
      <c r="B4618" t="s">
        <v>19515</v>
      </c>
      <c r="C4618" t="str">
        <f t="shared" si="72"/>
        <v>Indoco</v>
      </c>
      <c r="D4618" s="2" t="s">
        <v>23526</v>
      </c>
      <c r="E4618" t="s">
        <v>859</v>
      </c>
      <c r="F4618" t="s">
        <v>29438</v>
      </c>
      <c r="G4618" t="s">
        <v>1687</v>
      </c>
      <c r="H4618" t="s">
        <v>19516</v>
      </c>
      <c r="I4618" t="s">
        <v>19517</v>
      </c>
      <c r="J4618" t="s">
        <v>19518</v>
      </c>
      <c r="K4618" t="s">
        <v>2260</v>
      </c>
      <c r="L4618" t="s">
        <v>11461</v>
      </c>
    </row>
    <row r="4619" spans="1:12">
      <c r="A4619" t="s">
        <v>842</v>
      </c>
      <c r="B4619" t="s">
        <v>843</v>
      </c>
      <c r="C4619" t="str">
        <f t="shared" si="72"/>
        <v>Name</v>
      </c>
      <c r="D4619" s="2" t="s">
        <v>844</v>
      </c>
      <c r="E4619" t="s">
        <v>845</v>
      </c>
      <c r="F4619" t="s">
        <v>846</v>
      </c>
      <c r="G4619" t="s">
        <v>847</v>
      </c>
      <c r="H4619" t="s">
        <v>848</v>
      </c>
      <c r="I4619" t="s">
        <v>849</v>
      </c>
      <c r="J4619" t="s">
        <v>850</v>
      </c>
      <c r="K4619" t="s">
        <v>851</v>
      </c>
      <c r="L4619" t="s">
        <v>852</v>
      </c>
    </row>
    <row r="4620" spans="1:12">
      <c r="A4620" t="s">
        <v>19561</v>
      </c>
      <c r="B4620" t="s">
        <v>19520</v>
      </c>
      <c r="C4620" t="str">
        <f t="shared" si="72"/>
        <v>Pearl</v>
      </c>
      <c r="D4620" s="2" t="s">
        <v>25524</v>
      </c>
      <c r="E4620" t="s">
        <v>859</v>
      </c>
      <c r="F4620" t="s">
        <v>23558</v>
      </c>
      <c r="G4620" t="s">
        <v>856</v>
      </c>
      <c r="H4620" t="s">
        <v>1274</v>
      </c>
      <c r="I4620" t="s">
        <v>16675</v>
      </c>
      <c r="J4620" t="s">
        <v>9352</v>
      </c>
      <c r="K4620" t="s">
        <v>8796</v>
      </c>
      <c r="L4620" t="s">
        <v>11461</v>
      </c>
    </row>
    <row r="4621" spans="1:12">
      <c r="A4621" t="s">
        <v>19565</v>
      </c>
      <c r="B4621" t="s">
        <v>19522</v>
      </c>
      <c r="C4621" t="str">
        <f t="shared" si="72"/>
        <v>Max</v>
      </c>
      <c r="D4621" s="2" t="s">
        <v>3716</v>
      </c>
      <c r="E4621" t="s">
        <v>859</v>
      </c>
      <c r="F4621" t="s">
        <v>6958</v>
      </c>
      <c r="G4621" t="s">
        <v>856</v>
      </c>
      <c r="H4621" t="s">
        <v>2723</v>
      </c>
      <c r="I4621" t="s">
        <v>19523</v>
      </c>
      <c r="J4621" t="s">
        <v>141</v>
      </c>
      <c r="K4621" t="s">
        <v>19524</v>
      </c>
      <c r="L4621" t="s">
        <v>593</v>
      </c>
    </row>
    <row r="4622" spans="1:12">
      <c r="A4622" t="s">
        <v>19568</v>
      </c>
      <c r="B4622" t="s">
        <v>19526</v>
      </c>
      <c r="C4622" t="str">
        <f t="shared" si="72"/>
        <v>Seya</v>
      </c>
      <c r="D4622" s="2" t="s">
        <v>5647</v>
      </c>
      <c r="E4622" t="s">
        <v>859</v>
      </c>
      <c r="F4622" t="s">
        <v>1800</v>
      </c>
      <c r="G4622" t="s">
        <v>856</v>
      </c>
      <c r="H4622" t="s">
        <v>477</v>
      </c>
      <c r="I4622" t="s">
        <v>19527</v>
      </c>
      <c r="J4622" t="s">
        <v>856</v>
      </c>
      <c r="K4622" t="s">
        <v>870</v>
      </c>
      <c r="L4622" t="s">
        <v>593</v>
      </c>
    </row>
    <row r="4623" spans="1:12">
      <c r="A4623" t="s">
        <v>19571</v>
      </c>
      <c r="B4623" t="s">
        <v>19529</v>
      </c>
      <c r="C4623" t="str">
        <f t="shared" si="72"/>
        <v>KLG</v>
      </c>
      <c r="D4623" s="2" t="s">
        <v>4783</v>
      </c>
      <c r="E4623" t="s">
        <v>859</v>
      </c>
      <c r="F4623" t="s">
        <v>1021</v>
      </c>
      <c r="G4623" t="s">
        <v>856</v>
      </c>
      <c r="H4623" t="s">
        <v>1437</v>
      </c>
      <c r="I4623" t="s">
        <v>19530</v>
      </c>
      <c r="J4623" t="s">
        <v>732</v>
      </c>
      <c r="K4623" t="s">
        <v>856</v>
      </c>
      <c r="L4623" t="s">
        <v>996</v>
      </c>
    </row>
    <row r="4624" spans="1:12">
      <c r="A4624" t="s">
        <v>19576</v>
      </c>
      <c r="B4624" t="s">
        <v>19532</v>
      </c>
      <c r="C4624" t="str">
        <f t="shared" si="72"/>
        <v>Ace</v>
      </c>
      <c r="D4624" s="2" t="s">
        <v>1129</v>
      </c>
      <c r="E4624" t="s">
        <v>859</v>
      </c>
      <c r="F4624" t="s">
        <v>29439</v>
      </c>
      <c r="G4624" t="s">
        <v>856</v>
      </c>
      <c r="H4624" t="s">
        <v>883</v>
      </c>
      <c r="I4624" t="s">
        <v>856</v>
      </c>
      <c r="J4624" t="s">
        <v>856</v>
      </c>
      <c r="K4624" t="s">
        <v>859</v>
      </c>
      <c r="L4624" t="s">
        <v>996</v>
      </c>
    </row>
    <row r="4625" spans="1:12">
      <c r="A4625" t="s">
        <v>19580</v>
      </c>
      <c r="B4625" t="s">
        <v>19534</v>
      </c>
      <c r="C4625" t="str">
        <f t="shared" si="72"/>
        <v>Step</v>
      </c>
      <c r="D4625" s="2" t="s">
        <v>25525</v>
      </c>
      <c r="E4625" t="s">
        <v>859</v>
      </c>
      <c r="F4625" t="s">
        <v>3525</v>
      </c>
      <c r="G4625" t="s">
        <v>856</v>
      </c>
      <c r="H4625" t="s">
        <v>4302</v>
      </c>
      <c r="I4625" t="s">
        <v>19535</v>
      </c>
      <c r="J4625" t="s">
        <v>495</v>
      </c>
      <c r="K4625" t="s">
        <v>10140</v>
      </c>
      <c r="L4625" t="s">
        <v>100</v>
      </c>
    </row>
    <row r="4626" spans="1:12">
      <c r="A4626" t="s">
        <v>19582</v>
      </c>
      <c r="B4626" t="s">
        <v>19537</v>
      </c>
      <c r="C4626" t="str">
        <f t="shared" si="72"/>
        <v>Aryan</v>
      </c>
      <c r="D4626" s="2" t="s">
        <v>6167</v>
      </c>
      <c r="E4626" t="s">
        <v>8737</v>
      </c>
      <c r="F4626" t="s">
        <v>15041</v>
      </c>
      <c r="G4626" t="s">
        <v>856</v>
      </c>
      <c r="H4626" t="s">
        <v>1017</v>
      </c>
      <c r="I4626" t="s">
        <v>19538</v>
      </c>
      <c r="J4626" t="s">
        <v>2059</v>
      </c>
      <c r="K4626" t="s">
        <v>19539</v>
      </c>
      <c r="L4626" t="s">
        <v>100</v>
      </c>
    </row>
    <row r="4627" spans="1:12">
      <c r="A4627" t="s">
        <v>19584</v>
      </c>
      <c r="B4627" t="s">
        <v>19541</v>
      </c>
      <c r="C4627" t="str">
        <f t="shared" si="72"/>
        <v>Bervin</v>
      </c>
      <c r="D4627" s="2" t="s">
        <v>25526</v>
      </c>
      <c r="E4627" t="s">
        <v>859</v>
      </c>
      <c r="F4627" t="s">
        <v>9655</v>
      </c>
      <c r="G4627" t="s">
        <v>856</v>
      </c>
      <c r="H4627" t="s">
        <v>19542</v>
      </c>
      <c r="I4627" t="s">
        <v>19543</v>
      </c>
      <c r="J4627" t="s">
        <v>856</v>
      </c>
      <c r="K4627" t="s">
        <v>859</v>
      </c>
      <c r="L4627" t="s">
        <v>881</v>
      </c>
    </row>
    <row r="4628" spans="1:12">
      <c r="A4628" t="s">
        <v>19586</v>
      </c>
      <c r="B4628" t="s">
        <v>19545</v>
      </c>
      <c r="C4628" t="str">
        <f t="shared" si="72"/>
        <v>Salora</v>
      </c>
      <c r="D4628" s="2" t="s">
        <v>1226</v>
      </c>
      <c r="E4628" t="s">
        <v>859</v>
      </c>
      <c r="F4628" t="s">
        <v>25527</v>
      </c>
      <c r="G4628" t="s">
        <v>856</v>
      </c>
      <c r="H4628" t="s">
        <v>231</v>
      </c>
      <c r="I4628" t="s">
        <v>2443</v>
      </c>
      <c r="J4628" t="s">
        <v>19546</v>
      </c>
      <c r="K4628" t="s">
        <v>19547</v>
      </c>
      <c r="L4628" t="s">
        <v>565</v>
      </c>
    </row>
    <row r="4629" spans="1:12">
      <c r="A4629" t="s">
        <v>19590</v>
      </c>
      <c r="B4629" t="s">
        <v>19549</v>
      </c>
      <c r="C4629" t="str">
        <f t="shared" si="72"/>
        <v>Ludlow</v>
      </c>
      <c r="D4629" s="2" t="s">
        <v>29440</v>
      </c>
      <c r="E4629" t="s">
        <v>25129</v>
      </c>
      <c r="F4629" t="s">
        <v>29441</v>
      </c>
      <c r="G4629" t="s">
        <v>856</v>
      </c>
      <c r="H4629" t="s">
        <v>7788</v>
      </c>
      <c r="I4629" t="s">
        <v>19550</v>
      </c>
      <c r="J4629" t="s">
        <v>2706</v>
      </c>
      <c r="K4629" t="s">
        <v>19551</v>
      </c>
      <c r="L4629" t="s">
        <v>565</v>
      </c>
    </row>
    <row r="4630" spans="1:12">
      <c r="A4630" t="s">
        <v>19591</v>
      </c>
      <c r="B4630" t="s">
        <v>19553</v>
      </c>
      <c r="C4630" t="str">
        <f t="shared" si="72"/>
        <v>Guj.Nat.Resour.</v>
      </c>
      <c r="D4630" s="2" t="s">
        <v>1293</v>
      </c>
      <c r="E4630" t="s">
        <v>859</v>
      </c>
      <c r="F4630" t="s">
        <v>29442</v>
      </c>
      <c r="G4630" t="s">
        <v>856</v>
      </c>
      <c r="H4630" t="s">
        <v>1536</v>
      </c>
      <c r="I4630" t="s">
        <v>19554</v>
      </c>
      <c r="J4630" t="s">
        <v>90</v>
      </c>
      <c r="K4630" t="s">
        <v>19555</v>
      </c>
      <c r="L4630" t="s">
        <v>565</v>
      </c>
    </row>
    <row r="4631" spans="1:12">
      <c r="A4631" t="s">
        <v>19593</v>
      </c>
      <c r="B4631" t="s">
        <v>19557</v>
      </c>
      <c r="C4631" t="str">
        <f t="shared" si="72"/>
        <v>Kranti</v>
      </c>
      <c r="D4631" s="2" t="s">
        <v>7733</v>
      </c>
      <c r="E4631" t="s">
        <v>859</v>
      </c>
      <c r="F4631" t="s">
        <v>29443</v>
      </c>
      <c r="G4631" t="s">
        <v>856</v>
      </c>
      <c r="H4631" t="s">
        <v>1964</v>
      </c>
      <c r="I4631" t="s">
        <v>19558</v>
      </c>
      <c r="J4631" t="s">
        <v>6133</v>
      </c>
      <c r="K4631" t="s">
        <v>13700</v>
      </c>
      <c r="L4631" t="s">
        <v>565</v>
      </c>
    </row>
    <row r="4632" spans="1:12">
      <c r="A4632" t="s">
        <v>19595</v>
      </c>
      <c r="B4632" t="s">
        <v>19560</v>
      </c>
      <c r="C4632" t="str">
        <f t="shared" si="72"/>
        <v>Virtual</v>
      </c>
      <c r="D4632" s="2" t="s">
        <v>2153</v>
      </c>
      <c r="E4632" t="s">
        <v>859</v>
      </c>
      <c r="F4632" t="s">
        <v>2175</v>
      </c>
      <c r="G4632" t="s">
        <v>856</v>
      </c>
      <c r="H4632" t="s">
        <v>856</v>
      </c>
      <c r="I4632" t="s">
        <v>1002</v>
      </c>
      <c r="J4632" t="s">
        <v>856</v>
      </c>
      <c r="K4632" t="s">
        <v>859</v>
      </c>
      <c r="L4632" t="s">
        <v>565</v>
      </c>
    </row>
    <row r="4633" spans="1:12">
      <c r="A4633" t="s">
        <v>19599</v>
      </c>
      <c r="B4633" t="s">
        <v>19562</v>
      </c>
      <c r="C4633" t="str">
        <f t="shared" si="72"/>
        <v>NCL</v>
      </c>
      <c r="D4633" s="2" t="s">
        <v>331</v>
      </c>
      <c r="E4633" t="s">
        <v>5721</v>
      </c>
      <c r="F4633" t="s">
        <v>11241</v>
      </c>
      <c r="G4633" t="s">
        <v>856</v>
      </c>
      <c r="H4633" t="s">
        <v>571</v>
      </c>
      <c r="I4633" t="s">
        <v>19563</v>
      </c>
      <c r="J4633" t="s">
        <v>105</v>
      </c>
      <c r="K4633" t="s">
        <v>3392</v>
      </c>
      <c r="L4633" t="s">
        <v>19564</v>
      </c>
    </row>
    <row r="4634" spans="1:12">
      <c r="A4634" t="s">
        <v>19603</v>
      </c>
      <c r="B4634" t="s">
        <v>19569</v>
      </c>
      <c r="C4634" t="str">
        <f t="shared" si="72"/>
        <v>Quint</v>
      </c>
      <c r="D4634" s="2" t="s">
        <v>14228</v>
      </c>
      <c r="E4634" t="s">
        <v>859</v>
      </c>
      <c r="F4634" t="s">
        <v>29444</v>
      </c>
      <c r="G4634" t="s">
        <v>856</v>
      </c>
      <c r="H4634" t="s">
        <v>1644</v>
      </c>
      <c r="I4634" t="s">
        <v>19570</v>
      </c>
      <c r="J4634" t="s">
        <v>3687</v>
      </c>
      <c r="K4634" t="s">
        <v>553</v>
      </c>
      <c r="L4634" t="s">
        <v>19564</v>
      </c>
    </row>
    <row r="4635" spans="1:12">
      <c r="A4635" t="s">
        <v>842</v>
      </c>
      <c r="B4635" t="s">
        <v>843</v>
      </c>
      <c r="C4635" t="str">
        <f t="shared" si="72"/>
        <v>Name</v>
      </c>
      <c r="D4635" s="2" t="s">
        <v>844</v>
      </c>
      <c r="E4635" t="s">
        <v>845</v>
      </c>
      <c r="F4635" t="s">
        <v>846</v>
      </c>
      <c r="G4635" t="s">
        <v>847</v>
      </c>
      <c r="H4635" t="s">
        <v>848</v>
      </c>
      <c r="I4635" t="s">
        <v>849</v>
      </c>
      <c r="J4635" t="s">
        <v>850</v>
      </c>
      <c r="K4635" t="s">
        <v>851</v>
      </c>
      <c r="L4635" t="s">
        <v>852</v>
      </c>
    </row>
    <row r="4636" spans="1:12">
      <c r="A4636" t="s">
        <v>19605</v>
      </c>
      <c r="B4636" t="s">
        <v>19572</v>
      </c>
      <c r="C4636" t="str">
        <f t="shared" si="72"/>
        <v>Sujala</v>
      </c>
      <c r="D4636" s="2" t="s">
        <v>8546</v>
      </c>
      <c r="E4636" t="s">
        <v>859</v>
      </c>
      <c r="F4636" t="s">
        <v>1421</v>
      </c>
      <c r="G4636" t="s">
        <v>856</v>
      </c>
      <c r="H4636" t="s">
        <v>1257</v>
      </c>
      <c r="I4636" t="s">
        <v>16947</v>
      </c>
      <c r="J4636" t="s">
        <v>568</v>
      </c>
      <c r="K4636" t="s">
        <v>19574</v>
      </c>
      <c r="L4636" t="s">
        <v>19575</v>
      </c>
    </row>
    <row r="4637" spans="1:12">
      <c r="A4637" t="s">
        <v>19607</v>
      </c>
      <c r="B4637" t="s">
        <v>19577</v>
      </c>
      <c r="C4637" t="str">
        <f t="shared" si="72"/>
        <v>Bharat</v>
      </c>
      <c r="D4637" s="2" t="s">
        <v>4563</v>
      </c>
      <c r="E4637" t="s">
        <v>29445</v>
      </c>
      <c r="F4637" t="s">
        <v>22743</v>
      </c>
      <c r="G4637" t="s">
        <v>8900</v>
      </c>
      <c r="H4637" t="s">
        <v>969</v>
      </c>
      <c r="I4637" t="s">
        <v>19578</v>
      </c>
      <c r="J4637" t="s">
        <v>1964</v>
      </c>
      <c r="K4637" t="s">
        <v>19579</v>
      </c>
      <c r="L4637" t="s">
        <v>1073</v>
      </c>
    </row>
    <row r="4638" spans="1:12">
      <c r="A4638" t="s">
        <v>19609</v>
      </c>
      <c r="B4638" t="s">
        <v>19581</v>
      </c>
      <c r="C4638" t="str">
        <f t="shared" si="72"/>
        <v>Polo</v>
      </c>
      <c r="D4638" s="2" t="s">
        <v>4626</v>
      </c>
      <c r="E4638" t="s">
        <v>859</v>
      </c>
      <c r="F4638" t="s">
        <v>5034</v>
      </c>
      <c r="G4638" t="s">
        <v>856</v>
      </c>
      <c r="H4638" t="s">
        <v>230</v>
      </c>
      <c r="I4638" t="s">
        <v>2197</v>
      </c>
      <c r="J4638" t="s">
        <v>856</v>
      </c>
      <c r="K4638" t="s">
        <v>870</v>
      </c>
      <c r="L4638" t="s">
        <v>15356</v>
      </c>
    </row>
    <row r="4639" spans="1:12">
      <c r="A4639" t="s">
        <v>19612</v>
      </c>
      <c r="B4639" t="s">
        <v>19583</v>
      </c>
      <c r="C4639" t="str">
        <f t="shared" si="72"/>
        <v>Omni</v>
      </c>
      <c r="D4639" s="2" t="s">
        <v>1465</v>
      </c>
      <c r="E4639" t="s">
        <v>29446</v>
      </c>
      <c r="F4639" t="s">
        <v>2756</v>
      </c>
      <c r="G4639" t="s">
        <v>856</v>
      </c>
      <c r="H4639" t="s">
        <v>933</v>
      </c>
      <c r="I4639" t="s">
        <v>19510</v>
      </c>
      <c r="J4639" t="s">
        <v>231</v>
      </c>
      <c r="K4639" t="s">
        <v>859</v>
      </c>
      <c r="L4639" t="s">
        <v>461</v>
      </c>
    </row>
    <row r="4640" spans="1:12">
      <c r="A4640" t="s">
        <v>19615</v>
      </c>
      <c r="B4640" t="s">
        <v>19585</v>
      </c>
      <c r="C4640" t="str">
        <f t="shared" si="72"/>
        <v>52</v>
      </c>
      <c r="D4640" s="2" t="s">
        <v>5467</v>
      </c>
      <c r="E4640" t="s">
        <v>859</v>
      </c>
      <c r="F4640" t="s">
        <v>688</v>
      </c>
      <c r="G4640" t="s">
        <v>856</v>
      </c>
      <c r="H4640" t="s">
        <v>5266</v>
      </c>
      <c r="I4640" t="s">
        <v>6987</v>
      </c>
      <c r="J4640" t="s">
        <v>856</v>
      </c>
      <c r="K4640" t="s">
        <v>859</v>
      </c>
      <c r="L4640" t="s">
        <v>461</v>
      </c>
    </row>
    <row r="4641" spans="1:12">
      <c r="A4641" t="s">
        <v>19618</v>
      </c>
      <c r="B4641" t="s">
        <v>19587</v>
      </c>
      <c r="C4641" t="str">
        <f t="shared" si="72"/>
        <v>SVC</v>
      </c>
      <c r="D4641" s="2" t="s">
        <v>6127</v>
      </c>
      <c r="E4641" t="s">
        <v>859</v>
      </c>
      <c r="F4641" t="s">
        <v>23192</v>
      </c>
      <c r="G4641" t="s">
        <v>856</v>
      </c>
      <c r="H4641" t="s">
        <v>1319</v>
      </c>
      <c r="I4641" t="s">
        <v>19588</v>
      </c>
      <c r="J4641" t="s">
        <v>642</v>
      </c>
      <c r="K4641" t="s">
        <v>19589</v>
      </c>
      <c r="L4641" t="s">
        <v>477</v>
      </c>
    </row>
    <row r="4642" spans="1:12">
      <c r="A4642" t="s">
        <v>19620</v>
      </c>
      <c r="B4642" t="s">
        <v>19566</v>
      </c>
      <c r="C4642" t="str">
        <f t="shared" si="72"/>
        <v>True</v>
      </c>
      <c r="D4642" s="2" t="s">
        <v>25528</v>
      </c>
      <c r="E4642" t="s">
        <v>859</v>
      </c>
      <c r="F4642" t="s">
        <v>25529</v>
      </c>
      <c r="G4642" t="s">
        <v>856</v>
      </c>
      <c r="H4642" t="s">
        <v>17184</v>
      </c>
      <c r="I4642" t="s">
        <v>15725</v>
      </c>
      <c r="J4642" t="s">
        <v>5083</v>
      </c>
      <c r="K4642" t="s">
        <v>19567</v>
      </c>
      <c r="L4642" t="s">
        <v>420</v>
      </c>
    </row>
    <row r="4643" spans="1:12">
      <c r="A4643" t="s">
        <v>19622</v>
      </c>
      <c r="B4643" t="s">
        <v>19592</v>
      </c>
      <c r="C4643" t="str">
        <f t="shared" si="72"/>
        <v>Shalimar</v>
      </c>
      <c r="D4643" s="2" t="s">
        <v>574</v>
      </c>
      <c r="E4643" t="s">
        <v>859</v>
      </c>
      <c r="F4643" t="s">
        <v>12155</v>
      </c>
      <c r="G4643" t="s">
        <v>856</v>
      </c>
      <c r="H4643" t="s">
        <v>996</v>
      </c>
      <c r="I4643" t="s">
        <v>17998</v>
      </c>
      <c r="J4643" t="s">
        <v>856</v>
      </c>
      <c r="K4643" t="s">
        <v>870</v>
      </c>
      <c r="L4643" t="s">
        <v>222</v>
      </c>
    </row>
    <row r="4644" spans="1:12">
      <c r="A4644" t="s">
        <v>19624</v>
      </c>
      <c r="B4644" t="s">
        <v>19594</v>
      </c>
      <c r="C4644" t="str">
        <f t="shared" si="72"/>
        <v>Disha</v>
      </c>
      <c r="D4644" s="2" t="s">
        <v>10750</v>
      </c>
      <c r="E4644" t="s">
        <v>859</v>
      </c>
      <c r="F4644" t="s">
        <v>2819</v>
      </c>
      <c r="G4644" t="s">
        <v>856</v>
      </c>
      <c r="H4644" t="s">
        <v>524</v>
      </c>
      <c r="I4644" t="s">
        <v>856</v>
      </c>
      <c r="J4644" t="s">
        <v>1787</v>
      </c>
      <c r="K4644" t="s">
        <v>859</v>
      </c>
      <c r="L4644" t="s">
        <v>176</v>
      </c>
    </row>
    <row r="4645" spans="1:12">
      <c r="A4645" t="s">
        <v>19626</v>
      </c>
      <c r="B4645" t="s">
        <v>19596</v>
      </c>
      <c r="C4645" t="str">
        <f t="shared" si="72"/>
        <v>Regis</v>
      </c>
      <c r="D4645" s="2" t="s">
        <v>9372</v>
      </c>
      <c r="E4645" t="s">
        <v>11855</v>
      </c>
      <c r="F4645" t="s">
        <v>29447</v>
      </c>
      <c r="G4645" t="s">
        <v>856</v>
      </c>
      <c r="H4645" t="s">
        <v>1392</v>
      </c>
      <c r="I4645" t="s">
        <v>19597</v>
      </c>
      <c r="J4645" t="s">
        <v>470</v>
      </c>
      <c r="K4645" t="s">
        <v>19598</v>
      </c>
      <c r="L4645" t="s">
        <v>176</v>
      </c>
    </row>
    <row r="4646" spans="1:12">
      <c r="A4646" t="s">
        <v>842</v>
      </c>
      <c r="B4646" t="s">
        <v>843</v>
      </c>
      <c r="C4646" t="str">
        <f t="shared" si="72"/>
        <v>Name</v>
      </c>
      <c r="D4646" s="2" t="s">
        <v>844</v>
      </c>
      <c r="E4646" t="s">
        <v>845</v>
      </c>
      <c r="F4646" t="s">
        <v>846</v>
      </c>
      <c r="G4646" t="s">
        <v>847</v>
      </c>
      <c r="H4646" t="s">
        <v>848</v>
      </c>
      <c r="I4646" t="s">
        <v>849</v>
      </c>
      <c r="J4646" t="s">
        <v>850</v>
      </c>
      <c r="K4646" t="s">
        <v>851</v>
      </c>
      <c r="L4646" t="s">
        <v>852</v>
      </c>
    </row>
    <row r="4647" spans="1:12">
      <c r="A4647" t="s">
        <v>19628</v>
      </c>
      <c r="B4647" t="s">
        <v>19600</v>
      </c>
      <c r="C4647" t="str">
        <f t="shared" si="72"/>
        <v>Kartik</v>
      </c>
      <c r="D4647" s="2" t="s">
        <v>19601</v>
      </c>
      <c r="E4647" t="s">
        <v>859</v>
      </c>
      <c r="F4647" t="s">
        <v>19602</v>
      </c>
      <c r="G4647" t="s">
        <v>856</v>
      </c>
      <c r="H4647" t="s">
        <v>3353</v>
      </c>
      <c r="I4647" t="s">
        <v>856</v>
      </c>
      <c r="J4647" t="s">
        <v>856</v>
      </c>
      <c r="K4647" t="s">
        <v>859</v>
      </c>
      <c r="L4647" t="s">
        <v>11345</v>
      </c>
    </row>
    <row r="4648" spans="1:12">
      <c r="A4648" t="s">
        <v>19630</v>
      </c>
      <c r="B4648" t="s">
        <v>19604</v>
      </c>
      <c r="C4648" t="str">
        <f t="shared" si="72"/>
        <v>Madhusudan</v>
      </c>
      <c r="D4648" s="2" t="s">
        <v>3719</v>
      </c>
      <c r="E4648" t="s">
        <v>859</v>
      </c>
      <c r="F4648" t="s">
        <v>14119</v>
      </c>
      <c r="G4648" t="s">
        <v>856</v>
      </c>
      <c r="H4648" t="s">
        <v>400</v>
      </c>
      <c r="I4648" t="s">
        <v>8395</v>
      </c>
      <c r="J4648" t="s">
        <v>856</v>
      </c>
      <c r="K4648" t="s">
        <v>859</v>
      </c>
      <c r="L4648" t="s">
        <v>11345</v>
      </c>
    </row>
    <row r="4649" spans="1:12">
      <c r="A4649" t="s">
        <v>19636</v>
      </c>
      <c r="B4649" t="s">
        <v>19606</v>
      </c>
      <c r="C4649" t="str">
        <f t="shared" si="72"/>
        <v>Oswal</v>
      </c>
      <c r="D4649" s="2" t="s">
        <v>17574</v>
      </c>
      <c r="E4649" t="s">
        <v>859</v>
      </c>
      <c r="F4649" t="s">
        <v>14232</v>
      </c>
      <c r="G4649" t="s">
        <v>856</v>
      </c>
      <c r="H4649" t="s">
        <v>3353</v>
      </c>
      <c r="I4649" t="s">
        <v>856</v>
      </c>
      <c r="J4649" t="s">
        <v>231</v>
      </c>
      <c r="K4649" t="s">
        <v>856</v>
      </c>
      <c r="L4649" t="s">
        <v>9646</v>
      </c>
    </row>
    <row r="4650" spans="1:12">
      <c r="A4650" t="s">
        <v>19638</v>
      </c>
      <c r="B4650" t="s">
        <v>19608</v>
      </c>
      <c r="C4650" t="str">
        <f t="shared" si="72"/>
        <v>Hemisphere</v>
      </c>
      <c r="D4650" s="2" t="s">
        <v>29448</v>
      </c>
      <c r="E4650" t="s">
        <v>859</v>
      </c>
      <c r="F4650" t="s">
        <v>29449</v>
      </c>
      <c r="G4650" t="s">
        <v>856</v>
      </c>
      <c r="H4650" t="s">
        <v>550</v>
      </c>
      <c r="I4650" t="s">
        <v>2551</v>
      </c>
      <c r="J4650" t="s">
        <v>1264</v>
      </c>
      <c r="K4650" t="s">
        <v>7105</v>
      </c>
      <c r="L4650" t="s">
        <v>6281</v>
      </c>
    </row>
    <row r="4651" spans="1:12">
      <c r="A4651" t="s">
        <v>19641</v>
      </c>
      <c r="B4651" t="s">
        <v>19610</v>
      </c>
      <c r="C4651" t="str">
        <f t="shared" si="72"/>
        <v>Cosmo</v>
      </c>
      <c r="D4651" s="2" t="s">
        <v>23551</v>
      </c>
      <c r="E4651" t="s">
        <v>859</v>
      </c>
      <c r="F4651" t="s">
        <v>23236</v>
      </c>
      <c r="G4651" t="s">
        <v>856</v>
      </c>
      <c r="H4651" t="s">
        <v>237</v>
      </c>
      <c r="I4651" t="s">
        <v>19611</v>
      </c>
      <c r="J4651" t="s">
        <v>6765</v>
      </c>
      <c r="K4651" t="s">
        <v>3756</v>
      </c>
      <c r="L4651" t="s">
        <v>402</v>
      </c>
    </row>
    <row r="4652" spans="1:12">
      <c r="A4652" t="s">
        <v>19645</v>
      </c>
      <c r="B4652" t="s">
        <v>19613</v>
      </c>
      <c r="C4652" t="str">
        <f t="shared" si="72"/>
        <v>Ravi</v>
      </c>
      <c r="D4652" s="2" t="s">
        <v>23443</v>
      </c>
      <c r="E4652" t="s">
        <v>14169</v>
      </c>
      <c r="F4652" t="s">
        <v>9005</v>
      </c>
      <c r="G4652" t="s">
        <v>856</v>
      </c>
      <c r="H4652" t="s">
        <v>5329</v>
      </c>
      <c r="I4652" t="s">
        <v>6945</v>
      </c>
      <c r="J4652" t="s">
        <v>2145</v>
      </c>
      <c r="K4652" t="s">
        <v>19614</v>
      </c>
      <c r="L4652" t="s">
        <v>402</v>
      </c>
    </row>
    <row r="4653" spans="1:12">
      <c r="A4653" t="s">
        <v>19649</v>
      </c>
      <c r="B4653" t="s">
        <v>19616</v>
      </c>
      <c r="C4653" t="str">
        <f t="shared" si="72"/>
        <v>Diggi</v>
      </c>
      <c r="D4653" s="2" t="s">
        <v>5712</v>
      </c>
      <c r="E4653" t="s">
        <v>859</v>
      </c>
      <c r="F4653" t="s">
        <v>8442</v>
      </c>
      <c r="G4653" t="s">
        <v>856</v>
      </c>
      <c r="H4653" t="s">
        <v>1249</v>
      </c>
      <c r="I4653" t="s">
        <v>19617</v>
      </c>
      <c r="J4653" t="s">
        <v>563</v>
      </c>
      <c r="K4653" t="s">
        <v>859</v>
      </c>
      <c r="L4653" t="s">
        <v>7375</v>
      </c>
    </row>
    <row r="4654" spans="1:12">
      <c r="A4654" t="s">
        <v>19655</v>
      </c>
      <c r="B4654" t="s">
        <v>19619</v>
      </c>
      <c r="C4654" t="str">
        <f t="shared" si="72"/>
        <v>Vaarad</v>
      </c>
      <c r="D4654" s="2" t="s">
        <v>4241</v>
      </c>
      <c r="E4654" t="s">
        <v>859</v>
      </c>
      <c r="F4654" t="s">
        <v>23122</v>
      </c>
      <c r="G4654" t="s">
        <v>856</v>
      </c>
      <c r="H4654" t="s">
        <v>524</v>
      </c>
      <c r="I4654" t="s">
        <v>6345</v>
      </c>
      <c r="J4654" t="s">
        <v>856</v>
      </c>
      <c r="K4654" t="s">
        <v>859</v>
      </c>
      <c r="L4654" t="s">
        <v>14153</v>
      </c>
    </row>
    <row r="4655" spans="1:12">
      <c r="A4655" t="s">
        <v>19657</v>
      </c>
      <c r="B4655" t="s">
        <v>19621</v>
      </c>
      <c r="C4655" t="str">
        <f t="shared" si="72"/>
        <v>Debock</v>
      </c>
      <c r="D4655" s="2" t="s">
        <v>563</v>
      </c>
      <c r="E4655" t="s">
        <v>859</v>
      </c>
      <c r="F4655" t="s">
        <v>24230</v>
      </c>
      <c r="G4655" t="s">
        <v>856</v>
      </c>
      <c r="H4655" t="s">
        <v>230</v>
      </c>
      <c r="I4655" t="s">
        <v>869</v>
      </c>
      <c r="J4655" t="s">
        <v>856</v>
      </c>
      <c r="K4655" t="s">
        <v>870</v>
      </c>
      <c r="L4655" t="s">
        <v>14153</v>
      </c>
    </row>
    <row r="4656" spans="1:12">
      <c r="A4656" t="s">
        <v>19661</v>
      </c>
      <c r="B4656" t="s">
        <v>19623</v>
      </c>
      <c r="C4656" t="str">
        <f t="shared" si="72"/>
        <v>Sanco</v>
      </c>
      <c r="D4656" s="2" t="s">
        <v>1441</v>
      </c>
      <c r="E4656" t="s">
        <v>859</v>
      </c>
      <c r="F4656" t="s">
        <v>408</v>
      </c>
      <c r="G4656" t="s">
        <v>856</v>
      </c>
      <c r="H4656" t="s">
        <v>1249</v>
      </c>
      <c r="I4656" t="s">
        <v>8567</v>
      </c>
      <c r="J4656" t="s">
        <v>856</v>
      </c>
      <c r="K4656" t="s">
        <v>859</v>
      </c>
      <c r="L4656" t="s">
        <v>13889</v>
      </c>
    </row>
    <row r="4657" spans="1:12">
      <c r="A4657" t="s">
        <v>19664</v>
      </c>
      <c r="B4657" t="s">
        <v>19625</v>
      </c>
      <c r="C4657" t="str">
        <f t="shared" si="72"/>
        <v>Kemp</v>
      </c>
      <c r="D4657" s="2" t="s">
        <v>25530</v>
      </c>
      <c r="E4657" t="s">
        <v>859</v>
      </c>
      <c r="F4657" t="s">
        <v>7026</v>
      </c>
      <c r="G4657" t="s">
        <v>856</v>
      </c>
      <c r="H4657" t="s">
        <v>218</v>
      </c>
      <c r="I4657" t="s">
        <v>3411</v>
      </c>
      <c r="J4657" t="s">
        <v>405</v>
      </c>
      <c r="K4657" t="s">
        <v>6187</v>
      </c>
      <c r="L4657" t="s">
        <v>236</v>
      </c>
    </row>
    <row r="4658" spans="1:12">
      <c r="A4658" t="s">
        <v>19666</v>
      </c>
      <c r="B4658" t="s">
        <v>19627</v>
      </c>
      <c r="C4658" t="str">
        <f t="shared" si="72"/>
        <v>Premier</v>
      </c>
      <c r="D4658" s="2" t="s">
        <v>18723</v>
      </c>
      <c r="E4658" t="s">
        <v>23575</v>
      </c>
      <c r="F4658" t="s">
        <v>3367</v>
      </c>
      <c r="G4658" t="s">
        <v>856</v>
      </c>
      <c r="H4658" t="s">
        <v>6631</v>
      </c>
      <c r="I4658" t="s">
        <v>8795</v>
      </c>
      <c r="J4658" t="s">
        <v>856</v>
      </c>
      <c r="K4658" t="s">
        <v>859</v>
      </c>
      <c r="L4658" t="s">
        <v>7782</v>
      </c>
    </row>
    <row r="4659" spans="1:12">
      <c r="A4659" t="s">
        <v>19671</v>
      </c>
      <c r="B4659" t="s">
        <v>19629</v>
      </c>
      <c r="C4659" t="str">
        <f t="shared" si="72"/>
        <v>IEC</v>
      </c>
      <c r="D4659" s="2" t="s">
        <v>13208</v>
      </c>
      <c r="E4659" t="s">
        <v>859</v>
      </c>
      <c r="F4659" t="s">
        <v>25531</v>
      </c>
      <c r="G4659" t="s">
        <v>856</v>
      </c>
      <c r="H4659" t="s">
        <v>2196</v>
      </c>
      <c r="I4659" t="s">
        <v>18814</v>
      </c>
      <c r="J4659" t="s">
        <v>856</v>
      </c>
      <c r="K4659" t="s">
        <v>859</v>
      </c>
      <c r="L4659" t="s">
        <v>3656</v>
      </c>
    </row>
    <row r="4660" spans="1:12">
      <c r="A4660" t="s">
        <v>19674</v>
      </c>
      <c r="B4660" t="s">
        <v>19631</v>
      </c>
      <c r="C4660" t="str">
        <f t="shared" si="72"/>
        <v>Gokak</v>
      </c>
      <c r="D4660" s="2" t="s">
        <v>29450</v>
      </c>
      <c r="E4660" t="s">
        <v>859</v>
      </c>
      <c r="F4660" t="s">
        <v>4066</v>
      </c>
      <c r="G4660" t="s">
        <v>856</v>
      </c>
      <c r="H4660" t="s">
        <v>19632</v>
      </c>
      <c r="I4660" t="s">
        <v>19633</v>
      </c>
      <c r="J4660" t="s">
        <v>8825</v>
      </c>
      <c r="K4660" t="s">
        <v>19634</v>
      </c>
      <c r="L4660" t="s">
        <v>19635</v>
      </c>
    </row>
    <row r="4661" spans="1:12">
      <c r="A4661" t="s">
        <v>19676</v>
      </c>
      <c r="B4661" t="s">
        <v>19637</v>
      </c>
      <c r="C4661" t="str">
        <f t="shared" si="72"/>
        <v>Indo</v>
      </c>
      <c r="D4661" s="2" t="s">
        <v>4099</v>
      </c>
      <c r="E4661" t="s">
        <v>859</v>
      </c>
      <c r="F4661" t="s">
        <v>6726</v>
      </c>
      <c r="G4661" t="s">
        <v>856</v>
      </c>
      <c r="H4661" t="s">
        <v>15354</v>
      </c>
      <c r="I4661" t="s">
        <v>14624</v>
      </c>
      <c r="J4661" t="s">
        <v>856</v>
      </c>
      <c r="K4661" t="s">
        <v>859</v>
      </c>
      <c r="L4661" t="s">
        <v>18649</v>
      </c>
    </row>
    <row r="4662" spans="1:12">
      <c r="A4662" t="s">
        <v>842</v>
      </c>
      <c r="B4662" t="s">
        <v>843</v>
      </c>
      <c r="C4662" t="str">
        <f t="shared" si="72"/>
        <v>Name</v>
      </c>
      <c r="D4662" s="2" t="s">
        <v>844</v>
      </c>
      <c r="E4662" t="s">
        <v>845</v>
      </c>
      <c r="F4662" t="s">
        <v>846</v>
      </c>
      <c r="G4662" t="s">
        <v>847</v>
      </c>
      <c r="H4662" t="s">
        <v>848</v>
      </c>
      <c r="I4662" t="s">
        <v>849</v>
      </c>
      <c r="J4662" t="s">
        <v>850</v>
      </c>
      <c r="K4662" t="s">
        <v>851</v>
      </c>
      <c r="L4662" t="s">
        <v>852</v>
      </c>
    </row>
    <row r="4663" spans="1:12">
      <c r="A4663" t="s">
        <v>19679</v>
      </c>
      <c r="B4663" t="s">
        <v>19639</v>
      </c>
      <c r="C4663" t="str">
        <f t="shared" si="72"/>
        <v>MFS</v>
      </c>
      <c r="D4663" s="2" t="s">
        <v>23352</v>
      </c>
      <c r="E4663" t="s">
        <v>859</v>
      </c>
      <c r="F4663" t="s">
        <v>241</v>
      </c>
      <c r="G4663" t="s">
        <v>856</v>
      </c>
      <c r="H4663" t="s">
        <v>1106</v>
      </c>
      <c r="I4663" t="s">
        <v>19640</v>
      </c>
      <c r="J4663" t="s">
        <v>856</v>
      </c>
      <c r="K4663" t="s">
        <v>870</v>
      </c>
      <c r="L4663" t="s">
        <v>9167</v>
      </c>
    </row>
    <row r="4664" spans="1:12">
      <c r="A4664" t="s">
        <v>19682</v>
      </c>
      <c r="B4664" t="s">
        <v>19642</v>
      </c>
      <c r="C4664" t="str">
        <f t="shared" si="72"/>
        <v>Ironwood</v>
      </c>
      <c r="D4664" s="2" t="s">
        <v>2485</v>
      </c>
      <c r="E4664" t="s">
        <v>859</v>
      </c>
      <c r="F4664" t="s">
        <v>7612</v>
      </c>
      <c r="G4664" t="s">
        <v>856</v>
      </c>
      <c r="H4664" t="s">
        <v>19643</v>
      </c>
      <c r="I4664" t="s">
        <v>19644</v>
      </c>
      <c r="J4664" t="s">
        <v>1264</v>
      </c>
      <c r="K4664" t="s">
        <v>17168</v>
      </c>
      <c r="L4664" t="s">
        <v>9167</v>
      </c>
    </row>
    <row r="4665" spans="1:12">
      <c r="A4665" t="s">
        <v>19684</v>
      </c>
      <c r="B4665" t="s">
        <v>19646</v>
      </c>
      <c r="C4665" t="str">
        <f t="shared" si="72"/>
        <v>Nureca</v>
      </c>
      <c r="D4665" s="2" t="s">
        <v>29451</v>
      </c>
      <c r="E4665" t="s">
        <v>859</v>
      </c>
      <c r="F4665" t="s">
        <v>29451</v>
      </c>
      <c r="G4665" t="s">
        <v>856</v>
      </c>
      <c r="H4665" t="s">
        <v>82</v>
      </c>
      <c r="I4665" t="s">
        <v>19647</v>
      </c>
      <c r="J4665" t="s">
        <v>11037</v>
      </c>
      <c r="K4665" t="s">
        <v>19648</v>
      </c>
      <c r="L4665" t="s">
        <v>321</v>
      </c>
    </row>
    <row r="4666" spans="1:12">
      <c r="A4666" t="s">
        <v>19687</v>
      </c>
      <c r="B4666" t="s">
        <v>19650</v>
      </c>
      <c r="C4666" t="str">
        <f t="shared" si="72"/>
        <v>Parsvnath</v>
      </c>
      <c r="D4666" s="2" t="s">
        <v>2654</v>
      </c>
      <c r="E4666" t="s">
        <v>859</v>
      </c>
      <c r="F4666" t="s">
        <v>25532</v>
      </c>
      <c r="G4666" t="s">
        <v>856</v>
      </c>
      <c r="H4666" t="s">
        <v>19651</v>
      </c>
      <c r="I4666" t="s">
        <v>19652</v>
      </c>
      <c r="J4666" t="s">
        <v>19653</v>
      </c>
      <c r="K4666" t="s">
        <v>19654</v>
      </c>
      <c r="L4666" t="s">
        <v>10915</v>
      </c>
    </row>
    <row r="4667" spans="1:12">
      <c r="A4667" t="s">
        <v>19690</v>
      </c>
      <c r="B4667" t="s">
        <v>19656</v>
      </c>
      <c r="C4667" t="str">
        <f t="shared" si="72"/>
        <v>Systematix</v>
      </c>
      <c r="D4667" s="2" t="s">
        <v>11211</v>
      </c>
      <c r="E4667" t="s">
        <v>859</v>
      </c>
      <c r="F4667" t="s">
        <v>5226</v>
      </c>
      <c r="G4667" t="s">
        <v>856</v>
      </c>
      <c r="H4667" t="s">
        <v>524</v>
      </c>
      <c r="I4667" t="s">
        <v>1107</v>
      </c>
      <c r="J4667" t="s">
        <v>2522</v>
      </c>
      <c r="K4667" t="s">
        <v>856</v>
      </c>
      <c r="L4667" t="s">
        <v>8907</v>
      </c>
    </row>
    <row r="4668" spans="1:12">
      <c r="A4668" t="s">
        <v>19692</v>
      </c>
      <c r="B4668" t="s">
        <v>19658</v>
      </c>
      <c r="C4668" t="str">
        <f t="shared" si="72"/>
        <v>Udayshivakumar</v>
      </c>
      <c r="D4668" s="2" t="s">
        <v>25131</v>
      </c>
      <c r="E4668" t="s">
        <v>859</v>
      </c>
      <c r="F4668" t="s">
        <v>25533</v>
      </c>
      <c r="G4668" t="s">
        <v>856</v>
      </c>
      <c r="H4668" t="s">
        <v>19659</v>
      </c>
      <c r="I4668" t="s">
        <v>19660</v>
      </c>
      <c r="J4668" t="s">
        <v>8905</v>
      </c>
      <c r="K4668" t="s">
        <v>1000</v>
      </c>
      <c r="L4668" t="s">
        <v>8907</v>
      </c>
    </row>
    <row r="4669" spans="1:12">
      <c r="A4669" t="s">
        <v>19696</v>
      </c>
      <c r="B4669" t="s">
        <v>19662</v>
      </c>
      <c r="C4669" t="str">
        <f t="shared" si="72"/>
        <v>PS</v>
      </c>
      <c r="D4669" s="2" t="s">
        <v>3299</v>
      </c>
      <c r="E4669" t="s">
        <v>859</v>
      </c>
      <c r="F4669" t="s">
        <v>9733</v>
      </c>
      <c r="G4669" t="s">
        <v>856</v>
      </c>
      <c r="H4669" t="s">
        <v>5984</v>
      </c>
      <c r="I4669" t="s">
        <v>19663</v>
      </c>
      <c r="J4669" t="s">
        <v>3178</v>
      </c>
      <c r="K4669" t="s">
        <v>859</v>
      </c>
      <c r="L4669" t="s">
        <v>7366</v>
      </c>
    </row>
    <row r="4670" spans="1:12">
      <c r="A4670" t="s">
        <v>19699</v>
      </c>
      <c r="B4670" t="s">
        <v>18475</v>
      </c>
      <c r="C4670" t="str">
        <f t="shared" si="72"/>
        <v>Sanchay</v>
      </c>
      <c r="D4670" s="2" t="s">
        <v>4448</v>
      </c>
      <c r="E4670" t="s">
        <v>859</v>
      </c>
      <c r="F4670" t="s">
        <v>8194</v>
      </c>
      <c r="G4670" t="s">
        <v>856</v>
      </c>
      <c r="H4670" t="s">
        <v>91</v>
      </c>
      <c r="I4670" t="s">
        <v>18476</v>
      </c>
      <c r="J4670" t="s">
        <v>856</v>
      </c>
      <c r="K4670" t="s">
        <v>870</v>
      </c>
      <c r="L4670" t="s">
        <v>5984</v>
      </c>
    </row>
    <row r="4671" spans="1:12">
      <c r="A4671" t="s">
        <v>19703</v>
      </c>
      <c r="B4671" t="s">
        <v>19667</v>
      </c>
      <c r="C4671" t="str">
        <f t="shared" si="72"/>
        <v>GTN</v>
      </c>
      <c r="D4671" s="2" t="s">
        <v>2876</v>
      </c>
      <c r="E4671" t="s">
        <v>859</v>
      </c>
      <c r="F4671" t="s">
        <v>25534</v>
      </c>
      <c r="G4671" t="s">
        <v>856</v>
      </c>
      <c r="H4671" t="s">
        <v>19668</v>
      </c>
      <c r="I4671" t="s">
        <v>19669</v>
      </c>
      <c r="J4671" t="s">
        <v>18681</v>
      </c>
      <c r="K4671" t="s">
        <v>19670</v>
      </c>
      <c r="L4671" t="s">
        <v>472</v>
      </c>
    </row>
    <row r="4672" spans="1:12">
      <c r="A4672" t="s">
        <v>19707</v>
      </c>
      <c r="B4672" t="s">
        <v>19672</v>
      </c>
      <c r="C4672" t="str">
        <f t="shared" si="72"/>
        <v>Ampvolts</v>
      </c>
      <c r="D4672" s="2" t="s">
        <v>5839</v>
      </c>
      <c r="E4672" t="s">
        <v>22876</v>
      </c>
      <c r="F4672" t="s">
        <v>25535</v>
      </c>
      <c r="G4672" t="s">
        <v>856</v>
      </c>
      <c r="H4672" t="s">
        <v>4411</v>
      </c>
      <c r="I4672" t="s">
        <v>3653</v>
      </c>
      <c r="J4672" t="s">
        <v>2584</v>
      </c>
      <c r="K4672" t="s">
        <v>19673</v>
      </c>
      <c r="L4672" t="s">
        <v>472</v>
      </c>
    </row>
    <row r="4673" spans="1:12">
      <c r="A4673" t="s">
        <v>842</v>
      </c>
      <c r="B4673" t="s">
        <v>843</v>
      </c>
      <c r="C4673" t="str">
        <f t="shared" si="72"/>
        <v>Name</v>
      </c>
      <c r="D4673" s="2" t="s">
        <v>844</v>
      </c>
      <c r="E4673" t="s">
        <v>845</v>
      </c>
      <c r="F4673" t="s">
        <v>846</v>
      </c>
      <c r="G4673" t="s">
        <v>847</v>
      </c>
      <c r="H4673" t="s">
        <v>848</v>
      </c>
      <c r="I4673" t="s">
        <v>849</v>
      </c>
      <c r="J4673" t="s">
        <v>850</v>
      </c>
      <c r="K4673" t="s">
        <v>851</v>
      </c>
      <c r="L4673" t="s">
        <v>852</v>
      </c>
    </row>
    <row r="4674" spans="1:12">
      <c r="A4674" t="s">
        <v>19711</v>
      </c>
      <c r="B4674" t="s">
        <v>19675</v>
      </c>
      <c r="C4674" t="str">
        <f t="shared" ref="C4674:C4737" si="73">IFERROR(LEFT(B4674,FIND(" ",B4674)-1),B4674)</f>
        <v>Vision</v>
      </c>
      <c r="D4674" s="2" t="s">
        <v>3378</v>
      </c>
      <c r="E4674" t="s">
        <v>859</v>
      </c>
      <c r="F4674" t="s">
        <v>396</v>
      </c>
      <c r="G4674" t="s">
        <v>856</v>
      </c>
      <c r="H4674" t="s">
        <v>9032</v>
      </c>
      <c r="I4674" t="s">
        <v>2197</v>
      </c>
      <c r="J4674" t="s">
        <v>856</v>
      </c>
      <c r="K4674" t="s">
        <v>870</v>
      </c>
      <c r="L4674" t="s">
        <v>472</v>
      </c>
    </row>
    <row r="4675" spans="1:12">
      <c r="A4675" t="s">
        <v>19713</v>
      </c>
      <c r="B4675" t="s">
        <v>19677</v>
      </c>
      <c r="C4675" t="str">
        <f t="shared" si="73"/>
        <v>Steel</v>
      </c>
      <c r="D4675" s="2" t="s">
        <v>25373</v>
      </c>
      <c r="E4675" t="s">
        <v>4822</v>
      </c>
      <c r="F4675" t="s">
        <v>4410</v>
      </c>
      <c r="G4675" t="s">
        <v>856</v>
      </c>
      <c r="H4675" t="s">
        <v>3171</v>
      </c>
      <c r="I4675" t="s">
        <v>19678</v>
      </c>
      <c r="J4675" t="s">
        <v>714</v>
      </c>
      <c r="K4675" t="s">
        <v>16584</v>
      </c>
      <c r="L4675" t="s">
        <v>472</v>
      </c>
    </row>
    <row r="4676" spans="1:12">
      <c r="A4676" t="s">
        <v>19715</v>
      </c>
      <c r="B4676" t="s">
        <v>19680</v>
      </c>
      <c r="C4676" t="str">
        <f t="shared" si="73"/>
        <v>Valiant</v>
      </c>
      <c r="D4676" s="2" t="s">
        <v>29452</v>
      </c>
      <c r="E4676" t="s">
        <v>29453</v>
      </c>
      <c r="F4676" t="s">
        <v>29454</v>
      </c>
      <c r="G4676" t="s">
        <v>856</v>
      </c>
      <c r="H4676" t="s">
        <v>105</v>
      </c>
      <c r="I4676" t="s">
        <v>19681</v>
      </c>
      <c r="J4676" t="s">
        <v>7803</v>
      </c>
      <c r="K4676" t="s">
        <v>4436</v>
      </c>
      <c r="L4676" t="s">
        <v>472</v>
      </c>
    </row>
    <row r="4677" spans="1:12">
      <c r="A4677" t="s">
        <v>19717</v>
      </c>
      <c r="B4677" t="s">
        <v>19683</v>
      </c>
      <c r="C4677" t="str">
        <f t="shared" si="73"/>
        <v>Geetanjali</v>
      </c>
      <c r="D4677" s="2" t="s">
        <v>379</v>
      </c>
      <c r="E4677" t="s">
        <v>859</v>
      </c>
      <c r="F4677" t="s">
        <v>1908</v>
      </c>
      <c r="G4677" t="s">
        <v>856</v>
      </c>
      <c r="H4677" t="s">
        <v>3353</v>
      </c>
      <c r="I4677" t="s">
        <v>859</v>
      </c>
      <c r="J4677" t="s">
        <v>856</v>
      </c>
      <c r="K4677" t="s">
        <v>859</v>
      </c>
      <c r="L4677" t="s">
        <v>2907</v>
      </c>
    </row>
    <row r="4678" spans="1:12">
      <c r="A4678" t="s">
        <v>19720</v>
      </c>
      <c r="B4678" t="s">
        <v>19685</v>
      </c>
      <c r="C4678" t="str">
        <f t="shared" si="73"/>
        <v>Bacil</v>
      </c>
      <c r="D4678" s="2" t="s">
        <v>23567</v>
      </c>
      <c r="E4678" t="s">
        <v>24316</v>
      </c>
      <c r="F4678" t="s">
        <v>10744</v>
      </c>
      <c r="G4678" t="s">
        <v>856</v>
      </c>
      <c r="H4678" t="s">
        <v>4129</v>
      </c>
      <c r="I4678" t="s">
        <v>19686</v>
      </c>
      <c r="J4678" t="s">
        <v>856</v>
      </c>
      <c r="K4678" t="s">
        <v>859</v>
      </c>
      <c r="L4678" t="s">
        <v>8614</v>
      </c>
    </row>
    <row r="4679" spans="1:12">
      <c r="A4679" t="s">
        <v>19721</v>
      </c>
      <c r="B4679" t="s">
        <v>19688</v>
      </c>
      <c r="C4679" t="str">
        <f t="shared" si="73"/>
        <v>Uniinfo</v>
      </c>
      <c r="D4679" s="2" t="s">
        <v>206</v>
      </c>
      <c r="E4679" t="s">
        <v>859</v>
      </c>
      <c r="F4679" t="s">
        <v>5052</v>
      </c>
      <c r="G4679" t="s">
        <v>856</v>
      </c>
      <c r="H4679" t="s">
        <v>933</v>
      </c>
      <c r="I4679" t="s">
        <v>19689</v>
      </c>
      <c r="J4679" t="s">
        <v>11437</v>
      </c>
      <c r="K4679" t="s">
        <v>6597</v>
      </c>
      <c r="L4679" t="s">
        <v>8614</v>
      </c>
    </row>
    <row r="4680" spans="1:12">
      <c r="A4680" t="s">
        <v>19722</v>
      </c>
      <c r="B4680" t="s">
        <v>19665</v>
      </c>
      <c r="C4680" t="str">
        <f t="shared" si="73"/>
        <v>Ushanti</v>
      </c>
      <c r="D4680" s="2" t="s">
        <v>3335</v>
      </c>
      <c r="E4680" t="s">
        <v>859</v>
      </c>
      <c r="F4680" t="s">
        <v>6617</v>
      </c>
      <c r="G4680" t="s">
        <v>856</v>
      </c>
      <c r="H4680" t="s">
        <v>11406</v>
      </c>
      <c r="I4680" t="s">
        <v>626</v>
      </c>
      <c r="J4680" t="s">
        <v>14278</v>
      </c>
      <c r="K4680" t="s">
        <v>11466</v>
      </c>
      <c r="L4680" t="s">
        <v>16156</v>
      </c>
    </row>
    <row r="4681" spans="1:12">
      <c r="A4681" t="s">
        <v>19724</v>
      </c>
      <c r="B4681" t="s">
        <v>19691</v>
      </c>
      <c r="C4681" t="str">
        <f t="shared" si="73"/>
        <v>Guj.</v>
      </c>
      <c r="D4681" s="2" t="s">
        <v>4514</v>
      </c>
      <c r="E4681" t="s">
        <v>859</v>
      </c>
      <c r="F4681" t="s">
        <v>4325</v>
      </c>
      <c r="G4681" t="s">
        <v>856</v>
      </c>
      <c r="H4681" t="s">
        <v>12145</v>
      </c>
      <c r="I4681" t="s">
        <v>12271</v>
      </c>
      <c r="J4681" t="s">
        <v>856</v>
      </c>
      <c r="K4681" t="s">
        <v>859</v>
      </c>
      <c r="L4681" t="s">
        <v>20684</v>
      </c>
    </row>
    <row r="4682" spans="1:12">
      <c r="A4682" t="s">
        <v>19728</v>
      </c>
      <c r="B4682" t="s">
        <v>19693</v>
      </c>
      <c r="C4682" t="str">
        <f t="shared" si="73"/>
        <v>Lasa</v>
      </c>
      <c r="D4682" s="2" t="s">
        <v>4052</v>
      </c>
      <c r="E4682" t="s">
        <v>279</v>
      </c>
      <c r="F4682" t="s">
        <v>29455</v>
      </c>
      <c r="G4682" t="s">
        <v>856</v>
      </c>
      <c r="H4682" t="s">
        <v>5119</v>
      </c>
      <c r="I4682" t="s">
        <v>19694</v>
      </c>
      <c r="J4682" t="s">
        <v>4125</v>
      </c>
      <c r="K4682" t="s">
        <v>19695</v>
      </c>
      <c r="L4682" t="s">
        <v>421</v>
      </c>
    </row>
    <row r="4683" spans="1:12">
      <c r="A4683" t="s">
        <v>19731</v>
      </c>
      <c r="B4683" t="s">
        <v>25536</v>
      </c>
      <c r="C4683" t="str">
        <f t="shared" si="73"/>
        <v>Bansisons</v>
      </c>
      <c r="D4683" s="2" t="s">
        <v>263</v>
      </c>
      <c r="E4683" t="s">
        <v>859</v>
      </c>
      <c r="F4683" t="s">
        <v>1065</v>
      </c>
      <c r="G4683" t="s">
        <v>856</v>
      </c>
      <c r="H4683" t="s">
        <v>3353</v>
      </c>
      <c r="I4683" t="s">
        <v>859</v>
      </c>
      <c r="J4683" t="s">
        <v>856</v>
      </c>
      <c r="K4683" t="s">
        <v>859</v>
      </c>
      <c r="L4683" t="s">
        <v>12022</v>
      </c>
    </row>
    <row r="4684" spans="1:12">
      <c r="A4684" t="s">
        <v>19735</v>
      </c>
      <c r="B4684" t="s">
        <v>19697</v>
      </c>
      <c r="C4684" t="str">
        <f t="shared" si="73"/>
        <v>APM</v>
      </c>
      <c r="D4684" s="2" t="s">
        <v>7645</v>
      </c>
      <c r="E4684" t="s">
        <v>859</v>
      </c>
      <c r="F4684" t="s">
        <v>29456</v>
      </c>
      <c r="G4684" t="s">
        <v>856</v>
      </c>
      <c r="H4684" t="s">
        <v>477</v>
      </c>
      <c r="I4684" t="s">
        <v>7645</v>
      </c>
      <c r="J4684" t="s">
        <v>10898</v>
      </c>
      <c r="K4684" t="s">
        <v>467</v>
      </c>
      <c r="L4684" t="s">
        <v>19698</v>
      </c>
    </row>
    <row r="4685" spans="1:12">
      <c r="A4685" t="s">
        <v>19737</v>
      </c>
      <c r="B4685" t="s">
        <v>19700</v>
      </c>
      <c r="C4685" t="str">
        <f t="shared" si="73"/>
        <v>Hind</v>
      </c>
      <c r="D4685" s="2" t="s">
        <v>23137</v>
      </c>
      <c r="E4685" t="s">
        <v>5513</v>
      </c>
      <c r="F4685" t="s">
        <v>24157</v>
      </c>
      <c r="G4685" t="s">
        <v>856</v>
      </c>
      <c r="H4685" t="s">
        <v>172</v>
      </c>
      <c r="I4685" t="s">
        <v>19701</v>
      </c>
      <c r="J4685" t="s">
        <v>4863</v>
      </c>
      <c r="K4685" t="s">
        <v>19702</v>
      </c>
      <c r="L4685" t="s">
        <v>613</v>
      </c>
    </row>
    <row r="4686" spans="1:12">
      <c r="A4686" t="s">
        <v>19741</v>
      </c>
      <c r="B4686" t="s">
        <v>19704</v>
      </c>
      <c r="C4686" t="str">
        <f t="shared" si="73"/>
        <v>Madhuveer</v>
      </c>
      <c r="D4686" s="2" t="s">
        <v>24031</v>
      </c>
      <c r="E4686" t="s">
        <v>859</v>
      </c>
      <c r="F4686" t="s">
        <v>25021</v>
      </c>
      <c r="G4686" t="s">
        <v>1787</v>
      </c>
      <c r="H4686" t="s">
        <v>593</v>
      </c>
      <c r="I4686" t="s">
        <v>19705</v>
      </c>
      <c r="J4686" t="s">
        <v>541</v>
      </c>
      <c r="K4686" t="s">
        <v>19706</v>
      </c>
      <c r="L4686" t="s">
        <v>13716</v>
      </c>
    </row>
    <row r="4687" spans="1:12">
      <c r="A4687" t="s">
        <v>19743</v>
      </c>
      <c r="B4687" t="s">
        <v>19708</v>
      </c>
      <c r="C4687" t="str">
        <f t="shared" si="73"/>
        <v>GEE</v>
      </c>
      <c r="D4687" s="2" t="s">
        <v>16914</v>
      </c>
      <c r="E4687" t="s">
        <v>859</v>
      </c>
      <c r="F4687" t="s">
        <v>29457</v>
      </c>
      <c r="G4687" t="s">
        <v>856</v>
      </c>
      <c r="H4687" t="s">
        <v>2320</v>
      </c>
      <c r="I4687" t="s">
        <v>19709</v>
      </c>
      <c r="J4687" t="s">
        <v>5246</v>
      </c>
      <c r="K4687" t="s">
        <v>19710</v>
      </c>
      <c r="L4687" t="s">
        <v>9148</v>
      </c>
    </row>
    <row r="4688" spans="1:12">
      <c r="A4688" t="s">
        <v>19744</v>
      </c>
      <c r="B4688" t="s">
        <v>19712</v>
      </c>
      <c r="C4688" t="str">
        <f t="shared" si="73"/>
        <v>Agri-Tech</v>
      </c>
      <c r="D4688" s="2" t="s">
        <v>15844</v>
      </c>
      <c r="E4688" t="s">
        <v>859</v>
      </c>
      <c r="F4688" t="s">
        <v>22987</v>
      </c>
      <c r="G4688" t="s">
        <v>856</v>
      </c>
      <c r="H4688" t="s">
        <v>3527</v>
      </c>
      <c r="I4688" t="s">
        <v>6353</v>
      </c>
      <c r="J4688" t="s">
        <v>1642</v>
      </c>
      <c r="K4688" t="s">
        <v>2197</v>
      </c>
      <c r="L4688" t="s">
        <v>11878</v>
      </c>
    </row>
    <row r="4689" spans="1:12">
      <c r="A4689" t="s">
        <v>842</v>
      </c>
      <c r="B4689" t="s">
        <v>843</v>
      </c>
      <c r="C4689" t="str">
        <f t="shared" si="73"/>
        <v>Name</v>
      </c>
      <c r="D4689" s="2" t="s">
        <v>844</v>
      </c>
      <c r="E4689" t="s">
        <v>845</v>
      </c>
      <c r="F4689" t="s">
        <v>846</v>
      </c>
      <c r="G4689" t="s">
        <v>847</v>
      </c>
      <c r="H4689" t="s">
        <v>848</v>
      </c>
      <c r="I4689" t="s">
        <v>849</v>
      </c>
      <c r="J4689" t="s">
        <v>850</v>
      </c>
      <c r="K4689" t="s">
        <v>851</v>
      </c>
      <c r="L4689" t="s">
        <v>852</v>
      </c>
    </row>
    <row r="4690" spans="1:12">
      <c r="A4690" t="s">
        <v>19748</v>
      </c>
      <c r="B4690" t="s">
        <v>19714</v>
      </c>
      <c r="C4690" t="str">
        <f t="shared" si="73"/>
        <v>Surat</v>
      </c>
      <c r="D4690" s="2" t="s">
        <v>7757</v>
      </c>
      <c r="E4690" t="s">
        <v>12021</v>
      </c>
      <c r="F4690" t="s">
        <v>29458</v>
      </c>
      <c r="G4690" t="s">
        <v>856</v>
      </c>
      <c r="H4690" t="s">
        <v>14116</v>
      </c>
      <c r="I4690" t="s">
        <v>8740</v>
      </c>
      <c r="J4690" t="s">
        <v>3417</v>
      </c>
      <c r="K4690" t="s">
        <v>16087</v>
      </c>
      <c r="L4690" t="s">
        <v>345</v>
      </c>
    </row>
    <row r="4691" spans="1:12">
      <c r="A4691" t="s">
        <v>19752</v>
      </c>
      <c r="B4691" t="s">
        <v>19716</v>
      </c>
      <c r="C4691" t="str">
        <f t="shared" si="73"/>
        <v>Oswal</v>
      </c>
      <c r="D4691" s="2" t="s">
        <v>3366</v>
      </c>
      <c r="E4691" t="s">
        <v>859</v>
      </c>
      <c r="F4691" t="s">
        <v>2245</v>
      </c>
      <c r="G4691" t="s">
        <v>856</v>
      </c>
      <c r="H4691" t="s">
        <v>354</v>
      </c>
      <c r="I4691" t="s">
        <v>875</v>
      </c>
      <c r="J4691" t="s">
        <v>1369</v>
      </c>
      <c r="K4691" t="s">
        <v>3251</v>
      </c>
      <c r="L4691" t="s">
        <v>345</v>
      </c>
    </row>
    <row r="4692" spans="1:12">
      <c r="A4692" t="s">
        <v>19754</v>
      </c>
      <c r="B4692" t="s">
        <v>19718</v>
      </c>
      <c r="C4692" t="str">
        <f t="shared" si="73"/>
        <v>Vaxfab</v>
      </c>
      <c r="D4692" s="2" t="s">
        <v>24228</v>
      </c>
      <c r="E4692" t="s">
        <v>23253</v>
      </c>
      <c r="F4692" t="s">
        <v>4123</v>
      </c>
      <c r="G4692" t="s">
        <v>856</v>
      </c>
      <c r="H4692" t="s">
        <v>714</v>
      </c>
      <c r="I4692" t="s">
        <v>19719</v>
      </c>
      <c r="J4692" t="s">
        <v>6130</v>
      </c>
      <c r="K4692" t="s">
        <v>859</v>
      </c>
      <c r="L4692" t="s">
        <v>345</v>
      </c>
    </row>
    <row r="4693" spans="1:12">
      <c r="A4693" t="s">
        <v>19759</v>
      </c>
      <c r="B4693" t="s">
        <v>19723</v>
      </c>
      <c r="C4693" t="str">
        <f t="shared" si="73"/>
        <v>India</v>
      </c>
      <c r="D4693" s="2" t="s">
        <v>24828</v>
      </c>
      <c r="E4693" t="s">
        <v>859</v>
      </c>
      <c r="F4693" t="s">
        <v>8625</v>
      </c>
      <c r="G4693" t="s">
        <v>856</v>
      </c>
      <c r="H4693" t="s">
        <v>524</v>
      </c>
      <c r="I4693" t="s">
        <v>856</v>
      </c>
      <c r="J4693" t="s">
        <v>2637</v>
      </c>
      <c r="K4693" t="s">
        <v>856</v>
      </c>
      <c r="L4693" t="s">
        <v>326</v>
      </c>
    </row>
    <row r="4694" spans="1:12">
      <c r="A4694" t="s">
        <v>19763</v>
      </c>
      <c r="B4694" t="s">
        <v>19725</v>
      </c>
      <c r="C4694" t="str">
        <f t="shared" si="73"/>
        <v>Indrayani</v>
      </c>
      <c r="D4694" s="2" t="s">
        <v>3092</v>
      </c>
      <c r="E4694" t="s">
        <v>859</v>
      </c>
      <c r="F4694" t="s">
        <v>15651</v>
      </c>
      <c r="G4694" t="s">
        <v>856</v>
      </c>
      <c r="H4694" t="s">
        <v>2240</v>
      </c>
      <c r="I4694" t="s">
        <v>19726</v>
      </c>
      <c r="J4694" t="s">
        <v>2010</v>
      </c>
      <c r="K4694" t="s">
        <v>19727</v>
      </c>
      <c r="L4694" t="s">
        <v>326</v>
      </c>
    </row>
    <row r="4695" spans="1:12">
      <c r="A4695" t="s">
        <v>19766</v>
      </c>
      <c r="B4695" t="s">
        <v>19729</v>
      </c>
      <c r="C4695" t="str">
        <f t="shared" si="73"/>
        <v>Amraworld</v>
      </c>
      <c r="D4695" s="2" t="s">
        <v>514</v>
      </c>
      <c r="E4695" t="s">
        <v>859</v>
      </c>
      <c r="F4695" t="s">
        <v>10239</v>
      </c>
      <c r="G4695" t="s">
        <v>856</v>
      </c>
      <c r="H4695" t="s">
        <v>6992</v>
      </c>
      <c r="I4695" t="s">
        <v>19730</v>
      </c>
      <c r="J4695" t="s">
        <v>856</v>
      </c>
      <c r="K4695" t="s">
        <v>859</v>
      </c>
      <c r="L4695" t="s">
        <v>280</v>
      </c>
    </row>
    <row r="4696" spans="1:12">
      <c r="A4696" t="s">
        <v>19769</v>
      </c>
      <c r="B4696" t="s">
        <v>19732</v>
      </c>
      <c r="C4696" t="str">
        <f t="shared" si="73"/>
        <v>Tulsyan</v>
      </c>
      <c r="D4696" s="2" t="s">
        <v>4466</v>
      </c>
      <c r="E4696" t="s">
        <v>859</v>
      </c>
      <c r="F4696" t="s">
        <v>875</v>
      </c>
      <c r="G4696" t="s">
        <v>856</v>
      </c>
      <c r="H4696" t="s">
        <v>19733</v>
      </c>
      <c r="I4696" t="s">
        <v>19734</v>
      </c>
      <c r="J4696" t="s">
        <v>10387</v>
      </c>
      <c r="K4696" t="s">
        <v>1497</v>
      </c>
      <c r="L4696" t="s">
        <v>280</v>
      </c>
    </row>
    <row r="4697" spans="1:12">
      <c r="A4697" t="s">
        <v>19773</v>
      </c>
      <c r="B4697" t="s">
        <v>19736</v>
      </c>
      <c r="C4697" t="str">
        <f t="shared" si="73"/>
        <v>Shanti</v>
      </c>
      <c r="D4697" s="2" t="s">
        <v>8338</v>
      </c>
      <c r="E4697" t="s">
        <v>859</v>
      </c>
      <c r="F4697" t="s">
        <v>5452</v>
      </c>
      <c r="G4697" t="s">
        <v>856</v>
      </c>
      <c r="H4697" t="s">
        <v>1106</v>
      </c>
      <c r="I4697" t="s">
        <v>17102</v>
      </c>
      <c r="J4697" t="s">
        <v>856</v>
      </c>
      <c r="K4697" t="s">
        <v>859</v>
      </c>
      <c r="L4697" t="s">
        <v>19485</v>
      </c>
    </row>
    <row r="4698" spans="1:12">
      <c r="A4698" t="s">
        <v>19778</v>
      </c>
      <c r="B4698" t="s">
        <v>19738</v>
      </c>
      <c r="C4698" t="str">
        <f t="shared" si="73"/>
        <v>Aditya</v>
      </c>
      <c r="D4698" s="2" t="s">
        <v>9206</v>
      </c>
      <c r="E4698" t="s">
        <v>859</v>
      </c>
      <c r="F4698" t="s">
        <v>23272</v>
      </c>
      <c r="G4698" t="s">
        <v>856</v>
      </c>
      <c r="H4698" t="s">
        <v>2907</v>
      </c>
      <c r="I4698" t="s">
        <v>19740</v>
      </c>
      <c r="J4698" t="s">
        <v>2961</v>
      </c>
      <c r="K4698" t="s">
        <v>889</v>
      </c>
      <c r="L4698" t="s">
        <v>19643</v>
      </c>
    </row>
    <row r="4699" spans="1:12">
      <c r="A4699" t="s">
        <v>19782</v>
      </c>
      <c r="B4699" t="s">
        <v>19742</v>
      </c>
      <c r="C4699" t="str">
        <f t="shared" si="73"/>
        <v>USG</v>
      </c>
      <c r="D4699" s="2" t="s">
        <v>12849</v>
      </c>
      <c r="E4699" t="s">
        <v>859</v>
      </c>
      <c r="F4699" t="s">
        <v>4397</v>
      </c>
      <c r="G4699" t="s">
        <v>856</v>
      </c>
      <c r="H4699" t="s">
        <v>577</v>
      </c>
      <c r="I4699" t="s">
        <v>6987</v>
      </c>
      <c r="J4699" t="s">
        <v>856</v>
      </c>
      <c r="K4699" t="s">
        <v>859</v>
      </c>
      <c r="L4699" t="s">
        <v>19643</v>
      </c>
    </row>
    <row r="4700" spans="1:12">
      <c r="A4700" t="s">
        <v>842</v>
      </c>
      <c r="B4700" t="s">
        <v>843</v>
      </c>
      <c r="C4700" t="str">
        <f t="shared" si="73"/>
        <v>Name</v>
      </c>
      <c r="D4700" s="2" t="s">
        <v>844</v>
      </c>
      <c r="E4700" t="s">
        <v>845</v>
      </c>
      <c r="F4700" t="s">
        <v>846</v>
      </c>
      <c r="G4700" t="s">
        <v>847</v>
      </c>
      <c r="H4700" t="s">
        <v>848</v>
      </c>
      <c r="I4700" t="s">
        <v>849</v>
      </c>
      <c r="J4700" t="s">
        <v>850</v>
      </c>
      <c r="K4700" t="s">
        <v>851</v>
      </c>
      <c r="L4700" t="s">
        <v>852</v>
      </c>
    </row>
    <row r="4701" spans="1:12">
      <c r="A4701" t="s">
        <v>19784</v>
      </c>
      <c r="B4701" t="s">
        <v>19745</v>
      </c>
      <c r="C4701" t="str">
        <f t="shared" si="73"/>
        <v>SRU</v>
      </c>
      <c r="D4701" s="2" t="s">
        <v>11864</v>
      </c>
      <c r="E4701" t="s">
        <v>1097</v>
      </c>
      <c r="F4701" t="s">
        <v>4396</v>
      </c>
      <c r="G4701" t="s">
        <v>856</v>
      </c>
      <c r="H4701" t="s">
        <v>148</v>
      </c>
      <c r="I4701" t="s">
        <v>19746</v>
      </c>
      <c r="J4701" t="s">
        <v>5721</v>
      </c>
      <c r="K4701" t="s">
        <v>19747</v>
      </c>
      <c r="L4701" t="s">
        <v>1637</v>
      </c>
    </row>
    <row r="4702" spans="1:12">
      <c r="A4702" t="s">
        <v>19787</v>
      </c>
      <c r="B4702" t="s">
        <v>19749</v>
      </c>
      <c r="C4702" t="str">
        <f t="shared" si="73"/>
        <v>Aditya</v>
      </c>
      <c r="D4702" s="2" t="s">
        <v>19750</v>
      </c>
      <c r="E4702" t="s">
        <v>859</v>
      </c>
      <c r="F4702" t="s">
        <v>19751</v>
      </c>
      <c r="G4702" t="s">
        <v>856</v>
      </c>
      <c r="H4702" t="s">
        <v>121</v>
      </c>
      <c r="I4702" t="s">
        <v>3085</v>
      </c>
      <c r="J4702" t="s">
        <v>9143</v>
      </c>
      <c r="K4702" t="s">
        <v>7682</v>
      </c>
      <c r="L4702" t="s">
        <v>521</v>
      </c>
    </row>
    <row r="4703" spans="1:12">
      <c r="A4703" t="s">
        <v>19792</v>
      </c>
      <c r="B4703" t="s">
        <v>19753</v>
      </c>
      <c r="C4703" t="str">
        <f t="shared" si="73"/>
        <v>Silver</v>
      </c>
      <c r="D4703" s="2" t="s">
        <v>6391</v>
      </c>
      <c r="E4703" t="s">
        <v>859</v>
      </c>
      <c r="F4703" t="s">
        <v>23183</v>
      </c>
      <c r="G4703" t="s">
        <v>856</v>
      </c>
      <c r="H4703" t="s">
        <v>174</v>
      </c>
      <c r="I4703" t="s">
        <v>2221</v>
      </c>
      <c r="J4703" t="s">
        <v>856</v>
      </c>
      <c r="K4703" t="s">
        <v>859</v>
      </c>
      <c r="L4703" t="s">
        <v>521</v>
      </c>
    </row>
    <row r="4704" spans="1:12">
      <c r="A4704" t="s">
        <v>19795</v>
      </c>
      <c r="B4704" t="s">
        <v>19755</v>
      </c>
      <c r="C4704" t="str">
        <f t="shared" si="73"/>
        <v>Sical</v>
      </c>
      <c r="D4704" s="2" t="s">
        <v>23725</v>
      </c>
      <c r="E4704" t="s">
        <v>859</v>
      </c>
      <c r="F4704" t="s">
        <v>25538</v>
      </c>
      <c r="G4704" t="s">
        <v>856</v>
      </c>
      <c r="H4704" t="s">
        <v>422</v>
      </c>
      <c r="I4704" t="s">
        <v>19756</v>
      </c>
      <c r="J4704" t="s">
        <v>19757</v>
      </c>
      <c r="K4704" t="s">
        <v>19758</v>
      </c>
      <c r="L4704" t="s">
        <v>18921</v>
      </c>
    </row>
    <row r="4705" spans="1:12">
      <c r="A4705" t="s">
        <v>19798</v>
      </c>
      <c r="B4705" t="s">
        <v>677</v>
      </c>
      <c r="C4705" t="str">
        <f t="shared" si="73"/>
        <v>ITI</v>
      </c>
      <c r="D4705" s="2" t="s">
        <v>25080</v>
      </c>
      <c r="E4705" t="s">
        <v>859</v>
      </c>
      <c r="F4705" t="s">
        <v>29459</v>
      </c>
      <c r="G4705" t="s">
        <v>856</v>
      </c>
      <c r="H4705" t="s">
        <v>19760</v>
      </c>
      <c r="I4705" t="s">
        <v>2631</v>
      </c>
      <c r="J4705" t="s">
        <v>19761</v>
      </c>
      <c r="K4705" t="s">
        <v>126</v>
      </c>
      <c r="L4705" t="s">
        <v>19762</v>
      </c>
    </row>
    <row r="4706" spans="1:12">
      <c r="A4706" t="s">
        <v>19800</v>
      </c>
      <c r="B4706" t="s">
        <v>19764</v>
      </c>
      <c r="C4706" t="str">
        <f t="shared" si="73"/>
        <v>Sastasundar</v>
      </c>
      <c r="D4706" s="2" t="s">
        <v>23245</v>
      </c>
      <c r="E4706" t="s">
        <v>22909</v>
      </c>
      <c r="F4706" t="s">
        <v>29460</v>
      </c>
      <c r="G4706" t="s">
        <v>856</v>
      </c>
      <c r="H4706" t="s">
        <v>18368</v>
      </c>
      <c r="I4706" t="s">
        <v>479</v>
      </c>
      <c r="J4706" t="s">
        <v>19765</v>
      </c>
      <c r="K4706" t="s">
        <v>1221</v>
      </c>
      <c r="L4706" t="s">
        <v>19762</v>
      </c>
    </row>
    <row r="4707" spans="1:12">
      <c r="A4707" t="s">
        <v>19803</v>
      </c>
      <c r="B4707" t="s">
        <v>19767</v>
      </c>
      <c r="C4707" t="str">
        <f t="shared" si="73"/>
        <v>Nag.</v>
      </c>
      <c r="D4707" s="2" t="s">
        <v>23727</v>
      </c>
      <c r="E4707" t="s">
        <v>859</v>
      </c>
      <c r="F4707" t="s">
        <v>5623</v>
      </c>
      <c r="G4707" t="s">
        <v>856</v>
      </c>
      <c r="H4707" t="s">
        <v>933</v>
      </c>
      <c r="I4707" t="s">
        <v>4756</v>
      </c>
      <c r="J4707" t="s">
        <v>1392</v>
      </c>
      <c r="K4707" t="s">
        <v>19768</v>
      </c>
      <c r="L4707" t="s">
        <v>501</v>
      </c>
    </row>
    <row r="4708" spans="1:12">
      <c r="A4708" t="s">
        <v>19806</v>
      </c>
      <c r="B4708" t="s">
        <v>19770</v>
      </c>
      <c r="C4708" t="str">
        <f t="shared" si="73"/>
        <v>Paos</v>
      </c>
      <c r="D4708" s="2" t="s">
        <v>25539</v>
      </c>
      <c r="E4708" t="s">
        <v>859</v>
      </c>
      <c r="F4708" t="s">
        <v>9958</v>
      </c>
      <c r="G4708" t="s">
        <v>856</v>
      </c>
      <c r="H4708" t="s">
        <v>5509</v>
      </c>
      <c r="I4708" t="s">
        <v>19772</v>
      </c>
      <c r="J4708" t="s">
        <v>10001</v>
      </c>
      <c r="K4708" t="s">
        <v>859</v>
      </c>
      <c r="L4708" t="s">
        <v>10730</v>
      </c>
    </row>
    <row r="4709" spans="1:12">
      <c r="A4709" t="s">
        <v>19809</v>
      </c>
      <c r="B4709" t="s">
        <v>19774</v>
      </c>
      <c r="C4709" t="str">
        <f t="shared" si="73"/>
        <v>Balaji</v>
      </c>
      <c r="D4709" s="2" t="s">
        <v>29461</v>
      </c>
      <c r="E4709" t="s">
        <v>4920</v>
      </c>
      <c r="F4709" t="s">
        <v>29462</v>
      </c>
      <c r="G4709" t="s">
        <v>856</v>
      </c>
      <c r="H4709" t="s">
        <v>724</v>
      </c>
      <c r="I4709" t="s">
        <v>19775</v>
      </c>
      <c r="J4709" t="s">
        <v>19776</v>
      </c>
      <c r="K4709" t="s">
        <v>19777</v>
      </c>
      <c r="L4709" t="s">
        <v>10730</v>
      </c>
    </row>
    <row r="4710" spans="1:12">
      <c r="A4710" t="s">
        <v>19813</v>
      </c>
      <c r="B4710" t="s">
        <v>810</v>
      </c>
      <c r="C4710" t="str">
        <f t="shared" si="73"/>
        <v>Prataap</v>
      </c>
      <c r="D4710" s="2" t="s">
        <v>29463</v>
      </c>
      <c r="E4710" t="s">
        <v>859</v>
      </c>
      <c r="F4710" t="s">
        <v>29464</v>
      </c>
      <c r="G4710" t="s">
        <v>237</v>
      </c>
      <c r="H4710" t="s">
        <v>10572</v>
      </c>
      <c r="I4710" t="s">
        <v>19779</v>
      </c>
      <c r="J4710" t="s">
        <v>19780</v>
      </c>
      <c r="K4710" t="s">
        <v>19781</v>
      </c>
      <c r="L4710" t="s">
        <v>10730</v>
      </c>
    </row>
    <row r="4711" spans="1:12">
      <c r="A4711" t="s">
        <v>19816</v>
      </c>
      <c r="B4711" t="s">
        <v>19783</v>
      </c>
      <c r="C4711" t="str">
        <f t="shared" si="73"/>
        <v>Neogem</v>
      </c>
      <c r="D4711" s="2" t="s">
        <v>559</v>
      </c>
      <c r="E4711" t="s">
        <v>859</v>
      </c>
      <c r="F4711" t="s">
        <v>1582</v>
      </c>
      <c r="G4711" t="s">
        <v>856</v>
      </c>
      <c r="H4711" t="s">
        <v>5266</v>
      </c>
      <c r="I4711" t="s">
        <v>15414</v>
      </c>
      <c r="J4711" t="s">
        <v>856</v>
      </c>
      <c r="K4711" t="s">
        <v>859</v>
      </c>
      <c r="L4711" t="s">
        <v>138</v>
      </c>
    </row>
    <row r="4712" spans="1:12">
      <c r="A4712" t="s">
        <v>19819</v>
      </c>
      <c r="B4712" t="s">
        <v>19785</v>
      </c>
      <c r="C4712" t="str">
        <f t="shared" si="73"/>
        <v>Catvision</v>
      </c>
      <c r="D4712" s="2" t="s">
        <v>4552</v>
      </c>
      <c r="E4712" t="s">
        <v>859</v>
      </c>
      <c r="F4712" t="s">
        <v>7926</v>
      </c>
      <c r="G4712" t="s">
        <v>856</v>
      </c>
      <c r="H4712" t="s">
        <v>1787</v>
      </c>
      <c r="I4712" t="s">
        <v>15414</v>
      </c>
      <c r="J4712" t="s">
        <v>14530</v>
      </c>
      <c r="K4712" t="s">
        <v>19786</v>
      </c>
      <c r="L4712" t="s">
        <v>10236</v>
      </c>
    </row>
    <row r="4713" spans="1:12">
      <c r="A4713" t="s">
        <v>19822</v>
      </c>
      <c r="B4713" t="s">
        <v>19788</v>
      </c>
      <c r="C4713" t="str">
        <f t="shared" si="73"/>
        <v>Valor</v>
      </c>
      <c r="D4713" s="2" t="s">
        <v>4454</v>
      </c>
      <c r="E4713" t="s">
        <v>859</v>
      </c>
      <c r="F4713" t="s">
        <v>29465</v>
      </c>
      <c r="G4713" t="s">
        <v>856</v>
      </c>
      <c r="H4713" t="s">
        <v>1237</v>
      </c>
      <c r="I4713" t="s">
        <v>19789</v>
      </c>
      <c r="J4713" t="s">
        <v>19790</v>
      </c>
      <c r="K4713" t="s">
        <v>19791</v>
      </c>
      <c r="L4713" t="s">
        <v>510</v>
      </c>
    </row>
    <row r="4714" spans="1:12">
      <c r="A4714" t="s">
        <v>19824</v>
      </c>
      <c r="B4714" t="s">
        <v>19793</v>
      </c>
      <c r="C4714" t="str">
        <f t="shared" si="73"/>
        <v>Diana</v>
      </c>
      <c r="D4714" s="2" t="s">
        <v>21697</v>
      </c>
      <c r="E4714" t="s">
        <v>859</v>
      </c>
      <c r="F4714" t="s">
        <v>23680</v>
      </c>
      <c r="G4714" t="s">
        <v>856</v>
      </c>
      <c r="H4714" t="s">
        <v>6973</v>
      </c>
      <c r="I4714" t="s">
        <v>19794</v>
      </c>
      <c r="J4714" t="s">
        <v>7096</v>
      </c>
      <c r="K4714" t="s">
        <v>18668</v>
      </c>
      <c r="L4714" t="s">
        <v>607</v>
      </c>
    </row>
    <row r="4715" spans="1:12">
      <c r="A4715" t="s">
        <v>19828</v>
      </c>
      <c r="B4715" t="s">
        <v>19796</v>
      </c>
      <c r="C4715" t="str">
        <f t="shared" si="73"/>
        <v>Gopal</v>
      </c>
      <c r="D4715" s="2" t="s">
        <v>9634</v>
      </c>
      <c r="E4715" t="s">
        <v>859</v>
      </c>
      <c r="F4715" t="s">
        <v>445</v>
      </c>
      <c r="G4715" t="s">
        <v>856</v>
      </c>
      <c r="H4715" t="s">
        <v>5266</v>
      </c>
      <c r="I4715" t="s">
        <v>19797</v>
      </c>
      <c r="J4715" t="s">
        <v>856</v>
      </c>
      <c r="K4715" t="s">
        <v>870</v>
      </c>
      <c r="L4715" t="s">
        <v>607</v>
      </c>
    </row>
    <row r="4716" spans="1:12">
      <c r="A4716" t="s">
        <v>842</v>
      </c>
      <c r="B4716" t="s">
        <v>843</v>
      </c>
      <c r="C4716" t="str">
        <f t="shared" si="73"/>
        <v>Name</v>
      </c>
      <c r="D4716" s="2" t="s">
        <v>844</v>
      </c>
      <c r="E4716" t="s">
        <v>845</v>
      </c>
      <c r="F4716" t="s">
        <v>846</v>
      </c>
      <c r="G4716" t="s">
        <v>847</v>
      </c>
      <c r="H4716" t="s">
        <v>848</v>
      </c>
      <c r="I4716" t="s">
        <v>849</v>
      </c>
      <c r="J4716" t="s">
        <v>850</v>
      </c>
      <c r="K4716" t="s">
        <v>851</v>
      </c>
      <c r="L4716" t="s">
        <v>852</v>
      </c>
    </row>
    <row r="4717" spans="1:12">
      <c r="A4717" t="s">
        <v>19832</v>
      </c>
      <c r="B4717" t="s">
        <v>19799</v>
      </c>
      <c r="C4717" t="str">
        <f t="shared" si="73"/>
        <v>Svaraj</v>
      </c>
      <c r="D4717" s="2" t="s">
        <v>1704</v>
      </c>
      <c r="E4717" t="s">
        <v>25373</v>
      </c>
      <c r="F4717" t="s">
        <v>10995</v>
      </c>
      <c r="G4717" t="s">
        <v>856</v>
      </c>
      <c r="H4717" t="s">
        <v>2584</v>
      </c>
      <c r="I4717" t="s">
        <v>2340</v>
      </c>
      <c r="J4717" t="s">
        <v>610</v>
      </c>
      <c r="K4717" t="s">
        <v>859</v>
      </c>
      <c r="L4717" t="s">
        <v>607</v>
      </c>
    </row>
    <row r="4718" spans="1:12">
      <c r="A4718" t="s">
        <v>19834</v>
      </c>
      <c r="B4718" t="s">
        <v>19801</v>
      </c>
      <c r="C4718" t="str">
        <f t="shared" si="73"/>
        <v>JLA</v>
      </c>
      <c r="D4718" s="2" t="s">
        <v>11946</v>
      </c>
      <c r="E4718" t="s">
        <v>859</v>
      </c>
      <c r="F4718" t="s">
        <v>3706</v>
      </c>
      <c r="G4718" t="s">
        <v>856</v>
      </c>
      <c r="H4718" t="s">
        <v>522</v>
      </c>
      <c r="I4718" t="s">
        <v>19802</v>
      </c>
      <c r="J4718" t="s">
        <v>856</v>
      </c>
      <c r="K4718" t="s">
        <v>859</v>
      </c>
      <c r="L4718" t="s">
        <v>423</v>
      </c>
    </row>
    <row r="4719" spans="1:12">
      <c r="A4719" t="s">
        <v>19840</v>
      </c>
      <c r="B4719" t="s">
        <v>19804</v>
      </c>
      <c r="C4719" t="str">
        <f t="shared" si="73"/>
        <v>Parker</v>
      </c>
      <c r="D4719" s="2" t="s">
        <v>6940</v>
      </c>
      <c r="E4719" t="s">
        <v>8532</v>
      </c>
      <c r="F4719" t="s">
        <v>5968</v>
      </c>
      <c r="G4719" t="s">
        <v>856</v>
      </c>
      <c r="H4719" t="s">
        <v>2196</v>
      </c>
      <c r="I4719" t="s">
        <v>19805</v>
      </c>
      <c r="J4719" t="s">
        <v>3807</v>
      </c>
      <c r="K4719" t="s">
        <v>18159</v>
      </c>
      <c r="L4719" t="s">
        <v>486</v>
      </c>
    </row>
    <row r="4720" spans="1:12">
      <c r="A4720" t="s">
        <v>19845</v>
      </c>
      <c r="B4720" t="s">
        <v>19807</v>
      </c>
      <c r="C4720" t="str">
        <f t="shared" si="73"/>
        <v>Katare</v>
      </c>
      <c r="D4720" s="2" t="s">
        <v>19939</v>
      </c>
      <c r="E4720" t="s">
        <v>859</v>
      </c>
      <c r="F4720" t="s">
        <v>8107</v>
      </c>
      <c r="G4720" t="s">
        <v>856</v>
      </c>
      <c r="H4720" t="s">
        <v>19266</v>
      </c>
      <c r="I4720" t="s">
        <v>12141</v>
      </c>
      <c r="J4720" t="s">
        <v>378</v>
      </c>
      <c r="K4720" t="s">
        <v>19808</v>
      </c>
      <c r="L4720" t="s">
        <v>5725</v>
      </c>
    </row>
    <row r="4721" spans="1:12">
      <c r="A4721" t="s">
        <v>19849</v>
      </c>
      <c r="B4721" t="s">
        <v>19810</v>
      </c>
      <c r="C4721" t="str">
        <f t="shared" si="73"/>
        <v>Swan</v>
      </c>
      <c r="D4721" s="2" t="s">
        <v>29466</v>
      </c>
      <c r="E4721" t="s">
        <v>6398</v>
      </c>
      <c r="F4721" t="s">
        <v>29467</v>
      </c>
      <c r="G4721" t="s">
        <v>933</v>
      </c>
      <c r="H4721" t="s">
        <v>16448</v>
      </c>
      <c r="I4721" t="s">
        <v>19811</v>
      </c>
      <c r="J4721" t="s">
        <v>19812</v>
      </c>
      <c r="K4721" t="s">
        <v>9135</v>
      </c>
      <c r="L4721" t="s">
        <v>635</v>
      </c>
    </row>
    <row r="4722" spans="1:12">
      <c r="A4722" t="s">
        <v>19852</v>
      </c>
      <c r="B4722" t="s">
        <v>19814</v>
      </c>
      <c r="C4722" t="str">
        <f t="shared" si="73"/>
        <v>GVP</v>
      </c>
      <c r="D4722" s="2" t="s">
        <v>9912</v>
      </c>
      <c r="E4722" t="s">
        <v>859</v>
      </c>
      <c r="F4722" t="s">
        <v>29468</v>
      </c>
      <c r="G4722" t="s">
        <v>1392</v>
      </c>
      <c r="H4722" t="s">
        <v>2291</v>
      </c>
      <c r="I4722" t="s">
        <v>19815</v>
      </c>
      <c r="J4722" t="s">
        <v>1465</v>
      </c>
      <c r="K4722" t="s">
        <v>8613</v>
      </c>
      <c r="L4722" t="s">
        <v>635</v>
      </c>
    </row>
    <row r="4723" spans="1:12">
      <c r="A4723" t="s">
        <v>19856</v>
      </c>
      <c r="B4723" t="s">
        <v>19817</v>
      </c>
      <c r="C4723" t="str">
        <f t="shared" si="73"/>
        <v>Ravinder</v>
      </c>
      <c r="D4723" s="2" t="s">
        <v>25540</v>
      </c>
      <c r="E4723" t="s">
        <v>859</v>
      </c>
      <c r="F4723" t="s">
        <v>23326</v>
      </c>
      <c r="G4723" t="s">
        <v>856</v>
      </c>
      <c r="H4723" t="s">
        <v>996</v>
      </c>
      <c r="I4723" t="s">
        <v>19818</v>
      </c>
      <c r="J4723" t="s">
        <v>2637</v>
      </c>
      <c r="K4723" t="s">
        <v>18447</v>
      </c>
      <c r="L4723" t="s">
        <v>635</v>
      </c>
    </row>
    <row r="4724" spans="1:12">
      <c r="A4724" t="s">
        <v>19860</v>
      </c>
      <c r="B4724" t="s">
        <v>19820</v>
      </c>
      <c r="C4724" t="str">
        <f t="shared" si="73"/>
        <v>Zenith</v>
      </c>
      <c r="D4724" s="2" t="s">
        <v>25541</v>
      </c>
      <c r="E4724" t="s">
        <v>859</v>
      </c>
      <c r="F4724" t="s">
        <v>24665</v>
      </c>
      <c r="G4724" t="s">
        <v>856</v>
      </c>
      <c r="H4724" t="s">
        <v>3608</v>
      </c>
      <c r="I4724" t="s">
        <v>9745</v>
      </c>
      <c r="J4724" t="s">
        <v>19276</v>
      </c>
      <c r="K4724" t="s">
        <v>252</v>
      </c>
      <c r="L4724" t="s">
        <v>19821</v>
      </c>
    </row>
    <row r="4725" spans="1:12">
      <c r="A4725" t="s">
        <v>19862</v>
      </c>
      <c r="B4725" t="s">
        <v>19823</v>
      </c>
      <c r="C4725" t="str">
        <f t="shared" si="73"/>
        <v>Advance</v>
      </c>
      <c r="D4725" s="2" t="s">
        <v>493</v>
      </c>
      <c r="E4725" t="s">
        <v>859</v>
      </c>
      <c r="F4725" t="s">
        <v>11864</v>
      </c>
      <c r="G4725" t="s">
        <v>856</v>
      </c>
      <c r="H4725" t="s">
        <v>856</v>
      </c>
      <c r="I4725" t="s">
        <v>1002</v>
      </c>
      <c r="J4725" t="s">
        <v>856</v>
      </c>
      <c r="K4725" t="s">
        <v>859</v>
      </c>
      <c r="L4725" t="s">
        <v>19821</v>
      </c>
    </row>
    <row r="4726" spans="1:12">
      <c r="A4726" t="s">
        <v>19864</v>
      </c>
      <c r="B4726" t="s">
        <v>19825</v>
      </c>
      <c r="C4726" t="str">
        <f t="shared" si="73"/>
        <v>Mac</v>
      </c>
      <c r="D4726" s="2" t="s">
        <v>2340</v>
      </c>
      <c r="E4726" t="s">
        <v>859</v>
      </c>
      <c r="F4726" t="s">
        <v>29469</v>
      </c>
      <c r="G4726" t="s">
        <v>856</v>
      </c>
      <c r="H4726" t="s">
        <v>19826</v>
      </c>
      <c r="I4726" t="s">
        <v>1185</v>
      </c>
      <c r="J4726" t="s">
        <v>6270</v>
      </c>
      <c r="K4726" t="s">
        <v>19827</v>
      </c>
      <c r="L4726" t="s">
        <v>350</v>
      </c>
    </row>
    <row r="4727" spans="1:12">
      <c r="A4727" t="s">
        <v>842</v>
      </c>
      <c r="B4727" t="s">
        <v>843</v>
      </c>
      <c r="C4727" t="str">
        <f t="shared" si="73"/>
        <v>Name</v>
      </c>
      <c r="D4727" s="2" t="s">
        <v>844</v>
      </c>
      <c r="E4727" t="s">
        <v>845</v>
      </c>
      <c r="F4727" t="s">
        <v>846</v>
      </c>
      <c r="G4727" t="s">
        <v>847</v>
      </c>
      <c r="H4727" t="s">
        <v>848</v>
      </c>
      <c r="I4727" t="s">
        <v>849</v>
      </c>
      <c r="J4727" t="s">
        <v>850</v>
      </c>
      <c r="K4727" t="s">
        <v>851</v>
      </c>
      <c r="L4727" t="s">
        <v>852</v>
      </c>
    </row>
    <row r="4728" spans="1:12">
      <c r="A4728" t="s">
        <v>19867</v>
      </c>
      <c r="B4728" t="s">
        <v>19829</v>
      </c>
      <c r="C4728" t="str">
        <f t="shared" si="73"/>
        <v>Lerthai</v>
      </c>
      <c r="D4728" s="2" t="s">
        <v>23729</v>
      </c>
      <c r="E4728" t="s">
        <v>859</v>
      </c>
      <c r="F4728" t="s">
        <v>7300</v>
      </c>
      <c r="G4728" t="s">
        <v>856</v>
      </c>
      <c r="H4728" t="s">
        <v>524</v>
      </c>
      <c r="I4728" t="s">
        <v>16947</v>
      </c>
      <c r="J4728" t="s">
        <v>856</v>
      </c>
      <c r="K4728" t="s">
        <v>859</v>
      </c>
      <c r="L4728" t="s">
        <v>19831</v>
      </c>
    </row>
    <row r="4729" spans="1:12">
      <c r="A4729" t="s">
        <v>19870</v>
      </c>
      <c r="B4729" t="s">
        <v>19833</v>
      </c>
      <c r="C4729" t="str">
        <f t="shared" si="73"/>
        <v>GTN</v>
      </c>
      <c r="D4729" s="2" t="s">
        <v>9912</v>
      </c>
      <c r="E4729" t="s">
        <v>29470</v>
      </c>
      <c r="F4729" t="s">
        <v>10436</v>
      </c>
      <c r="G4729" t="s">
        <v>856</v>
      </c>
      <c r="H4729" t="s">
        <v>2969</v>
      </c>
      <c r="I4729" t="s">
        <v>859</v>
      </c>
      <c r="J4729" t="s">
        <v>2418</v>
      </c>
      <c r="K4729" t="s">
        <v>859</v>
      </c>
      <c r="L4729" t="s">
        <v>19831</v>
      </c>
    </row>
    <row r="4730" spans="1:12">
      <c r="A4730" t="s">
        <v>19872</v>
      </c>
      <c r="B4730" t="s">
        <v>19835</v>
      </c>
      <c r="C4730" t="str">
        <f t="shared" si="73"/>
        <v>V</v>
      </c>
      <c r="D4730" s="2" t="s">
        <v>29471</v>
      </c>
      <c r="E4730" t="s">
        <v>859</v>
      </c>
      <c r="F4730" t="s">
        <v>29472</v>
      </c>
      <c r="G4730" t="s">
        <v>856</v>
      </c>
      <c r="H4730" t="s">
        <v>19836</v>
      </c>
      <c r="I4730" t="s">
        <v>19837</v>
      </c>
      <c r="J4730" t="s">
        <v>19838</v>
      </c>
      <c r="K4730" t="s">
        <v>19839</v>
      </c>
      <c r="L4730" t="s">
        <v>5853</v>
      </c>
    </row>
    <row r="4731" spans="1:12">
      <c r="A4731" t="s">
        <v>19876</v>
      </c>
      <c r="B4731" t="s">
        <v>19841</v>
      </c>
      <c r="C4731" t="str">
        <f t="shared" si="73"/>
        <v>Sampann</v>
      </c>
      <c r="D4731" s="2" t="s">
        <v>22914</v>
      </c>
      <c r="E4731" t="s">
        <v>24182</v>
      </c>
      <c r="F4731" t="s">
        <v>24109</v>
      </c>
      <c r="G4731" t="s">
        <v>856</v>
      </c>
      <c r="H4731" t="s">
        <v>8178</v>
      </c>
      <c r="I4731" t="s">
        <v>19842</v>
      </c>
      <c r="J4731" t="s">
        <v>19843</v>
      </c>
      <c r="K4731" t="s">
        <v>19844</v>
      </c>
      <c r="L4731" t="s">
        <v>85</v>
      </c>
    </row>
    <row r="4732" spans="1:12">
      <c r="A4732" t="s">
        <v>19879</v>
      </c>
      <c r="B4732" t="s">
        <v>19846</v>
      </c>
      <c r="C4732" t="str">
        <f t="shared" si="73"/>
        <v>Vertex</v>
      </c>
      <c r="D4732" s="2" t="s">
        <v>3188</v>
      </c>
      <c r="E4732" t="s">
        <v>859</v>
      </c>
      <c r="F4732" t="s">
        <v>3725</v>
      </c>
      <c r="G4732" t="s">
        <v>856</v>
      </c>
      <c r="H4732" t="s">
        <v>9032</v>
      </c>
      <c r="I4732" t="s">
        <v>19847</v>
      </c>
      <c r="J4732" t="s">
        <v>1632</v>
      </c>
      <c r="K4732" t="s">
        <v>19848</v>
      </c>
      <c r="L4732" t="s">
        <v>85</v>
      </c>
    </row>
    <row r="4733" spans="1:12">
      <c r="A4733" t="s">
        <v>19882</v>
      </c>
      <c r="B4733" t="s">
        <v>19850</v>
      </c>
      <c r="C4733" t="str">
        <f t="shared" si="73"/>
        <v>Fruition</v>
      </c>
      <c r="D4733" s="2" t="s">
        <v>23585</v>
      </c>
      <c r="E4733" t="s">
        <v>23311</v>
      </c>
      <c r="F4733" t="s">
        <v>5448</v>
      </c>
      <c r="G4733" t="s">
        <v>856</v>
      </c>
      <c r="H4733" t="s">
        <v>1555</v>
      </c>
      <c r="I4733" t="s">
        <v>19851</v>
      </c>
      <c r="J4733" t="s">
        <v>719</v>
      </c>
      <c r="K4733" t="s">
        <v>8839</v>
      </c>
      <c r="L4733" t="s">
        <v>274</v>
      </c>
    </row>
    <row r="4734" spans="1:12">
      <c r="A4734" t="s">
        <v>19884</v>
      </c>
      <c r="B4734" t="s">
        <v>19853</v>
      </c>
      <c r="C4734" t="str">
        <f t="shared" si="73"/>
        <v>Semac</v>
      </c>
      <c r="D4734" s="2" t="s">
        <v>29473</v>
      </c>
      <c r="E4734" t="s">
        <v>859</v>
      </c>
      <c r="F4734" t="s">
        <v>29474</v>
      </c>
      <c r="G4734" t="s">
        <v>856</v>
      </c>
      <c r="H4734" t="s">
        <v>3378</v>
      </c>
      <c r="I4734" t="s">
        <v>19854</v>
      </c>
      <c r="J4734" t="s">
        <v>6313</v>
      </c>
      <c r="K4734" t="s">
        <v>19855</v>
      </c>
      <c r="L4734" t="s">
        <v>12326</v>
      </c>
    </row>
    <row r="4735" spans="1:12">
      <c r="A4735" t="s">
        <v>19886</v>
      </c>
      <c r="B4735" t="s">
        <v>19857</v>
      </c>
      <c r="C4735" t="str">
        <f t="shared" si="73"/>
        <v>Tree</v>
      </c>
      <c r="D4735" s="2" t="s">
        <v>11182</v>
      </c>
      <c r="E4735" t="s">
        <v>859</v>
      </c>
      <c r="F4735" t="s">
        <v>23186</v>
      </c>
      <c r="G4735" t="s">
        <v>856</v>
      </c>
      <c r="H4735" t="s">
        <v>2240</v>
      </c>
      <c r="I4735" t="s">
        <v>19858</v>
      </c>
      <c r="J4735" t="s">
        <v>2687</v>
      </c>
      <c r="K4735" t="s">
        <v>19859</v>
      </c>
      <c r="L4735" t="s">
        <v>12326</v>
      </c>
    </row>
    <row r="4736" spans="1:12">
      <c r="A4736" t="s">
        <v>19888</v>
      </c>
      <c r="B4736" t="s">
        <v>19861</v>
      </c>
      <c r="C4736" t="str">
        <f t="shared" si="73"/>
        <v>Sybly</v>
      </c>
      <c r="D4736" s="2" t="s">
        <v>1508</v>
      </c>
      <c r="E4736" t="s">
        <v>859</v>
      </c>
      <c r="F4736" t="s">
        <v>8178</v>
      </c>
      <c r="G4736" t="s">
        <v>856</v>
      </c>
      <c r="H4736" t="s">
        <v>3353</v>
      </c>
      <c r="I4736" t="s">
        <v>17102</v>
      </c>
      <c r="J4736" t="s">
        <v>856</v>
      </c>
      <c r="K4736" t="s">
        <v>859</v>
      </c>
      <c r="L4736" t="s">
        <v>121</v>
      </c>
    </row>
    <row r="4737" spans="1:12">
      <c r="A4737" t="s">
        <v>19890</v>
      </c>
      <c r="B4737" t="s">
        <v>19863</v>
      </c>
      <c r="C4737" t="str">
        <f t="shared" si="73"/>
        <v>Swagtam</v>
      </c>
      <c r="D4737" s="2" t="s">
        <v>8980</v>
      </c>
      <c r="E4737" t="s">
        <v>859</v>
      </c>
      <c r="F4737" t="s">
        <v>1992</v>
      </c>
      <c r="G4737" t="s">
        <v>856</v>
      </c>
      <c r="H4737" t="s">
        <v>856</v>
      </c>
      <c r="I4737" t="s">
        <v>1002</v>
      </c>
      <c r="J4737" t="s">
        <v>856</v>
      </c>
      <c r="K4737" t="s">
        <v>859</v>
      </c>
      <c r="L4737" t="s">
        <v>121</v>
      </c>
    </row>
    <row r="4738" spans="1:12">
      <c r="A4738" t="s">
        <v>19892</v>
      </c>
      <c r="B4738" t="s">
        <v>19865</v>
      </c>
      <c r="C4738" t="str">
        <f t="shared" ref="C4738:C4801" si="74">IFERROR(LEFT(B4738,FIND(" ",B4738)-1),B4738)</f>
        <v>Andhra</v>
      </c>
      <c r="D4738" s="2" t="s">
        <v>2016</v>
      </c>
      <c r="E4738" t="s">
        <v>859</v>
      </c>
      <c r="F4738" t="s">
        <v>29475</v>
      </c>
      <c r="G4738" t="s">
        <v>856</v>
      </c>
      <c r="H4738" t="s">
        <v>15506</v>
      </c>
      <c r="I4738" t="s">
        <v>19866</v>
      </c>
      <c r="J4738" t="s">
        <v>15161</v>
      </c>
      <c r="K4738" t="s">
        <v>173</v>
      </c>
      <c r="L4738" t="s">
        <v>9105</v>
      </c>
    </row>
    <row r="4739" spans="1:12">
      <c r="A4739" t="s">
        <v>19894</v>
      </c>
      <c r="B4739" t="s">
        <v>19868</v>
      </c>
      <c r="C4739" t="str">
        <f t="shared" si="74"/>
        <v>Space</v>
      </c>
      <c r="D4739" s="2" t="s">
        <v>1536</v>
      </c>
      <c r="E4739" t="s">
        <v>859</v>
      </c>
      <c r="F4739" t="s">
        <v>8528</v>
      </c>
      <c r="G4739" t="s">
        <v>856</v>
      </c>
      <c r="H4739" t="s">
        <v>237</v>
      </c>
      <c r="I4739" t="s">
        <v>19869</v>
      </c>
      <c r="J4739" t="s">
        <v>856</v>
      </c>
      <c r="K4739" t="s">
        <v>859</v>
      </c>
      <c r="L4739" t="s">
        <v>9105</v>
      </c>
    </row>
    <row r="4740" spans="1:12">
      <c r="A4740" t="s">
        <v>19898</v>
      </c>
      <c r="B4740" t="s">
        <v>19871</v>
      </c>
      <c r="C4740" t="str">
        <f t="shared" si="74"/>
        <v>Skyline</v>
      </c>
      <c r="D4740" s="2" t="s">
        <v>23188</v>
      </c>
      <c r="E4740" t="s">
        <v>859</v>
      </c>
      <c r="F4740" t="s">
        <v>3033</v>
      </c>
      <c r="G4740" t="s">
        <v>856</v>
      </c>
      <c r="H4740" t="s">
        <v>91</v>
      </c>
      <c r="I4740" t="s">
        <v>16891</v>
      </c>
      <c r="J4740" t="s">
        <v>3847</v>
      </c>
      <c r="K4740" t="s">
        <v>859</v>
      </c>
      <c r="L4740" t="s">
        <v>16024</v>
      </c>
    </row>
    <row r="4741" spans="1:12">
      <c r="A4741" t="s">
        <v>19901</v>
      </c>
      <c r="B4741" t="s">
        <v>19873</v>
      </c>
      <c r="C4741" t="str">
        <f t="shared" si="74"/>
        <v>Antarctica</v>
      </c>
      <c r="D4741" s="2" t="s">
        <v>8772</v>
      </c>
      <c r="E4741" t="s">
        <v>3180</v>
      </c>
      <c r="F4741" t="s">
        <v>1576</v>
      </c>
      <c r="G4741" t="s">
        <v>856</v>
      </c>
      <c r="H4741" t="s">
        <v>4160</v>
      </c>
      <c r="I4741" t="s">
        <v>19874</v>
      </c>
      <c r="J4741" t="s">
        <v>430</v>
      </c>
      <c r="K4741" t="s">
        <v>19875</v>
      </c>
      <c r="L4741" t="s">
        <v>699</v>
      </c>
    </row>
    <row r="4742" spans="1:12">
      <c r="A4742" t="s">
        <v>19903</v>
      </c>
      <c r="B4742" t="s">
        <v>19877</v>
      </c>
      <c r="C4742" t="str">
        <f t="shared" si="74"/>
        <v>Ramgopal</v>
      </c>
      <c r="D4742" s="2" t="s">
        <v>5905</v>
      </c>
      <c r="E4742" t="s">
        <v>859</v>
      </c>
      <c r="F4742" t="s">
        <v>3914</v>
      </c>
      <c r="G4742" t="s">
        <v>856</v>
      </c>
      <c r="H4742" t="s">
        <v>176</v>
      </c>
      <c r="I4742" t="s">
        <v>859</v>
      </c>
      <c r="J4742" t="s">
        <v>1264</v>
      </c>
      <c r="K4742" t="s">
        <v>19878</v>
      </c>
      <c r="L4742" t="s">
        <v>699</v>
      </c>
    </row>
    <row r="4743" spans="1:12">
      <c r="A4743" t="s">
        <v>842</v>
      </c>
      <c r="B4743" t="s">
        <v>843</v>
      </c>
      <c r="C4743" t="str">
        <f t="shared" si="74"/>
        <v>Name</v>
      </c>
      <c r="D4743" s="2" t="s">
        <v>844</v>
      </c>
      <c r="E4743" t="s">
        <v>845</v>
      </c>
      <c r="F4743" t="s">
        <v>846</v>
      </c>
      <c r="G4743" t="s">
        <v>847</v>
      </c>
      <c r="H4743" t="s">
        <v>848</v>
      </c>
      <c r="I4743" t="s">
        <v>849</v>
      </c>
      <c r="J4743" t="s">
        <v>850</v>
      </c>
      <c r="K4743" t="s">
        <v>851</v>
      </c>
      <c r="L4743" t="s">
        <v>852</v>
      </c>
    </row>
    <row r="4744" spans="1:12">
      <c r="A4744" t="s">
        <v>19906</v>
      </c>
      <c r="B4744" t="s">
        <v>19880</v>
      </c>
      <c r="C4744" t="str">
        <f t="shared" si="74"/>
        <v>VIRAT</v>
      </c>
      <c r="D4744" s="2" t="s">
        <v>4753</v>
      </c>
      <c r="E4744" t="s">
        <v>859</v>
      </c>
      <c r="F4744" t="s">
        <v>25543</v>
      </c>
      <c r="G4744" t="s">
        <v>856</v>
      </c>
      <c r="H4744" t="s">
        <v>231</v>
      </c>
      <c r="I4744" t="s">
        <v>19881</v>
      </c>
      <c r="J4744" t="s">
        <v>293</v>
      </c>
      <c r="K4744" t="s">
        <v>16654</v>
      </c>
      <c r="L4744" t="s">
        <v>699</v>
      </c>
    </row>
    <row r="4745" spans="1:12">
      <c r="A4745" t="s">
        <v>19908</v>
      </c>
      <c r="B4745" t="s">
        <v>19883</v>
      </c>
      <c r="C4745" t="str">
        <f t="shared" si="74"/>
        <v>Tulasee</v>
      </c>
      <c r="D4745" s="2" t="s">
        <v>25544</v>
      </c>
      <c r="E4745" t="s">
        <v>859</v>
      </c>
      <c r="F4745" t="s">
        <v>6934</v>
      </c>
      <c r="G4745" t="s">
        <v>856</v>
      </c>
      <c r="H4745" t="s">
        <v>5266</v>
      </c>
      <c r="I4745" t="s">
        <v>6987</v>
      </c>
      <c r="J4745" t="s">
        <v>856</v>
      </c>
      <c r="K4745" t="s">
        <v>859</v>
      </c>
      <c r="L4745" t="s">
        <v>15785</v>
      </c>
    </row>
    <row r="4746" spans="1:12">
      <c r="A4746" t="s">
        <v>19912</v>
      </c>
      <c r="B4746" t="s">
        <v>19885</v>
      </c>
      <c r="C4746" t="str">
        <f t="shared" si="74"/>
        <v>Padmalaya</v>
      </c>
      <c r="D4746" s="2" t="s">
        <v>249</v>
      </c>
      <c r="E4746" t="s">
        <v>859</v>
      </c>
      <c r="F4746" t="s">
        <v>6887</v>
      </c>
      <c r="G4746" t="s">
        <v>856</v>
      </c>
      <c r="H4746" t="s">
        <v>5266</v>
      </c>
      <c r="I4746" t="s">
        <v>5251</v>
      </c>
      <c r="J4746" t="s">
        <v>856</v>
      </c>
      <c r="K4746" t="s">
        <v>859</v>
      </c>
      <c r="L4746" t="s">
        <v>7235</v>
      </c>
    </row>
    <row r="4747" spans="1:12">
      <c r="A4747" t="s">
        <v>19915</v>
      </c>
      <c r="B4747" t="s">
        <v>19887</v>
      </c>
      <c r="C4747" t="str">
        <f t="shared" si="74"/>
        <v>Veejay</v>
      </c>
      <c r="D4747" s="2" t="s">
        <v>2197</v>
      </c>
      <c r="E4747" t="s">
        <v>859</v>
      </c>
      <c r="F4747" t="s">
        <v>9538</v>
      </c>
      <c r="G4747" t="s">
        <v>856</v>
      </c>
      <c r="H4747" t="s">
        <v>1758</v>
      </c>
      <c r="I4747" t="s">
        <v>12756</v>
      </c>
      <c r="J4747" t="s">
        <v>6951</v>
      </c>
      <c r="K4747" t="s">
        <v>3819</v>
      </c>
      <c r="L4747" t="s">
        <v>160</v>
      </c>
    </row>
    <row r="4748" spans="1:12">
      <c r="A4748" t="s">
        <v>19918</v>
      </c>
      <c r="B4748" t="s">
        <v>19889</v>
      </c>
      <c r="C4748" t="str">
        <f t="shared" si="74"/>
        <v>Nikki</v>
      </c>
      <c r="D4748" s="2" t="s">
        <v>2295</v>
      </c>
      <c r="E4748" t="s">
        <v>859</v>
      </c>
      <c r="F4748" t="s">
        <v>184</v>
      </c>
      <c r="G4748" t="s">
        <v>856</v>
      </c>
      <c r="H4748" t="s">
        <v>6992</v>
      </c>
      <c r="I4748" t="s">
        <v>17102</v>
      </c>
      <c r="J4748" t="s">
        <v>856</v>
      </c>
      <c r="K4748" t="s">
        <v>870</v>
      </c>
      <c r="L4748" t="s">
        <v>160</v>
      </c>
    </row>
    <row r="4749" spans="1:12">
      <c r="A4749" t="s">
        <v>19921</v>
      </c>
      <c r="B4749" t="s">
        <v>19891</v>
      </c>
      <c r="C4749" t="str">
        <f t="shared" si="74"/>
        <v>Shricon</v>
      </c>
      <c r="D4749" s="2" t="s">
        <v>25076</v>
      </c>
      <c r="E4749" t="s">
        <v>859</v>
      </c>
      <c r="F4749" t="s">
        <v>4834</v>
      </c>
      <c r="G4749" t="s">
        <v>856</v>
      </c>
      <c r="H4749" t="s">
        <v>6992</v>
      </c>
      <c r="I4749" t="s">
        <v>2614</v>
      </c>
      <c r="J4749" t="s">
        <v>933</v>
      </c>
      <c r="K4749" t="s">
        <v>18106</v>
      </c>
      <c r="L4749" t="s">
        <v>160</v>
      </c>
    </row>
    <row r="4750" spans="1:12">
      <c r="A4750" t="s">
        <v>19923</v>
      </c>
      <c r="B4750" t="s">
        <v>19893</v>
      </c>
      <c r="C4750" t="str">
        <f t="shared" si="74"/>
        <v>Sanwaria</v>
      </c>
      <c r="D4750" s="2" t="s">
        <v>574</v>
      </c>
      <c r="E4750" t="s">
        <v>859</v>
      </c>
      <c r="F4750" t="s">
        <v>10394</v>
      </c>
      <c r="G4750" t="s">
        <v>856</v>
      </c>
      <c r="H4750" t="s">
        <v>345</v>
      </c>
      <c r="I4750" t="s">
        <v>4932</v>
      </c>
      <c r="J4750" t="s">
        <v>568</v>
      </c>
      <c r="K4750" t="s">
        <v>856</v>
      </c>
      <c r="L4750" t="s">
        <v>744</v>
      </c>
    </row>
    <row r="4751" spans="1:12">
      <c r="A4751" t="s">
        <v>19926</v>
      </c>
      <c r="B4751" t="s">
        <v>19895</v>
      </c>
      <c r="C4751" t="str">
        <f t="shared" si="74"/>
        <v>Vijay</v>
      </c>
      <c r="D4751" s="2" t="s">
        <v>13800</v>
      </c>
      <c r="E4751" t="s">
        <v>859</v>
      </c>
      <c r="F4751" t="s">
        <v>4554</v>
      </c>
      <c r="G4751" t="s">
        <v>856</v>
      </c>
      <c r="H4751" t="s">
        <v>15332</v>
      </c>
      <c r="I4751" t="s">
        <v>19896</v>
      </c>
      <c r="J4751" t="s">
        <v>3264</v>
      </c>
      <c r="K4751" t="s">
        <v>19897</v>
      </c>
      <c r="L4751" t="s">
        <v>367</v>
      </c>
    </row>
    <row r="4752" spans="1:12">
      <c r="A4752" t="s">
        <v>19929</v>
      </c>
      <c r="B4752" t="s">
        <v>19899</v>
      </c>
      <c r="C4752" t="str">
        <f t="shared" si="74"/>
        <v>Inland</v>
      </c>
      <c r="D4752" s="2" t="s">
        <v>25545</v>
      </c>
      <c r="E4752" t="s">
        <v>859</v>
      </c>
      <c r="F4752" t="s">
        <v>1815</v>
      </c>
      <c r="G4752" t="s">
        <v>856</v>
      </c>
      <c r="H4752" t="s">
        <v>1249</v>
      </c>
      <c r="I4752" t="s">
        <v>19900</v>
      </c>
      <c r="J4752" t="s">
        <v>856</v>
      </c>
      <c r="K4752" t="s">
        <v>859</v>
      </c>
      <c r="L4752" t="s">
        <v>367</v>
      </c>
    </row>
    <row r="4753" spans="1:12">
      <c r="A4753" t="s">
        <v>19931</v>
      </c>
      <c r="B4753" t="s">
        <v>19902</v>
      </c>
      <c r="C4753" t="str">
        <f t="shared" si="74"/>
        <v>Prit</v>
      </c>
      <c r="D4753" s="2" t="s">
        <v>22832</v>
      </c>
      <c r="E4753" t="s">
        <v>859</v>
      </c>
      <c r="F4753" t="s">
        <v>23088</v>
      </c>
      <c r="G4753" t="s">
        <v>856</v>
      </c>
      <c r="H4753" t="s">
        <v>2858</v>
      </c>
      <c r="I4753" t="s">
        <v>7883</v>
      </c>
      <c r="J4753" t="s">
        <v>6520</v>
      </c>
      <c r="K4753" t="s">
        <v>4104</v>
      </c>
      <c r="L4753" t="s">
        <v>13656</v>
      </c>
    </row>
    <row r="4754" spans="1:12">
      <c r="A4754" t="s">
        <v>842</v>
      </c>
      <c r="B4754" t="s">
        <v>843</v>
      </c>
      <c r="C4754" t="str">
        <f t="shared" si="74"/>
        <v>Name</v>
      </c>
      <c r="D4754" s="2" t="s">
        <v>844</v>
      </c>
      <c r="E4754" t="s">
        <v>845</v>
      </c>
      <c r="F4754" t="s">
        <v>846</v>
      </c>
      <c r="G4754" t="s">
        <v>847</v>
      </c>
      <c r="H4754" t="s">
        <v>848</v>
      </c>
      <c r="I4754" t="s">
        <v>849</v>
      </c>
      <c r="J4754" t="s">
        <v>850</v>
      </c>
      <c r="K4754" t="s">
        <v>851</v>
      </c>
      <c r="L4754" t="s">
        <v>852</v>
      </c>
    </row>
    <row r="4755" spans="1:12">
      <c r="A4755" t="s">
        <v>19934</v>
      </c>
      <c r="B4755" t="s">
        <v>19904</v>
      </c>
      <c r="C4755" t="str">
        <f t="shared" si="74"/>
        <v>Tahmar</v>
      </c>
      <c r="D4755" s="2" t="s">
        <v>4566</v>
      </c>
      <c r="E4755" t="s">
        <v>859</v>
      </c>
      <c r="F4755" t="s">
        <v>29476</v>
      </c>
      <c r="G4755" t="s">
        <v>856</v>
      </c>
      <c r="H4755" t="s">
        <v>486</v>
      </c>
      <c r="I4755" t="s">
        <v>19905</v>
      </c>
      <c r="J4755" t="s">
        <v>879</v>
      </c>
      <c r="K4755" t="s">
        <v>10941</v>
      </c>
      <c r="L4755" t="s">
        <v>680</v>
      </c>
    </row>
    <row r="4756" spans="1:12">
      <c r="A4756" t="s">
        <v>19937</v>
      </c>
      <c r="B4756" t="s">
        <v>19907</v>
      </c>
      <c r="C4756" t="str">
        <f t="shared" si="74"/>
        <v>Lovable</v>
      </c>
      <c r="D4756" s="2" t="s">
        <v>19805</v>
      </c>
      <c r="E4756" t="s">
        <v>23106</v>
      </c>
      <c r="F4756" t="s">
        <v>15944</v>
      </c>
      <c r="G4756" t="s">
        <v>856</v>
      </c>
      <c r="H4756" t="s">
        <v>2262</v>
      </c>
      <c r="I4756" t="s">
        <v>3835</v>
      </c>
      <c r="J4756" t="s">
        <v>120</v>
      </c>
      <c r="K4756" t="s">
        <v>15565</v>
      </c>
      <c r="L4756" t="s">
        <v>16244</v>
      </c>
    </row>
    <row r="4757" spans="1:12">
      <c r="A4757" t="s">
        <v>19941</v>
      </c>
      <c r="B4757" t="s">
        <v>19909</v>
      </c>
      <c r="C4757" t="str">
        <f t="shared" si="74"/>
        <v>Soma</v>
      </c>
      <c r="D4757" s="2" t="s">
        <v>25546</v>
      </c>
      <c r="E4757" t="s">
        <v>22728</v>
      </c>
      <c r="F4757" t="s">
        <v>24926</v>
      </c>
      <c r="G4757" t="s">
        <v>856</v>
      </c>
      <c r="H4757" t="s">
        <v>12050</v>
      </c>
      <c r="I4757" t="s">
        <v>19910</v>
      </c>
      <c r="J4757" t="s">
        <v>4600</v>
      </c>
      <c r="K4757" t="s">
        <v>19911</v>
      </c>
      <c r="L4757" t="s">
        <v>16244</v>
      </c>
    </row>
    <row r="4758" spans="1:12">
      <c r="A4758" t="s">
        <v>19945</v>
      </c>
      <c r="B4758" t="s">
        <v>19913</v>
      </c>
      <c r="C4758" t="str">
        <f t="shared" si="74"/>
        <v>Premier</v>
      </c>
      <c r="D4758" s="2" t="s">
        <v>1262</v>
      </c>
      <c r="E4758" t="s">
        <v>859</v>
      </c>
      <c r="F4758" t="s">
        <v>15625</v>
      </c>
      <c r="G4758" t="s">
        <v>856</v>
      </c>
      <c r="H4758" t="s">
        <v>1205</v>
      </c>
      <c r="I4758" t="s">
        <v>14768</v>
      </c>
      <c r="J4758" t="s">
        <v>1642</v>
      </c>
      <c r="K4758" t="s">
        <v>14720</v>
      </c>
      <c r="L4758" t="s">
        <v>19914</v>
      </c>
    </row>
    <row r="4759" spans="1:12">
      <c r="A4759" t="s">
        <v>19947</v>
      </c>
      <c r="B4759" t="s">
        <v>19916</v>
      </c>
      <c r="C4759" t="str">
        <f t="shared" si="74"/>
        <v>Transgene</v>
      </c>
      <c r="D4759" s="2" t="s">
        <v>7260</v>
      </c>
      <c r="E4759" t="s">
        <v>859</v>
      </c>
      <c r="F4759" t="s">
        <v>1238</v>
      </c>
      <c r="G4759" t="s">
        <v>856</v>
      </c>
      <c r="H4759" t="s">
        <v>5761</v>
      </c>
      <c r="I4759" t="s">
        <v>19917</v>
      </c>
      <c r="J4759" t="s">
        <v>237</v>
      </c>
      <c r="K4759" t="s">
        <v>856</v>
      </c>
      <c r="L4759" t="s">
        <v>19914</v>
      </c>
    </row>
    <row r="4760" spans="1:12">
      <c r="A4760" t="s">
        <v>19949</v>
      </c>
      <c r="B4760" t="s">
        <v>19919</v>
      </c>
      <c r="C4760" t="str">
        <f t="shared" si="74"/>
        <v>Global</v>
      </c>
      <c r="D4760" s="2" t="s">
        <v>4129</v>
      </c>
      <c r="E4760" t="s">
        <v>859</v>
      </c>
      <c r="F4760" t="s">
        <v>4593</v>
      </c>
      <c r="G4760" t="s">
        <v>856</v>
      </c>
      <c r="H4760" t="s">
        <v>2905</v>
      </c>
      <c r="I4760" t="s">
        <v>12188</v>
      </c>
      <c r="J4760" t="s">
        <v>309</v>
      </c>
      <c r="K4760" t="s">
        <v>19920</v>
      </c>
      <c r="L4760" t="s">
        <v>6875</v>
      </c>
    </row>
    <row r="4761" spans="1:12">
      <c r="A4761" t="s">
        <v>19953</v>
      </c>
      <c r="B4761" t="s">
        <v>19922</v>
      </c>
      <c r="C4761" t="str">
        <f t="shared" si="74"/>
        <v>Bharatiya</v>
      </c>
      <c r="D4761" s="2" t="s">
        <v>5351</v>
      </c>
      <c r="E4761" t="s">
        <v>859</v>
      </c>
      <c r="F4761" t="s">
        <v>8342</v>
      </c>
      <c r="G4761" t="s">
        <v>856</v>
      </c>
      <c r="H4761" t="s">
        <v>7541</v>
      </c>
      <c r="I4761" t="s">
        <v>6987</v>
      </c>
      <c r="J4761" t="s">
        <v>856</v>
      </c>
      <c r="K4761" t="s">
        <v>870</v>
      </c>
      <c r="L4761" t="s">
        <v>6875</v>
      </c>
    </row>
    <row r="4762" spans="1:12">
      <c r="A4762" t="s">
        <v>19956</v>
      </c>
      <c r="B4762" t="s">
        <v>19924</v>
      </c>
      <c r="C4762" t="str">
        <f t="shared" si="74"/>
        <v>Lexus</v>
      </c>
      <c r="D4762" s="2" t="s">
        <v>4085</v>
      </c>
      <c r="E4762" t="s">
        <v>859</v>
      </c>
      <c r="F4762" t="s">
        <v>29477</v>
      </c>
      <c r="G4762" t="s">
        <v>856</v>
      </c>
      <c r="H4762" t="s">
        <v>2858</v>
      </c>
      <c r="I4762" t="s">
        <v>19925</v>
      </c>
      <c r="J4762" t="s">
        <v>7325</v>
      </c>
      <c r="K4762" t="s">
        <v>6750</v>
      </c>
      <c r="L4762" t="s">
        <v>6875</v>
      </c>
    </row>
    <row r="4763" spans="1:12">
      <c r="A4763" t="s">
        <v>19958</v>
      </c>
      <c r="B4763" t="s">
        <v>19927</v>
      </c>
      <c r="C4763" t="str">
        <f t="shared" si="74"/>
        <v>LGB</v>
      </c>
      <c r="D4763" s="2" t="s">
        <v>7434</v>
      </c>
      <c r="E4763" t="s">
        <v>859</v>
      </c>
      <c r="F4763" t="s">
        <v>23475</v>
      </c>
      <c r="G4763" t="s">
        <v>856</v>
      </c>
      <c r="H4763" t="s">
        <v>514</v>
      </c>
      <c r="I4763" t="s">
        <v>19928</v>
      </c>
      <c r="J4763" t="s">
        <v>4307</v>
      </c>
      <c r="K4763" t="s">
        <v>5911</v>
      </c>
      <c r="L4763" t="s">
        <v>12756</v>
      </c>
    </row>
    <row r="4764" spans="1:12">
      <c r="A4764" t="s">
        <v>19961</v>
      </c>
      <c r="B4764" t="s">
        <v>19930</v>
      </c>
      <c r="C4764" t="str">
        <f t="shared" si="74"/>
        <v>Mukta</v>
      </c>
      <c r="D4764" s="2" t="s">
        <v>4198</v>
      </c>
      <c r="E4764" t="s">
        <v>859</v>
      </c>
      <c r="F4764" t="s">
        <v>25547</v>
      </c>
      <c r="G4764" t="s">
        <v>856</v>
      </c>
      <c r="H4764" t="s">
        <v>15718</v>
      </c>
      <c r="I4764" t="s">
        <v>6108</v>
      </c>
      <c r="J4764" t="s">
        <v>7645</v>
      </c>
      <c r="K4764" t="s">
        <v>664</v>
      </c>
      <c r="L4764" t="s">
        <v>12756</v>
      </c>
    </row>
    <row r="4765" spans="1:12">
      <c r="A4765" t="s">
        <v>19965</v>
      </c>
      <c r="B4765" t="s">
        <v>19932</v>
      </c>
      <c r="C4765" t="str">
        <f t="shared" si="74"/>
        <v>Adroit</v>
      </c>
      <c r="D4765" s="2" t="s">
        <v>2009</v>
      </c>
      <c r="E4765" t="s">
        <v>859</v>
      </c>
      <c r="F4765" t="s">
        <v>29478</v>
      </c>
      <c r="G4765" t="s">
        <v>856</v>
      </c>
      <c r="H4765" t="s">
        <v>729</v>
      </c>
      <c r="I4765" t="s">
        <v>15407</v>
      </c>
      <c r="J4765" t="s">
        <v>7510</v>
      </c>
      <c r="K4765" t="s">
        <v>19933</v>
      </c>
      <c r="L4765" t="s">
        <v>12756</v>
      </c>
    </row>
    <row r="4766" spans="1:12">
      <c r="A4766" t="s">
        <v>19971</v>
      </c>
      <c r="B4766" t="s">
        <v>19935</v>
      </c>
      <c r="C4766" t="str">
        <f t="shared" si="74"/>
        <v>Samsrita</v>
      </c>
      <c r="D4766" s="2" t="s">
        <v>13888</v>
      </c>
      <c r="E4766" t="s">
        <v>859</v>
      </c>
      <c r="F4766" t="s">
        <v>25548</v>
      </c>
      <c r="G4766" t="s">
        <v>856</v>
      </c>
      <c r="H4766" t="s">
        <v>175</v>
      </c>
      <c r="I4766" t="s">
        <v>19936</v>
      </c>
      <c r="J4766" t="s">
        <v>856</v>
      </c>
      <c r="K4766" t="s">
        <v>859</v>
      </c>
      <c r="L4766" t="s">
        <v>13744</v>
      </c>
    </row>
    <row r="4767" spans="1:12">
      <c r="A4767" t="s">
        <v>19973</v>
      </c>
      <c r="B4767" t="s">
        <v>19938</v>
      </c>
      <c r="C4767" t="str">
        <f t="shared" si="74"/>
        <v>Navkar</v>
      </c>
      <c r="D4767" s="2" t="s">
        <v>18494</v>
      </c>
      <c r="E4767" t="s">
        <v>859</v>
      </c>
      <c r="F4767" t="s">
        <v>29479</v>
      </c>
      <c r="G4767" t="s">
        <v>856</v>
      </c>
      <c r="H4767" t="s">
        <v>8634</v>
      </c>
      <c r="I4767" t="s">
        <v>19939</v>
      </c>
      <c r="J4767" t="s">
        <v>19940</v>
      </c>
      <c r="K4767" t="s">
        <v>4268</v>
      </c>
      <c r="L4767" t="s">
        <v>611</v>
      </c>
    </row>
    <row r="4768" spans="1:12">
      <c r="A4768" t="s">
        <v>19976</v>
      </c>
      <c r="B4768" t="s">
        <v>19946</v>
      </c>
      <c r="C4768" t="str">
        <f t="shared" si="74"/>
        <v>Classic</v>
      </c>
      <c r="D4768" s="2" t="s">
        <v>22056</v>
      </c>
      <c r="E4768" t="s">
        <v>859</v>
      </c>
      <c r="F4768" t="s">
        <v>8814</v>
      </c>
      <c r="G4768" t="s">
        <v>856</v>
      </c>
      <c r="H4768" t="s">
        <v>6992</v>
      </c>
      <c r="I4768" t="s">
        <v>6131</v>
      </c>
      <c r="J4768" t="s">
        <v>856</v>
      </c>
      <c r="K4768" t="s">
        <v>859</v>
      </c>
      <c r="L4768" t="s">
        <v>17319</v>
      </c>
    </row>
    <row r="4769" spans="1:12">
      <c r="A4769" t="s">
        <v>19980</v>
      </c>
      <c r="B4769" t="s">
        <v>19942</v>
      </c>
      <c r="C4769" t="str">
        <f t="shared" si="74"/>
        <v>Mcleod</v>
      </c>
      <c r="D4769" s="2" t="s">
        <v>4287</v>
      </c>
      <c r="E4769" t="s">
        <v>859</v>
      </c>
      <c r="F4769" t="s">
        <v>29480</v>
      </c>
      <c r="G4769" t="s">
        <v>856</v>
      </c>
      <c r="H4769" t="s">
        <v>19943</v>
      </c>
      <c r="I4769" t="s">
        <v>3763</v>
      </c>
      <c r="J4769" t="s">
        <v>19944</v>
      </c>
      <c r="K4769" t="s">
        <v>9912</v>
      </c>
      <c r="L4769" t="s">
        <v>17319</v>
      </c>
    </row>
    <row r="4770" spans="1:12">
      <c r="A4770" t="s">
        <v>842</v>
      </c>
      <c r="B4770" t="s">
        <v>843</v>
      </c>
      <c r="C4770" t="str">
        <f t="shared" si="74"/>
        <v>Name</v>
      </c>
      <c r="D4770" s="2" t="s">
        <v>844</v>
      </c>
      <c r="E4770" t="s">
        <v>845</v>
      </c>
      <c r="F4770" t="s">
        <v>846</v>
      </c>
      <c r="G4770" t="s">
        <v>847</v>
      </c>
      <c r="H4770" t="s">
        <v>848</v>
      </c>
      <c r="I4770" t="s">
        <v>849</v>
      </c>
      <c r="J4770" t="s">
        <v>850</v>
      </c>
      <c r="K4770" t="s">
        <v>851</v>
      </c>
      <c r="L4770" t="s">
        <v>852</v>
      </c>
    </row>
    <row r="4771" spans="1:12">
      <c r="A4771" t="s">
        <v>19984</v>
      </c>
      <c r="B4771" t="s">
        <v>19948</v>
      </c>
      <c r="C4771" t="str">
        <f t="shared" si="74"/>
        <v>Gangotri</v>
      </c>
      <c r="D4771" s="2" t="s">
        <v>570</v>
      </c>
      <c r="E4771" t="s">
        <v>859</v>
      </c>
      <c r="F4771" t="s">
        <v>1632</v>
      </c>
      <c r="G4771" t="s">
        <v>856</v>
      </c>
      <c r="H4771" t="s">
        <v>175</v>
      </c>
      <c r="I4771" t="s">
        <v>6345</v>
      </c>
      <c r="J4771" t="s">
        <v>856</v>
      </c>
      <c r="K4771" t="s">
        <v>859</v>
      </c>
      <c r="L4771" t="s">
        <v>404</v>
      </c>
    </row>
    <row r="4772" spans="1:12">
      <c r="A4772" t="s">
        <v>19988</v>
      </c>
      <c r="B4772" t="s">
        <v>19950</v>
      </c>
      <c r="C4772" t="str">
        <f t="shared" si="74"/>
        <v>TVS</v>
      </c>
      <c r="D4772" s="2" t="s">
        <v>29481</v>
      </c>
      <c r="E4772" t="s">
        <v>859</v>
      </c>
      <c r="F4772" t="s">
        <v>29482</v>
      </c>
      <c r="G4772" t="s">
        <v>856</v>
      </c>
      <c r="H4772" t="s">
        <v>14299</v>
      </c>
      <c r="I4772" t="s">
        <v>19951</v>
      </c>
      <c r="J4772" t="s">
        <v>19952</v>
      </c>
      <c r="K4772" t="s">
        <v>19836</v>
      </c>
      <c r="L4772" t="s">
        <v>6125</v>
      </c>
    </row>
    <row r="4773" spans="1:12">
      <c r="A4773" t="s">
        <v>19991</v>
      </c>
      <c r="B4773" t="s">
        <v>19954</v>
      </c>
      <c r="C4773" t="str">
        <f t="shared" si="74"/>
        <v>Galaxy</v>
      </c>
      <c r="D4773" s="2" t="s">
        <v>25549</v>
      </c>
      <c r="E4773" t="s">
        <v>859</v>
      </c>
      <c r="F4773" t="s">
        <v>2073</v>
      </c>
      <c r="G4773" t="s">
        <v>856</v>
      </c>
      <c r="H4773" t="s">
        <v>1106</v>
      </c>
      <c r="I4773" t="s">
        <v>19955</v>
      </c>
      <c r="J4773" t="s">
        <v>6085</v>
      </c>
      <c r="K4773" t="s">
        <v>6086</v>
      </c>
      <c r="L4773" t="s">
        <v>195</v>
      </c>
    </row>
    <row r="4774" spans="1:12">
      <c r="A4774" t="s">
        <v>19994</v>
      </c>
      <c r="B4774" t="s">
        <v>19957</v>
      </c>
      <c r="C4774" t="str">
        <f t="shared" si="74"/>
        <v>Progrex</v>
      </c>
      <c r="D4774" s="2" t="s">
        <v>5940</v>
      </c>
      <c r="E4774" t="s">
        <v>859</v>
      </c>
      <c r="F4774" t="s">
        <v>14457</v>
      </c>
      <c r="G4774" t="s">
        <v>856</v>
      </c>
      <c r="H4774" t="s">
        <v>175</v>
      </c>
      <c r="I4774" t="s">
        <v>870</v>
      </c>
      <c r="J4774" t="s">
        <v>856</v>
      </c>
      <c r="K4774" t="s">
        <v>859</v>
      </c>
      <c r="L4774" t="s">
        <v>195</v>
      </c>
    </row>
    <row r="4775" spans="1:12">
      <c r="A4775" t="s">
        <v>19996</v>
      </c>
      <c r="B4775" t="s">
        <v>19959</v>
      </c>
      <c r="C4775" t="str">
        <f t="shared" si="74"/>
        <v>GFL</v>
      </c>
      <c r="D4775" s="2" t="s">
        <v>23341</v>
      </c>
      <c r="E4775" t="s">
        <v>859</v>
      </c>
      <c r="F4775" t="s">
        <v>29483</v>
      </c>
      <c r="G4775" t="s">
        <v>856</v>
      </c>
      <c r="H4775" t="s">
        <v>19960</v>
      </c>
      <c r="I4775" t="s">
        <v>19117</v>
      </c>
      <c r="J4775" t="s">
        <v>4642</v>
      </c>
      <c r="K4775" t="s">
        <v>7997</v>
      </c>
      <c r="L4775" t="s">
        <v>195</v>
      </c>
    </row>
    <row r="4776" spans="1:12">
      <c r="A4776" t="s">
        <v>20000</v>
      </c>
      <c r="B4776" t="s">
        <v>19962</v>
      </c>
      <c r="C4776" t="str">
        <f t="shared" si="74"/>
        <v>Emami</v>
      </c>
      <c r="D4776" s="2" t="s">
        <v>13565</v>
      </c>
      <c r="E4776" t="s">
        <v>859</v>
      </c>
      <c r="F4776" t="s">
        <v>29484</v>
      </c>
      <c r="G4776" t="s">
        <v>856</v>
      </c>
      <c r="H4776" t="s">
        <v>19963</v>
      </c>
      <c r="I4776" t="s">
        <v>19964</v>
      </c>
      <c r="J4776" t="s">
        <v>12726</v>
      </c>
      <c r="K4776" t="s">
        <v>6023</v>
      </c>
      <c r="L4776" t="s">
        <v>289</v>
      </c>
    </row>
    <row r="4777" spans="1:12">
      <c r="A4777" t="s">
        <v>20002</v>
      </c>
      <c r="B4777" t="s">
        <v>19966</v>
      </c>
      <c r="C4777" t="str">
        <f t="shared" si="74"/>
        <v>Vodafone</v>
      </c>
      <c r="D4777" s="2" t="s">
        <v>5968</v>
      </c>
      <c r="E4777" t="s">
        <v>859</v>
      </c>
      <c r="F4777" t="s">
        <v>29485</v>
      </c>
      <c r="G4777" t="s">
        <v>856</v>
      </c>
      <c r="H4777" t="s">
        <v>19967</v>
      </c>
      <c r="I4777" t="s">
        <v>19968</v>
      </c>
      <c r="J4777" t="s">
        <v>19969</v>
      </c>
      <c r="K4777" t="s">
        <v>16739</v>
      </c>
      <c r="L4777" t="s">
        <v>19970</v>
      </c>
    </row>
    <row r="4778" spans="1:12">
      <c r="A4778" t="s">
        <v>20007</v>
      </c>
      <c r="B4778" t="s">
        <v>19972</v>
      </c>
      <c r="C4778" t="str">
        <f t="shared" si="74"/>
        <v>Trescon</v>
      </c>
      <c r="D4778" s="2" t="s">
        <v>7600</v>
      </c>
      <c r="E4778" t="s">
        <v>859</v>
      </c>
      <c r="F4778" t="s">
        <v>24907</v>
      </c>
      <c r="G4778" t="s">
        <v>856</v>
      </c>
      <c r="H4778" t="s">
        <v>6477</v>
      </c>
      <c r="I4778" t="s">
        <v>3121</v>
      </c>
      <c r="J4778" t="s">
        <v>1644</v>
      </c>
      <c r="K4778" t="s">
        <v>859</v>
      </c>
      <c r="L4778" t="s">
        <v>19970</v>
      </c>
    </row>
    <row r="4779" spans="1:12">
      <c r="A4779" t="s">
        <v>20009</v>
      </c>
      <c r="B4779" t="s">
        <v>19974</v>
      </c>
      <c r="C4779" t="str">
        <f t="shared" si="74"/>
        <v>Prima</v>
      </c>
      <c r="D4779" s="2" t="s">
        <v>5435</v>
      </c>
      <c r="E4779" t="s">
        <v>859</v>
      </c>
      <c r="F4779" t="s">
        <v>5188</v>
      </c>
      <c r="G4779" t="s">
        <v>856</v>
      </c>
      <c r="H4779" t="s">
        <v>174</v>
      </c>
      <c r="I4779" t="s">
        <v>19975</v>
      </c>
      <c r="J4779" t="s">
        <v>6838</v>
      </c>
      <c r="K4779" t="s">
        <v>385</v>
      </c>
      <c r="L4779" t="s">
        <v>9494</v>
      </c>
    </row>
    <row r="4780" spans="1:12">
      <c r="A4780" t="s">
        <v>20013</v>
      </c>
      <c r="B4780" t="s">
        <v>19977</v>
      </c>
      <c r="C4780" t="str">
        <f t="shared" si="74"/>
        <v>Welcast</v>
      </c>
      <c r="D4780" s="2" t="s">
        <v>24046</v>
      </c>
      <c r="E4780" t="s">
        <v>859</v>
      </c>
      <c r="F4780" t="s">
        <v>25550</v>
      </c>
      <c r="G4780" t="s">
        <v>856</v>
      </c>
      <c r="H4780" t="s">
        <v>1291</v>
      </c>
      <c r="I4780" t="s">
        <v>2197</v>
      </c>
      <c r="J4780" t="s">
        <v>4909</v>
      </c>
      <c r="K4780" t="s">
        <v>19978</v>
      </c>
      <c r="L4780" t="s">
        <v>19979</v>
      </c>
    </row>
    <row r="4781" spans="1:12">
      <c r="A4781" t="s">
        <v>842</v>
      </c>
      <c r="B4781" t="s">
        <v>843</v>
      </c>
      <c r="C4781" t="str">
        <f t="shared" si="74"/>
        <v>Name</v>
      </c>
      <c r="D4781" s="2" t="s">
        <v>844</v>
      </c>
      <c r="E4781" t="s">
        <v>845</v>
      </c>
      <c r="F4781" t="s">
        <v>846</v>
      </c>
      <c r="G4781" t="s">
        <v>847</v>
      </c>
      <c r="H4781" t="s">
        <v>848</v>
      </c>
      <c r="I4781" t="s">
        <v>849</v>
      </c>
      <c r="J4781" t="s">
        <v>850</v>
      </c>
      <c r="K4781" t="s">
        <v>851</v>
      </c>
      <c r="L4781" t="s">
        <v>852</v>
      </c>
    </row>
    <row r="4782" spans="1:12">
      <c r="A4782" t="s">
        <v>20018</v>
      </c>
      <c r="B4782" t="s">
        <v>19981</v>
      </c>
      <c r="C4782" t="str">
        <f t="shared" si="74"/>
        <v>Kaiser</v>
      </c>
      <c r="D4782" s="2" t="s">
        <v>399</v>
      </c>
      <c r="E4782" t="s">
        <v>859</v>
      </c>
      <c r="F4782" t="s">
        <v>15336</v>
      </c>
      <c r="G4782" t="s">
        <v>856</v>
      </c>
      <c r="H4782" t="s">
        <v>419</v>
      </c>
      <c r="I4782" t="s">
        <v>19982</v>
      </c>
      <c r="J4782" t="s">
        <v>2842</v>
      </c>
      <c r="K4782" t="s">
        <v>19983</v>
      </c>
      <c r="L4782" t="s">
        <v>19979</v>
      </c>
    </row>
    <row r="4783" spans="1:12">
      <c r="A4783" t="s">
        <v>20020</v>
      </c>
      <c r="B4783" t="s">
        <v>19985</v>
      </c>
      <c r="C4783" t="str">
        <f t="shared" si="74"/>
        <v>Global</v>
      </c>
      <c r="D4783" s="2" t="s">
        <v>29377</v>
      </c>
      <c r="E4783" t="s">
        <v>859</v>
      </c>
      <c r="F4783" t="s">
        <v>29486</v>
      </c>
      <c r="G4783" t="s">
        <v>856</v>
      </c>
      <c r="H4783" t="s">
        <v>19564</v>
      </c>
      <c r="I4783" t="s">
        <v>19986</v>
      </c>
      <c r="J4783" t="s">
        <v>19987</v>
      </c>
      <c r="K4783" t="s">
        <v>3660</v>
      </c>
      <c r="L4783" t="s">
        <v>19979</v>
      </c>
    </row>
    <row r="4784" spans="1:12">
      <c r="A4784" t="s">
        <v>20023</v>
      </c>
      <c r="B4784" t="s">
        <v>19989</v>
      </c>
      <c r="C4784" t="str">
        <f t="shared" si="74"/>
        <v>Bang</v>
      </c>
      <c r="D4784" s="2" t="s">
        <v>9594</v>
      </c>
      <c r="E4784" t="s">
        <v>7827</v>
      </c>
      <c r="F4784" t="s">
        <v>3093</v>
      </c>
      <c r="G4784" t="s">
        <v>856</v>
      </c>
      <c r="H4784" t="s">
        <v>3549</v>
      </c>
      <c r="I4784" t="s">
        <v>10658</v>
      </c>
      <c r="J4784" t="s">
        <v>16817</v>
      </c>
      <c r="K4784" t="s">
        <v>1937</v>
      </c>
      <c r="L4784" t="s">
        <v>19990</v>
      </c>
    </row>
    <row r="4785" spans="1:12">
      <c r="A4785" t="s">
        <v>20027</v>
      </c>
      <c r="B4785" t="s">
        <v>19992</v>
      </c>
      <c r="C4785" t="str">
        <f t="shared" si="74"/>
        <v>Sreechem</v>
      </c>
      <c r="D4785" s="2" t="s">
        <v>23238</v>
      </c>
      <c r="E4785" t="s">
        <v>859</v>
      </c>
      <c r="F4785" t="s">
        <v>3716</v>
      </c>
      <c r="G4785" t="s">
        <v>856</v>
      </c>
      <c r="H4785" t="s">
        <v>9032</v>
      </c>
      <c r="I4785" t="s">
        <v>19993</v>
      </c>
      <c r="J4785" t="s">
        <v>1910</v>
      </c>
      <c r="K4785" t="s">
        <v>856</v>
      </c>
      <c r="L4785" t="s">
        <v>12266</v>
      </c>
    </row>
    <row r="4786" spans="1:12">
      <c r="A4786" t="s">
        <v>20029</v>
      </c>
      <c r="B4786" t="s">
        <v>19995</v>
      </c>
      <c r="C4786" t="str">
        <f t="shared" si="74"/>
        <v>G</v>
      </c>
      <c r="D4786" s="2" t="s">
        <v>2222</v>
      </c>
      <c r="E4786" t="s">
        <v>25551</v>
      </c>
      <c r="F4786" t="s">
        <v>2502</v>
      </c>
      <c r="G4786" t="s">
        <v>856</v>
      </c>
      <c r="H4786" t="s">
        <v>1874</v>
      </c>
      <c r="I4786" t="s">
        <v>13830</v>
      </c>
      <c r="J4786" t="s">
        <v>4863</v>
      </c>
      <c r="K4786" t="s">
        <v>11931</v>
      </c>
      <c r="L4786" t="s">
        <v>19062</v>
      </c>
    </row>
    <row r="4787" spans="1:12">
      <c r="A4787" t="s">
        <v>20033</v>
      </c>
      <c r="B4787" t="s">
        <v>19997</v>
      </c>
      <c r="C4787" t="str">
        <f t="shared" si="74"/>
        <v>Starlog</v>
      </c>
      <c r="D4787" s="2" t="s">
        <v>6287</v>
      </c>
      <c r="E4787" t="s">
        <v>859</v>
      </c>
      <c r="F4787" t="s">
        <v>12993</v>
      </c>
      <c r="G4787" t="s">
        <v>856</v>
      </c>
      <c r="H4787" t="s">
        <v>19998</v>
      </c>
      <c r="I4787" t="s">
        <v>19999</v>
      </c>
      <c r="J4787" t="s">
        <v>313</v>
      </c>
      <c r="K4787" t="s">
        <v>1467</v>
      </c>
      <c r="L4787" t="s">
        <v>19062</v>
      </c>
    </row>
    <row r="4788" spans="1:12">
      <c r="A4788" t="s">
        <v>20035</v>
      </c>
      <c r="B4788" t="s">
        <v>20001</v>
      </c>
      <c r="C4788" t="str">
        <f t="shared" si="74"/>
        <v>Munoth</v>
      </c>
      <c r="D4788" s="2" t="s">
        <v>339</v>
      </c>
      <c r="E4788" t="s">
        <v>859</v>
      </c>
      <c r="F4788" t="s">
        <v>9984</v>
      </c>
      <c r="G4788" t="s">
        <v>856</v>
      </c>
      <c r="H4788" t="s">
        <v>15354</v>
      </c>
      <c r="I4788" t="s">
        <v>1265</v>
      </c>
      <c r="J4788" t="s">
        <v>856</v>
      </c>
      <c r="K4788" t="s">
        <v>859</v>
      </c>
      <c r="L4788" t="s">
        <v>7284</v>
      </c>
    </row>
    <row r="4789" spans="1:12">
      <c r="A4789" t="s">
        <v>20040</v>
      </c>
      <c r="B4789" t="s">
        <v>20003</v>
      </c>
      <c r="C4789" t="str">
        <f t="shared" si="74"/>
        <v>JP</v>
      </c>
      <c r="D4789" s="2" t="s">
        <v>7582</v>
      </c>
      <c r="E4789" t="s">
        <v>859</v>
      </c>
      <c r="F4789" t="s">
        <v>25552</v>
      </c>
      <c r="G4789" t="s">
        <v>856</v>
      </c>
      <c r="H4789" t="s">
        <v>7305</v>
      </c>
      <c r="I4789" t="s">
        <v>20004</v>
      </c>
      <c r="J4789" t="s">
        <v>20005</v>
      </c>
      <c r="K4789" t="s">
        <v>20006</v>
      </c>
      <c r="L4789" t="s">
        <v>7284</v>
      </c>
    </row>
    <row r="4790" spans="1:12">
      <c r="A4790" t="s">
        <v>20043</v>
      </c>
      <c r="B4790" t="s">
        <v>20008</v>
      </c>
      <c r="C4790" t="str">
        <f t="shared" si="74"/>
        <v>Encode</v>
      </c>
      <c r="D4790" s="2" t="s">
        <v>157</v>
      </c>
      <c r="E4790" t="s">
        <v>859</v>
      </c>
      <c r="F4790" t="s">
        <v>7582</v>
      </c>
      <c r="G4790" t="s">
        <v>856</v>
      </c>
      <c r="H4790" t="s">
        <v>856</v>
      </c>
      <c r="I4790" t="s">
        <v>1002</v>
      </c>
      <c r="J4790" t="s">
        <v>856</v>
      </c>
      <c r="K4790" t="s">
        <v>859</v>
      </c>
      <c r="L4790" t="s">
        <v>13551</v>
      </c>
    </row>
    <row r="4791" spans="1:12">
      <c r="A4791" t="s">
        <v>20046</v>
      </c>
      <c r="B4791" t="s">
        <v>20010</v>
      </c>
      <c r="C4791" t="str">
        <f t="shared" si="74"/>
        <v>Niyogin</v>
      </c>
      <c r="D4791" s="2" t="s">
        <v>5076</v>
      </c>
      <c r="E4791" t="s">
        <v>859</v>
      </c>
      <c r="F4791" t="s">
        <v>29487</v>
      </c>
      <c r="G4791" t="s">
        <v>856</v>
      </c>
      <c r="H4791" t="s">
        <v>337</v>
      </c>
      <c r="I4791" t="s">
        <v>11728</v>
      </c>
      <c r="J4791" t="s">
        <v>20011</v>
      </c>
      <c r="K4791" t="s">
        <v>20012</v>
      </c>
      <c r="L4791" t="s">
        <v>13551</v>
      </c>
    </row>
    <row r="4792" spans="1:12">
      <c r="A4792" t="s">
        <v>20048</v>
      </c>
      <c r="B4792" t="s">
        <v>20014</v>
      </c>
      <c r="C4792" t="str">
        <f t="shared" si="74"/>
        <v>Karnavati</v>
      </c>
      <c r="D4792" s="2" t="s">
        <v>621</v>
      </c>
      <c r="E4792" t="s">
        <v>859</v>
      </c>
      <c r="F4792" t="s">
        <v>6058</v>
      </c>
      <c r="G4792" t="s">
        <v>856</v>
      </c>
      <c r="H4792" t="s">
        <v>7904</v>
      </c>
      <c r="I4792" t="s">
        <v>20016</v>
      </c>
      <c r="J4792" t="s">
        <v>1141</v>
      </c>
      <c r="K4792" t="s">
        <v>20017</v>
      </c>
      <c r="L4792" t="s">
        <v>365</v>
      </c>
    </row>
    <row r="4793" spans="1:12">
      <c r="A4793" t="s">
        <v>20052</v>
      </c>
      <c r="B4793" t="s">
        <v>20019</v>
      </c>
      <c r="C4793" t="str">
        <f t="shared" si="74"/>
        <v>Patidar</v>
      </c>
      <c r="D4793" s="2" t="s">
        <v>13627</v>
      </c>
      <c r="E4793" t="s">
        <v>859</v>
      </c>
      <c r="F4793" t="s">
        <v>14446</v>
      </c>
      <c r="G4793" t="s">
        <v>856</v>
      </c>
      <c r="H4793" t="s">
        <v>6992</v>
      </c>
      <c r="I4793" t="s">
        <v>1001</v>
      </c>
      <c r="J4793" t="s">
        <v>2637</v>
      </c>
      <c r="K4793" t="s">
        <v>4510</v>
      </c>
      <c r="L4793" t="s">
        <v>4321</v>
      </c>
    </row>
    <row r="4794" spans="1:12">
      <c r="A4794" t="s">
        <v>20056</v>
      </c>
      <c r="B4794" t="s">
        <v>20021</v>
      </c>
      <c r="C4794" t="str">
        <f t="shared" si="74"/>
        <v>Darjeeling</v>
      </c>
      <c r="D4794" s="2" t="s">
        <v>1346</v>
      </c>
      <c r="E4794" t="s">
        <v>859</v>
      </c>
      <c r="F4794" t="s">
        <v>29488</v>
      </c>
      <c r="G4794" t="s">
        <v>856</v>
      </c>
      <c r="H4794" t="s">
        <v>1205</v>
      </c>
      <c r="I4794" t="s">
        <v>20022</v>
      </c>
      <c r="J4794" t="s">
        <v>856</v>
      </c>
      <c r="K4794" t="s">
        <v>870</v>
      </c>
      <c r="L4794" t="s">
        <v>4321</v>
      </c>
    </row>
    <row r="4795" spans="1:12">
      <c r="A4795" t="s">
        <v>20062</v>
      </c>
      <c r="B4795" t="s">
        <v>20024</v>
      </c>
      <c r="C4795" t="str">
        <f t="shared" si="74"/>
        <v>Reliable</v>
      </c>
      <c r="D4795" s="2" t="s">
        <v>2174</v>
      </c>
      <c r="E4795" t="s">
        <v>859</v>
      </c>
      <c r="F4795" t="s">
        <v>6041</v>
      </c>
      <c r="G4795" t="s">
        <v>856</v>
      </c>
      <c r="H4795" t="s">
        <v>10347</v>
      </c>
      <c r="I4795" t="s">
        <v>20025</v>
      </c>
      <c r="J4795" t="s">
        <v>856</v>
      </c>
      <c r="K4795" t="s">
        <v>870</v>
      </c>
      <c r="L4795" t="s">
        <v>20026</v>
      </c>
    </row>
    <row r="4796" spans="1:12">
      <c r="A4796" t="s">
        <v>20066</v>
      </c>
      <c r="B4796" t="s">
        <v>20028</v>
      </c>
      <c r="C4796" t="str">
        <f t="shared" si="74"/>
        <v>Omansh</v>
      </c>
      <c r="D4796" s="2" t="s">
        <v>23721</v>
      </c>
      <c r="E4796" t="s">
        <v>859</v>
      </c>
      <c r="F4796" t="s">
        <v>13070</v>
      </c>
      <c r="G4796" t="s">
        <v>856</v>
      </c>
      <c r="H4796" t="s">
        <v>856</v>
      </c>
      <c r="I4796" t="s">
        <v>1002</v>
      </c>
      <c r="J4796" t="s">
        <v>856</v>
      </c>
      <c r="K4796" t="s">
        <v>859</v>
      </c>
      <c r="L4796" t="s">
        <v>20026</v>
      </c>
    </row>
    <row r="4797" spans="1:12">
      <c r="A4797" t="s">
        <v>842</v>
      </c>
      <c r="B4797" t="s">
        <v>843</v>
      </c>
      <c r="C4797" t="str">
        <f t="shared" si="74"/>
        <v>Name</v>
      </c>
      <c r="D4797" s="2" t="s">
        <v>844</v>
      </c>
      <c r="E4797" t="s">
        <v>845</v>
      </c>
      <c r="F4797" t="s">
        <v>846</v>
      </c>
      <c r="G4797" t="s">
        <v>847</v>
      </c>
      <c r="H4797" t="s">
        <v>848</v>
      </c>
      <c r="I4797" t="s">
        <v>849</v>
      </c>
      <c r="J4797" t="s">
        <v>850</v>
      </c>
      <c r="K4797" t="s">
        <v>851</v>
      </c>
      <c r="L4797" t="s">
        <v>852</v>
      </c>
    </row>
    <row r="4798" spans="1:12">
      <c r="A4798" t="s">
        <v>20068</v>
      </c>
      <c r="B4798" t="s">
        <v>20030</v>
      </c>
      <c r="C4798" t="str">
        <f t="shared" si="74"/>
        <v>Medi</v>
      </c>
      <c r="D4798" s="2" t="s">
        <v>15490</v>
      </c>
      <c r="E4798" t="s">
        <v>859</v>
      </c>
      <c r="F4798" t="s">
        <v>1782</v>
      </c>
      <c r="G4798" t="s">
        <v>856</v>
      </c>
      <c r="H4798" t="s">
        <v>14751</v>
      </c>
      <c r="I4798" t="s">
        <v>20031</v>
      </c>
      <c r="J4798" t="s">
        <v>2569</v>
      </c>
      <c r="K4798" t="s">
        <v>20032</v>
      </c>
      <c r="L4798" t="s">
        <v>16152</v>
      </c>
    </row>
    <row r="4799" spans="1:12">
      <c r="A4799" t="s">
        <v>20071</v>
      </c>
      <c r="B4799" t="s">
        <v>20034</v>
      </c>
      <c r="C4799" t="str">
        <f t="shared" si="74"/>
        <v>Vasa</v>
      </c>
      <c r="D4799" s="2" t="s">
        <v>384</v>
      </c>
      <c r="E4799" t="s">
        <v>859</v>
      </c>
      <c r="F4799" t="s">
        <v>1584</v>
      </c>
      <c r="G4799" t="s">
        <v>856</v>
      </c>
      <c r="H4799" t="s">
        <v>5266</v>
      </c>
      <c r="I4799" t="s">
        <v>15058</v>
      </c>
      <c r="J4799" t="s">
        <v>856</v>
      </c>
      <c r="K4799" t="s">
        <v>859</v>
      </c>
      <c r="L4799" t="s">
        <v>355</v>
      </c>
    </row>
    <row r="4800" spans="1:12">
      <c r="A4800" t="s">
        <v>20075</v>
      </c>
      <c r="B4800" t="s">
        <v>20036</v>
      </c>
      <c r="C4800" t="str">
        <f t="shared" si="74"/>
        <v>Sumeet</v>
      </c>
      <c r="D4800" s="2" t="s">
        <v>1703</v>
      </c>
      <c r="E4800" t="s">
        <v>29489</v>
      </c>
      <c r="F4800" t="s">
        <v>29490</v>
      </c>
      <c r="G4800" t="s">
        <v>856</v>
      </c>
      <c r="H4800" t="s">
        <v>1742</v>
      </c>
      <c r="I4800" t="s">
        <v>20037</v>
      </c>
      <c r="J4800" t="s">
        <v>20038</v>
      </c>
      <c r="K4800" t="s">
        <v>20039</v>
      </c>
      <c r="L4800" t="s">
        <v>629</v>
      </c>
    </row>
    <row r="4801" spans="1:12">
      <c r="A4801" t="s">
        <v>20079</v>
      </c>
      <c r="B4801" t="s">
        <v>20041</v>
      </c>
      <c r="C4801" t="str">
        <f t="shared" si="74"/>
        <v>Martin</v>
      </c>
      <c r="D4801" s="2" t="s">
        <v>23453</v>
      </c>
      <c r="E4801" t="s">
        <v>388</v>
      </c>
      <c r="F4801" t="s">
        <v>10647</v>
      </c>
      <c r="G4801" t="s">
        <v>856</v>
      </c>
      <c r="H4801" t="s">
        <v>2128</v>
      </c>
      <c r="I4801" t="s">
        <v>20042</v>
      </c>
      <c r="J4801" t="s">
        <v>856</v>
      </c>
      <c r="K4801" t="s">
        <v>870</v>
      </c>
      <c r="L4801" t="s">
        <v>648</v>
      </c>
    </row>
    <row r="4802" spans="1:12">
      <c r="A4802" t="s">
        <v>20082</v>
      </c>
      <c r="B4802" t="s">
        <v>20044</v>
      </c>
      <c r="C4802" t="str">
        <f t="shared" ref="C4802:C4865" si="75">IFERROR(LEFT(B4802,FIND(" ",B4802)-1),B4802)</f>
        <v>Kreon</v>
      </c>
      <c r="D4802" s="2" t="s">
        <v>23334</v>
      </c>
      <c r="E4802" t="s">
        <v>859</v>
      </c>
      <c r="F4802" t="s">
        <v>25553</v>
      </c>
      <c r="G4802" t="s">
        <v>856</v>
      </c>
      <c r="H4802" t="s">
        <v>1744</v>
      </c>
      <c r="I4802" t="s">
        <v>20045</v>
      </c>
      <c r="J4802" t="s">
        <v>12319</v>
      </c>
      <c r="K4802" t="s">
        <v>10983</v>
      </c>
      <c r="L4802" t="s">
        <v>648</v>
      </c>
    </row>
    <row r="4803" spans="1:12">
      <c r="A4803" t="s">
        <v>20085</v>
      </c>
      <c r="B4803" t="s">
        <v>20047</v>
      </c>
      <c r="C4803" t="str">
        <f t="shared" si="75"/>
        <v>Hari</v>
      </c>
      <c r="D4803" s="2" t="s">
        <v>23036</v>
      </c>
      <c r="E4803" t="s">
        <v>859</v>
      </c>
      <c r="F4803" t="s">
        <v>13185</v>
      </c>
      <c r="G4803" t="s">
        <v>856</v>
      </c>
      <c r="H4803" t="s">
        <v>856</v>
      </c>
      <c r="I4803" t="s">
        <v>1002</v>
      </c>
      <c r="J4803" t="s">
        <v>856</v>
      </c>
      <c r="K4803" t="s">
        <v>859</v>
      </c>
      <c r="L4803" t="s">
        <v>6393</v>
      </c>
    </row>
    <row r="4804" spans="1:12">
      <c r="A4804" t="s">
        <v>20088</v>
      </c>
      <c r="B4804" t="s">
        <v>20049</v>
      </c>
      <c r="C4804" t="str">
        <f t="shared" si="75"/>
        <v>Sarvottam</v>
      </c>
      <c r="D4804" s="2" t="s">
        <v>20050</v>
      </c>
      <c r="E4804" t="s">
        <v>859</v>
      </c>
      <c r="F4804" t="s">
        <v>6213</v>
      </c>
      <c r="G4804" t="s">
        <v>856</v>
      </c>
      <c r="H4804" t="s">
        <v>2240</v>
      </c>
      <c r="I4804" t="s">
        <v>1002</v>
      </c>
      <c r="J4804" t="s">
        <v>552</v>
      </c>
      <c r="K4804" t="s">
        <v>20051</v>
      </c>
      <c r="L4804" t="s">
        <v>6393</v>
      </c>
    </row>
    <row r="4805" spans="1:12">
      <c r="A4805" t="s">
        <v>20091</v>
      </c>
      <c r="B4805" t="s">
        <v>20053</v>
      </c>
      <c r="C4805" t="str">
        <f t="shared" si="75"/>
        <v>Sagar</v>
      </c>
      <c r="D4805" s="2" t="s">
        <v>29491</v>
      </c>
      <c r="E4805" t="s">
        <v>859</v>
      </c>
      <c r="F4805" t="s">
        <v>29492</v>
      </c>
      <c r="G4805" t="s">
        <v>856</v>
      </c>
      <c r="H4805" t="s">
        <v>660</v>
      </c>
      <c r="I4805" t="s">
        <v>20054</v>
      </c>
      <c r="J4805" t="s">
        <v>20055</v>
      </c>
      <c r="K4805" t="s">
        <v>4392</v>
      </c>
      <c r="L4805" t="s">
        <v>137</v>
      </c>
    </row>
    <row r="4806" spans="1:12">
      <c r="A4806" t="s">
        <v>20096</v>
      </c>
      <c r="B4806" t="s">
        <v>20057</v>
      </c>
      <c r="C4806" t="str">
        <f t="shared" si="75"/>
        <v>Sundaram</v>
      </c>
      <c r="D4806" s="2" t="s">
        <v>7866</v>
      </c>
      <c r="E4806" t="s">
        <v>859</v>
      </c>
      <c r="F4806" t="s">
        <v>29493</v>
      </c>
      <c r="G4806" t="s">
        <v>856</v>
      </c>
      <c r="H4806" t="s">
        <v>7541</v>
      </c>
      <c r="I4806" t="s">
        <v>20058</v>
      </c>
      <c r="J4806" t="s">
        <v>20059</v>
      </c>
      <c r="K4806" t="s">
        <v>20060</v>
      </c>
      <c r="L4806" t="s">
        <v>20061</v>
      </c>
    </row>
    <row r="4807" spans="1:12">
      <c r="A4807" t="s">
        <v>20098</v>
      </c>
      <c r="B4807" t="s">
        <v>20063</v>
      </c>
      <c r="C4807" t="str">
        <f t="shared" si="75"/>
        <v>John</v>
      </c>
      <c r="D4807" s="2" t="s">
        <v>29494</v>
      </c>
      <c r="E4807" t="s">
        <v>859</v>
      </c>
      <c r="F4807" t="s">
        <v>29495</v>
      </c>
      <c r="G4807" t="s">
        <v>856</v>
      </c>
      <c r="H4807" t="s">
        <v>1405</v>
      </c>
      <c r="I4807" t="s">
        <v>20064</v>
      </c>
      <c r="J4807" t="s">
        <v>11886</v>
      </c>
      <c r="K4807" t="s">
        <v>13179</v>
      </c>
      <c r="L4807" t="s">
        <v>20065</v>
      </c>
    </row>
    <row r="4808" spans="1:12">
      <c r="A4808" t="s">
        <v>842</v>
      </c>
      <c r="B4808" t="s">
        <v>843</v>
      </c>
      <c r="C4808" t="str">
        <f t="shared" si="75"/>
        <v>Name</v>
      </c>
      <c r="D4808" s="2" t="s">
        <v>844</v>
      </c>
      <c r="E4808" t="s">
        <v>845</v>
      </c>
      <c r="F4808" t="s">
        <v>846</v>
      </c>
      <c r="G4808" t="s">
        <v>847</v>
      </c>
      <c r="H4808" t="s">
        <v>848</v>
      </c>
      <c r="I4808" t="s">
        <v>849</v>
      </c>
      <c r="J4808" t="s">
        <v>850</v>
      </c>
      <c r="K4808" t="s">
        <v>851</v>
      </c>
      <c r="L4808" t="s">
        <v>852</v>
      </c>
    </row>
    <row r="4809" spans="1:12">
      <c r="A4809" t="s">
        <v>20100</v>
      </c>
      <c r="B4809" t="s">
        <v>20067</v>
      </c>
      <c r="C4809" t="str">
        <f t="shared" si="75"/>
        <v>RKD</v>
      </c>
      <c r="D4809" s="2" t="s">
        <v>10028</v>
      </c>
      <c r="E4809" t="s">
        <v>859</v>
      </c>
      <c r="F4809" t="s">
        <v>11397</v>
      </c>
      <c r="G4809" t="s">
        <v>856</v>
      </c>
      <c r="H4809" t="s">
        <v>298</v>
      </c>
      <c r="I4809" t="s">
        <v>859</v>
      </c>
      <c r="J4809" t="s">
        <v>2673</v>
      </c>
      <c r="K4809" t="s">
        <v>599</v>
      </c>
      <c r="L4809" t="s">
        <v>599</v>
      </c>
    </row>
    <row r="4810" spans="1:12">
      <c r="A4810" t="s">
        <v>20102</v>
      </c>
      <c r="B4810" t="s">
        <v>20069</v>
      </c>
      <c r="C4810" t="str">
        <f t="shared" si="75"/>
        <v>A</v>
      </c>
      <c r="D4810" s="2" t="s">
        <v>3848</v>
      </c>
      <c r="E4810" t="s">
        <v>859</v>
      </c>
      <c r="F4810" t="s">
        <v>14457</v>
      </c>
      <c r="G4810" t="s">
        <v>856</v>
      </c>
      <c r="H4810" t="s">
        <v>577</v>
      </c>
      <c r="I4810" t="s">
        <v>5994</v>
      </c>
      <c r="J4810" t="s">
        <v>16321</v>
      </c>
      <c r="K4810" t="s">
        <v>6528</v>
      </c>
      <c r="L4810" t="s">
        <v>20070</v>
      </c>
    </row>
    <row r="4811" spans="1:12">
      <c r="A4811" t="s">
        <v>20108</v>
      </c>
      <c r="B4811" t="s">
        <v>20072</v>
      </c>
      <c r="C4811" t="str">
        <f t="shared" si="75"/>
        <v>Goa</v>
      </c>
      <c r="D4811" s="2" t="s">
        <v>29496</v>
      </c>
      <c r="E4811" t="s">
        <v>859</v>
      </c>
      <c r="F4811" t="s">
        <v>29497</v>
      </c>
      <c r="G4811" t="s">
        <v>856</v>
      </c>
      <c r="H4811" t="s">
        <v>251</v>
      </c>
      <c r="I4811" t="s">
        <v>20073</v>
      </c>
      <c r="J4811" t="s">
        <v>20074</v>
      </c>
      <c r="K4811" t="s">
        <v>8359</v>
      </c>
      <c r="L4811" t="s">
        <v>15332</v>
      </c>
    </row>
    <row r="4812" spans="1:12">
      <c r="A4812" t="s">
        <v>20110</v>
      </c>
      <c r="B4812" t="s">
        <v>20076</v>
      </c>
      <c r="C4812" t="str">
        <f t="shared" si="75"/>
        <v>Gala</v>
      </c>
      <c r="D4812" s="2" t="s">
        <v>136</v>
      </c>
      <c r="E4812" t="s">
        <v>859</v>
      </c>
      <c r="F4812" t="s">
        <v>2144</v>
      </c>
      <c r="G4812" t="s">
        <v>856</v>
      </c>
      <c r="H4812" t="s">
        <v>704</v>
      </c>
      <c r="I4812" t="s">
        <v>20077</v>
      </c>
      <c r="J4812" t="s">
        <v>883</v>
      </c>
      <c r="K4812" t="s">
        <v>20078</v>
      </c>
      <c r="L4812" t="s">
        <v>15332</v>
      </c>
    </row>
    <row r="4813" spans="1:12">
      <c r="A4813" t="s">
        <v>20112</v>
      </c>
      <c r="B4813" t="s">
        <v>20080</v>
      </c>
      <c r="C4813" t="str">
        <f t="shared" si="75"/>
        <v>Aion-Tech</v>
      </c>
      <c r="D4813" s="2" t="s">
        <v>8093</v>
      </c>
      <c r="E4813" t="s">
        <v>859</v>
      </c>
      <c r="F4813" t="s">
        <v>29498</v>
      </c>
      <c r="G4813" t="s">
        <v>856</v>
      </c>
      <c r="H4813" t="s">
        <v>2766</v>
      </c>
      <c r="I4813" t="s">
        <v>20081</v>
      </c>
      <c r="J4813" t="s">
        <v>7827</v>
      </c>
      <c r="K4813" t="s">
        <v>2680</v>
      </c>
      <c r="L4813" t="s">
        <v>15332</v>
      </c>
    </row>
    <row r="4814" spans="1:12">
      <c r="A4814" t="s">
        <v>20114</v>
      </c>
      <c r="B4814" t="s">
        <v>20083</v>
      </c>
      <c r="C4814" t="str">
        <f t="shared" si="75"/>
        <v>63</v>
      </c>
      <c r="D4814" s="2" t="s">
        <v>29499</v>
      </c>
      <c r="E4814" t="s">
        <v>859</v>
      </c>
      <c r="F4814" t="s">
        <v>29500</v>
      </c>
      <c r="G4814" t="s">
        <v>673</v>
      </c>
      <c r="H4814" t="s">
        <v>19367</v>
      </c>
      <c r="I4814" t="s">
        <v>12904</v>
      </c>
      <c r="J4814" t="s">
        <v>1111</v>
      </c>
      <c r="K4814" t="s">
        <v>20084</v>
      </c>
      <c r="L4814" t="s">
        <v>7392</v>
      </c>
    </row>
    <row r="4815" spans="1:12">
      <c r="A4815" t="s">
        <v>20116</v>
      </c>
      <c r="B4815" t="s">
        <v>20086</v>
      </c>
      <c r="C4815" t="str">
        <f t="shared" si="75"/>
        <v>Kanoria</v>
      </c>
      <c r="D4815" s="2" t="s">
        <v>24697</v>
      </c>
      <c r="E4815" t="s">
        <v>859</v>
      </c>
      <c r="F4815" t="s">
        <v>29501</v>
      </c>
      <c r="G4815" t="s">
        <v>856</v>
      </c>
      <c r="H4815" t="s">
        <v>8273</v>
      </c>
      <c r="I4815" t="s">
        <v>13119</v>
      </c>
      <c r="J4815" t="s">
        <v>20087</v>
      </c>
      <c r="K4815" t="s">
        <v>6830</v>
      </c>
      <c r="L4815" t="s">
        <v>2763</v>
      </c>
    </row>
    <row r="4816" spans="1:12">
      <c r="A4816" t="s">
        <v>20120</v>
      </c>
      <c r="B4816" t="s">
        <v>20089</v>
      </c>
      <c r="C4816" t="str">
        <f t="shared" si="75"/>
        <v>KK</v>
      </c>
      <c r="D4816" s="2" t="s">
        <v>2688</v>
      </c>
      <c r="E4816" t="s">
        <v>859</v>
      </c>
      <c r="F4816" t="s">
        <v>2860</v>
      </c>
      <c r="G4816" t="s">
        <v>856</v>
      </c>
      <c r="H4816" t="s">
        <v>1319</v>
      </c>
      <c r="I4816" t="s">
        <v>20090</v>
      </c>
      <c r="J4816" t="s">
        <v>1813</v>
      </c>
      <c r="K4816" t="s">
        <v>16175</v>
      </c>
      <c r="L4816" t="s">
        <v>2763</v>
      </c>
    </row>
    <row r="4817" spans="1:12">
      <c r="A4817" t="s">
        <v>20123</v>
      </c>
      <c r="B4817" t="s">
        <v>20092</v>
      </c>
      <c r="C4817" t="str">
        <f t="shared" si="75"/>
        <v>OnMobile</v>
      </c>
      <c r="D4817" s="2" t="s">
        <v>29502</v>
      </c>
      <c r="E4817" t="s">
        <v>859</v>
      </c>
      <c r="F4817" t="s">
        <v>29503</v>
      </c>
      <c r="G4817" t="s">
        <v>856</v>
      </c>
      <c r="H4817" t="s">
        <v>591</v>
      </c>
      <c r="I4817" t="s">
        <v>20093</v>
      </c>
      <c r="J4817" t="s">
        <v>20094</v>
      </c>
      <c r="K4817" t="s">
        <v>2260</v>
      </c>
      <c r="L4817" t="s">
        <v>20095</v>
      </c>
    </row>
    <row r="4818" spans="1:12">
      <c r="A4818" t="s">
        <v>20127</v>
      </c>
      <c r="B4818" t="s">
        <v>20097</v>
      </c>
      <c r="C4818" t="str">
        <f t="shared" si="75"/>
        <v>Aviva</v>
      </c>
      <c r="D4818" s="2" t="s">
        <v>23738</v>
      </c>
      <c r="E4818" t="s">
        <v>859</v>
      </c>
      <c r="F4818" t="s">
        <v>4932</v>
      </c>
      <c r="G4818" t="s">
        <v>856</v>
      </c>
      <c r="H4818" t="s">
        <v>298</v>
      </c>
      <c r="I4818" t="s">
        <v>859</v>
      </c>
      <c r="J4818" t="s">
        <v>856</v>
      </c>
      <c r="K4818" t="s">
        <v>859</v>
      </c>
      <c r="L4818" t="s">
        <v>467</v>
      </c>
    </row>
    <row r="4819" spans="1:12">
      <c r="A4819" t="s">
        <v>20130</v>
      </c>
      <c r="B4819" t="s">
        <v>20099</v>
      </c>
      <c r="C4819" t="str">
        <f t="shared" si="75"/>
        <v>UTL</v>
      </c>
      <c r="D4819" s="2" t="s">
        <v>4779</v>
      </c>
      <c r="E4819" t="s">
        <v>859</v>
      </c>
      <c r="F4819" t="s">
        <v>3573</v>
      </c>
      <c r="G4819" t="s">
        <v>856</v>
      </c>
      <c r="H4819" t="s">
        <v>2522</v>
      </c>
      <c r="I4819" t="s">
        <v>9745</v>
      </c>
      <c r="J4819" t="s">
        <v>2240</v>
      </c>
      <c r="K4819" t="s">
        <v>12577</v>
      </c>
      <c r="L4819" t="s">
        <v>2681</v>
      </c>
    </row>
    <row r="4820" spans="1:12">
      <c r="A4820" t="s">
        <v>20133</v>
      </c>
      <c r="B4820" t="s">
        <v>20101</v>
      </c>
      <c r="C4820" t="str">
        <f t="shared" si="75"/>
        <v>Peeti</v>
      </c>
      <c r="D4820" s="2" t="s">
        <v>7105</v>
      </c>
      <c r="E4820" t="s">
        <v>859</v>
      </c>
      <c r="F4820" t="s">
        <v>246</v>
      </c>
      <c r="G4820" t="s">
        <v>856</v>
      </c>
      <c r="H4820" t="s">
        <v>231</v>
      </c>
      <c r="I4820" t="s">
        <v>12577</v>
      </c>
      <c r="J4820" t="s">
        <v>6187</v>
      </c>
      <c r="K4820" t="s">
        <v>5986</v>
      </c>
      <c r="L4820" t="s">
        <v>509</v>
      </c>
    </row>
    <row r="4821" spans="1:12">
      <c r="A4821" t="s">
        <v>20136</v>
      </c>
      <c r="B4821" t="s">
        <v>20103</v>
      </c>
      <c r="C4821" t="str">
        <f t="shared" si="75"/>
        <v>Sundaram</v>
      </c>
      <c r="D4821" s="2" t="s">
        <v>29504</v>
      </c>
      <c r="E4821" t="s">
        <v>859</v>
      </c>
      <c r="F4821" t="s">
        <v>29505</v>
      </c>
      <c r="G4821" t="s">
        <v>1819</v>
      </c>
      <c r="H4821" t="s">
        <v>20104</v>
      </c>
      <c r="I4821" t="s">
        <v>20105</v>
      </c>
      <c r="J4821" t="s">
        <v>20106</v>
      </c>
      <c r="K4821" t="s">
        <v>20107</v>
      </c>
      <c r="L4821" t="s">
        <v>509</v>
      </c>
    </row>
    <row r="4822" spans="1:12">
      <c r="A4822" t="s">
        <v>20141</v>
      </c>
      <c r="B4822" t="s">
        <v>20109</v>
      </c>
      <c r="C4822" t="str">
        <f t="shared" si="75"/>
        <v>Kush</v>
      </c>
      <c r="D4822" s="2" t="s">
        <v>12488</v>
      </c>
      <c r="E4822" t="s">
        <v>859</v>
      </c>
      <c r="F4822" t="s">
        <v>11630</v>
      </c>
      <c r="G4822" t="s">
        <v>856</v>
      </c>
      <c r="H4822" t="s">
        <v>175</v>
      </c>
      <c r="I4822" t="s">
        <v>870</v>
      </c>
      <c r="J4822" t="s">
        <v>856</v>
      </c>
      <c r="K4822" t="s">
        <v>859</v>
      </c>
      <c r="L4822" t="s">
        <v>11590</v>
      </c>
    </row>
    <row r="4823" spans="1:12">
      <c r="A4823" t="s">
        <v>20144</v>
      </c>
      <c r="B4823" t="s">
        <v>20111</v>
      </c>
      <c r="C4823" t="str">
        <f t="shared" si="75"/>
        <v>Suvidha</v>
      </c>
      <c r="D4823" s="2" t="s">
        <v>5405</v>
      </c>
      <c r="E4823" t="s">
        <v>859</v>
      </c>
      <c r="F4823" t="s">
        <v>101</v>
      </c>
      <c r="G4823" t="s">
        <v>856</v>
      </c>
      <c r="H4823" t="s">
        <v>6992</v>
      </c>
      <c r="I4823" t="s">
        <v>856</v>
      </c>
      <c r="J4823" t="s">
        <v>856</v>
      </c>
      <c r="K4823" t="s">
        <v>859</v>
      </c>
      <c r="L4823" t="s">
        <v>254</v>
      </c>
    </row>
    <row r="4824" spans="1:12">
      <c r="A4824" t="s">
        <v>842</v>
      </c>
      <c r="B4824" t="s">
        <v>843</v>
      </c>
      <c r="C4824" t="str">
        <f t="shared" si="75"/>
        <v>Name</v>
      </c>
      <c r="D4824" s="2" t="s">
        <v>844</v>
      </c>
      <c r="E4824" t="s">
        <v>845</v>
      </c>
      <c r="F4824" t="s">
        <v>846</v>
      </c>
      <c r="G4824" t="s">
        <v>847</v>
      </c>
      <c r="H4824" t="s">
        <v>848</v>
      </c>
      <c r="I4824" t="s">
        <v>849</v>
      </c>
      <c r="J4824" t="s">
        <v>850</v>
      </c>
      <c r="K4824" t="s">
        <v>851</v>
      </c>
      <c r="L4824" t="s">
        <v>852</v>
      </c>
    </row>
    <row r="4825" spans="1:12">
      <c r="A4825" t="s">
        <v>20148</v>
      </c>
      <c r="B4825" t="s">
        <v>20113</v>
      </c>
      <c r="C4825" t="str">
        <f t="shared" si="75"/>
        <v>Munoth</v>
      </c>
      <c r="D4825" s="2" t="s">
        <v>23405</v>
      </c>
      <c r="E4825" t="s">
        <v>859</v>
      </c>
      <c r="F4825" t="s">
        <v>7241</v>
      </c>
      <c r="G4825" t="s">
        <v>856</v>
      </c>
      <c r="H4825" t="s">
        <v>15354</v>
      </c>
      <c r="I4825" t="s">
        <v>870</v>
      </c>
      <c r="J4825" t="s">
        <v>1257</v>
      </c>
      <c r="K4825" t="s">
        <v>625</v>
      </c>
      <c r="L4825" t="s">
        <v>254</v>
      </c>
    </row>
    <row r="4826" spans="1:12">
      <c r="A4826" t="s">
        <v>20151</v>
      </c>
      <c r="B4826" t="s">
        <v>20115</v>
      </c>
      <c r="C4826" t="str">
        <f t="shared" si="75"/>
        <v>Sh.</v>
      </c>
      <c r="D4826" s="2" t="s">
        <v>9436</v>
      </c>
      <c r="E4826" t="s">
        <v>859</v>
      </c>
      <c r="F4826" t="s">
        <v>8272</v>
      </c>
      <c r="G4826" t="s">
        <v>856</v>
      </c>
      <c r="H4826" t="s">
        <v>231</v>
      </c>
      <c r="I4826" t="s">
        <v>859</v>
      </c>
      <c r="J4826" t="s">
        <v>856</v>
      </c>
      <c r="K4826" t="s">
        <v>859</v>
      </c>
      <c r="L4826" t="s">
        <v>713</v>
      </c>
    </row>
    <row r="4827" spans="1:12">
      <c r="A4827" t="s">
        <v>20156</v>
      </c>
      <c r="B4827" t="s">
        <v>20117</v>
      </c>
      <c r="C4827" t="str">
        <f t="shared" si="75"/>
        <v>Octal</v>
      </c>
      <c r="D4827" s="2" t="s">
        <v>5101</v>
      </c>
      <c r="E4827" t="s">
        <v>859</v>
      </c>
      <c r="F4827" t="s">
        <v>6580</v>
      </c>
      <c r="G4827" t="s">
        <v>856</v>
      </c>
      <c r="H4827" t="s">
        <v>455</v>
      </c>
      <c r="I4827" t="s">
        <v>20118</v>
      </c>
      <c r="J4827" t="s">
        <v>1804</v>
      </c>
      <c r="K4827" t="s">
        <v>3411</v>
      </c>
      <c r="L4827" t="s">
        <v>20119</v>
      </c>
    </row>
    <row r="4828" spans="1:12">
      <c r="A4828" t="s">
        <v>20160</v>
      </c>
      <c r="B4828" t="s">
        <v>20121</v>
      </c>
      <c r="C4828" t="str">
        <f t="shared" si="75"/>
        <v>Milestone</v>
      </c>
      <c r="D4828" s="2" t="s">
        <v>261</v>
      </c>
      <c r="E4828" t="s">
        <v>859</v>
      </c>
      <c r="F4828" t="s">
        <v>418</v>
      </c>
      <c r="G4828" t="s">
        <v>856</v>
      </c>
      <c r="H4828" t="s">
        <v>6339</v>
      </c>
      <c r="I4828" t="s">
        <v>856</v>
      </c>
      <c r="J4828" t="s">
        <v>856</v>
      </c>
      <c r="K4828" t="s">
        <v>859</v>
      </c>
      <c r="L4828" t="s">
        <v>20122</v>
      </c>
    </row>
    <row r="4829" spans="1:12">
      <c r="A4829" t="s">
        <v>20164</v>
      </c>
      <c r="B4829" t="s">
        <v>20124</v>
      </c>
      <c r="C4829" t="str">
        <f t="shared" si="75"/>
        <v>Sh.</v>
      </c>
      <c r="D4829" s="2" t="s">
        <v>8575</v>
      </c>
      <c r="E4829" t="s">
        <v>859</v>
      </c>
      <c r="F4829" t="s">
        <v>1198</v>
      </c>
      <c r="G4829" t="s">
        <v>856</v>
      </c>
      <c r="H4829" t="s">
        <v>1437</v>
      </c>
      <c r="I4829" t="s">
        <v>20125</v>
      </c>
      <c r="J4829" t="s">
        <v>719</v>
      </c>
      <c r="K4829" t="s">
        <v>20126</v>
      </c>
      <c r="L4829" t="s">
        <v>3229</v>
      </c>
    </row>
    <row r="4830" spans="1:12">
      <c r="A4830" t="s">
        <v>20166</v>
      </c>
      <c r="B4830" t="s">
        <v>20128</v>
      </c>
      <c r="C4830" t="str">
        <f t="shared" si="75"/>
        <v>Nivaka</v>
      </c>
      <c r="D4830" s="2" t="s">
        <v>181</v>
      </c>
      <c r="E4830" t="s">
        <v>859</v>
      </c>
      <c r="F4830" t="s">
        <v>25302</v>
      </c>
      <c r="G4830" t="s">
        <v>856</v>
      </c>
      <c r="H4830" t="s">
        <v>7341</v>
      </c>
      <c r="I4830" t="s">
        <v>18466</v>
      </c>
      <c r="J4830" t="s">
        <v>237</v>
      </c>
      <c r="K4830" t="s">
        <v>20129</v>
      </c>
      <c r="L4830" t="s">
        <v>3229</v>
      </c>
    </row>
    <row r="4831" spans="1:12">
      <c r="A4831" t="s">
        <v>20169</v>
      </c>
      <c r="B4831" t="s">
        <v>20131</v>
      </c>
      <c r="C4831" t="str">
        <f t="shared" si="75"/>
        <v>Indian</v>
      </c>
      <c r="D4831" s="2" t="s">
        <v>858</v>
      </c>
      <c r="E4831" t="s">
        <v>859</v>
      </c>
      <c r="F4831" t="s">
        <v>25556</v>
      </c>
      <c r="G4831" t="s">
        <v>856</v>
      </c>
      <c r="H4831" t="s">
        <v>642</v>
      </c>
      <c r="I4831" t="s">
        <v>17753</v>
      </c>
      <c r="J4831" t="s">
        <v>11401</v>
      </c>
      <c r="K4831" t="s">
        <v>20132</v>
      </c>
      <c r="L4831" t="s">
        <v>5169</v>
      </c>
    </row>
    <row r="4832" spans="1:12">
      <c r="A4832" t="s">
        <v>20171</v>
      </c>
      <c r="B4832" t="s">
        <v>20134</v>
      </c>
      <c r="C4832" t="str">
        <f t="shared" si="75"/>
        <v>Athena</v>
      </c>
      <c r="D4832" s="2" t="s">
        <v>24234</v>
      </c>
      <c r="E4832" t="s">
        <v>859</v>
      </c>
      <c r="F4832" t="s">
        <v>15190</v>
      </c>
      <c r="G4832" t="s">
        <v>856</v>
      </c>
      <c r="H4832" t="s">
        <v>11573</v>
      </c>
      <c r="I4832" t="s">
        <v>7591</v>
      </c>
      <c r="J4832" t="s">
        <v>313</v>
      </c>
      <c r="K4832" t="s">
        <v>20135</v>
      </c>
      <c r="L4832" t="s">
        <v>132</v>
      </c>
    </row>
    <row r="4833" spans="1:12">
      <c r="A4833" t="s">
        <v>20175</v>
      </c>
      <c r="B4833" t="s">
        <v>20137</v>
      </c>
      <c r="C4833" t="str">
        <f t="shared" si="75"/>
        <v>Kaya</v>
      </c>
      <c r="D4833" s="2" t="s">
        <v>25557</v>
      </c>
      <c r="E4833" t="s">
        <v>859</v>
      </c>
      <c r="F4833" t="s">
        <v>25558</v>
      </c>
      <c r="G4833" t="s">
        <v>856</v>
      </c>
      <c r="H4833" t="s">
        <v>20138</v>
      </c>
      <c r="I4833" t="s">
        <v>20139</v>
      </c>
      <c r="J4833" t="s">
        <v>20140</v>
      </c>
      <c r="K4833" t="s">
        <v>6812</v>
      </c>
      <c r="L4833" t="s">
        <v>132</v>
      </c>
    </row>
    <row r="4834" spans="1:12">
      <c r="A4834" t="s">
        <v>20177</v>
      </c>
      <c r="B4834" t="s">
        <v>20142</v>
      </c>
      <c r="C4834" t="str">
        <f t="shared" si="75"/>
        <v>Naturo</v>
      </c>
      <c r="D4834" s="2" t="s">
        <v>5399</v>
      </c>
      <c r="E4834" t="s">
        <v>859</v>
      </c>
      <c r="F4834" t="s">
        <v>13913</v>
      </c>
      <c r="G4834" t="s">
        <v>856</v>
      </c>
      <c r="H4834" t="s">
        <v>574</v>
      </c>
      <c r="I4834" t="s">
        <v>20143</v>
      </c>
      <c r="J4834" t="s">
        <v>1227</v>
      </c>
      <c r="K4834" t="s">
        <v>14191</v>
      </c>
      <c r="L4834" t="s">
        <v>132</v>
      </c>
    </row>
    <row r="4835" spans="1:12">
      <c r="A4835" t="s">
        <v>842</v>
      </c>
      <c r="B4835" t="s">
        <v>843</v>
      </c>
      <c r="C4835" t="str">
        <f t="shared" si="75"/>
        <v>Name</v>
      </c>
      <c r="D4835" s="2" t="s">
        <v>844</v>
      </c>
      <c r="E4835" t="s">
        <v>845</v>
      </c>
      <c r="F4835" t="s">
        <v>846</v>
      </c>
      <c r="G4835" t="s">
        <v>847</v>
      </c>
      <c r="H4835" t="s">
        <v>848</v>
      </c>
      <c r="I4835" t="s">
        <v>849</v>
      </c>
      <c r="J4835" t="s">
        <v>850</v>
      </c>
      <c r="K4835" t="s">
        <v>851</v>
      </c>
      <c r="L4835" t="s">
        <v>852</v>
      </c>
    </row>
    <row r="4836" spans="1:12">
      <c r="A4836" t="s">
        <v>20180</v>
      </c>
      <c r="B4836" t="s">
        <v>20145</v>
      </c>
      <c r="C4836" t="str">
        <f t="shared" si="75"/>
        <v>Palred</v>
      </c>
      <c r="D4836" s="2" t="s">
        <v>25559</v>
      </c>
      <c r="E4836" t="s">
        <v>859</v>
      </c>
      <c r="F4836" t="s">
        <v>5740</v>
      </c>
      <c r="G4836" t="s">
        <v>856</v>
      </c>
      <c r="H4836" t="s">
        <v>5502</v>
      </c>
      <c r="I4836" t="s">
        <v>20146</v>
      </c>
      <c r="J4836" t="s">
        <v>10731</v>
      </c>
      <c r="K4836" t="s">
        <v>20147</v>
      </c>
      <c r="L4836" t="s">
        <v>369</v>
      </c>
    </row>
    <row r="4837" spans="1:12">
      <c r="A4837" t="s">
        <v>20185</v>
      </c>
      <c r="B4837" t="s">
        <v>20149</v>
      </c>
      <c r="C4837" t="str">
        <f t="shared" si="75"/>
        <v>Palash</v>
      </c>
      <c r="D4837" s="2" t="s">
        <v>25560</v>
      </c>
      <c r="E4837" t="s">
        <v>859</v>
      </c>
      <c r="F4837" t="s">
        <v>24786</v>
      </c>
      <c r="G4837" t="s">
        <v>856</v>
      </c>
      <c r="H4837" t="s">
        <v>13353</v>
      </c>
      <c r="I4837" t="s">
        <v>3453</v>
      </c>
      <c r="J4837" t="s">
        <v>2245</v>
      </c>
      <c r="K4837" t="s">
        <v>20150</v>
      </c>
      <c r="L4837" t="s">
        <v>14634</v>
      </c>
    </row>
    <row r="4838" spans="1:12">
      <c r="A4838" t="s">
        <v>20189</v>
      </c>
      <c r="B4838" t="s">
        <v>20152</v>
      </c>
      <c r="C4838" t="str">
        <f t="shared" si="75"/>
        <v>Sutlej</v>
      </c>
      <c r="D4838" s="2" t="s">
        <v>3148</v>
      </c>
      <c r="E4838" t="s">
        <v>859</v>
      </c>
      <c r="F4838" t="s">
        <v>29506</v>
      </c>
      <c r="G4838" t="s">
        <v>856</v>
      </c>
      <c r="H4838" t="s">
        <v>604</v>
      </c>
      <c r="I4838" t="s">
        <v>20153</v>
      </c>
      <c r="J4838" t="s">
        <v>20154</v>
      </c>
      <c r="K4838" t="s">
        <v>20155</v>
      </c>
      <c r="L4838" t="s">
        <v>3829</v>
      </c>
    </row>
    <row r="4839" spans="1:12">
      <c r="A4839" t="s">
        <v>20191</v>
      </c>
      <c r="B4839" t="s">
        <v>20157</v>
      </c>
      <c r="C4839" t="str">
        <f t="shared" si="75"/>
        <v>BirlaNu</v>
      </c>
      <c r="D4839" s="2" t="s">
        <v>25561</v>
      </c>
      <c r="E4839" t="s">
        <v>859</v>
      </c>
      <c r="F4839" t="s">
        <v>25562</v>
      </c>
      <c r="G4839" t="s">
        <v>2969</v>
      </c>
      <c r="H4839" t="s">
        <v>478</v>
      </c>
      <c r="I4839" t="s">
        <v>20158</v>
      </c>
      <c r="J4839" t="s">
        <v>20159</v>
      </c>
      <c r="K4839" t="s">
        <v>7071</v>
      </c>
      <c r="L4839" t="s">
        <v>18003</v>
      </c>
    </row>
    <row r="4840" spans="1:12">
      <c r="A4840" t="s">
        <v>20193</v>
      </c>
      <c r="B4840" t="s">
        <v>20161</v>
      </c>
      <c r="C4840" t="str">
        <f t="shared" si="75"/>
        <v>Orient</v>
      </c>
      <c r="D4840" s="2" t="s">
        <v>4693</v>
      </c>
      <c r="E4840" t="s">
        <v>859</v>
      </c>
      <c r="F4840" t="s">
        <v>29507</v>
      </c>
      <c r="G4840" t="s">
        <v>856</v>
      </c>
      <c r="H4840" t="s">
        <v>11502</v>
      </c>
      <c r="I4840" t="s">
        <v>20162</v>
      </c>
      <c r="J4840" t="s">
        <v>20163</v>
      </c>
      <c r="K4840" t="s">
        <v>933</v>
      </c>
      <c r="L4840" t="s">
        <v>19367</v>
      </c>
    </row>
    <row r="4841" spans="1:12">
      <c r="A4841" t="s">
        <v>20196</v>
      </c>
      <c r="B4841" t="s">
        <v>20165</v>
      </c>
      <c r="C4841" t="str">
        <f t="shared" si="75"/>
        <v>Velan</v>
      </c>
      <c r="D4841" s="2" t="s">
        <v>5095</v>
      </c>
      <c r="E4841" t="s">
        <v>859</v>
      </c>
      <c r="F4841" t="s">
        <v>4455</v>
      </c>
      <c r="G4841" t="s">
        <v>856</v>
      </c>
      <c r="H4841" t="s">
        <v>7541</v>
      </c>
      <c r="I4841" t="s">
        <v>870</v>
      </c>
      <c r="J4841" t="s">
        <v>1787</v>
      </c>
      <c r="K4841" t="s">
        <v>859</v>
      </c>
      <c r="L4841" t="s">
        <v>19367</v>
      </c>
    </row>
    <row r="4842" spans="1:12">
      <c r="A4842" t="s">
        <v>20198</v>
      </c>
      <c r="B4842" t="s">
        <v>20167</v>
      </c>
      <c r="C4842" t="str">
        <f t="shared" si="75"/>
        <v>Facor</v>
      </c>
      <c r="D4842" s="2" t="s">
        <v>1674</v>
      </c>
      <c r="E4842" t="s">
        <v>859</v>
      </c>
      <c r="F4842" t="s">
        <v>25563</v>
      </c>
      <c r="G4842" t="s">
        <v>856</v>
      </c>
      <c r="H4842" t="s">
        <v>1510</v>
      </c>
      <c r="I4842" t="s">
        <v>20168</v>
      </c>
      <c r="J4842" t="s">
        <v>237</v>
      </c>
      <c r="K4842" t="s">
        <v>859</v>
      </c>
      <c r="L4842" t="s">
        <v>18171</v>
      </c>
    </row>
    <row r="4843" spans="1:12">
      <c r="A4843" t="s">
        <v>20201</v>
      </c>
      <c r="B4843" t="s">
        <v>20170</v>
      </c>
      <c r="C4843" t="str">
        <f t="shared" si="75"/>
        <v>Affordable</v>
      </c>
      <c r="D4843" s="2" t="s">
        <v>23690</v>
      </c>
      <c r="E4843" t="s">
        <v>859</v>
      </c>
      <c r="F4843" t="s">
        <v>29508</v>
      </c>
      <c r="G4843" t="s">
        <v>856</v>
      </c>
      <c r="H4843" t="s">
        <v>15270</v>
      </c>
      <c r="I4843" t="s">
        <v>11257</v>
      </c>
      <c r="J4843" t="s">
        <v>308</v>
      </c>
      <c r="K4843" t="s">
        <v>137</v>
      </c>
      <c r="L4843" t="s">
        <v>18171</v>
      </c>
    </row>
    <row r="4844" spans="1:12">
      <c r="A4844" t="s">
        <v>20205</v>
      </c>
      <c r="B4844" t="s">
        <v>20172</v>
      </c>
      <c r="C4844" t="str">
        <f t="shared" si="75"/>
        <v>Eastcoast</v>
      </c>
      <c r="D4844" s="2" t="s">
        <v>7439</v>
      </c>
      <c r="E4844" t="s">
        <v>859</v>
      </c>
      <c r="F4844" t="s">
        <v>5452</v>
      </c>
      <c r="G4844" t="s">
        <v>856</v>
      </c>
      <c r="H4844" t="s">
        <v>1257</v>
      </c>
      <c r="I4844" t="s">
        <v>573</v>
      </c>
      <c r="J4844" t="s">
        <v>883</v>
      </c>
      <c r="K4844" t="s">
        <v>20173</v>
      </c>
      <c r="L4844" t="s">
        <v>20174</v>
      </c>
    </row>
    <row r="4845" spans="1:12">
      <c r="A4845" t="s">
        <v>20210</v>
      </c>
      <c r="B4845" t="s">
        <v>23741</v>
      </c>
      <c r="C4845" t="str">
        <f t="shared" si="75"/>
        <v>S</v>
      </c>
      <c r="D4845" s="2" t="s">
        <v>10256</v>
      </c>
      <c r="E4845" t="s">
        <v>859</v>
      </c>
      <c r="F4845" t="s">
        <v>4073</v>
      </c>
      <c r="G4845" t="s">
        <v>856</v>
      </c>
      <c r="H4845" t="s">
        <v>196</v>
      </c>
      <c r="I4845" t="s">
        <v>22918</v>
      </c>
      <c r="J4845" t="s">
        <v>1392</v>
      </c>
      <c r="K4845" t="s">
        <v>23742</v>
      </c>
      <c r="L4845" t="s">
        <v>20174</v>
      </c>
    </row>
    <row r="4846" spans="1:12">
      <c r="A4846" t="s">
        <v>20213</v>
      </c>
      <c r="B4846" t="s">
        <v>20176</v>
      </c>
      <c r="C4846" t="str">
        <f t="shared" si="75"/>
        <v>Senthil</v>
      </c>
      <c r="D4846" s="2" t="s">
        <v>25564</v>
      </c>
      <c r="E4846" t="s">
        <v>859</v>
      </c>
      <c r="F4846" t="s">
        <v>6311</v>
      </c>
      <c r="G4846" t="s">
        <v>856</v>
      </c>
      <c r="H4846" t="s">
        <v>856</v>
      </c>
      <c r="I4846" t="s">
        <v>859</v>
      </c>
      <c r="J4846" t="s">
        <v>231</v>
      </c>
      <c r="K4846" t="s">
        <v>1002</v>
      </c>
      <c r="L4846" t="s">
        <v>12806</v>
      </c>
    </row>
    <row r="4847" spans="1:12">
      <c r="A4847" t="s">
        <v>20215</v>
      </c>
      <c r="B4847" t="s">
        <v>20178</v>
      </c>
      <c r="C4847" t="str">
        <f t="shared" si="75"/>
        <v>Tulive</v>
      </c>
      <c r="D4847" s="2" t="s">
        <v>25565</v>
      </c>
      <c r="E4847" t="s">
        <v>859</v>
      </c>
      <c r="F4847" t="s">
        <v>25566</v>
      </c>
      <c r="G4847" t="s">
        <v>856</v>
      </c>
      <c r="H4847" t="s">
        <v>400</v>
      </c>
      <c r="I4847" t="s">
        <v>20179</v>
      </c>
      <c r="J4847" t="s">
        <v>856</v>
      </c>
      <c r="K4847" t="s">
        <v>859</v>
      </c>
      <c r="L4847" t="s">
        <v>19968</v>
      </c>
    </row>
    <row r="4848" spans="1:12">
      <c r="A4848" t="s">
        <v>20217</v>
      </c>
      <c r="B4848" t="s">
        <v>20181</v>
      </c>
      <c r="C4848" t="str">
        <f t="shared" si="75"/>
        <v>Nova</v>
      </c>
      <c r="D4848" s="2" t="s">
        <v>2465</v>
      </c>
      <c r="E4848" t="s">
        <v>859</v>
      </c>
      <c r="F4848" t="s">
        <v>23731</v>
      </c>
      <c r="G4848" t="s">
        <v>856</v>
      </c>
      <c r="H4848" t="s">
        <v>3264</v>
      </c>
      <c r="I4848" t="s">
        <v>20182</v>
      </c>
      <c r="J4848" t="s">
        <v>20183</v>
      </c>
      <c r="K4848" t="s">
        <v>1889</v>
      </c>
      <c r="L4848" t="s">
        <v>20184</v>
      </c>
    </row>
    <row r="4849" spans="1:12">
      <c r="A4849" t="s">
        <v>20220</v>
      </c>
      <c r="B4849" t="s">
        <v>20186</v>
      </c>
      <c r="C4849" t="str">
        <f t="shared" si="75"/>
        <v>Vivanza</v>
      </c>
      <c r="D4849" s="2" t="s">
        <v>1441</v>
      </c>
      <c r="E4849" t="s">
        <v>859</v>
      </c>
      <c r="F4849" t="s">
        <v>10111</v>
      </c>
      <c r="G4849" t="s">
        <v>856</v>
      </c>
      <c r="H4849" t="s">
        <v>1804</v>
      </c>
      <c r="I4849" t="s">
        <v>13789</v>
      </c>
      <c r="J4849" t="s">
        <v>13913</v>
      </c>
      <c r="K4849" t="s">
        <v>20187</v>
      </c>
      <c r="L4849" t="s">
        <v>20188</v>
      </c>
    </row>
    <row r="4850" spans="1:12">
      <c r="A4850" t="s">
        <v>20225</v>
      </c>
      <c r="B4850" t="s">
        <v>20190</v>
      </c>
      <c r="C4850" t="str">
        <f t="shared" si="75"/>
        <v>Libord</v>
      </c>
      <c r="D4850" s="2" t="s">
        <v>6083</v>
      </c>
      <c r="E4850" t="s">
        <v>859</v>
      </c>
      <c r="F4850" t="s">
        <v>22858</v>
      </c>
      <c r="G4850" t="s">
        <v>856</v>
      </c>
      <c r="H4850" t="s">
        <v>1787</v>
      </c>
      <c r="I4850" t="s">
        <v>859</v>
      </c>
      <c r="J4850" t="s">
        <v>2350</v>
      </c>
      <c r="K4850" t="s">
        <v>6151</v>
      </c>
      <c r="L4850" t="s">
        <v>17638</v>
      </c>
    </row>
    <row r="4851" spans="1:12">
      <c r="A4851" t="s">
        <v>842</v>
      </c>
      <c r="B4851" t="s">
        <v>843</v>
      </c>
      <c r="C4851" t="str">
        <f t="shared" si="75"/>
        <v>Name</v>
      </c>
      <c r="D4851" s="2" t="s">
        <v>844</v>
      </c>
      <c r="E4851" t="s">
        <v>845</v>
      </c>
      <c r="F4851" t="s">
        <v>846</v>
      </c>
      <c r="G4851" t="s">
        <v>847</v>
      </c>
      <c r="H4851" t="s">
        <v>848</v>
      </c>
      <c r="I4851" t="s">
        <v>849</v>
      </c>
      <c r="J4851" t="s">
        <v>850</v>
      </c>
      <c r="K4851" t="s">
        <v>851</v>
      </c>
      <c r="L4851" t="s">
        <v>852</v>
      </c>
    </row>
    <row r="4852" spans="1:12">
      <c r="A4852" t="s">
        <v>20230</v>
      </c>
      <c r="B4852" t="s">
        <v>20192</v>
      </c>
      <c r="C4852" t="str">
        <f t="shared" si="75"/>
        <v>Ruparel</v>
      </c>
      <c r="D4852" s="2" t="s">
        <v>4914</v>
      </c>
      <c r="E4852" t="s">
        <v>859</v>
      </c>
      <c r="F4852" t="s">
        <v>4331</v>
      </c>
      <c r="G4852" t="s">
        <v>856</v>
      </c>
      <c r="H4852" t="s">
        <v>15354</v>
      </c>
      <c r="I4852" t="s">
        <v>870</v>
      </c>
      <c r="J4852" t="s">
        <v>856</v>
      </c>
      <c r="K4852" t="s">
        <v>870</v>
      </c>
      <c r="L4852" t="s">
        <v>2938</v>
      </c>
    </row>
    <row r="4853" spans="1:12">
      <c r="A4853" t="s">
        <v>20232</v>
      </c>
      <c r="B4853" t="s">
        <v>20194</v>
      </c>
      <c r="C4853" t="str">
        <f t="shared" si="75"/>
        <v>Aurum</v>
      </c>
      <c r="D4853" s="2" t="s">
        <v>24467</v>
      </c>
      <c r="E4853" t="s">
        <v>859</v>
      </c>
      <c r="F4853" t="s">
        <v>29509</v>
      </c>
      <c r="G4853" t="s">
        <v>856</v>
      </c>
      <c r="H4853" t="s">
        <v>13933</v>
      </c>
      <c r="I4853" t="s">
        <v>20195</v>
      </c>
      <c r="J4853" t="s">
        <v>7581</v>
      </c>
      <c r="K4853" t="s">
        <v>8639</v>
      </c>
      <c r="L4853" t="s">
        <v>2938</v>
      </c>
    </row>
    <row r="4854" spans="1:12">
      <c r="A4854" t="s">
        <v>20236</v>
      </c>
      <c r="B4854" t="s">
        <v>20197</v>
      </c>
      <c r="C4854" t="str">
        <f t="shared" si="75"/>
        <v>Golden</v>
      </c>
      <c r="D4854" s="2" t="s">
        <v>5188</v>
      </c>
      <c r="E4854" t="s">
        <v>859</v>
      </c>
      <c r="F4854" t="s">
        <v>2680</v>
      </c>
      <c r="G4854" t="s">
        <v>856</v>
      </c>
      <c r="H4854" t="s">
        <v>933</v>
      </c>
      <c r="I4854" t="s">
        <v>911</v>
      </c>
      <c r="J4854" t="s">
        <v>449</v>
      </c>
      <c r="K4854" t="s">
        <v>8395</v>
      </c>
      <c r="L4854" t="s">
        <v>16934</v>
      </c>
    </row>
    <row r="4855" spans="1:12">
      <c r="A4855" t="s">
        <v>20239</v>
      </c>
      <c r="B4855" t="s">
        <v>20199</v>
      </c>
      <c r="C4855" t="str">
        <f t="shared" si="75"/>
        <v>B</v>
      </c>
      <c r="D4855" s="2" t="s">
        <v>579</v>
      </c>
      <c r="E4855" t="s">
        <v>859</v>
      </c>
      <c r="F4855" t="s">
        <v>388</v>
      </c>
      <c r="G4855" t="s">
        <v>856</v>
      </c>
      <c r="H4855" t="s">
        <v>2196</v>
      </c>
      <c r="I4855" t="s">
        <v>856</v>
      </c>
      <c r="J4855" t="s">
        <v>856</v>
      </c>
      <c r="K4855" t="s">
        <v>859</v>
      </c>
      <c r="L4855" t="s">
        <v>20200</v>
      </c>
    </row>
    <row r="4856" spans="1:12">
      <c r="A4856" t="s">
        <v>20241</v>
      </c>
      <c r="B4856" t="s">
        <v>20202</v>
      </c>
      <c r="C4856" t="str">
        <f t="shared" si="75"/>
        <v>MPDL</v>
      </c>
      <c r="D4856" s="2" t="s">
        <v>8249</v>
      </c>
      <c r="E4856" t="s">
        <v>859</v>
      </c>
      <c r="F4856" t="s">
        <v>14774</v>
      </c>
      <c r="G4856" t="s">
        <v>856</v>
      </c>
      <c r="H4856" t="s">
        <v>85</v>
      </c>
      <c r="I4856" t="s">
        <v>20203</v>
      </c>
      <c r="J4856" t="s">
        <v>2246</v>
      </c>
      <c r="K4856" t="s">
        <v>20204</v>
      </c>
      <c r="L4856" t="s">
        <v>20200</v>
      </c>
    </row>
    <row r="4857" spans="1:12">
      <c r="A4857" t="s">
        <v>20245</v>
      </c>
      <c r="B4857" t="s">
        <v>20206</v>
      </c>
      <c r="C4857" t="str">
        <f t="shared" si="75"/>
        <v>Aditya</v>
      </c>
      <c r="D4857" s="2" t="s">
        <v>5742</v>
      </c>
      <c r="E4857" t="s">
        <v>859</v>
      </c>
      <c r="F4857" t="s">
        <v>29510</v>
      </c>
      <c r="G4857" t="s">
        <v>856</v>
      </c>
      <c r="H4857" t="s">
        <v>20207</v>
      </c>
      <c r="I4857" t="s">
        <v>20208</v>
      </c>
      <c r="J4857" t="s">
        <v>20209</v>
      </c>
      <c r="K4857" t="s">
        <v>10442</v>
      </c>
      <c r="L4857" t="s">
        <v>20200</v>
      </c>
    </row>
    <row r="4858" spans="1:12">
      <c r="A4858" t="s">
        <v>20248</v>
      </c>
      <c r="B4858" t="s">
        <v>20211</v>
      </c>
      <c r="C4858" t="str">
        <f t="shared" si="75"/>
        <v>Raj</v>
      </c>
      <c r="D4858" s="2" t="s">
        <v>11195</v>
      </c>
      <c r="E4858" t="s">
        <v>859</v>
      </c>
      <c r="F4858" t="s">
        <v>6540</v>
      </c>
      <c r="G4858" t="s">
        <v>856</v>
      </c>
      <c r="H4858" t="s">
        <v>1642</v>
      </c>
      <c r="I4858" t="s">
        <v>7105</v>
      </c>
      <c r="J4858" t="s">
        <v>5136</v>
      </c>
      <c r="K4858" t="s">
        <v>8440</v>
      </c>
      <c r="L4858" t="s">
        <v>20212</v>
      </c>
    </row>
    <row r="4859" spans="1:12">
      <c r="A4859" t="s">
        <v>20250</v>
      </c>
      <c r="B4859" t="s">
        <v>20214</v>
      </c>
      <c r="C4859" t="str">
        <f t="shared" si="75"/>
        <v>Gita</v>
      </c>
      <c r="D4859" s="2" t="s">
        <v>25331</v>
      </c>
      <c r="E4859" t="s">
        <v>859</v>
      </c>
      <c r="F4859" t="s">
        <v>6406</v>
      </c>
      <c r="G4859" t="s">
        <v>856</v>
      </c>
      <c r="H4859" t="s">
        <v>5266</v>
      </c>
      <c r="I4859" t="s">
        <v>6928</v>
      </c>
      <c r="J4859" t="s">
        <v>856</v>
      </c>
      <c r="K4859" t="s">
        <v>870</v>
      </c>
      <c r="L4859" t="s">
        <v>532</v>
      </c>
    </row>
    <row r="4860" spans="1:12">
      <c r="A4860" t="s">
        <v>20254</v>
      </c>
      <c r="B4860" t="s">
        <v>20216</v>
      </c>
      <c r="C4860" t="str">
        <f t="shared" si="75"/>
        <v>Virya</v>
      </c>
      <c r="D4860" s="2" t="s">
        <v>19830</v>
      </c>
      <c r="E4860" t="s">
        <v>13490</v>
      </c>
      <c r="F4860" t="s">
        <v>9864</v>
      </c>
      <c r="G4860" t="s">
        <v>856</v>
      </c>
      <c r="H4860" t="s">
        <v>298</v>
      </c>
      <c r="I4860" t="s">
        <v>16560</v>
      </c>
      <c r="J4860" t="s">
        <v>856</v>
      </c>
      <c r="K4860" t="s">
        <v>859</v>
      </c>
      <c r="L4860" t="s">
        <v>532</v>
      </c>
    </row>
    <row r="4861" spans="1:12">
      <c r="A4861" t="s">
        <v>20256</v>
      </c>
      <c r="B4861" t="s">
        <v>20218</v>
      </c>
      <c r="C4861" t="str">
        <f t="shared" si="75"/>
        <v>Prima</v>
      </c>
      <c r="D4861" s="2" t="s">
        <v>9763</v>
      </c>
      <c r="E4861" t="s">
        <v>859</v>
      </c>
      <c r="F4861" t="s">
        <v>5676</v>
      </c>
      <c r="G4861" t="s">
        <v>856</v>
      </c>
      <c r="H4861" t="s">
        <v>1106</v>
      </c>
      <c r="I4861" t="s">
        <v>9733</v>
      </c>
      <c r="J4861" t="s">
        <v>879</v>
      </c>
      <c r="K4861" t="s">
        <v>3954</v>
      </c>
      <c r="L4861" t="s">
        <v>20219</v>
      </c>
    </row>
    <row r="4862" spans="1:12">
      <c r="A4862" t="s">
        <v>842</v>
      </c>
      <c r="B4862" t="s">
        <v>843</v>
      </c>
      <c r="C4862" t="str">
        <f t="shared" si="75"/>
        <v>Name</v>
      </c>
      <c r="D4862" s="2" t="s">
        <v>844</v>
      </c>
      <c r="E4862" t="s">
        <v>845</v>
      </c>
      <c r="F4862" t="s">
        <v>846</v>
      </c>
      <c r="G4862" t="s">
        <v>847</v>
      </c>
      <c r="H4862" t="s">
        <v>848</v>
      </c>
      <c r="I4862" t="s">
        <v>849</v>
      </c>
      <c r="J4862" t="s">
        <v>850</v>
      </c>
      <c r="K4862" t="s">
        <v>851</v>
      </c>
      <c r="L4862" t="s">
        <v>852</v>
      </c>
    </row>
    <row r="4863" spans="1:12">
      <c r="A4863" t="s">
        <v>20259</v>
      </c>
      <c r="B4863" t="s">
        <v>20221</v>
      </c>
      <c r="C4863" t="str">
        <f t="shared" si="75"/>
        <v>Fusion</v>
      </c>
      <c r="D4863" s="2" t="s">
        <v>28361</v>
      </c>
      <c r="E4863" t="s">
        <v>859</v>
      </c>
      <c r="F4863" t="s">
        <v>29511</v>
      </c>
      <c r="G4863" t="s">
        <v>856</v>
      </c>
      <c r="H4863" t="s">
        <v>20222</v>
      </c>
      <c r="I4863" t="s">
        <v>20223</v>
      </c>
      <c r="J4863" t="s">
        <v>20224</v>
      </c>
      <c r="K4863" t="s">
        <v>19100</v>
      </c>
      <c r="L4863" t="s">
        <v>575</v>
      </c>
    </row>
    <row r="4864" spans="1:12">
      <c r="A4864" t="s">
        <v>20265</v>
      </c>
      <c r="B4864" t="s">
        <v>20226</v>
      </c>
      <c r="C4864" t="str">
        <f t="shared" si="75"/>
        <v>Shiva</v>
      </c>
      <c r="D4864" s="2" t="s">
        <v>4581</v>
      </c>
      <c r="E4864" t="s">
        <v>859</v>
      </c>
      <c r="F4864" t="s">
        <v>29512</v>
      </c>
      <c r="G4864" t="s">
        <v>856</v>
      </c>
      <c r="H4864" t="s">
        <v>20227</v>
      </c>
      <c r="I4864" t="s">
        <v>11140</v>
      </c>
      <c r="J4864" t="s">
        <v>20228</v>
      </c>
      <c r="K4864" t="s">
        <v>13700</v>
      </c>
      <c r="L4864" t="s">
        <v>20229</v>
      </c>
    </row>
    <row r="4865" spans="1:12">
      <c r="A4865" t="s">
        <v>20268</v>
      </c>
      <c r="B4865" t="s">
        <v>20231</v>
      </c>
      <c r="C4865" t="str">
        <f t="shared" si="75"/>
        <v>Link</v>
      </c>
      <c r="D4865" s="2" t="s">
        <v>14984</v>
      </c>
      <c r="E4865" t="s">
        <v>859</v>
      </c>
      <c r="F4865" t="s">
        <v>4025</v>
      </c>
      <c r="G4865" t="s">
        <v>856</v>
      </c>
      <c r="H4865" t="s">
        <v>552</v>
      </c>
      <c r="I4865" t="s">
        <v>6345</v>
      </c>
      <c r="J4865" t="s">
        <v>874</v>
      </c>
      <c r="K4865" t="s">
        <v>616</v>
      </c>
      <c r="L4865" t="s">
        <v>8768</v>
      </c>
    </row>
    <row r="4866" spans="1:12">
      <c r="A4866" t="s">
        <v>20271</v>
      </c>
      <c r="B4866" t="s">
        <v>20233</v>
      </c>
      <c r="C4866" t="str">
        <f t="shared" ref="C4866:C4929" si="76">IFERROR(LEFT(B4866,FIND(" ",B4866)-1),B4866)</f>
        <v>Restaurant</v>
      </c>
      <c r="D4866" s="2" t="s">
        <v>4903</v>
      </c>
      <c r="E4866" t="s">
        <v>859</v>
      </c>
      <c r="F4866" t="s">
        <v>29513</v>
      </c>
      <c r="G4866" t="s">
        <v>856</v>
      </c>
      <c r="H4866" t="s">
        <v>20234</v>
      </c>
      <c r="I4866" t="s">
        <v>9779</v>
      </c>
      <c r="J4866" t="s">
        <v>20235</v>
      </c>
      <c r="K4866" t="s">
        <v>8408</v>
      </c>
      <c r="L4866" t="s">
        <v>168</v>
      </c>
    </row>
    <row r="4867" spans="1:12">
      <c r="A4867" t="s">
        <v>20273</v>
      </c>
      <c r="B4867" t="s">
        <v>20237</v>
      </c>
      <c r="C4867" t="str">
        <f t="shared" si="76"/>
        <v>Rudra</v>
      </c>
      <c r="D4867" s="2" t="s">
        <v>14483</v>
      </c>
      <c r="E4867" t="s">
        <v>859</v>
      </c>
      <c r="F4867" t="s">
        <v>25569</v>
      </c>
      <c r="G4867" t="s">
        <v>856</v>
      </c>
      <c r="H4867" t="s">
        <v>8716</v>
      </c>
      <c r="I4867" t="s">
        <v>20238</v>
      </c>
      <c r="J4867" t="s">
        <v>260</v>
      </c>
      <c r="K4867" t="s">
        <v>326</v>
      </c>
      <c r="L4867" t="s">
        <v>13353</v>
      </c>
    </row>
    <row r="4868" spans="1:12">
      <c r="A4868" t="s">
        <v>20275</v>
      </c>
      <c r="B4868" t="s">
        <v>20240</v>
      </c>
      <c r="C4868" t="str">
        <f t="shared" si="76"/>
        <v>Garware</v>
      </c>
      <c r="D4868" s="2" t="s">
        <v>9436</v>
      </c>
      <c r="E4868" t="s">
        <v>859</v>
      </c>
      <c r="F4868" t="s">
        <v>4554</v>
      </c>
      <c r="G4868" t="s">
        <v>856</v>
      </c>
      <c r="H4868" t="s">
        <v>1642</v>
      </c>
      <c r="I4868" t="s">
        <v>857</v>
      </c>
      <c r="J4868" t="s">
        <v>6838</v>
      </c>
      <c r="K4868" t="s">
        <v>15245</v>
      </c>
      <c r="L4868" t="s">
        <v>7722</v>
      </c>
    </row>
    <row r="4869" spans="1:12">
      <c r="A4869" t="s">
        <v>20278</v>
      </c>
      <c r="B4869" t="s">
        <v>20242</v>
      </c>
      <c r="C4869" t="str">
        <f t="shared" si="76"/>
        <v>Shiva</v>
      </c>
      <c r="D4869" s="2" t="s">
        <v>24972</v>
      </c>
      <c r="E4869" t="s">
        <v>859</v>
      </c>
      <c r="F4869" t="s">
        <v>19652</v>
      </c>
      <c r="G4869" t="s">
        <v>856</v>
      </c>
      <c r="H4869" t="s">
        <v>477</v>
      </c>
      <c r="I4869" t="s">
        <v>2928</v>
      </c>
      <c r="J4869" t="s">
        <v>20243</v>
      </c>
      <c r="K4869" t="s">
        <v>20244</v>
      </c>
      <c r="L4869" t="s">
        <v>301</v>
      </c>
    </row>
    <row r="4870" spans="1:12">
      <c r="A4870" t="s">
        <v>20282</v>
      </c>
      <c r="B4870" t="s">
        <v>20246</v>
      </c>
      <c r="C4870" t="str">
        <f t="shared" si="76"/>
        <v>Kore</v>
      </c>
      <c r="D4870" s="2" t="s">
        <v>4602</v>
      </c>
      <c r="E4870" t="s">
        <v>859</v>
      </c>
      <c r="F4870" t="s">
        <v>25570</v>
      </c>
      <c r="G4870" t="s">
        <v>856</v>
      </c>
      <c r="H4870" t="s">
        <v>673</v>
      </c>
      <c r="I4870" t="s">
        <v>20247</v>
      </c>
      <c r="J4870" t="s">
        <v>4019</v>
      </c>
      <c r="K4870" t="s">
        <v>859</v>
      </c>
      <c r="L4870" t="s">
        <v>12638</v>
      </c>
    </row>
    <row r="4871" spans="1:12">
      <c r="A4871" t="s">
        <v>20286</v>
      </c>
      <c r="B4871" t="s">
        <v>20249</v>
      </c>
      <c r="C4871" t="str">
        <f t="shared" si="76"/>
        <v>Jackson</v>
      </c>
      <c r="D4871" s="2" t="s">
        <v>2153</v>
      </c>
      <c r="E4871" t="s">
        <v>859</v>
      </c>
      <c r="F4871" t="s">
        <v>4268</v>
      </c>
      <c r="G4871" t="s">
        <v>856</v>
      </c>
      <c r="H4871" t="s">
        <v>231</v>
      </c>
      <c r="I4871" t="s">
        <v>1002</v>
      </c>
      <c r="J4871" t="s">
        <v>1257</v>
      </c>
      <c r="K4871" t="s">
        <v>856</v>
      </c>
      <c r="L4871" t="s">
        <v>414</v>
      </c>
    </row>
    <row r="4872" spans="1:12">
      <c r="A4872" t="s">
        <v>20290</v>
      </c>
      <c r="B4872" t="s">
        <v>20251</v>
      </c>
      <c r="C4872" t="str">
        <f t="shared" si="76"/>
        <v>Kakatiya</v>
      </c>
      <c r="D4872" s="2" t="s">
        <v>25571</v>
      </c>
      <c r="E4872" t="s">
        <v>859</v>
      </c>
      <c r="F4872" t="s">
        <v>29514</v>
      </c>
      <c r="G4872" t="s">
        <v>879</v>
      </c>
      <c r="H4872" t="s">
        <v>11834</v>
      </c>
      <c r="I4872" t="s">
        <v>20252</v>
      </c>
      <c r="J4872" t="s">
        <v>11383</v>
      </c>
      <c r="K4872" t="s">
        <v>20253</v>
      </c>
      <c r="L4872" t="s">
        <v>15897</v>
      </c>
    </row>
    <row r="4873" spans="1:12">
      <c r="A4873" t="s">
        <v>20294</v>
      </c>
      <c r="B4873" t="s">
        <v>20255</v>
      </c>
      <c r="C4873" t="str">
        <f t="shared" si="76"/>
        <v>Bombay</v>
      </c>
      <c r="D4873" s="2" t="s">
        <v>430</v>
      </c>
      <c r="E4873" t="s">
        <v>859</v>
      </c>
      <c r="F4873" t="s">
        <v>4251</v>
      </c>
      <c r="G4873" t="s">
        <v>856</v>
      </c>
      <c r="H4873" t="s">
        <v>5266</v>
      </c>
      <c r="I4873" t="s">
        <v>6987</v>
      </c>
      <c r="J4873" t="s">
        <v>2522</v>
      </c>
      <c r="K4873" t="s">
        <v>856</v>
      </c>
      <c r="L4873" t="s">
        <v>11954</v>
      </c>
    </row>
    <row r="4874" spans="1:12">
      <c r="A4874" t="s">
        <v>20297</v>
      </c>
      <c r="B4874" t="s">
        <v>20260</v>
      </c>
      <c r="C4874" t="str">
        <f t="shared" si="76"/>
        <v>SAB</v>
      </c>
      <c r="D4874" s="2" t="s">
        <v>22285</v>
      </c>
      <c r="E4874" t="s">
        <v>14427</v>
      </c>
      <c r="F4874" t="s">
        <v>25572</v>
      </c>
      <c r="G4874" t="s">
        <v>856</v>
      </c>
      <c r="H4874" t="s">
        <v>20261</v>
      </c>
      <c r="I4874" t="s">
        <v>20262</v>
      </c>
      <c r="J4874" t="s">
        <v>9674</v>
      </c>
      <c r="K4874" t="s">
        <v>20263</v>
      </c>
      <c r="L4874" t="s">
        <v>20264</v>
      </c>
    </row>
    <row r="4875" spans="1:12">
      <c r="A4875" t="s">
        <v>20301</v>
      </c>
      <c r="B4875" t="s">
        <v>20266</v>
      </c>
      <c r="C4875" t="str">
        <f t="shared" si="76"/>
        <v>Vikas</v>
      </c>
      <c r="D4875" s="2" t="s">
        <v>3318</v>
      </c>
      <c r="E4875" t="s">
        <v>859</v>
      </c>
      <c r="F4875" t="s">
        <v>4456</v>
      </c>
      <c r="G4875" t="s">
        <v>856</v>
      </c>
      <c r="H4875" t="s">
        <v>20267</v>
      </c>
      <c r="I4875" t="s">
        <v>298</v>
      </c>
      <c r="J4875" t="s">
        <v>856</v>
      </c>
      <c r="K4875" t="s">
        <v>859</v>
      </c>
      <c r="L4875" t="s">
        <v>16867</v>
      </c>
    </row>
    <row r="4876" spans="1:12">
      <c r="A4876" t="s">
        <v>20304</v>
      </c>
      <c r="B4876" t="s">
        <v>20269</v>
      </c>
      <c r="C4876" t="str">
        <f t="shared" si="76"/>
        <v>Agio</v>
      </c>
      <c r="D4876" s="2" t="s">
        <v>9714</v>
      </c>
      <c r="E4876" t="s">
        <v>859</v>
      </c>
      <c r="F4876" t="s">
        <v>5452</v>
      </c>
      <c r="G4876" t="s">
        <v>856</v>
      </c>
      <c r="H4876" t="s">
        <v>13074</v>
      </c>
      <c r="I4876" t="s">
        <v>20270</v>
      </c>
      <c r="J4876" t="s">
        <v>856</v>
      </c>
      <c r="K4876" t="s">
        <v>859</v>
      </c>
      <c r="L4876" t="s">
        <v>11636</v>
      </c>
    </row>
    <row r="4877" spans="1:12">
      <c r="A4877" t="s">
        <v>20307</v>
      </c>
      <c r="B4877" t="s">
        <v>20272</v>
      </c>
      <c r="C4877" t="str">
        <f t="shared" si="76"/>
        <v>Shikhar</v>
      </c>
      <c r="D4877" s="2" t="s">
        <v>4696</v>
      </c>
      <c r="E4877" t="s">
        <v>859</v>
      </c>
      <c r="F4877" t="s">
        <v>7760</v>
      </c>
      <c r="G4877" t="s">
        <v>856</v>
      </c>
      <c r="H4877" t="s">
        <v>6992</v>
      </c>
      <c r="I4877" t="s">
        <v>6131</v>
      </c>
      <c r="J4877" t="s">
        <v>856</v>
      </c>
      <c r="K4877" t="s">
        <v>859</v>
      </c>
      <c r="L4877" t="s">
        <v>4351</v>
      </c>
    </row>
    <row r="4878" spans="1:12">
      <c r="A4878" t="s">
        <v>842</v>
      </c>
      <c r="B4878" t="s">
        <v>843</v>
      </c>
      <c r="C4878" t="str">
        <f t="shared" si="76"/>
        <v>Name</v>
      </c>
      <c r="D4878" s="2" t="s">
        <v>844</v>
      </c>
      <c r="E4878" t="s">
        <v>845</v>
      </c>
      <c r="F4878" t="s">
        <v>846</v>
      </c>
      <c r="G4878" t="s">
        <v>847</v>
      </c>
      <c r="H4878" t="s">
        <v>848</v>
      </c>
      <c r="I4878" t="s">
        <v>849</v>
      </c>
      <c r="J4878" t="s">
        <v>850</v>
      </c>
      <c r="K4878" t="s">
        <v>851</v>
      </c>
      <c r="L4878" t="s">
        <v>852</v>
      </c>
    </row>
    <row r="4879" spans="1:12">
      <c r="A4879" t="s">
        <v>20309</v>
      </c>
      <c r="B4879" t="s">
        <v>20274</v>
      </c>
      <c r="C4879" t="str">
        <f t="shared" si="76"/>
        <v>Rich</v>
      </c>
      <c r="D4879" s="2" t="s">
        <v>8338</v>
      </c>
      <c r="E4879" t="s">
        <v>859</v>
      </c>
      <c r="F4879" t="s">
        <v>4875</v>
      </c>
      <c r="G4879" t="s">
        <v>856</v>
      </c>
      <c r="H4879" t="s">
        <v>524</v>
      </c>
      <c r="I4879" t="s">
        <v>16583</v>
      </c>
      <c r="J4879" t="s">
        <v>856</v>
      </c>
      <c r="K4879" t="s">
        <v>859</v>
      </c>
      <c r="L4879" t="s">
        <v>8828</v>
      </c>
    </row>
    <row r="4880" spans="1:12">
      <c r="A4880" t="s">
        <v>20311</v>
      </c>
      <c r="B4880" t="s">
        <v>20276</v>
      </c>
      <c r="C4880" t="str">
        <f t="shared" si="76"/>
        <v>COSYN</v>
      </c>
      <c r="D4880" s="2" t="s">
        <v>4928</v>
      </c>
      <c r="E4880" t="s">
        <v>29515</v>
      </c>
      <c r="F4880" t="s">
        <v>6744</v>
      </c>
      <c r="G4880" t="s">
        <v>856</v>
      </c>
      <c r="H4880" t="s">
        <v>231</v>
      </c>
      <c r="I4880" t="s">
        <v>856</v>
      </c>
      <c r="J4880" t="s">
        <v>3634</v>
      </c>
      <c r="K4880" t="s">
        <v>20277</v>
      </c>
      <c r="L4880" t="s">
        <v>8828</v>
      </c>
    </row>
    <row r="4881" spans="1:12">
      <c r="A4881" t="s">
        <v>20313</v>
      </c>
      <c r="B4881" t="s">
        <v>20279</v>
      </c>
      <c r="C4881" t="str">
        <f t="shared" si="76"/>
        <v>DCM</v>
      </c>
      <c r="D4881" s="2" t="s">
        <v>117</v>
      </c>
      <c r="E4881" t="s">
        <v>859</v>
      </c>
      <c r="F4881" t="s">
        <v>10995</v>
      </c>
      <c r="G4881" t="s">
        <v>856</v>
      </c>
      <c r="H4881" t="s">
        <v>19266</v>
      </c>
      <c r="I4881" t="s">
        <v>20280</v>
      </c>
      <c r="J4881" t="s">
        <v>856</v>
      </c>
      <c r="K4881" t="s">
        <v>859</v>
      </c>
      <c r="L4881" t="s">
        <v>20281</v>
      </c>
    </row>
    <row r="4882" spans="1:12">
      <c r="A4882" t="s">
        <v>20316</v>
      </c>
      <c r="B4882" t="s">
        <v>20283</v>
      </c>
      <c r="C4882" t="str">
        <f t="shared" si="76"/>
        <v>FratelliVineyard</v>
      </c>
      <c r="D4882" s="2" t="s">
        <v>5087</v>
      </c>
      <c r="E4882" t="s">
        <v>859</v>
      </c>
      <c r="F4882" t="s">
        <v>29516</v>
      </c>
      <c r="G4882" t="s">
        <v>856</v>
      </c>
      <c r="H4882" t="s">
        <v>598</v>
      </c>
      <c r="I4882" t="s">
        <v>20284</v>
      </c>
      <c r="J4882" t="s">
        <v>8513</v>
      </c>
      <c r="K4882" t="s">
        <v>749</v>
      </c>
      <c r="L4882" t="s">
        <v>20285</v>
      </c>
    </row>
    <row r="4883" spans="1:12">
      <c r="A4883" t="s">
        <v>20319</v>
      </c>
      <c r="B4883" t="s">
        <v>20287</v>
      </c>
      <c r="C4883" t="str">
        <f t="shared" si="76"/>
        <v>Micropro</v>
      </c>
      <c r="D4883" s="2" t="s">
        <v>6073</v>
      </c>
      <c r="E4883" t="s">
        <v>859</v>
      </c>
      <c r="F4883" t="s">
        <v>9685</v>
      </c>
      <c r="G4883" t="s">
        <v>856</v>
      </c>
      <c r="H4883" t="s">
        <v>881</v>
      </c>
      <c r="I4883" t="s">
        <v>20288</v>
      </c>
      <c r="J4883" t="s">
        <v>7706</v>
      </c>
      <c r="K4883" t="s">
        <v>3687</v>
      </c>
      <c r="L4883" t="s">
        <v>20289</v>
      </c>
    </row>
    <row r="4884" spans="1:12">
      <c r="A4884" t="s">
        <v>20323</v>
      </c>
      <c r="B4884" t="s">
        <v>20291</v>
      </c>
      <c r="C4884" t="str">
        <f t="shared" si="76"/>
        <v>Marshall</v>
      </c>
      <c r="D4884" s="2" t="s">
        <v>384</v>
      </c>
      <c r="E4884" t="s">
        <v>859</v>
      </c>
      <c r="F4884" t="s">
        <v>9638</v>
      </c>
      <c r="G4884" t="s">
        <v>856</v>
      </c>
      <c r="H4884" t="s">
        <v>19821</v>
      </c>
      <c r="I4884" t="s">
        <v>10390</v>
      </c>
      <c r="J4884" t="s">
        <v>3982</v>
      </c>
      <c r="K4884" t="s">
        <v>20292</v>
      </c>
      <c r="L4884" t="s">
        <v>20293</v>
      </c>
    </row>
    <row r="4885" spans="1:12">
      <c r="A4885" t="s">
        <v>20326</v>
      </c>
      <c r="B4885" t="s">
        <v>20295</v>
      </c>
      <c r="C4885" t="str">
        <f t="shared" si="76"/>
        <v>Prag</v>
      </c>
      <c r="D4885" s="2" t="s">
        <v>319</v>
      </c>
      <c r="E4885" t="s">
        <v>859</v>
      </c>
      <c r="F4885" t="s">
        <v>6207</v>
      </c>
      <c r="G4885" t="s">
        <v>856</v>
      </c>
      <c r="H4885" t="s">
        <v>12806</v>
      </c>
      <c r="I4885" t="s">
        <v>20296</v>
      </c>
      <c r="J4885" t="s">
        <v>3591</v>
      </c>
      <c r="K4885" t="s">
        <v>859</v>
      </c>
      <c r="L4885" t="s">
        <v>20105</v>
      </c>
    </row>
    <row r="4886" spans="1:12">
      <c r="A4886" t="s">
        <v>20330</v>
      </c>
      <c r="B4886" t="s">
        <v>20298</v>
      </c>
      <c r="C4886" t="str">
        <f t="shared" si="76"/>
        <v>Vivanta</v>
      </c>
      <c r="D4886" s="2" t="s">
        <v>9823</v>
      </c>
      <c r="E4886" t="s">
        <v>859</v>
      </c>
      <c r="F4886" t="s">
        <v>1368</v>
      </c>
      <c r="G4886" t="s">
        <v>856</v>
      </c>
      <c r="H4886" t="s">
        <v>867</v>
      </c>
      <c r="I4886" t="s">
        <v>20299</v>
      </c>
      <c r="J4886" t="s">
        <v>7897</v>
      </c>
      <c r="K4886" t="s">
        <v>20300</v>
      </c>
      <c r="L4886" t="s">
        <v>4954</v>
      </c>
    </row>
    <row r="4887" spans="1:12">
      <c r="A4887" t="s">
        <v>20334</v>
      </c>
      <c r="B4887" t="s">
        <v>20302</v>
      </c>
      <c r="C4887" t="str">
        <f t="shared" si="76"/>
        <v>Indsil</v>
      </c>
      <c r="D4887" s="2" t="s">
        <v>1957</v>
      </c>
      <c r="E4887" t="s">
        <v>859</v>
      </c>
      <c r="F4887" t="s">
        <v>24726</v>
      </c>
      <c r="G4887" t="s">
        <v>2320</v>
      </c>
      <c r="H4887" t="s">
        <v>3989</v>
      </c>
      <c r="I4887" t="s">
        <v>20303</v>
      </c>
      <c r="J4887" t="s">
        <v>2355</v>
      </c>
      <c r="K4887" t="s">
        <v>5428</v>
      </c>
      <c r="L4887" t="s">
        <v>14751</v>
      </c>
    </row>
    <row r="4888" spans="1:12">
      <c r="A4888" t="s">
        <v>20336</v>
      </c>
      <c r="B4888" t="s">
        <v>20305</v>
      </c>
      <c r="C4888" t="str">
        <f t="shared" si="76"/>
        <v>Jayatma</v>
      </c>
      <c r="D4888" s="2" t="s">
        <v>8788</v>
      </c>
      <c r="E4888" t="s">
        <v>859</v>
      </c>
      <c r="F4888" t="s">
        <v>373</v>
      </c>
      <c r="G4888" t="s">
        <v>856</v>
      </c>
      <c r="H4888" t="s">
        <v>400</v>
      </c>
      <c r="I4888" t="s">
        <v>1107</v>
      </c>
      <c r="J4888" t="s">
        <v>663</v>
      </c>
      <c r="K4888" t="s">
        <v>20306</v>
      </c>
      <c r="L4888" t="s">
        <v>553</v>
      </c>
    </row>
    <row r="4889" spans="1:12">
      <c r="A4889" t="s">
        <v>842</v>
      </c>
      <c r="B4889" t="s">
        <v>843</v>
      </c>
      <c r="C4889" t="str">
        <f t="shared" si="76"/>
        <v>Name</v>
      </c>
      <c r="D4889" s="2" t="s">
        <v>844</v>
      </c>
      <c r="E4889" t="s">
        <v>845</v>
      </c>
      <c r="F4889" t="s">
        <v>846</v>
      </c>
      <c r="G4889" t="s">
        <v>847</v>
      </c>
      <c r="H4889" t="s">
        <v>848</v>
      </c>
      <c r="I4889" t="s">
        <v>849</v>
      </c>
      <c r="J4889" t="s">
        <v>850</v>
      </c>
      <c r="K4889" t="s">
        <v>851</v>
      </c>
      <c r="L4889" t="s">
        <v>852</v>
      </c>
    </row>
    <row r="4890" spans="1:12">
      <c r="A4890" t="s">
        <v>20338</v>
      </c>
      <c r="B4890" t="s">
        <v>20308</v>
      </c>
      <c r="C4890" t="str">
        <f t="shared" si="76"/>
        <v>Swadha</v>
      </c>
      <c r="D4890" s="2" t="s">
        <v>8707</v>
      </c>
      <c r="E4890" t="s">
        <v>859</v>
      </c>
      <c r="F4890" t="s">
        <v>5888</v>
      </c>
      <c r="G4890" t="s">
        <v>856</v>
      </c>
      <c r="H4890" t="s">
        <v>2196</v>
      </c>
      <c r="I4890" t="s">
        <v>15355</v>
      </c>
      <c r="J4890" t="s">
        <v>883</v>
      </c>
      <c r="K4890" t="s">
        <v>15941</v>
      </c>
      <c r="L4890" t="s">
        <v>14188</v>
      </c>
    </row>
    <row r="4891" spans="1:12">
      <c r="A4891" t="s">
        <v>20341</v>
      </c>
      <c r="B4891" t="s">
        <v>20310</v>
      </c>
      <c r="C4891" t="str">
        <f t="shared" si="76"/>
        <v>Delta</v>
      </c>
      <c r="D4891" s="2" t="s">
        <v>5009</v>
      </c>
      <c r="E4891" t="s">
        <v>859</v>
      </c>
      <c r="F4891" t="s">
        <v>4636</v>
      </c>
      <c r="G4891" t="s">
        <v>856</v>
      </c>
      <c r="H4891" t="s">
        <v>175</v>
      </c>
      <c r="I4891" t="s">
        <v>875</v>
      </c>
      <c r="J4891" t="s">
        <v>856</v>
      </c>
      <c r="K4891" t="s">
        <v>859</v>
      </c>
      <c r="L4891" t="s">
        <v>327</v>
      </c>
    </row>
    <row r="4892" spans="1:12">
      <c r="A4892" t="s">
        <v>20345</v>
      </c>
      <c r="B4892" t="s">
        <v>20312</v>
      </c>
      <c r="C4892" t="str">
        <f t="shared" si="76"/>
        <v>Hindustan</v>
      </c>
      <c r="D4892" s="2" t="s">
        <v>7688</v>
      </c>
      <c r="E4892" t="s">
        <v>29517</v>
      </c>
      <c r="F4892" t="s">
        <v>4352</v>
      </c>
      <c r="G4892" t="s">
        <v>856</v>
      </c>
      <c r="H4892" t="s">
        <v>552</v>
      </c>
      <c r="I4892" t="s">
        <v>9745</v>
      </c>
      <c r="J4892" t="s">
        <v>231</v>
      </c>
      <c r="K4892" t="s">
        <v>856</v>
      </c>
      <c r="L4892" t="s">
        <v>13083</v>
      </c>
    </row>
    <row r="4893" spans="1:12">
      <c r="A4893" t="s">
        <v>20347</v>
      </c>
      <c r="B4893" t="s">
        <v>20314</v>
      </c>
      <c r="C4893" t="str">
        <f t="shared" si="76"/>
        <v>Athena</v>
      </c>
      <c r="D4893" s="2" t="s">
        <v>18084</v>
      </c>
      <c r="E4893" t="s">
        <v>859</v>
      </c>
      <c r="F4893" t="s">
        <v>249</v>
      </c>
      <c r="G4893" t="s">
        <v>856</v>
      </c>
      <c r="H4893" t="s">
        <v>12074</v>
      </c>
      <c r="I4893" t="s">
        <v>9063</v>
      </c>
      <c r="J4893" t="s">
        <v>856</v>
      </c>
      <c r="K4893" t="s">
        <v>859</v>
      </c>
      <c r="L4893" t="s">
        <v>20315</v>
      </c>
    </row>
    <row r="4894" spans="1:12">
      <c r="A4894" t="s">
        <v>20349</v>
      </c>
      <c r="B4894" t="s">
        <v>20317</v>
      </c>
      <c r="C4894" t="str">
        <f t="shared" si="76"/>
        <v>Punjab</v>
      </c>
      <c r="D4894" s="2" t="s">
        <v>2203</v>
      </c>
      <c r="E4894" t="s">
        <v>25574</v>
      </c>
      <c r="F4894" t="s">
        <v>25575</v>
      </c>
      <c r="G4894" t="s">
        <v>856</v>
      </c>
      <c r="H4894" t="s">
        <v>1518</v>
      </c>
      <c r="I4894" t="s">
        <v>9385</v>
      </c>
      <c r="J4894" t="s">
        <v>5994</v>
      </c>
      <c r="K4894" t="s">
        <v>15868</v>
      </c>
      <c r="L4894" t="s">
        <v>20318</v>
      </c>
    </row>
    <row r="4895" spans="1:12">
      <c r="A4895" t="s">
        <v>20356</v>
      </c>
      <c r="B4895" t="s">
        <v>20320</v>
      </c>
      <c r="C4895" t="str">
        <f t="shared" si="76"/>
        <v>Toyam</v>
      </c>
      <c r="D4895" s="2" t="s">
        <v>4580</v>
      </c>
      <c r="E4895" t="s">
        <v>859</v>
      </c>
      <c r="F4895" t="s">
        <v>29518</v>
      </c>
      <c r="G4895" t="s">
        <v>856</v>
      </c>
      <c r="H4895" t="s">
        <v>1319</v>
      </c>
      <c r="I4895" t="s">
        <v>20321</v>
      </c>
      <c r="J4895" t="s">
        <v>856</v>
      </c>
      <c r="K4895" t="s">
        <v>870</v>
      </c>
      <c r="L4895" t="s">
        <v>20322</v>
      </c>
    </row>
    <row r="4896" spans="1:12">
      <c r="A4896" t="s">
        <v>20361</v>
      </c>
      <c r="B4896" t="s">
        <v>20324</v>
      </c>
      <c r="C4896" t="str">
        <f t="shared" si="76"/>
        <v>Deepak</v>
      </c>
      <c r="D4896" s="2" t="s">
        <v>23128</v>
      </c>
      <c r="E4896" t="s">
        <v>859</v>
      </c>
      <c r="F4896" t="s">
        <v>7981</v>
      </c>
      <c r="G4896" t="s">
        <v>856</v>
      </c>
      <c r="H4896" t="s">
        <v>8130</v>
      </c>
      <c r="I4896" t="s">
        <v>1569</v>
      </c>
      <c r="J4896" t="s">
        <v>20325</v>
      </c>
      <c r="K4896" t="s">
        <v>13306</v>
      </c>
      <c r="L4896" t="s">
        <v>245</v>
      </c>
    </row>
    <row r="4897" spans="1:12">
      <c r="A4897" t="s">
        <v>20364</v>
      </c>
      <c r="B4897" t="s">
        <v>20327</v>
      </c>
      <c r="C4897" t="str">
        <f t="shared" si="76"/>
        <v>CMI</v>
      </c>
      <c r="D4897" s="2" t="s">
        <v>2262</v>
      </c>
      <c r="E4897" t="s">
        <v>859</v>
      </c>
      <c r="F4897" t="s">
        <v>548</v>
      </c>
      <c r="G4897" t="s">
        <v>856</v>
      </c>
      <c r="H4897" t="s">
        <v>20212</v>
      </c>
      <c r="I4897" t="s">
        <v>20328</v>
      </c>
      <c r="J4897" t="s">
        <v>3094</v>
      </c>
      <c r="K4897" t="s">
        <v>20329</v>
      </c>
      <c r="L4897" t="s">
        <v>18678</v>
      </c>
    </row>
    <row r="4898" spans="1:12">
      <c r="A4898" t="s">
        <v>20367</v>
      </c>
      <c r="B4898" t="s">
        <v>20331</v>
      </c>
      <c r="C4898" t="str">
        <f t="shared" si="76"/>
        <v>Vardhman</v>
      </c>
      <c r="D4898" s="2" t="s">
        <v>4540</v>
      </c>
      <c r="E4898" t="s">
        <v>859</v>
      </c>
      <c r="F4898" t="s">
        <v>7432</v>
      </c>
      <c r="G4898" t="s">
        <v>856</v>
      </c>
      <c r="H4898" t="s">
        <v>405</v>
      </c>
      <c r="I4898" t="s">
        <v>20332</v>
      </c>
      <c r="J4898" t="s">
        <v>856</v>
      </c>
      <c r="K4898" t="s">
        <v>859</v>
      </c>
      <c r="L4898" t="s">
        <v>20333</v>
      </c>
    </row>
    <row r="4899" spans="1:12">
      <c r="A4899" t="s">
        <v>20372</v>
      </c>
      <c r="B4899" t="s">
        <v>20335</v>
      </c>
      <c r="C4899" t="str">
        <f t="shared" si="76"/>
        <v>Dindigul</v>
      </c>
      <c r="D4899" s="2" t="s">
        <v>3846</v>
      </c>
      <c r="E4899" t="s">
        <v>859</v>
      </c>
      <c r="F4899" t="s">
        <v>25576</v>
      </c>
      <c r="G4899" t="s">
        <v>856</v>
      </c>
      <c r="H4899" t="s">
        <v>344</v>
      </c>
      <c r="I4899" t="s">
        <v>859</v>
      </c>
      <c r="J4899" t="s">
        <v>12449</v>
      </c>
      <c r="K4899" t="s">
        <v>859</v>
      </c>
      <c r="L4899" t="s">
        <v>20333</v>
      </c>
    </row>
    <row r="4900" spans="1:12">
      <c r="A4900" t="s">
        <v>20374</v>
      </c>
      <c r="B4900" t="s">
        <v>20337</v>
      </c>
      <c r="C4900" t="str">
        <f t="shared" si="76"/>
        <v>Ind</v>
      </c>
      <c r="D4900" s="2" t="s">
        <v>17609</v>
      </c>
      <c r="E4900" t="s">
        <v>859</v>
      </c>
      <c r="F4900" t="s">
        <v>17609</v>
      </c>
      <c r="G4900" t="s">
        <v>856</v>
      </c>
      <c r="H4900" t="s">
        <v>298</v>
      </c>
      <c r="I4900" t="s">
        <v>4894</v>
      </c>
      <c r="J4900" t="s">
        <v>856</v>
      </c>
      <c r="K4900" t="s">
        <v>859</v>
      </c>
      <c r="L4900" t="s">
        <v>441</v>
      </c>
    </row>
    <row r="4901" spans="1:12">
      <c r="A4901" t="s">
        <v>20378</v>
      </c>
      <c r="B4901" t="s">
        <v>20339</v>
      </c>
      <c r="C4901" t="str">
        <f t="shared" si="76"/>
        <v>Kamanwala</v>
      </c>
      <c r="D4901" s="2" t="s">
        <v>6133</v>
      </c>
      <c r="E4901" t="s">
        <v>378</v>
      </c>
      <c r="F4901" t="s">
        <v>5547</v>
      </c>
      <c r="G4901" t="s">
        <v>856</v>
      </c>
      <c r="H4901" t="s">
        <v>1787</v>
      </c>
      <c r="I4901" t="s">
        <v>20340</v>
      </c>
      <c r="J4901" t="s">
        <v>856</v>
      </c>
      <c r="K4901" t="s">
        <v>870</v>
      </c>
      <c r="L4901" t="s">
        <v>2038</v>
      </c>
    </row>
    <row r="4902" spans="1:12">
      <c r="A4902" t="s">
        <v>20381</v>
      </c>
      <c r="B4902" t="s">
        <v>20346</v>
      </c>
      <c r="C4902" t="str">
        <f t="shared" si="76"/>
        <v>KMF</v>
      </c>
      <c r="D4902" s="2" t="s">
        <v>14066</v>
      </c>
      <c r="E4902" t="s">
        <v>859</v>
      </c>
      <c r="F4902" t="s">
        <v>10239</v>
      </c>
      <c r="G4902" t="s">
        <v>856</v>
      </c>
      <c r="H4902" t="s">
        <v>4411</v>
      </c>
      <c r="I4902" t="s">
        <v>7105</v>
      </c>
      <c r="J4902" t="s">
        <v>856</v>
      </c>
      <c r="K4902" t="s">
        <v>859</v>
      </c>
      <c r="L4902" t="s">
        <v>516</v>
      </c>
    </row>
    <row r="4903" spans="1:12">
      <c r="A4903" t="s">
        <v>20383</v>
      </c>
      <c r="B4903" t="s">
        <v>20342</v>
      </c>
      <c r="C4903" t="str">
        <f t="shared" si="76"/>
        <v>Dharan</v>
      </c>
      <c r="D4903" s="2" t="s">
        <v>3847</v>
      </c>
      <c r="E4903" t="s">
        <v>859</v>
      </c>
      <c r="F4903" t="s">
        <v>7878</v>
      </c>
      <c r="G4903" t="s">
        <v>856</v>
      </c>
      <c r="H4903" t="s">
        <v>137</v>
      </c>
      <c r="I4903" t="s">
        <v>20343</v>
      </c>
      <c r="J4903" t="s">
        <v>2598</v>
      </c>
      <c r="K4903" t="s">
        <v>20344</v>
      </c>
      <c r="L4903" t="s">
        <v>516</v>
      </c>
    </row>
    <row r="4904" spans="1:12">
      <c r="A4904" t="s">
        <v>20386</v>
      </c>
      <c r="B4904" t="s">
        <v>779</v>
      </c>
      <c r="C4904" t="str">
        <f t="shared" si="76"/>
        <v>MT</v>
      </c>
      <c r="D4904" s="2" t="s">
        <v>563</v>
      </c>
      <c r="E4904" t="s">
        <v>859</v>
      </c>
      <c r="F4904" t="s">
        <v>7758</v>
      </c>
      <c r="G4904" t="s">
        <v>856</v>
      </c>
      <c r="H4904" t="s">
        <v>439</v>
      </c>
      <c r="I4904" t="s">
        <v>20257</v>
      </c>
      <c r="J4904" t="s">
        <v>347</v>
      </c>
      <c r="K4904" t="s">
        <v>20258</v>
      </c>
      <c r="L4904" t="s">
        <v>18193</v>
      </c>
    </row>
    <row r="4905" spans="1:12">
      <c r="A4905" t="s">
        <v>842</v>
      </c>
      <c r="B4905" t="s">
        <v>843</v>
      </c>
      <c r="C4905" t="str">
        <f t="shared" si="76"/>
        <v>Name</v>
      </c>
      <c r="D4905" s="2" t="s">
        <v>844</v>
      </c>
      <c r="E4905" t="s">
        <v>845</v>
      </c>
      <c r="F4905" t="s">
        <v>846</v>
      </c>
      <c r="G4905" t="s">
        <v>847</v>
      </c>
      <c r="H4905" t="s">
        <v>848</v>
      </c>
      <c r="I4905" t="s">
        <v>849</v>
      </c>
      <c r="J4905" t="s">
        <v>850</v>
      </c>
      <c r="K4905" t="s">
        <v>851</v>
      </c>
      <c r="L4905" t="s">
        <v>852</v>
      </c>
    </row>
    <row r="4906" spans="1:12">
      <c r="A4906" t="s">
        <v>20388</v>
      </c>
      <c r="B4906" t="s">
        <v>20348</v>
      </c>
      <c r="C4906" t="str">
        <f t="shared" si="76"/>
        <v>Kiran</v>
      </c>
      <c r="D4906" s="2" t="s">
        <v>707</v>
      </c>
      <c r="E4906" t="s">
        <v>859</v>
      </c>
      <c r="F4906" t="s">
        <v>6620</v>
      </c>
      <c r="G4906" t="s">
        <v>856</v>
      </c>
      <c r="H4906" t="s">
        <v>354</v>
      </c>
      <c r="I4906" t="s">
        <v>5110</v>
      </c>
      <c r="J4906" t="s">
        <v>2618</v>
      </c>
      <c r="K4906" t="s">
        <v>859</v>
      </c>
      <c r="L4906" t="s">
        <v>7467</v>
      </c>
    </row>
    <row r="4907" spans="1:12">
      <c r="A4907" t="s">
        <v>20391</v>
      </c>
      <c r="B4907" t="s">
        <v>20350</v>
      </c>
      <c r="C4907" t="str">
        <f t="shared" si="76"/>
        <v>Spandana</v>
      </c>
      <c r="D4907" s="2" t="s">
        <v>29519</v>
      </c>
      <c r="E4907" t="s">
        <v>859</v>
      </c>
      <c r="F4907" t="s">
        <v>29520</v>
      </c>
      <c r="G4907" t="s">
        <v>856</v>
      </c>
      <c r="H4907" t="s">
        <v>20351</v>
      </c>
      <c r="I4907" t="s">
        <v>20352</v>
      </c>
      <c r="J4907" t="s">
        <v>20353</v>
      </c>
      <c r="K4907" t="s">
        <v>20354</v>
      </c>
      <c r="L4907" t="s">
        <v>20355</v>
      </c>
    </row>
    <row r="4908" spans="1:12">
      <c r="A4908" t="s">
        <v>20394</v>
      </c>
      <c r="B4908" t="s">
        <v>20357</v>
      </c>
      <c r="C4908" t="str">
        <f t="shared" si="76"/>
        <v>Sanghi</v>
      </c>
      <c r="D4908" s="2" t="s">
        <v>25577</v>
      </c>
      <c r="E4908" t="s">
        <v>859</v>
      </c>
      <c r="F4908" t="s">
        <v>25578</v>
      </c>
      <c r="G4908" t="s">
        <v>856</v>
      </c>
      <c r="H4908" t="s">
        <v>20358</v>
      </c>
      <c r="I4908" t="s">
        <v>20359</v>
      </c>
      <c r="J4908" t="s">
        <v>20360</v>
      </c>
      <c r="K4908" t="s">
        <v>8262</v>
      </c>
      <c r="L4908" t="s">
        <v>11406</v>
      </c>
    </row>
    <row r="4909" spans="1:12">
      <c r="A4909" t="s">
        <v>20397</v>
      </c>
      <c r="B4909" t="s">
        <v>20362</v>
      </c>
      <c r="C4909" t="str">
        <f t="shared" si="76"/>
        <v>Adjia</v>
      </c>
      <c r="D4909" s="2" t="s">
        <v>23416</v>
      </c>
      <c r="E4909" t="s">
        <v>13185</v>
      </c>
      <c r="F4909" t="s">
        <v>4716</v>
      </c>
      <c r="G4909" t="s">
        <v>856</v>
      </c>
      <c r="H4909" t="s">
        <v>673</v>
      </c>
      <c r="I4909" t="s">
        <v>4466</v>
      </c>
      <c r="J4909" t="s">
        <v>1264</v>
      </c>
      <c r="K4909" t="s">
        <v>1009</v>
      </c>
      <c r="L4909" t="s">
        <v>20363</v>
      </c>
    </row>
    <row r="4910" spans="1:12">
      <c r="A4910" t="s">
        <v>20401</v>
      </c>
      <c r="B4910" t="s">
        <v>20365</v>
      </c>
      <c r="C4910" t="str">
        <f t="shared" si="76"/>
        <v>Polytex</v>
      </c>
      <c r="D4910" s="2" t="s">
        <v>4494</v>
      </c>
      <c r="E4910" t="s">
        <v>859</v>
      </c>
      <c r="F4910" t="s">
        <v>6448</v>
      </c>
      <c r="G4910" t="s">
        <v>856</v>
      </c>
      <c r="H4910" t="s">
        <v>2196</v>
      </c>
      <c r="I4910" t="s">
        <v>14624</v>
      </c>
      <c r="J4910" t="s">
        <v>856</v>
      </c>
      <c r="K4910" t="s">
        <v>859</v>
      </c>
      <c r="L4910" t="s">
        <v>20366</v>
      </c>
    </row>
    <row r="4911" spans="1:12">
      <c r="A4911" t="s">
        <v>20405</v>
      </c>
      <c r="B4911" t="s">
        <v>20368</v>
      </c>
      <c r="C4911" t="str">
        <f t="shared" si="76"/>
        <v>Credent</v>
      </c>
      <c r="D4911" s="2" t="s">
        <v>3830</v>
      </c>
      <c r="E4911" t="s">
        <v>25011</v>
      </c>
      <c r="F4911" t="s">
        <v>27960</v>
      </c>
      <c r="G4911" t="s">
        <v>856</v>
      </c>
      <c r="H4911" t="s">
        <v>1819</v>
      </c>
      <c r="I4911" t="s">
        <v>20370</v>
      </c>
      <c r="J4911" t="s">
        <v>1211</v>
      </c>
      <c r="K4911" t="s">
        <v>20371</v>
      </c>
      <c r="L4911" t="s">
        <v>20366</v>
      </c>
    </row>
    <row r="4912" spans="1:12">
      <c r="A4912" t="s">
        <v>20408</v>
      </c>
      <c r="B4912" t="s">
        <v>20373</v>
      </c>
      <c r="C4912" t="str">
        <f t="shared" si="76"/>
        <v>Abhishek</v>
      </c>
      <c r="D4912" s="2" t="s">
        <v>8528</v>
      </c>
      <c r="E4912" t="s">
        <v>859</v>
      </c>
      <c r="F4912" t="s">
        <v>5481</v>
      </c>
      <c r="G4912" t="s">
        <v>856</v>
      </c>
      <c r="H4912" t="s">
        <v>1249</v>
      </c>
      <c r="I4912" t="s">
        <v>18473</v>
      </c>
      <c r="J4912" t="s">
        <v>856</v>
      </c>
      <c r="K4912" t="s">
        <v>859</v>
      </c>
      <c r="L4912" t="s">
        <v>9448</v>
      </c>
    </row>
    <row r="4913" spans="1:12">
      <c r="A4913" t="s">
        <v>20411</v>
      </c>
      <c r="B4913" t="s">
        <v>20375</v>
      </c>
      <c r="C4913" t="str">
        <f t="shared" si="76"/>
        <v>Malu</v>
      </c>
      <c r="D4913" s="2" t="s">
        <v>25579</v>
      </c>
      <c r="E4913" t="s">
        <v>859</v>
      </c>
      <c r="F4913" t="s">
        <v>16913</v>
      </c>
      <c r="G4913" t="s">
        <v>856</v>
      </c>
      <c r="H4913" t="s">
        <v>10333</v>
      </c>
      <c r="I4913" t="s">
        <v>20376</v>
      </c>
      <c r="J4913" t="s">
        <v>13113</v>
      </c>
      <c r="K4913" t="s">
        <v>6312</v>
      </c>
      <c r="L4913" t="s">
        <v>20377</v>
      </c>
    </row>
    <row r="4914" spans="1:12">
      <c r="A4914" t="s">
        <v>20416</v>
      </c>
      <c r="B4914" t="s">
        <v>20379</v>
      </c>
      <c r="C4914" t="str">
        <f t="shared" si="76"/>
        <v>Kanco</v>
      </c>
      <c r="D4914" s="2" t="s">
        <v>16277</v>
      </c>
      <c r="E4914" t="s">
        <v>859</v>
      </c>
      <c r="F4914" t="s">
        <v>22697</v>
      </c>
      <c r="G4914" t="s">
        <v>856</v>
      </c>
      <c r="H4914" t="s">
        <v>15793</v>
      </c>
      <c r="I4914" t="s">
        <v>7531</v>
      </c>
      <c r="J4914" t="s">
        <v>4573</v>
      </c>
      <c r="K4914" t="s">
        <v>2409</v>
      </c>
      <c r="L4914" t="s">
        <v>20380</v>
      </c>
    </row>
    <row r="4915" spans="1:12">
      <c r="A4915" t="s">
        <v>20420</v>
      </c>
      <c r="B4915" t="s">
        <v>20382</v>
      </c>
      <c r="C4915" t="str">
        <f t="shared" si="76"/>
        <v>GSL</v>
      </c>
      <c r="D4915" s="2" t="s">
        <v>7806</v>
      </c>
      <c r="E4915" t="s">
        <v>859</v>
      </c>
      <c r="F4915" t="s">
        <v>9199</v>
      </c>
      <c r="G4915" t="s">
        <v>856</v>
      </c>
      <c r="H4915" t="s">
        <v>5266</v>
      </c>
      <c r="I4915" t="s">
        <v>1868</v>
      </c>
      <c r="J4915" t="s">
        <v>883</v>
      </c>
      <c r="K4915" t="s">
        <v>16947</v>
      </c>
      <c r="L4915" t="s">
        <v>502</v>
      </c>
    </row>
    <row r="4916" spans="1:12">
      <c r="A4916" t="s">
        <v>842</v>
      </c>
      <c r="B4916" t="s">
        <v>843</v>
      </c>
      <c r="C4916" t="str">
        <f t="shared" si="76"/>
        <v>Name</v>
      </c>
      <c r="D4916" s="2" t="s">
        <v>844</v>
      </c>
      <c r="E4916" t="s">
        <v>845</v>
      </c>
      <c r="F4916" t="s">
        <v>846</v>
      </c>
      <c r="G4916" t="s">
        <v>847</v>
      </c>
      <c r="H4916" t="s">
        <v>848</v>
      </c>
      <c r="I4916" t="s">
        <v>849</v>
      </c>
      <c r="J4916" t="s">
        <v>850</v>
      </c>
      <c r="K4916" t="s">
        <v>851</v>
      </c>
      <c r="L4916" t="s">
        <v>852</v>
      </c>
    </row>
    <row r="4917" spans="1:12">
      <c r="A4917" t="s">
        <v>20423</v>
      </c>
      <c r="B4917" t="s">
        <v>20384</v>
      </c>
      <c r="C4917" t="str">
        <f t="shared" si="76"/>
        <v>Oxford</v>
      </c>
      <c r="D4917" s="2" t="s">
        <v>8634</v>
      </c>
      <c r="E4917" t="s">
        <v>1112</v>
      </c>
      <c r="F4917" t="s">
        <v>5467</v>
      </c>
      <c r="G4917" t="s">
        <v>856</v>
      </c>
      <c r="H4917" t="s">
        <v>1369</v>
      </c>
      <c r="I4917" t="s">
        <v>20385</v>
      </c>
      <c r="J4917" t="s">
        <v>856</v>
      </c>
      <c r="K4917" t="s">
        <v>870</v>
      </c>
      <c r="L4917" t="s">
        <v>502</v>
      </c>
    </row>
    <row r="4918" spans="1:12">
      <c r="A4918" t="s">
        <v>20428</v>
      </c>
      <c r="B4918" t="s">
        <v>20387</v>
      </c>
      <c r="C4918" t="str">
        <f t="shared" si="76"/>
        <v>Cityman</v>
      </c>
      <c r="D4918" s="2" t="s">
        <v>8751</v>
      </c>
      <c r="E4918" t="s">
        <v>859</v>
      </c>
      <c r="F4918" t="s">
        <v>5897</v>
      </c>
      <c r="G4918" t="s">
        <v>856</v>
      </c>
      <c r="H4918" t="s">
        <v>15354</v>
      </c>
      <c r="I4918" t="s">
        <v>856</v>
      </c>
      <c r="J4918" t="s">
        <v>856</v>
      </c>
      <c r="K4918" t="s">
        <v>859</v>
      </c>
      <c r="L4918" t="s">
        <v>8185</v>
      </c>
    </row>
    <row r="4919" spans="1:12">
      <c r="A4919" t="s">
        <v>20431</v>
      </c>
      <c r="B4919" t="s">
        <v>20389</v>
      </c>
      <c r="C4919" t="str">
        <f t="shared" si="76"/>
        <v>Prajay</v>
      </c>
      <c r="D4919" s="2" t="s">
        <v>25580</v>
      </c>
      <c r="E4919" t="s">
        <v>859</v>
      </c>
      <c r="F4919" t="s">
        <v>25581</v>
      </c>
      <c r="G4919" t="s">
        <v>856</v>
      </c>
      <c r="H4919" t="s">
        <v>295</v>
      </c>
      <c r="I4919" t="s">
        <v>9367</v>
      </c>
      <c r="J4919" t="s">
        <v>1430</v>
      </c>
      <c r="K4919" t="s">
        <v>20390</v>
      </c>
      <c r="L4919" t="s">
        <v>8185</v>
      </c>
    </row>
    <row r="4920" spans="1:12">
      <c r="A4920" t="s">
        <v>20433</v>
      </c>
      <c r="B4920" t="s">
        <v>20392</v>
      </c>
      <c r="C4920" t="str">
        <f t="shared" si="76"/>
        <v>ANG</v>
      </c>
      <c r="D4920" s="2" t="s">
        <v>23924</v>
      </c>
      <c r="E4920" t="s">
        <v>859</v>
      </c>
      <c r="F4920" t="s">
        <v>25455</v>
      </c>
      <c r="G4920" t="s">
        <v>856</v>
      </c>
      <c r="H4920" t="s">
        <v>20393</v>
      </c>
      <c r="I4920" t="s">
        <v>12683</v>
      </c>
      <c r="J4920" t="s">
        <v>9528</v>
      </c>
      <c r="K4920" t="s">
        <v>1357</v>
      </c>
      <c r="L4920" t="s">
        <v>8185</v>
      </c>
    </row>
    <row r="4921" spans="1:12">
      <c r="A4921" t="s">
        <v>20437</v>
      </c>
      <c r="B4921" t="s">
        <v>20395</v>
      </c>
      <c r="C4921" t="str">
        <f t="shared" si="76"/>
        <v>Prakash</v>
      </c>
      <c r="D4921" s="2" t="s">
        <v>3562</v>
      </c>
      <c r="E4921" t="s">
        <v>859</v>
      </c>
      <c r="F4921" t="s">
        <v>1189</v>
      </c>
      <c r="G4921" t="s">
        <v>856</v>
      </c>
      <c r="H4921" t="s">
        <v>1437</v>
      </c>
      <c r="I4921" t="s">
        <v>7831</v>
      </c>
      <c r="J4921" t="s">
        <v>3488</v>
      </c>
      <c r="K4921" t="s">
        <v>8567</v>
      </c>
      <c r="L4921" t="s">
        <v>20396</v>
      </c>
    </row>
    <row r="4922" spans="1:12">
      <c r="A4922" t="s">
        <v>20439</v>
      </c>
      <c r="B4922" t="s">
        <v>20402</v>
      </c>
      <c r="C4922" t="str">
        <f t="shared" si="76"/>
        <v>Sashwat</v>
      </c>
      <c r="D4922" s="2" t="s">
        <v>20403</v>
      </c>
      <c r="E4922" t="s">
        <v>859</v>
      </c>
      <c r="F4922" t="s">
        <v>9086</v>
      </c>
      <c r="G4922" t="s">
        <v>856</v>
      </c>
      <c r="H4922" t="s">
        <v>3353</v>
      </c>
      <c r="I4922" t="s">
        <v>875</v>
      </c>
      <c r="J4922" t="s">
        <v>856</v>
      </c>
      <c r="K4922" t="s">
        <v>859</v>
      </c>
      <c r="L4922" t="s">
        <v>675</v>
      </c>
    </row>
    <row r="4923" spans="1:12">
      <c r="A4923" t="s">
        <v>20443</v>
      </c>
      <c r="B4923" t="s">
        <v>20398</v>
      </c>
      <c r="C4923" t="str">
        <f t="shared" si="76"/>
        <v>Alphageo</v>
      </c>
      <c r="D4923" s="2" t="s">
        <v>29521</v>
      </c>
      <c r="E4923" t="s">
        <v>859</v>
      </c>
      <c r="F4923" t="s">
        <v>29522</v>
      </c>
      <c r="G4923" t="s">
        <v>1674</v>
      </c>
      <c r="H4923" t="s">
        <v>4160</v>
      </c>
      <c r="I4923" t="s">
        <v>20399</v>
      </c>
      <c r="J4923" t="s">
        <v>20400</v>
      </c>
      <c r="K4923" t="s">
        <v>5044</v>
      </c>
      <c r="L4923" t="s">
        <v>675</v>
      </c>
    </row>
    <row r="4924" spans="1:12">
      <c r="A4924" t="s">
        <v>20448</v>
      </c>
      <c r="B4924" t="s">
        <v>20406</v>
      </c>
      <c r="C4924" t="str">
        <f t="shared" si="76"/>
        <v>Vistar</v>
      </c>
      <c r="D4924" s="2" t="s">
        <v>14435</v>
      </c>
      <c r="E4924" t="s">
        <v>859</v>
      </c>
      <c r="F4924" t="s">
        <v>16596</v>
      </c>
      <c r="G4924" t="s">
        <v>856</v>
      </c>
      <c r="H4924" t="s">
        <v>1191</v>
      </c>
      <c r="I4924" t="s">
        <v>859</v>
      </c>
      <c r="J4924" t="s">
        <v>1895</v>
      </c>
      <c r="K4924" t="s">
        <v>20407</v>
      </c>
      <c r="L4924" t="s">
        <v>20404</v>
      </c>
    </row>
    <row r="4925" spans="1:12">
      <c r="A4925" t="s">
        <v>20451</v>
      </c>
      <c r="B4925" t="s">
        <v>20409</v>
      </c>
      <c r="C4925" t="str">
        <f t="shared" si="76"/>
        <v>Bharat</v>
      </c>
      <c r="D4925" s="2" t="s">
        <v>25582</v>
      </c>
      <c r="E4925" t="s">
        <v>859</v>
      </c>
      <c r="F4925" t="s">
        <v>25583</v>
      </c>
      <c r="G4925" t="s">
        <v>2522</v>
      </c>
      <c r="H4925" t="s">
        <v>8716</v>
      </c>
      <c r="I4925" t="s">
        <v>20410</v>
      </c>
      <c r="J4925" t="s">
        <v>2315</v>
      </c>
      <c r="K4925" t="s">
        <v>4963</v>
      </c>
      <c r="L4925" t="s">
        <v>20404</v>
      </c>
    </row>
    <row r="4926" spans="1:12">
      <c r="A4926" t="s">
        <v>20455</v>
      </c>
      <c r="B4926" t="s">
        <v>20412</v>
      </c>
      <c r="C4926" t="str">
        <f t="shared" si="76"/>
        <v>Borosil</v>
      </c>
      <c r="D4926" s="2" t="s">
        <v>29523</v>
      </c>
      <c r="E4926" t="s">
        <v>859</v>
      </c>
      <c r="F4926" t="s">
        <v>29524</v>
      </c>
      <c r="G4926" t="s">
        <v>856</v>
      </c>
      <c r="H4926" t="s">
        <v>20413</v>
      </c>
      <c r="I4926" t="s">
        <v>20414</v>
      </c>
      <c r="J4926" t="s">
        <v>20415</v>
      </c>
      <c r="K4926" t="s">
        <v>9657</v>
      </c>
      <c r="L4926" t="s">
        <v>385</v>
      </c>
    </row>
    <row r="4927" spans="1:12">
      <c r="A4927" t="s">
        <v>20459</v>
      </c>
      <c r="B4927" t="s">
        <v>20417</v>
      </c>
      <c r="C4927" t="str">
        <f t="shared" si="76"/>
        <v>Dhunseri</v>
      </c>
      <c r="D4927" s="2" t="s">
        <v>23230</v>
      </c>
      <c r="E4927" t="s">
        <v>859</v>
      </c>
      <c r="F4927" t="s">
        <v>25619</v>
      </c>
      <c r="G4927" t="s">
        <v>867</v>
      </c>
      <c r="H4927" t="s">
        <v>9593</v>
      </c>
      <c r="I4927" t="s">
        <v>20418</v>
      </c>
      <c r="J4927" t="s">
        <v>20419</v>
      </c>
      <c r="K4927" t="s">
        <v>3406</v>
      </c>
      <c r="L4927" t="s">
        <v>600</v>
      </c>
    </row>
    <row r="4928" spans="1:12">
      <c r="A4928" t="s">
        <v>20464</v>
      </c>
      <c r="B4928" t="s">
        <v>20421</v>
      </c>
      <c r="C4928" t="str">
        <f t="shared" si="76"/>
        <v>Williamson</v>
      </c>
      <c r="D4928" s="2" t="s">
        <v>14649</v>
      </c>
      <c r="E4928" t="s">
        <v>859</v>
      </c>
      <c r="F4928" t="s">
        <v>652</v>
      </c>
      <c r="G4928" t="s">
        <v>856</v>
      </c>
      <c r="H4928" t="s">
        <v>524</v>
      </c>
      <c r="I4928" t="s">
        <v>20422</v>
      </c>
      <c r="J4928" t="s">
        <v>856</v>
      </c>
      <c r="K4928" t="s">
        <v>859</v>
      </c>
      <c r="L4928" t="s">
        <v>12734</v>
      </c>
    </row>
    <row r="4929" spans="1:12">
      <c r="A4929" t="s">
        <v>20466</v>
      </c>
      <c r="B4929" t="s">
        <v>20424</v>
      </c>
      <c r="C4929" t="str">
        <f t="shared" si="76"/>
        <v>Kallam</v>
      </c>
      <c r="D4929" s="2" t="s">
        <v>189</v>
      </c>
      <c r="E4929" t="s">
        <v>859</v>
      </c>
      <c r="F4929" t="s">
        <v>3557</v>
      </c>
      <c r="G4929" t="s">
        <v>856</v>
      </c>
      <c r="H4929" t="s">
        <v>20425</v>
      </c>
      <c r="I4929" t="s">
        <v>20426</v>
      </c>
      <c r="J4929" t="s">
        <v>12769</v>
      </c>
      <c r="K4929" t="s">
        <v>20427</v>
      </c>
      <c r="L4929" t="s">
        <v>1300</v>
      </c>
    </row>
    <row r="4930" spans="1:12">
      <c r="A4930" t="s">
        <v>20470</v>
      </c>
      <c r="B4930" t="s">
        <v>20429</v>
      </c>
      <c r="C4930" t="str">
        <f t="shared" ref="C4930:C4993" si="77">IFERROR(LEFT(B4930,FIND(" ",B4930)-1),B4930)</f>
        <v>Rolta</v>
      </c>
      <c r="D4930" s="2" t="s">
        <v>7202</v>
      </c>
      <c r="E4930" t="s">
        <v>859</v>
      </c>
      <c r="F4930" t="s">
        <v>9109</v>
      </c>
      <c r="G4930" t="s">
        <v>856</v>
      </c>
      <c r="H4930" t="s">
        <v>14374</v>
      </c>
      <c r="I4930" t="s">
        <v>5399</v>
      </c>
      <c r="J4930" t="s">
        <v>856</v>
      </c>
      <c r="K4930" t="s">
        <v>859</v>
      </c>
      <c r="L4930" t="s">
        <v>20430</v>
      </c>
    </row>
    <row r="4931" spans="1:12">
      <c r="A4931" t="s">
        <v>20474</v>
      </c>
      <c r="B4931" t="s">
        <v>20432</v>
      </c>
      <c r="C4931" t="str">
        <f t="shared" si="77"/>
        <v>Jauss</v>
      </c>
      <c r="D4931" s="2" t="s">
        <v>6550</v>
      </c>
      <c r="E4931" t="s">
        <v>859</v>
      </c>
      <c r="F4931" t="s">
        <v>1874</v>
      </c>
      <c r="G4931" t="s">
        <v>856</v>
      </c>
      <c r="H4931" t="s">
        <v>12145</v>
      </c>
      <c r="I4931" t="s">
        <v>14907</v>
      </c>
      <c r="J4931" t="s">
        <v>856</v>
      </c>
      <c r="K4931" t="s">
        <v>859</v>
      </c>
      <c r="L4931" t="s">
        <v>576</v>
      </c>
    </row>
    <row r="4932" spans="1:12">
      <c r="A4932" t="s">
        <v>842</v>
      </c>
      <c r="B4932" t="s">
        <v>843</v>
      </c>
      <c r="C4932" t="str">
        <f t="shared" si="77"/>
        <v>Name</v>
      </c>
      <c r="D4932" s="2" t="s">
        <v>844</v>
      </c>
      <c r="E4932" t="s">
        <v>845</v>
      </c>
      <c r="F4932" t="s">
        <v>846</v>
      </c>
      <c r="G4932" t="s">
        <v>847</v>
      </c>
      <c r="H4932" t="s">
        <v>848</v>
      </c>
      <c r="I4932" t="s">
        <v>849</v>
      </c>
      <c r="J4932" t="s">
        <v>850</v>
      </c>
      <c r="K4932" t="s">
        <v>851</v>
      </c>
      <c r="L4932" t="s">
        <v>852</v>
      </c>
    </row>
    <row r="4933" spans="1:12">
      <c r="A4933" t="s">
        <v>20476</v>
      </c>
      <c r="B4933" t="s">
        <v>20434</v>
      </c>
      <c r="C4933" t="str">
        <f t="shared" si="77"/>
        <v>Panacea</v>
      </c>
      <c r="D4933" s="2" t="s">
        <v>29525</v>
      </c>
      <c r="E4933" t="s">
        <v>859</v>
      </c>
      <c r="F4933" t="s">
        <v>29526</v>
      </c>
      <c r="G4933" t="s">
        <v>856</v>
      </c>
      <c r="H4933" t="s">
        <v>2888</v>
      </c>
      <c r="I4933" t="s">
        <v>10141</v>
      </c>
      <c r="J4933" t="s">
        <v>20435</v>
      </c>
      <c r="K4933" t="s">
        <v>12270</v>
      </c>
      <c r="L4933" t="s">
        <v>20436</v>
      </c>
    </row>
    <row r="4934" spans="1:12">
      <c r="A4934" t="s">
        <v>20479</v>
      </c>
      <c r="B4934" t="s">
        <v>20438</v>
      </c>
      <c r="C4934" t="str">
        <f t="shared" si="77"/>
        <v>Millen.</v>
      </c>
      <c r="D4934" s="2" t="s">
        <v>7202</v>
      </c>
      <c r="E4934" t="s">
        <v>859</v>
      </c>
      <c r="F4934" t="s">
        <v>4439</v>
      </c>
      <c r="G4934" t="s">
        <v>856</v>
      </c>
      <c r="H4934" t="s">
        <v>3353</v>
      </c>
      <c r="I4934" t="s">
        <v>11335</v>
      </c>
      <c r="J4934" t="s">
        <v>2037</v>
      </c>
      <c r="K4934" t="s">
        <v>12633</v>
      </c>
      <c r="L4934" t="s">
        <v>17094</v>
      </c>
    </row>
    <row r="4935" spans="1:12">
      <c r="A4935" t="s">
        <v>20483</v>
      </c>
      <c r="B4935" t="s">
        <v>20440</v>
      </c>
      <c r="C4935" t="str">
        <f t="shared" si="77"/>
        <v>Decipher</v>
      </c>
      <c r="D4935" s="2" t="s">
        <v>2506</v>
      </c>
      <c r="E4935" t="s">
        <v>859</v>
      </c>
      <c r="F4935" t="s">
        <v>435</v>
      </c>
      <c r="G4935" t="s">
        <v>856</v>
      </c>
      <c r="H4935" t="s">
        <v>4954</v>
      </c>
      <c r="I4935" t="s">
        <v>20441</v>
      </c>
      <c r="J4935" t="s">
        <v>3836</v>
      </c>
      <c r="K4935" t="s">
        <v>20442</v>
      </c>
      <c r="L4935" t="s">
        <v>12467</v>
      </c>
    </row>
    <row r="4936" spans="1:12">
      <c r="A4936" t="s">
        <v>20485</v>
      </c>
      <c r="B4936" t="s">
        <v>20444</v>
      </c>
      <c r="C4936" t="str">
        <f t="shared" si="77"/>
        <v>Kothari</v>
      </c>
      <c r="D4936" s="2" t="s">
        <v>14900</v>
      </c>
      <c r="E4936" t="s">
        <v>859</v>
      </c>
      <c r="F4936" t="s">
        <v>25584</v>
      </c>
      <c r="G4936" t="s">
        <v>856</v>
      </c>
      <c r="H4936" t="s">
        <v>9206</v>
      </c>
      <c r="I4936" t="s">
        <v>20445</v>
      </c>
      <c r="J4936" t="s">
        <v>20446</v>
      </c>
      <c r="K4936" t="s">
        <v>1986</v>
      </c>
      <c r="L4936" t="s">
        <v>20447</v>
      </c>
    </row>
    <row r="4937" spans="1:12">
      <c r="A4937" t="s">
        <v>20487</v>
      </c>
      <c r="B4937" t="s">
        <v>20449</v>
      </c>
      <c r="C4937" t="str">
        <f t="shared" si="77"/>
        <v>Stanrose</v>
      </c>
      <c r="D4937" s="2" t="s">
        <v>9967</v>
      </c>
      <c r="E4937" t="s">
        <v>859</v>
      </c>
      <c r="F4937" t="s">
        <v>4514</v>
      </c>
      <c r="G4937" t="s">
        <v>856</v>
      </c>
      <c r="H4937" t="s">
        <v>15356</v>
      </c>
      <c r="I4937" t="s">
        <v>20450</v>
      </c>
      <c r="J4937" t="s">
        <v>1141</v>
      </c>
      <c r="K4937" t="s">
        <v>20017</v>
      </c>
      <c r="L4937" t="s">
        <v>11652</v>
      </c>
    </row>
    <row r="4938" spans="1:12">
      <c r="A4938" t="s">
        <v>20489</v>
      </c>
      <c r="B4938" t="s">
        <v>20452</v>
      </c>
      <c r="C4938" t="str">
        <f t="shared" si="77"/>
        <v>Kesoram</v>
      </c>
      <c r="D4938" s="2" t="s">
        <v>260</v>
      </c>
      <c r="E4938" t="s">
        <v>859</v>
      </c>
      <c r="F4938" t="s">
        <v>23258</v>
      </c>
      <c r="G4938" t="s">
        <v>856</v>
      </c>
      <c r="H4938" t="s">
        <v>20453</v>
      </c>
      <c r="I4938" t="s">
        <v>14149</v>
      </c>
      <c r="J4938" t="s">
        <v>12787</v>
      </c>
      <c r="K4938" t="s">
        <v>20454</v>
      </c>
      <c r="L4938" t="s">
        <v>11656</v>
      </c>
    </row>
    <row r="4939" spans="1:12">
      <c r="A4939" t="s">
        <v>20492</v>
      </c>
      <c r="B4939" t="s">
        <v>25585</v>
      </c>
      <c r="C4939" t="str">
        <f t="shared" si="77"/>
        <v>Sinnar</v>
      </c>
      <c r="D4939" s="2" t="s">
        <v>23698</v>
      </c>
      <c r="E4939" t="s">
        <v>25586</v>
      </c>
      <c r="F4939" t="s">
        <v>2254</v>
      </c>
      <c r="G4939" t="s">
        <v>856</v>
      </c>
      <c r="H4939" t="s">
        <v>1687</v>
      </c>
      <c r="I4939" t="s">
        <v>911</v>
      </c>
      <c r="J4939" t="s">
        <v>1616</v>
      </c>
      <c r="K4939" t="s">
        <v>18181</v>
      </c>
      <c r="L4939" t="s">
        <v>20590</v>
      </c>
    </row>
    <row r="4940" spans="1:12">
      <c r="A4940" t="s">
        <v>20495</v>
      </c>
      <c r="B4940" t="s">
        <v>20456</v>
      </c>
      <c r="C4940" t="str">
        <f t="shared" si="77"/>
        <v>Khoobsurat</v>
      </c>
      <c r="D4940" s="2" t="s">
        <v>2858</v>
      </c>
      <c r="E4940" t="s">
        <v>859</v>
      </c>
      <c r="F4940" t="s">
        <v>24000</v>
      </c>
      <c r="G4940" t="s">
        <v>856</v>
      </c>
      <c r="H4940" t="s">
        <v>4822</v>
      </c>
      <c r="I4940" t="s">
        <v>20457</v>
      </c>
      <c r="J4940" t="s">
        <v>856</v>
      </c>
      <c r="K4940" t="s">
        <v>870</v>
      </c>
      <c r="L4940" t="s">
        <v>20458</v>
      </c>
    </row>
    <row r="4941" spans="1:12">
      <c r="A4941" t="s">
        <v>20498</v>
      </c>
      <c r="B4941" t="s">
        <v>20460</v>
      </c>
      <c r="C4941" t="str">
        <f t="shared" si="77"/>
        <v>Alok</v>
      </c>
      <c r="D4941" s="2" t="s">
        <v>4520</v>
      </c>
      <c r="E4941" t="s">
        <v>859</v>
      </c>
      <c r="F4941" t="s">
        <v>29527</v>
      </c>
      <c r="G4941" t="s">
        <v>856</v>
      </c>
      <c r="H4941" t="s">
        <v>20461</v>
      </c>
      <c r="I4941" t="s">
        <v>8155</v>
      </c>
      <c r="J4941" t="s">
        <v>20462</v>
      </c>
      <c r="K4941" t="s">
        <v>11279</v>
      </c>
      <c r="L4941" t="s">
        <v>20463</v>
      </c>
    </row>
    <row r="4942" spans="1:12">
      <c r="A4942" t="s">
        <v>20501</v>
      </c>
      <c r="B4942" t="s">
        <v>20465</v>
      </c>
      <c r="C4942" t="str">
        <f t="shared" si="77"/>
        <v>Colorchips</v>
      </c>
      <c r="D4942" s="2" t="s">
        <v>3220</v>
      </c>
      <c r="E4942" t="s">
        <v>859</v>
      </c>
      <c r="F4942" t="s">
        <v>12030</v>
      </c>
      <c r="G4942" t="s">
        <v>856</v>
      </c>
      <c r="H4942" t="s">
        <v>4411</v>
      </c>
      <c r="I4942" t="s">
        <v>18772</v>
      </c>
      <c r="J4942" t="s">
        <v>1642</v>
      </c>
      <c r="K4942" t="s">
        <v>19105</v>
      </c>
      <c r="L4942" t="s">
        <v>20463</v>
      </c>
    </row>
    <row r="4943" spans="1:12">
      <c r="A4943" t="s">
        <v>842</v>
      </c>
      <c r="B4943" t="s">
        <v>843</v>
      </c>
      <c r="C4943" t="str">
        <f t="shared" si="77"/>
        <v>Name</v>
      </c>
      <c r="D4943" s="2" t="s">
        <v>844</v>
      </c>
      <c r="E4943" t="s">
        <v>845</v>
      </c>
      <c r="F4943" t="s">
        <v>846</v>
      </c>
      <c r="G4943" t="s">
        <v>847</v>
      </c>
      <c r="H4943" t="s">
        <v>848</v>
      </c>
      <c r="I4943" t="s">
        <v>849</v>
      </c>
      <c r="J4943" t="s">
        <v>850</v>
      </c>
      <c r="K4943" t="s">
        <v>851</v>
      </c>
      <c r="L4943" t="s">
        <v>852</v>
      </c>
    </row>
    <row r="4944" spans="1:12">
      <c r="A4944" t="s">
        <v>20504</v>
      </c>
      <c r="B4944" t="s">
        <v>20467</v>
      </c>
      <c r="C4944" t="str">
        <f t="shared" si="77"/>
        <v>Bluechip</v>
      </c>
      <c r="D4944" s="2" t="s">
        <v>29528</v>
      </c>
      <c r="E4944" t="s">
        <v>859</v>
      </c>
      <c r="F4944" t="s">
        <v>247</v>
      </c>
      <c r="G4944" t="s">
        <v>856</v>
      </c>
      <c r="H4944" t="s">
        <v>461</v>
      </c>
      <c r="I4944" t="s">
        <v>20468</v>
      </c>
      <c r="J4944" t="s">
        <v>9721</v>
      </c>
      <c r="K4944" t="s">
        <v>20469</v>
      </c>
      <c r="L4944" t="s">
        <v>8215</v>
      </c>
    </row>
    <row r="4945" spans="1:12">
      <c r="A4945" t="s">
        <v>20507</v>
      </c>
      <c r="B4945" t="s">
        <v>20471</v>
      </c>
      <c r="C4945" t="str">
        <f t="shared" si="77"/>
        <v>TARC</v>
      </c>
      <c r="D4945" s="2" t="s">
        <v>14702</v>
      </c>
      <c r="E4945" t="s">
        <v>859</v>
      </c>
      <c r="F4945" t="s">
        <v>29529</v>
      </c>
      <c r="G4945" t="s">
        <v>856</v>
      </c>
      <c r="H4945" t="s">
        <v>2516</v>
      </c>
      <c r="I4945" t="s">
        <v>20472</v>
      </c>
      <c r="J4945" t="s">
        <v>7897</v>
      </c>
      <c r="K4945" t="s">
        <v>20473</v>
      </c>
      <c r="L4945" t="s">
        <v>3679</v>
      </c>
    </row>
    <row r="4946" spans="1:12">
      <c r="A4946" t="s">
        <v>20510</v>
      </c>
      <c r="B4946" t="s">
        <v>20475</v>
      </c>
      <c r="C4946" t="str">
        <f t="shared" si="77"/>
        <v>Vikram</v>
      </c>
      <c r="D4946" s="2" t="s">
        <v>14460</v>
      </c>
      <c r="E4946" t="s">
        <v>859</v>
      </c>
      <c r="F4946" t="s">
        <v>9783</v>
      </c>
      <c r="G4946" t="s">
        <v>856</v>
      </c>
      <c r="H4946" t="s">
        <v>632</v>
      </c>
      <c r="I4946" t="s">
        <v>8322</v>
      </c>
      <c r="J4946" t="s">
        <v>4824</v>
      </c>
      <c r="K4946" t="s">
        <v>19574</v>
      </c>
      <c r="L4946" t="s">
        <v>3679</v>
      </c>
    </row>
    <row r="4947" spans="1:12">
      <c r="A4947" t="s">
        <v>20514</v>
      </c>
      <c r="B4947" t="s">
        <v>20477</v>
      </c>
      <c r="C4947" t="str">
        <f t="shared" si="77"/>
        <v>Globesecure</v>
      </c>
      <c r="D4947" s="2" t="s">
        <v>4362</v>
      </c>
      <c r="E4947" t="s">
        <v>859</v>
      </c>
      <c r="F4947" t="s">
        <v>11090</v>
      </c>
      <c r="G4947" t="s">
        <v>856</v>
      </c>
      <c r="H4947" t="s">
        <v>15897</v>
      </c>
      <c r="I4947" t="s">
        <v>20478</v>
      </c>
      <c r="J4947" t="s">
        <v>4015</v>
      </c>
      <c r="K4947" t="s">
        <v>515</v>
      </c>
      <c r="L4947" t="s">
        <v>16693</v>
      </c>
    </row>
    <row r="4948" spans="1:12">
      <c r="A4948" t="s">
        <v>20517</v>
      </c>
      <c r="B4948" t="s">
        <v>20480</v>
      </c>
      <c r="C4948" t="str">
        <f t="shared" si="77"/>
        <v>Patspin</v>
      </c>
      <c r="D4948" s="2" t="s">
        <v>339</v>
      </c>
      <c r="E4948" t="s">
        <v>859</v>
      </c>
      <c r="F4948" t="s">
        <v>2630</v>
      </c>
      <c r="G4948" t="s">
        <v>856</v>
      </c>
      <c r="H4948" t="s">
        <v>556</v>
      </c>
      <c r="I4948" t="s">
        <v>1449</v>
      </c>
      <c r="J4948" t="s">
        <v>6898</v>
      </c>
      <c r="K4948" t="s">
        <v>20481</v>
      </c>
      <c r="L4948" t="s">
        <v>20482</v>
      </c>
    </row>
    <row r="4949" spans="1:12">
      <c r="A4949" t="s">
        <v>20520</v>
      </c>
      <c r="B4949" t="s">
        <v>20484</v>
      </c>
      <c r="C4949" t="str">
        <f t="shared" si="77"/>
        <v>Alkali</v>
      </c>
      <c r="D4949" s="2" t="s">
        <v>23018</v>
      </c>
      <c r="E4949" t="s">
        <v>859</v>
      </c>
      <c r="F4949" t="s">
        <v>25598</v>
      </c>
      <c r="G4949" t="s">
        <v>309</v>
      </c>
      <c r="H4949" t="s">
        <v>19485</v>
      </c>
      <c r="I4949" t="s">
        <v>1843</v>
      </c>
      <c r="J4949" t="s">
        <v>3702</v>
      </c>
      <c r="K4949" t="s">
        <v>10562</v>
      </c>
      <c r="L4949" t="s">
        <v>150</v>
      </c>
    </row>
    <row r="4950" spans="1:12">
      <c r="A4950" t="s">
        <v>20522</v>
      </c>
      <c r="B4950" t="s">
        <v>20486</v>
      </c>
      <c r="C4950" t="str">
        <f t="shared" si="77"/>
        <v>Dhoot</v>
      </c>
      <c r="D4950" s="2" t="s">
        <v>24147</v>
      </c>
      <c r="E4950" t="s">
        <v>1316</v>
      </c>
      <c r="F4950" t="s">
        <v>29530</v>
      </c>
      <c r="G4950" t="s">
        <v>331</v>
      </c>
      <c r="H4950" t="s">
        <v>2714</v>
      </c>
      <c r="I4950" t="s">
        <v>1908</v>
      </c>
      <c r="J4950" t="s">
        <v>10491</v>
      </c>
      <c r="K4950" t="s">
        <v>388</v>
      </c>
      <c r="L4950" t="s">
        <v>150</v>
      </c>
    </row>
    <row r="4951" spans="1:12">
      <c r="A4951" t="s">
        <v>20527</v>
      </c>
      <c r="B4951" t="s">
        <v>20488</v>
      </c>
      <c r="C4951" t="str">
        <f t="shared" si="77"/>
        <v>Lippi</v>
      </c>
      <c r="D4951" s="2" t="s">
        <v>4112</v>
      </c>
      <c r="E4951" t="s">
        <v>859</v>
      </c>
      <c r="F4951" t="s">
        <v>5849</v>
      </c>
      <c r="G4951" t="s">
        <v>856</v>
      </c>
      <c r="H4951" t="s">
        <v>230</v>
      </c>
      <c r="I4951" t="s">
        <v>8455</v>
      </c>
      <c r="J4951" t="s">
        <v>856</v>
      </c>
      <c r="K4951" t="s">
        <v>859</v>
      </c>
      <c r="L4951" t="s">
        <v>19304</v>
      </c>
    </row>
    <row r="4952" spans="1:12">
      <c r="A4952" t="s">
        <v>20530</v>
      </c>
      <c r="B4952" t="s">
        <v>20490</v>
      </c>
      <c r="C4952" t="str">
        <f t="shared" si="77"/>
        <v>Universal</v>
      </c>
      <c r="D4952" s="2" t="s">
        <v>14892</v>
      </c>
      <c r="E4952" t="s">
        <v>859</v>
      </c>
      <c r="F4952" t="s">
        <v>290</v>
      </c>
      <c r="G4952" t="s">
        <v>856</v>
      </c>
      <c r="H4952" t="s">
        <v>175</v>
      </c>
      <c r="I4952" t="s">
        <v>15407</v>
      </c>
      <c r="J4952" t="s">
        <v>856</v>
      </c>
      <c r="K4952" t="s">
        <v>859</v>
      </c>
      <c r="L4952" t="s">
        <v>20491</v>
      </c>
    </row>
    <row r="4953" spans="1:12">
      <c r="A4953" t="s">
        <v>20535</v>
      </c>
      <c r="B4953" t="s">
        <v>20493</v>
      </c>
      <c r="C4953" t="str">
        <f t="shared" si="77"/>
        <v>Inducto</v>
      </c>
      <c r="D4953" s="2" t="s">
        <v>1439</v>
      </c>
      <c r="E4953" t="s">
        <v>859</v>
      </c>
      <c r="F4953" t="s">
        <v>6329</v>
      </c>
      <c r="G4953" t="s">
        <v>856</v>
      </c>
      <c r="H4953" t="s">
        <v>218</v>
      </c>
      <c r="I4953" t="s">
        <v>19776</v>
      </c>
      <c r="J4953" t="s">
        <v>20494</v>
      </c>
      <c r="K4953" t="s">
        <v>10679</v>
      </c>
      <c r="L4953" t="s">
        <v>20491</v>
      </c>
    </row>
    <row r="4954" spans="1:12">
      <c r="A4954" t="s">
        <v>20538</v>
      </c>
      <c r="B4954" t="s">
        <v>800</v>
      </c>
      <c r="C4954" t="str">
        <f t="shared" si="77"/>
        <v>Music</v>
      </c>
      <c r="D4954" s="2" t="s">
        <v>2515</v>
      </c>
      <c r="E4954" t="s">
        <v>859</v>
      </c>
      <c r="F4954" t="s">
        <v>25588</v>
      </c>
      <c r="G4954" t="s">
        <v>856</v>
      </c>
      <c r="H4954" t="s">
        <v>648</v>
      </c>
      <c r="I4954" t="s">
        <v>20496</v>
      </c>
      <c r="J4954" t="s">
        <v>11565</v>
      </c>
      <c r="K4954" t="s">
        <v>15171</v>
      </c>
      <c r="L4954" t="s">
        <v>20497</v>
      </c>
    </row>
    <row r="4955" spans="1:12">
      <c r="A4955" t="s">
        <v>20545</v>
      </c>
      <c r="B4955" t="s">
        <v>20499</v>
      </c>
      <c r="C4955" t="str">
        <f t="shared" si="77"/>
        <v>Oriental</v>
      </c>
      <c r="D4955" s="2" t="s">
        <v>5005</v>
      </c>
      <c r="E4955" t="s">
        <v>23371</v>
      </c>
      <c r="F4955" t="s">
        <v>29531</v>
      </c>
      <c r="G4955" t="s">
        <v>856</v>
      </c>
      <c r="H4955" t="s">
        <v>2153</v>
      </c>
      <c r="I4955" t="s">
        <v>13803</v>
      </c>
      <c r="J4955" t="s">
        <v>571</v>
      </c>
      <c r="K4955" t="s">
        <v>20500</v>
      </c>
      <c r="L4955" t="s">
        <v>507</v>
      </c>
    </row>
    <row r="4956" spans="1:12">
      <c r="A4956" t="s">
        <v>20549</v>
      </c>
      <c r="B4956" t="s">
        <v>20502</v>
      </c>
      <c r="C4956" t="str">
        <f t="shared" si="77"/>
        <v>JPT</v>
      </c>
      <c r="D4956" s="2" t="s">
        <v>1701</v>
      </c>
      <c r="E4956" t="s">
        <v>859</v>
      </c>
      <c r="F4956" t="s">
        <v>2161</v>
      </c>
      <c r="G4956" t="s">
        <v>856</v>
      </c>
      <c r="H4956" t="s">
        <v>354</v>
      </c>
      <c r="I4956" t="s">
        <v>16675</v>
      </c>
      <c r="J4956" t="s">
        <v>1279</v>
      </c>
      <c r="K4956" t="s">
        <v>856</v>
      </c>
      <c r="L4956" t="s">
        <v>20503</v>
      </c>
    </row>
    <row r="4957" spans="1:12">
      <c r="A4957" t="s">
        <v>20551</v>
      </c>
      <c r="B4957" t="s">
        <v>20505</v>
      </c>
      <c r="C4957" t="str">
        <f t="shared" si="77"/>
        <v>Tijaria</v>
      </c>
      <c r="D4957" s="2" t="s">
        <v>3632</v>
      </c>
      <c r="E4957" t="s">
        <v>859</v>
      </c>
      <c r="F4957" t="s">
        <v>22743</v>
      </c>
      <c r="G4957" t="s">
        <v>856</v>
      </c>
      <c r="H4957" t="s">
        <v>96</v>
      </c>
      <c r="I4957" t="s">
        <v>20506</v>
      </c>
      <c r="J4957" t="s">
        <v>856</v>
      </c>
      <c r="K4957" t="s">
        <v>859</v>
      </c>
      <c r="L4957" t="s">
        <v>19419</v>
      </c>
    </row>
    <row r="4958" spans="1:12">
      <c r="A4958" t="s">
        <v>20555</v>
      </c>
      <c r="B4958" t="s">
        <v>20508</v>
      </c>
      <c r="C4958" t="str">
        <f t="shared" si="77"/>
        <v>Filmcity</v>
      </c>
      <c r="D4958" s="2" t="s">
        <v>5823</v>
      </c>
      <c r="E4958" t="s">
        <v>859</v>
      </c>
      <c r="F4958" t="s">
        <v>6448</v>
      </c>
      <c r="G4958" t="s">
        <v>856</v>
      </c>
      <c r="H4958" t="s">
        <v>6992</v>
      </c>
      <c r="I4958" t="s">
        <v>13789</v>
      </c>
      <c r="J4958" t="s">
        <v>856</v>
      </c>
      <c r="K4958" t="s">
        <v>870</v>
      </c>
      <c r="L4958" t="s">
        <v>20509</v>
      </c>
    </row>
    <row r="4959" spans="1:12">
      <c r="A4959" t="s">
        <v>842</v>
      </c>
      <c r="B4959" t="s">
        <v>843</v>
      </c>
      <c r="C4959" t="str">
        <f t="shared" si="77"/>
        <v>Name</v>
      </c>
      <c r="D4959" s="2" t="s">
        <v>844</v>
      </c>
      <c r="E4959" t="s">
        <v>845</v>
      </c>
      <c r="F4959" t="s">
        <v>846</v>
      </c>
      <c r="G4959" t="s">
        <v>847</v>
      </c>
      <c r="H4959" t="s">
        <v>848</v>
      </c>
      <c r="I4959" t="s">
        <v>849</v>
      </c>
      <c r="J4959" t="s">
        <v>850</v>
      </c>
      <c r="K4959" t="s">
        <v>851</v>
      </c>
      <c r="L4959" t="s">
        <v>852</v>
      </c>
    </row>
    <row r="4960" spans="1:12">
      <c r="A4960" t="s">
        <v>20560</v>
      </c>
      <c r="B4960" t="s">
        <v>20511</v>
      </c>
      <c r="C4960" t="str">
        <f t="shared" si="77"/>
        <v>Global</v>
      </c>
      <c r="D4960" s="2" t="s">
        <v>29532</v>
      </c>
      <c r="E4960" t="s">
        <v>859</v>
      </c>
      <c r="F4960" t="s">
        <v>29533</v>
      </c>
      <c r="G4960" t="s">
        <v>856</v>
      </c>
      <c r="H4960" t="s">
        <v>8728</v>
      </c>
      <c r="I4960" t="s">
        <v>20512</v>
      </c>
      <c r="J4960" t="s">
        <v>17161</v>
      </c>
      <c r="K4960" t="s">
        <v>20513</v>
      </c>
      <c r="L4960" t="s">
        <v>20509</v>
      </c>
    </row>
    <row r="4961" spans="1:12">
      <c r="A4961" t="s">
        <v>20565</v>
      </c>
      <c r="B4961" t="s">
        <v>20515</v>
      </c>
      <c r="C4961" t="str">
        <f t="shared" si="77"/>
        <v>CDG</v>
      </c>
      <c r="D4961" s="2" t="s">
        <v>16717</v>
      </c>
      <c r="E4961" t="s">
        <v>859</v>
      </c>
      <c r="F4961" t="s">
        <v>8555</v>
      </c>
      <c r="G4961" t="s">
        <v>856</v>
      </c>
      <c r="H4961" t="s">
        <v>4411</v>
      </c>
      <c r="I4961" t="s">
        <v>6345</v>
      </c>
      <c r="J4961" t="s">
        <v>416</v>
      </c>
      <c r="K4961" t="s">
        <v>20516</v>
      </c>
      <c r="L4961" t="s">
        <v>382</v>
      </c>
    </row>
    <row r="4962" spans="1:12">
      <c r="A4962" t="s">
        <v>20567</v>
      </c>
      <c r="B4962" t="s">
        <v>20518</v>
      </c>
      <c r="C4962" t="str">
        <f t="shared" si="77"/>
        <v>Chennai</v>
      </c>
      <c r="D4962" s="2" t="s">
        <v>11582</v>
      </c>
      <c r="E4962" t="s">
        <v>859</v>
      </c>
      <c r="F4962" t="s">
        <v>22725</v>
      </c>
      <c r="G4962" t="s">
        <v>856</v>
      </c>
      <c r="H4962" t="s">
        <v>402</v>
      </c>
      <c r="I4962" t="s">
        <v>20519</v>
      </c>
      <c r="J4962" t="s">
        <v>3225</v>
      </c>
      <c r="K4962" t="s">
        <v>262</v>
      </c>
      <c r="L4962" t="s">
        <v>2738</v>
      </c>
    </row>
    <row r="4963" spans="1:12">
      <c r="A4963" t="s">
        <v>20569</v>
      </c>
      <c r="B4963" t="s">
        <v>20521</v>
      </c>
      <c r="C4963" t="str">
        <f t="shared" si="77"/>
        <v>Indian</v>
      </c>
      <c r="D4963" s="2" t="s">
        <v>22920</v>
      </c>
      <c r="E4963" t="s">
        <v>859</v>
      </c>
      <c r="F4963" t="s">
        <v>29534</v>
      </c>
      <c r="G4963" t="s">
        <v>856</v>
      </c>
      <c r="H4963" t="s">
        <v>16061</v>
      </c>
      <c r="I4963" t="s">
        <v>9515</v>
      </c>
      <c r="J4963" t="s">
        <v>2791</v>
      </c>
      <c r="K4963" t="s">
        <v>570</v>
      </c>
      <c r="L4963" t="s">
        <v>5124</v>
      </c>
    </row>
    <row r="4964" spans="1:12">
      <c r="A4964" t="s">
        <v>20573</v>
      </c>
      <c r="B4964" t="s">
        <v>20523</v>
      </c>
      <c r="C4964" t="str">
        <f t="shared" si="77"/>
        <v>JHS</v>
      </c>
      <c r="D4964" s="2" t="s">
        <v>5728</v>
      </c>
      <c r="E4964" t="s">
        <v>859</v>
      </c>
      <c r="F4964" t="s">
        <v>29535</v>
      </c>
      <c r="G4964" t="s">
        <v>856</v>
      </c>
      <c r="H4964" t="s">
        <v>4863</v>
      </c>
      <c r="I4964" t="s">
        <v>20524</v>
      </c>
      <c r="J4964" t="s">
        <v>20525</v>
      </c>
      <c r="K4964" t="s">
        <v>12942</v>
      </c>
      <c r="L4964" t="s">
        <v>20526</v>
      </c>
    </row>
    <row r="4965" spans="1:12">
      <c r="A4965" t="s">
        <v>20577</v>
      </c>
      <c r="B4965" t="s">
        <v>20531</v>
      </c>
      <c r="C4965" t="str">
        <f t="shared" si="77"/>
        <v>Hind.Organ.Chem.</v>
      </c>
      <c r="D4965" s="2" t="s">
        <v>22952</v>
      </c>
      <c r="E4965" t="s">
        <v>859</v>
      </c>
      <c r="F4965" t="s">
        <v>29536</v>
      </c>
      <c r="G4965" t="s">
        <v>856</v>
      </c>
      <c r="H4965" t="s">
        <v>411</v>
      </c>
      <c r="I4965" t="s">
        <v>20532</v>
      </c>
      <c r="J4965" t="s">
        <v>20533</v>
      </c>
      <c r="K4965" t="s">
        <v>20534</v>
      </c>
      <c r="L4965" t="s">
        <v>349</v>
      </c>
    </row>
    <row r="4966" spans="1:12">
      <c r="A4966" t="s">
        <v>20579</v>
      </c>
      <c r="B4966" t="s">
        <v>20528</v>
      </c>
      <c r="C4966" t="str">
        <f t="shared" si="77"/>
        <v>Panther</v>
      </c>
      <c r="D4966" s="2" t="s">
        <v>11793</v>
      </c>
      <c r="E4966" t="s">
        <v>859</v>
      </c>
      <c r="F4966" t="s">
        <v>1863</v>
      </c>
      <c r="G4966" t="s">
        <v>856</v>
      </c>
      <c r="H4966" t="s">
        <v>6992</v>
      </c>
      <c r="I4966" t="s">
        <v>20529</v>
      </c>
      <c r="J4966" t="s">
        <v>856</v>
      </c>
      <c r="K4966" t="s">
        <v>859</v>
      </c>
      <c r="L4966" t="s">
        <v>13558</v>
      </c>
    </row>
    <row r="4967" spans="1:12">
      <c r="A4967" t="s">
        <v>20583</v>
      </c>
      <c r="B4967" t="s">
        <v>20536</v>
      </c>
      <c r="C4967" t="str">
        <f t="shared" si="77"/>
        <v>Arunis</v>
      </c>
      <c r="D4967" s="2" t="s">
        <v>25589</v>
      </c>
      <c r="E4967" t="s">
        <v>25590</v>
      </c>
      <c r="F4967" t="s">
        <v>25591</v>
      </c>
      <c r="G4967" t="s">
        <v>938</v>
      </c>
      <c r="H4967" t="s">
        <v>241</v>
      </c>
      <c r="I4967" t="s">
        <v>20537</v>
      </c>
      <c r="J4967" t="s">
        <v>2283</v>
      </c>
      <c r="K4967" t="s">
        <v>859</v>
      </c>
      <c r="L4967" t="s">
        <v>664</v>
      </c>
    </row>
    <row r="4968" spans="1:12">
      <c r="A4968" t="s">
        <v>20588</v>
      </c>
      <c r="B4968" t="s">
        <v>20539</v>
      </c>
      <c r="C4968" t="str">
        <f t="shared" si="77"/>
        <v>Nectar</v>
      </c>
      <c r="D4968" s="2" t="s">
        <v>84</v>
      </c>
      <c r="E4968" t="s">
        <v>859</v>
      </c>
      <c r="F4968" t="s">
        <v>29537</v>
      </c>
      <c r="G4968" t="s">
        <v>856</v>
      </c>
      <c r="H4968" t="s">
        <v>20540</v>
      </c>
      <c r="I4968" t="s">
        <v>20541</v>
      </c>
      <c r="J4968" t="s">
        <v>20542</v>
      </c>
      <c r="K4968" t="s">
        <v>20543</v>
      </c>
      <c r="L4968" t="s">
        <v>20544</v>
      </c>
    </row>
    <row r="4969" spans="1:12">
      <c r="A4969" t="s">
        <v>20595</v>
      </c>
      <c r="B4969" t="s">
        <v>20546</v>
      </c>
      <c r="C4969" t="str">
        <f t="shared" si="77"/>
        <v>Ramco</v>
      </c>
      <c r="D4969" s="2" t="s">
        <v>29538</v>
      </c>
      <c r="E4969" t="s">
        <v>859</v>
      </c>
      <c r="F4969" t="s">
        <v>29539</v>
      </c>
      <c r="G4969" t="s">
        <v>856</v>
      </c>
      <c r="H4969" t="s">
        <v>3378</v>
      </c>
      <c r="I4969" t="s">
        <v>20547</v>
      </c>
      <c r="J4969" t="s">
        <v>20548</v>
      </c>
      <c r="K4969" t="s">
        <v>491</v>
      </c>
      <c r="L4969" t="s">
        <v>391</v>
      </c>
    </row>
    <row r="4970" spans="1:12">
      <c r="A4970" t="s">
        <v>842</v>
      </c>
      <c r="B4970" t="s">
        <v>843</v>
      </c>
      <c r="C4970" t="str">
        <f t="shared" si="77"/>
        <v>Name</v>
      </c>
      <c r="D4970" s="2" t="s">
        <v>844</v>
      </c>
      <c r="E4970" t="s">
        <v>845</v>
      </c>
      <c r="F4970" t="s">
        <v>846</v>
      </c>
      <c r="G4970" t="s">
        <v>847</v>
      </c>
      <c r="H4970" t="s">
        <v>848</v>
      </c>
      <c r="I4970" t="s">
        <v>849</v>
      </c>
      <c r="J4970" t="s">
        <v>850</v>
      </c>
      <c r="K4970" t="s">
        <v>851</v>
      </c>
      <c r="L4970" t="s">
        <v>852</v>
      </c>
    </row>
    <row r="4971" spans="1:12">
      <c r="A4971" t="s">
        <v>20598</v>
      </c>
      <c r="B4971" t="s">
        <v>20550</v>
      </c>
      <c r="C4971" t="str">
        <f t="shared" si="77"/>
        <v>MSR</v>
      </c>
      <c r="D4971" s="2" t="s">
        <v>9211</v>
      </c>
      <c r="E4971" t="s">
        <v>859</v>
      </c>
      <c r="F4971" t="s">
        <v>4928</v>
      </c>
      <c r="G4971" t="s">
        <v>856</v>
      </c>
      <c r="H4971" t="s">
        <v>5266</v>
      </c>
      <c r="I4971" t="s">
        <v>856</v>
      </c>
      <c r="J4971" t="s">
        <v>856</v>
      </c>
      <c r="K4971" t="s">
        <v>859</v>
      </c>
      <c r="L4971" t="s">
        <v>7424</v>
      </c>
    </row>
    <row r="4972" spans="1:12">
      <c r="A4972" t="s">
        <v>20601</v>
      </c>
      <c r="B4972" t="s">
        <v>20552</v>
      </c>
      <c r="C4972" t="str">
        <f t="shared" si="77"/>
        <v>Visa</v>
      </c>
      <c r="D4972" s="2" t="s">
        <v>5022</v>
      </c>
      <c r="E4972" t="s">
        <v>859</v>
      </c>
      <c r="F4972" t="s">
        <v>25592</v>
      </c>
      <c r="G4972" t="s">
        <v>856</v>
      </c>
      <c r="H4972" t="s">
        <v>6798</v>
      </c>
      <c r="I4972" t="s">
        <v>20553</v>
      </c>
      <c r="J4972" t="s">
        <v>20554</v>
      </c>
      <c r="K4972" t="s">
        <v>3203</v>
      </c>
      <c r="L4972" t="s">
        <v>15481</v>
      </c>
    </row>
    <row r="4973" spans="1:12">
      <c r="A4973" t="s">
        <v>20605</v>
      </c>
      <c r="B4973" t="s">
        <v>20556</v>
      </c>
      <c r="C4973" t="str">
        <f t="shared" si="77"/>
        <v>India</v>
      </c>
      <c r="D4973" s="2" t="s">
        <v>29540</v>
      </c>
      <c r="E4973" t="s">
        <v>859</v>
      </c>
      <c r="F4973" t="s">
        <v>29541</v>
      </c>
      <c r="G4973" t="s">
        <v>856</v>
      </c>
      <c r="H4973" t="s">
        <v>20557</v>
      </c>
      <c r="I4973" t="s">
        <v>20558</v>
      </c>
      <c r="J4973" t="s">
        <v>20559</v>
      </c>
      <c r="K4973" t="s">
        <v>1274</v>
      </c>
      <c r="L4973" t="s">
        <v>7571</v>
      </c>
    </row>
    <row r="4974" spans="1:12">
      <c r="A4974" t="s">
        <v>20608</v>
      </c>
      <c r="B4974" t="s">
        <v>20561</v>
      </c>
      <c r="C4974" t="str">
        <f t="shared" si="77"/>
        <v>Kandagiri</v>
      </c>
      <c r="D4974" s="2" t="s">
        <v>20562</v>
      </c>
      <c r="E4974" t="s">
        <v>859</v>
      </c>
      <c r="F4974" t="s">
        <v>8078</v>
      </c>
      <c r="G4974" t="s">
        <v>856</v>
      </c>
      <c r="H4974" t="s">
        <v>4673</v>
      </c>
      <c r="I4974" t="s">
        <v>20563</v>
      </c>
      <c r="J4974" t="s">
        <v>2858</v>
      </c>
      <c r="K4974" t="s">
        <v>20564</v>
      </c>
      <c r="L4974" t="s">
        <v>594</v>
      </c>
    </row>
    <row r="4975" spans="1:12">
      <c r="A4975" t="s">
        <v>20611</v>
      </c>
      <c r="B4975" t="s">
        <v>20566</v>
      </c>
      <c r="C4975" t="str">
        <f t="shared" si="77"/>
        <v>Cistro</v>
      </c>
      <c r="D4975" s="2" t="s">
        <v>159</v>
      </c>
      <c r="E4975" t="s">
        <v>859</v>
      </c>
      <c r="F4975" t="s">
        <v>13024</v>
      </c>
      <c r="G4975" t="s">
        <v>856</v>
      </c>
      <c r="H4975" t="s">
        <v>1249</v>
      </c>
      <c r="I4975" t="s">
        <v>16326</v>
      </c>
      <c r="J4975" t="s">
        <v>933</v>
      </c>
      <c r="K4975" t="s">
        <v>1265</v>
      </c>
      <c r="L4975" t="s">
        <v>594</v>
      </c>
    </row>
    <row r="4976" spans="1:12">
      <c r="A4976" t="s">
        <v>20614</v>
      </c>
      <c r="B4976" t="s">
        <v>20568</v>
      </c>
      <c r="C4976" t="str">
        <f t="shared" si="77"/>
        <v>Photon</v>
      </c>
      <c r="D4976" s="2" t="s">
        <v>1624</v>
      </c>
      <c r="E4976" t="s">
        <v>859</v>
      </c>
      <c r="F4976" t="s">
        <v>1130</v>
      </c>
      <c r="G4976" t="s">
        <v>856</v>
      </c>
      <c r="H4976" t="s">
        <v>354</v>
      </c>
      <c r="I4976" t="s">
        <v>16621</v>
      </c>
      <c r="J4976" t="s">
        <v>632</v>
      </c>
      <c r="K4976" t="s">
        <v>856</v>
      </c>
      <c r="L4976" t="s">
        <v>203</v>
      </c>
    </row>
    <row r="4977" spans="1:12">
      <c r="A4977" t="s">
        <v>20616</v>
      </c>
      <c r="B4977" t="s">
        <v>20570</v>
      </c>
      <c r="C4977" t="str">
        <f t="shared" si="77"/>
        <v>Rasandik</v>
      </c>
      <c r="D4977" s="2" t="s">
        <v>25593</v>
      </c>
      <c r="E4977" t="s">
        <v>22955</v>
      </c>
      <c r="F4977" t="s">
        <v>23612</v>
      </c>
      <c r="G4977" t="s">
        <v>856</v>
      </c>
      <c r="H4977" t="s">
        <v>326</v>
      </c>
      <c r="I4977" t="s">
        <v>20571</v>
      </c>
      <c r="J4977" t="s">
        <v>7480</v>
      </c>
      <c r="K4977" t="s">
        <v>20572</v>
      </c>
      <c r="L4977" t="s">
        <v>18244</v>
      </c>
    </row>
    <row r="4978" spans="1:12">
      <c r="A4978" t="s">
        <v>20622</v>
      </c>
      <c r="B4978" t="s">
        <v>23749</v>
      </c>
      <c r="C4978" t="str">
        <f t="shared" si="77"/>
        <v>Sanmitra</v>
      </c>
      <c r="D4978" s="2" t="s">
        <v>340</v>
      </c>
      <c r="E4978" t="s">
        <v>464</v>
      </c>
      <c r="F4978" t="s">
        <v>3318</v>
      </c>
      <c r="G4978" t="s">
        <v>856</v>
      </c>
      <c r="H4978" t="s">
        <v>175</v>
      </c>
      <c r="I4978" t="s">
        <v>6345</v>
      </c>
      <c r="J4978" t="s">
        <v>856</v>
      </c>
      <c r="K4978" t="s">
        <v>859</v>
      </c>
      <c r="L4978" t="s">
        <v>653</v>
      </c>
    </row>
    <row r="4979" spans="1:12">
      <c r="A4979" t="s">
        <v>20625</v>
      </c>
      <c r="B4979" t="s">
        <v>20574</v>
      </c>
      <c r="C4979" t="str">
        <f t="shared" si="77"/>
        <v>Innokaiz</v>
      </c>
      <c r="D4979" s="2" t="s">
        <v>1766</v>
      </c>
      <c r="E4979" t="s">
        <v>859</v>
      </c>
      <c r="F4979" t="s">
        <v>700</v>
      </c>
      <c r="G4979" t="s">
        <v>856</v>
      </c>
      <c r="H4979" t="s">
        <v>16867</v>
      </c>
      <c r="I4979" t="s">
        <v>20575</v>
      </c>
      <c r="J4979" t="s">
        <v>7582</v>
      </c>
      <c r="K4979" t="s">
        <v>20576</v>
      </c>
      <c r="L4979" t="s">
        <v>305</v>
      </c>
    </row>
    <row r="4980" spans="1:12">
      <c r="A4980" t="s">
        <v>20627</v>
      </c>
      <c r="B4980" t="s">
        <v>20578</v>
      </c>
      <c r="C4980" t="str">
        <f t="shared" si="77"/>
        <v>Krishna</v>
      </c>
      <c r="D4980" s="2" t="s">
        <v>12834</v>
      </c>
      <c r="E4980" t="s">
        <v>859</v>
      </c>
      <c r="F4980" t="s">
        <v>8159</v>
      </c>
      <c r="G4980" t="s">
        <v>856</v>
      </c>
      <c r="H4980" t="s">
        <v>12145</v>
      </c>
      <c r="I4980" t="s">
        <v>4247</v>
      </c>
      <c r="J4980" t="s">
        <v>856</v>
      </c>
      <c r="K4980" t="s">
        <v>870</v>
      </c>
      <c r="L4980" t="s">
        <v>12936</v>
      </c>
    </row>
    <row r="4981" spans="1:12">
      <c r="A4981" t="s">
        <v>20631</v>
      </c>
      <c r="B4981" t="s">
        <v>20580</v>
      </c>
      <c r="C4981" t="str">
        <f t="shared" si="77"/>
        <v>Elango</v>
      </c>
      <c r="D4981" s="2" t="s">
        <v>7129</v>
      </c>
      <c r="E4981" t="s">
        <v>859</v>
      </c>
      <c r="F4981" t="s">
        <v>1674</v>
      </c>
      <c r="G4981" t="s">
        <v>856</v>
      </c>
      <c r="H4981" t="s">
        <v>6992</v>
      </c>
      <c r="I4981" t="s">
        <v>2197</v>
      </c>
      <c r="J4981" t="s">
        <v>3024</v>
      </c>
      <c r="K4981" t="s">
        <v>20581</v>
      </c>
      <c r="L4981" t="s">
        <v>20582</v>
      </c>
    </row>
    <row r="4982" spans="1:12">
      <c r="A4982" t="s">
        <v>20635</v>
      </c>
      <c r="B4982" t="s">
        <v>20584</v>
      </c>
      <c r="C4982" t="str">
        <f t="shared" si="77"/>
        <v>Shyam</v>
      </c>
      <c r="D4982" s="2" t="s">
        <v>6692</v>
      </c>
      <c r="E4982" t="s">
        <v>859</v>
      </c>
      <c r="F4982" t="s">
        <v>29542</v>
      </c>
      <c r="G4982" t="s">
        <v>856</v>
      </c>
      <c r="H4982" t="s">
        <v>20585</v>
      </c>
      <c r="I4982" t="s">
        <v>20586</v>
      </c>
      <c r="J4982" t="s">
        <v>10274</v>
      </c>
      <c r="K4982" t="s">
        <v>20587</v>
      </c>
      <c r="L4982" t="s">
        <v>20582</v>
      </c>
    </row>
    <row r="4983" spans="1:12">
      <c r="A4983" t="s">
        <v>20637</v>
      </c>
      <c r="B4983" t="s">
        <v>20589</v>
      </c>
      <c r="C4983" t="str">
        <f t="shared" si="77"/>
        <v>Indian</v>
      </c>
      <c r="D4983" s="2" t="s">
        <v>4204</v>
      </c>
      <c r="E4983" t="s">
        <v>859</v>
      </c>
      <c r="F4983" t="s">
        <v>29543</v>
      </c>
      <c r="G4983" t="s">
        <v>856</v>
      </c>
      <c r="H4983" t="s">
        <v>20590</v>
      </c>
      <c r="I4983" t="s">
        <v>20591</v>
      </c>
      <c r="J4983" t="s">
        <v>20592</v>
      </c>
      <c r="K4983" t="s">
        <v>20593</v>
      </c>
      <c r="L4983" t="s">
        <v>20594</v>
      </c>
    </row>
    <row r="4984" spans="1:12">
      <c r="A4984" t="s">
        <v>20641</v>
      </c>
      <c r="B4984" t="s">
        <v>20596</v>
      </c>
      <c r="C4984" t="str">
        <f t="shared" si="77"/>
        <v>Ahasolar</v>
      </c>
      <c r="D4984" s="2" t="s">
        <v>16870</v>
      </c>
      <c r="E4984" t="s">
        <v>859</v>
      </c>
      <c r="F4984" t="s">
        <v>24143</v>
      </c>
      <c r="G4984" t="s">
        <v>856</v>
      </c>
      <c r="H4984" t="s">
        <v>1536</v>
      </c>
      <c r="I4984" t="s">
        <v>20597</v>
      </c>
      <c r="J4984" t="s">
        <v>2932</v>
      </c>
      <c r="K4984" t="s">
        <v>11964</v>
      </c>
      <c r="L4984" t="s">
        <v>20594</v>
      </c>
    </row>
    <row r="4985" spans="1:12">
      <c r="A4985" t="s">
        <v>20644</v>
      </c>
      <c r="B4985" t="s">
        <v>20599</v>
      </c>
      <c r="C4985" t="str">
        <f t="shared" si="77"/>
        <v>Vallabh</v>
      </c>
      <c r="D4985" s="2" t="s">
        <v>10484</v>
      </c>
      <c r="E4985" t="s">
        <v>859</v>
      </c>
      <c r="F4985" t="s">
        <v>260</v>
      </c>
      <c r="G4985" t="s">
        <v>856</v>
      </c>
      <c r="H4985" t="s">
        <v>6631</v>
      </c>
      <c r="I4985" t="s">
        <v>8825</v>
      </c>
      <c r="J4985" t="s">
        <v>856</v>
      </c>
      <c r="K4985" t="s">
        <v>859</v>
      </c>
      <c r="L4985" t="s">
        <v>20600</v>
      </c>
    </row>
    <row r="4986" spans="1:12">
      <c r="A4986" t="s">
        <v>842</v>
      </c>
      <c r="B4986" t="s">
        <v>843</v>
      </c>
      <c r="C4986" t="str">
        <f t="shared" si="77"/>
        <v>Name</v>
      </c>
      <c r="D4986" s="2" t="s">
        <v>844</v>
      </c>
      <c r="E4986" t="s">
        <v>845</v>
      </c>
      <c r="F4986" t="s">
        <v>846</v>
      </c>
      <c r="G4986" t="s">
        <v>847</v>
      </c>
      <c r="H4986" t="s">
        <v>848</v>
      </c>
      <c r="I4986" t="s">
        <v>849</v>
      </c>
      <c r="J4986" t="s">
        <v>850</v>
      </c>
      <c r="K4986" t="s">
        <v>851</v>
      </c>
      <c r="L4986" t="s">
        <v>852</v>
      </c>
    </row>
    <row r="4987" spans="1:12">
      <c r="A4987" t="s">
        <v>20647</v>
      </c>
      <c r="B4987" t="s">
        <v>20602</v>
      </c>
      <c r="C4987" t="str">
        <f t="shared" si="77"/>
        <v>Swan</v>
      </c>
      <c r="D4987" s="2" t="s">
        <v>23750</v>
      </c>
      <c r="E4987" t="s">
        <v>859</v>
      </c>
      <c r="F4987" t="s">
        <v>25594</v>
      </c>
      <c r="G4987" t="s">
        <v>856</v>
      </c>
      <c r="H4987" t="s">
        <v>20603</v>
      </c>
      <c r="I4987" t="s">
        <v>3921</v>
      </c>
      <c r="J4987" t="s">
        <v>1449</v>
      </c>
      <c r="K4987" t="s">
        <v>859</v>
      </c>
      <c r="L4987" t="s">
        <v>20604</v>
      </c>
    </row>
    <row r="4988" spans="1:12">
      <c r="A4988" t="s">
        <v>20652</v>
      </c>
      <c r="B4988" t="s">
        <v>20606</v>
      </c>
      <c r="C4988" t="str">
        <f t="shared" si="77"/>
        <v>Cian</v>
      </c>
      <c r="D4988" s="2" t="s">
        <v>1085</v>
      </c>
      <c r="E4988" t="s">
        <v>859</v>
      </c>
      <c r="F4988" t="s">
        <v>5405</v>
      </c>
      <c r="G4988" t="s">
        <v>856</v>
      </c>
      <c r="H4988" t="s">
        <v>18943</v>
      </c>
      <c r="I4988" t="s">
        <v>20607</v>
      </c>
      <c r="J4988" t="s">
        <v>5474</v>
      </c>
      <c r="K4988" t="s">
        <v>16278</v>
      </c>
      <c r="L4988" t="s">
        <v>476</v>
      </c>
    </row>
    <row r="4989" spans="1:12">
      <c r="A4989" t="s">
        <v>20655</v>
      </c>
      <c r="B4989" t="s">
        <v>20609</v>
      </c>
      <c r="C4989" t="str">
        <f t="shared" si="77"/>
        <v>K-Lifestyle</v>
      </c>
      <c r="D4989" s="2" t="s">
        <v>293</v>
      </c>
      <c r="E4989" t="s">
        <v>859</v>
      </c>
      <c r="F4989" t="s">
        <v>1985</v>
      </c>
      <c r="G4989" t="s">
        <v>856</v>
      </c>
      <c r="H4989" t="s">
        <v>280</v>
      </c>
      <c r="I4989" t="s">
        <v>14528</v>
      </c>
      <c r="J4989" t="s">
        <v>4642</v>
      </c>
      <c r="K4989" t="s">
        <v>6892</v>
      </c>
      <c r="L4989" t="s">
        <v>20610</v>
      </c>
    </row>
    <row r="4990" spans="1:12">
      <c r="A4990" t="s">
        <v>20659</v>
      </c>
      <c r="B4990" t="s">
        <v>20612</v>
      </c>
      <c r="C4990" t="str">
        <f t="shared" si="77"/>
        <v>Boston</v>
      </c>
      <c r="D4990" s="2" t="s">
        <v>1910</v>
      </c>
      <c r="E4990" t="s">
        <v>859</v>
      </c>
      <c r="F4990" t="s">
        <v>8922</v>
      </c>
      <c r="G4990" t="s">
        <v>856</v>
      </c>
      <c r="H4990" t="s">
        <v>231</v>
      </c>
      <c r="I4990" t="s">
        <v>859</v>
      </c>
      <c r="J4990" t="s">
        <v>732</v>
      </c>
      <c r="K4990" t="s">
        <v>859</v>
      </c>
      <c r="L4990" t="s">
        <v>20613</v>
      </c>
    </row>
    <row r="4991" spans="1:12">
      <c r="A4991" t="s">
        <v>20663</v>
      </c>
      <c r="B4991" t="s">
        <v>20615</v>
      </c>
      <c r="C4991" t="str">
        <f t="shared" si="77"/>
        <v>ACI</v>
      </c>
      <c r="D4991" s="2" t="s">
        <v>6973</v>
      </c>
      <c r="E4991" t="s">
        <v>859</v>
      </c>
      <c r="F4991" t="s">
        <v>6491</v>
      </c>
      <c r="G4991" t="s">
        <v>856</v>
      </c>
      <c r="H4991" t="s">
        <v>577</v>
      </c>
      <c r="I4991" t="s">
        <v>9303</v>
      </c>
      <c r="J4991" t="s">
        <v>632</v>
      </c>
      <c r="K4991" t="s">
        <v>859</v>
      </c>
      <c r="L4991" t="s">
        <v>20613</v>
      </c>
    </row>
    <row r="4992" spans="1:12">
      <c r="A4992" t="s">
        <v>20667</v>
      </c>
      <c r="B4992" t="s">
        <v>20617</v>
      </c>
      <c r="C4992" t="str">
        <f t="shared" si="77"/>
        <v>Exicom</v>
      </c>
      <c r="D4992" s="2" t="s">
        <v>29544</v>
      </c>
      <c r="E4992" t="s">
        <v>859</v>
      </c>
      <c r="F4992" t="s">
        <v>29545</v>
      </c>
      <c r="G4992" t="s">
        <v>856</v>
      </c>
      <c r="H4992" t="s">
        <v>20618</v>
      </c>
      <c r="I4992" t="s">
        <v>20619</v>
      </c>
      <c r="J4992" t="s">
        <v>20620</v>
      </c>
      <c r="K4992" t="s">
        <v>20621</v>
      </c>
      <c r="L4992" t="s">
        <v>11648</v>
      </c>
    </row>
    <row r="4993" spans="1:12">
      <c r="A4993" t="s">
        <v>20669</v>
      </c>
      <c r="B4993" t="s">
        <v>20623</v>
      </c>
      <c r="C4993" t="str">
        <f t="shared" si="77"/>
        <v>High</v>
      </c>
      <c r="D4993" s="2" t="s">
        <v>20624</v>
      </c>
      <c r="E4993" t="s">
        <v>859</v>
      </c>
      <c r="F4993" t="s">
        <v>9353</v>
      </c>
      <c r="G4993" t="s">
        <v>856</v>
      </c>
      <c r="H4993" t="s">
        <v>298</v>
      </c>
      <c r="I4993" t="s">
        <v>16917</v>
      </c>
      <c r="J4993" t="s">
        <v>856</v>
      </c>
      <c r="K4993" t="s">
        <v>859</v>
      </c>
      <c r="L4993" t="s">
        <v>14301</v>
      </c>
    </row>
    <row r="4994" spans="1:12">
      <c r="A4994" t="s">
        <v>20671</v>
      </c>
      <c r="B4994" t="s">
        <v>20626</v>
      </c>
      <c r="C4994" t="str">
        <f t="shared" ref="C4994:C5057" si="78">IFERROR(LEFT(B4994,FIND(" ",B4994)-1),B4994)</f>
        <v>PBM</v>
      </c>
      <c r="D4994" s="2" t="s">
        <v>23554</v>
      </c>
      <c r="E4994" t="s">
        <v>859</v>
      </c>
      <c r="F4994" t="s">
        <v>742</v>
      </c>
      <c r="G4994" t="s">
        <v>856</v>
      </c>
      <c r="H4994" t="s">
        <v>350</v>
      </c>
      <c r="I4994" t="s">
        <v>18586</v>
      </c>
      <c r="J4994" t="s">
        <v>7701</v>
      </c>
      <c r="K4994" t="s">
        <v>8162</v>
      </c>
      <c r="L4994" t="s">
        <v>10982</v>
      </c>
    </row>
    <row r="4995" spans="1:12">
      <c r="A4995" t="s">
        <v>20673</v>
      </c>
      <c r="B4995" t="s">
        <v>20628</v>
      </c>
      <c r="C4995" t="str">
        <f t="shared" si="78"/>
        <v>GKB</v>
      </c>
      <c r="D4995" s="2" t="s">
        <v>6190</v>
      </c>
      <c r="E4995" t="s">
        <v>859</v>
      </c>
      <c r="F4995" t="s">
        <v>2579</v>
      </c>
      <c r="G4995" t="s">
        <v>856</v>
      </c>
      <c r="H4995" t="s">
        <v>20629</v>
      </c>
      <c r="I4995" t="s">
        <v>20630</v>
      </c>
      <c r="J4995" t="s">
        <v>5235</v>
      </c>
      <c r="K4995" t="s">
        <v>5860</v>
      </c>
      <c r="L4995" t="s">
        <v>4865</v>
      </c>
    </row>
    <row r="4996" spans="1:12">
      <c r="A4996" t="s">
        <v>20677</v>
      </c>
      <c r="B4996" t="s">
        <v>20632</v>
      </c>
      <c r="C4996" t="str">
        <f t="shared" si="78"/>
        <v>Akshar</v>
      </c>
      <c r="D4996" s="2" t="s">
        <v>378</v>
      </c>
      <c r="E4996" t="s">
        <v>859</v>
      </c>
      <c r="F4996" t="s">
        <v>8555</v>
      </c>
      <c r="G4996" t="s">
        <v>856</v>
      </c>
      <c r="H4996" t="s">
        <v>20633</v>
      </c>
      <c r="I4996" t="s">
        <v>20634</v>
      </c>
      <c r="J4996" t="s">
        <v>180</v>
      </c>
      <c r="K4996" t="s">
        <v>14521</v>
      </c>
      <c r="L4996" t="s">
        <v>15599</v>
      </c>
    </row>
    <row r="4997" spans="1:12">
      <c r="A4997" t="s">
        <v>842</v>
      </c>
      <c r="B4997" t="s">
        <v>843</v>
      </c>
      <c r="C4997" t="str">
        <f t="shared" si="78"/>
        <v>Name</v>
      </c>
      <c r="D4997" s="2" t="s">
        <v>844</v>
      </c>
      <c r="E4997" t="s">
        <v>845</v>
      </c>
      <c r="F4997" t="s">
        <v>846</v>
      </c>
      <c r="G4997" t="s">
        <v>847</v>
      </c>
      <c r="H4997" t="s">
        <v>848</v>
      </c>
      <c r="I4997" t="s">
        <v>849</v>
      </c>
      <c r="J4997" t="s">
        <v>850</v>
      </c>
      <c r="K4997" t="s">
        <v>851</v>
      </c>
      <c r="L4997" t="s">
        <v>852</v>
      </c>
    </row>
    <row r="4998" spans="1:12">
      <c r="A4998" t="s">
        <v>20681</v>
      </c>
      <c r="B4998" t="s">
        <v>20636</v>
      </c>
      <c r="C4998" t="str">
        <f t="shared" si="78"/>
        <v>Ashoka</v>
      </c>
      <c r="D4998" s="2" t="s">
        <v>10778</v>
      </c>
      <c r="E4998" t="s">
        <v>859</v>
      </c>
      <c r="F4998" t="s">
        <v>4266</v>
      </c>
      <c r="G4998" t="s">
        <v>856</v>
      </c>
      <c r="H4998" t="s">
        <v>2196</v>
      </c>
      <c r="I4998" t="s">
        <v>870</v>
      </c>
      <c r="J4998" t="s">
        <v>856</v>
      </c>
      <c r="K4998" t="s">
        <v>870</v>
      </c>
      <c r="L4998" t="s">
        <v>634</v>
      </c>
    </row>
    <row r="4999" spans="1:12">
      <c r="A4999" t="s">
        <v>20685</v>
      </c>
      <c r="B4999" t="s">
        <v>20638</v>
      </c>
      <c r="C4999" t="str">
        <f t="shared" si="78"/>
        <v>Lynx</v>
      </c>
      <c r="D4999" s="2" t="s">
        <v>20639</v>
      </c>
      <c r="E4999" t="s">
        <v>859</v>
      </c>
      <c r="F4999" t="s">
        <v>7985</v>
      </c>
      <c r="G4999" t="s">
        <v>856</v>
      </c>
      <c r="H4999" t="s">
        <v>174</v>
      </c>
      <c r="I4999" t="s">
        <v>5897</v>
      </c>
      <c r="J4999" t="s">
        <v>856</v>
      </c>
      <c r="K4999" t="s">
        <v>859</v>
      </c>
      <c r="L4999" t="s">
        <v>20640</v>
      </c>
    </row>
    <row r="5000" spans="1:12">
      <c r="A5000" t="s">
        <v>20690</v>
      </c>
      <c r="B5000" t="s">
        <v>20642</v>
      </c>
      <c r="C5000" t="str">
        <f t="shared" si="78"/>
        <v>Rapicut</v>
      </c>
      <c r="D5000" s="2" t="s">
        <v>24588</v>
      </c>
      <c r="E5000" t="s">
        <v>859</v>
      </c>
      <c r="F5000" t="s">
        <v>13756</v>
      </c>
      <c r="G5000" t="s">
        <v>856</v>
      </c>
      <c r="H5000" t="s">
        <v>423</v>
      </c>
      <c r="I5000" t="s">
        <v>20643</v>
      </c>
      <c r="J5000" t="s">
        <v>12386</v>
      </c>
      <c r="K5000" t="s">
        <v>20447</v>
      </c>
      <c r="L5000" t="s">
        <v>273</v>
      </c>
    </row>
    <row r="5001" spans="1:12">
      <c r="A5001" t="s">
        <v>20692</v>
      </c>
      <c r="B5001" t="s">
        <v>20645</v>
      </c>
      <c r="C5001" t="str">
        <f t="shared" si="78"/>
        <v>Puretrop</v>
      </c>
      <c r="D5001" s="2" t="s">
        <v>14467</v>
      </c>
      <c r="E5001" t="s">
        <v>859</v>
      </c>
      <c r="F5001" t="s">
        <v>23005</v>
      </c>
      <c r="G5001" t="s">
        <v>856</v>
      </c>
      <c r="H5001" t="s">
        <v>8857</v>
      </c>
      <c r="I5001" t="s">
        <v>20646</v>
      </c>
      <c r="J5001" t="s">
        <v>9080</v>
      </c>
      <c r="K5001" t="s">
        <v>375</v>
      </c>
      <c r="L5001" t="s">
        <v>5772</v>
      </c>
    </row>
    <row r="5002" spans="1:12">
      <c r="A5002" t="s">
        <v>20694</v>
      </c>
      <c r="B5002" t="s">
        <v>20648</v>
      </c>
      <c r="C5002" t="str">
        <f t="shared" si="78"/>
        <v>Suumaya</v>
      </c>
      <c r="D5002" s="2" t="s">
        <v>105</v>
      </c>
      <c r="E5002" t="s">
        <v>859</v>
      </c>
      <c r="F5002" t="s">
        <v>9962</v>
      </c>
      <c r="G5002" t="s">
        <v>856</v>
      </c>
      <c r="H5002" t="s">
        <v>20649</v>
      </c>
      <c r="I5002" t="s">
        <v>20650</v>
      </c>
      <c r="J5002" t="s">
        <v>3548</v>
      </c>
      <c r="K5002" t="s">
        <v>20651</v>
      </c>
      <c r="L5002" t="s">
        <v>5772</v>
      </c>
    </row>
    <row r="5003" spans="1:12">
      <c r="A5003" t="s">
        <v>20699</v>
      </c>
      <c r="B5003" t="s">
        <v>20653</v>
      </c>
      <c r="C5003" t="str">
        <f t="shared" si="78"/>
        <v>Cemantic</v>
      </c>
      <c r="D5003" s="2" t="s">
        <v>17161</v>
      </c>
      <c r="E5003" t="s">
        <v>859</v>
      </c>
      <c r="F5003" t="s">
        <v>12711</v>
      </c>
      <c r="G5003" t="s">
        <v>856</v>
      </c>
      <c r="H5003" t="s">
        <v>298</v>
      </c>
      <c r="I5003" t="s">
        <v>882</v>
      </c>
      <c r="J5003" t="s">
        <v>856</v>
      </c>
      <c r="K5003" t="s">
        <v>859</v>
      </c>
      <c r="L5003" t="s">
        <v>20654</v>
      </c>
    </row>
    <row r="5004" spans="1:12">
      <c r="A5004" t="s">
        <v>20703</v>
      </c>
      <c r="B5004" t="s">
        <v>20656</v>
      </c>
      <c r="C5004" t="str">
        <f t="shared" si="78"/>
        <v>Flex</v>
      </c>
      <c r="D5004" s="2" t="s">
        <v>9798</v>
      </c>
      <c r="E5004" t="s">
        <v>859</v>
      </c>
      <c r="F5004" t="s">
        <v>17794</v>
      </c>
      <c r="G5004" t="s">
        <v>282</v>
      </c>
      <c r="H5004" t="s">
        <v>20657</v>
      </c>
      <c r="I5004" t="s">
        <v>20658</v>
      </c>
      <c r="J5004" t="s">
        <v>10562</v>
      </c>
      <c r="K5004" t="s">
        <v>1441</v>
      </c>
      <c r="L5004" t="s">
        <v>8884</v>
      </c>
    </row>
    <row r="5005" spans="1:12">
      <c r="A5005" t="s">
        <v>20706</v>
      </c>
      <c r="B5005" t="s">
        <v>20660</v>
      </c>
      <c r="C5005" t="str">
        <f t="shared" si="78"/>
        <v>A</v>
      </c>
      <c r="D5005" s="2" t="s">
        <v>25026</v>
      </c>
      <c r="E5005" t="s">
        <v>859</v>
      </c>
      <c r="F5005" t="s">
        <v>25334</v>
      </c>
      <c r="G5005" t="s">
        <v>856</v>
      </c>
      <c r="H5005" t="s">
        <v>1249</v>
      </c>
      <c r="I5005" t="s">
        <v>20661</v>
      </c>
      <c r="J5005" t="s">
        <v>2830</v>
      </c>
      <c r="K5005" t="s">
        <v>20662</v>
      </c>
      <c r="L5005" t="s">
        <v>8638</v>
      </c>
    </row>
    <row r="5006" spans="1:12">
      <c r="A5006" t="s">
        <v>20709</v>
      </c>
      <c r="B5006" t="s">
        <v>20664</v>
      </c>
      <c r="C5006" t="str">
        <f t="shared" si="78"/>
        <v>Hi-Klass</v>
      </c>
      <c r="D5006" s="2" t="s">
        <v>18723</v>
      </c>
      <c r="E5006" t="s">
        <v>859</v>
      </c>
      <c r="F5006" t="s">
        <v>5757</v>
      </c>
      <c r="G5006" t="s">
        <v>856</v>
      </c>
      <c r="H5006" t="s">
        <v>19266</v>
      </c>
      <c r="I5006" t="s">
        <v>20665</v>
      </c>
      <c r="J5006" t="s">
        <v>448</v>
      </c>
      <c r="K5006" t="s">
        <v>20666</v>
      </c>
      <c r="L5006" t="s">
        <v>8638</v>
      </c>
    </row>
    <row r="5007" spans="1:12">
      <c r="A5007" t="s">
        <v>20712</v>
      </c>
      <c r="B5007" t="s">
        <v>20668</v>
      </c>
      <c r="C5007" t="str">
        <f t="shared" si="78"/>
        <v>Eastern</v>
      </c>
      <c r="D5007" s="2" t="s">
        <v>5174</v>
      </c>
      <c r="E5007" t="s">
        <v>859</v>
      </c>
      <c r="F5007" t="s">
        <v>6760</v>
      </c>
      <c r="G5007" t="s">
        <v>856</v>
      </c>
      <c r="H5007" t="s">
        <v>577</v>
      </c>
      <c r="I5007" t="s">
        <v>1624</v>
      </c>
      <c r="J5007" t="s">
        <v>4413</v>
      </c>
      <c r="K5007" t="s">
        <v>4796</v>
      </c>
      <c r="L5007" t="s">
        <v>6302</v>
      </c>
    </row>
    <row r="5008" spans="1:12">
      <c r="A5008" t="s">
        <v>20715</v>
      </c>
      <c r="B5008" t="s">
        <v>20670</v>
      </c>
      <c r="C5008" t="str">
        <f t="shared" si="78"/>
        <v>Shreyas</v>
      </c>
      <c r="D5008" s="2" t="s">
        <v>8630</v>
      </c>
      <c r="E5008" t="s">
        <v>859</v>
      </c>
      <c r="F5008" t="s">
        <v>7743</v>
      </c>
      <c r="G5008" t="s">
        <v>856</v>
      </c>
      <c r="H5008" t="s">
        <v>91</v>
      </c>
      <c r="I5008" t="s">
        <v>1472</v>
      </c>
      <c r="J5008" t="s">
        <v>733</v>
      </c>
      <c r="K5008" t="s">
        <v>859</v>
      </c>
      <c r="L5008" t="s">
        <v>11649</v>
      </c>
    </row>
    <row r="5009" spans="1:12">
      <c r="A5009" t="s">
        <v>20717</v>
      </c>
      <c r="B5009" t="s">
        <v>20672</v>
      </c>
      <c r="C5009" t="str">
        <f t="shared" si="78"/>
        <v>Tasty</v>
      </c>
      <c r="D5009" s="2" t="s">
        <v>144</v>
      </c>
      <c r="E5009" t="s">
        <v>859</v>
      </c>
      <c r="F5009" t="s">
        <v>4783</v>
      </c>
      <c r="G5009" t="s">
        <v>856</v>
      </c>
      <c r="H5009" t="s">
        <v>7284</v>
      </c>
      <c r="I5009" t="s">
        <v>6080</v>
      </c>
      <c r="J5009" t="s">
        <v>9917</v>
      </c>
      <c r="K5009" t="s">
        <v>15648</v>
      </c>
      <c r="L5009" t="s">
        <v>11649</v>
      </c>
    </row>
    <row r="5010" spans="1:12">
      <c r="A5010" t="s">
        <v>20720</v>
      </c>
      <c r="B5010" t="s">
        <v>20674</v>
      </c>
      <c r="C5010" t="str">
        <f t="shared" si="78"/>
        <v>Subex</v>
      </c>
      <c r="D5010" s="2" t="s">
        <v>10249</v>
      </c>
      <c r="E5010" t="s">
        <v>859</v>
      </c>
      <c r="F5010" t="s">
        <v>29546</v>
      </c>
      <c r="G5010" t="s">
        <v>856</v>
      </c>
      <c r="H5010" t="s">
        <v>6352</v>
      </c>
      <c r="I5010" t="s">
        <v>20675</v>
      </c>
      <c r="J5010" t="s">
        <v>6190</v>
      </c>
      <c r="K5010" t="s">
        <v>18003</v>
      </c>
      <c r="L5010" t="s">
        <v>4523</v>
      </c>
    </row>
    <row r="5011" spans="1:12">
      <c r="A5011" t="s">
        <v>20723</v>
      </c>
      <c r="B5011" t="s">
        <v>20678</v>
      </c>
      <c r="C5011" t="str">
        <f t="shared" si="78"/>
        <v>Yash</v>
      </c>
      <c r="D5011" s="2" t="s">
        <v>5339</v>
      </c>
      <c r="E5011" t="s">
        <v>859</v>
      </c>
      <c r="F5011" t="s">
        <v>8442</v>
      </c>
      <c r="G5011" t="s">
        <v>856</v>
      </c>
      <c r="H5011" t="s">
        <v>293</v>
      </c>
      <c r="I5011" t="s">
        <v>20679</v>
      </c>
      <c r="J5011" t="s">
        <v>15125</v>
      </c>
      <c r="K5011" t="s">
        <v>20680</v>
      </c>
      <c r="L5011" t="s">
        <v>13259</v>
      </c>
    </row>
    <row r="5012" spans="1:12">
      <c r="A5012" t="s">
        <v>20727</v>
      </c>
      <c r="B5012" t="s">
        <v>20682</v>
      </c>
      <c r="C5012" t="str">
        <f t="shared" si="78"/>
        <v>Salem</v>
      </c>
      <c r="D5012" s="2" t="s">
        <v>23702</v>
      </c>
      <c r="E5012" t="s">
        <v>859</v>
      </c>
      <c r="F5012" t="s">
        <v>16491</v>
      </c>
      <c r="G5012" t="s">
        <v>856</v>
      </c>
      <c r="H5012" t="s">
        <v>20684</v>
      </c>
      <c r="I5012" t="s">
        <v>10775</v>
      </c>
      <c r="J5012" t="s">
        <v>719</v>
      </c>
      <c r="K5012" t="s">
        <v>2137</v>
      </c>
      <c r="L5012" t="s">
        <v>3609</v>
      </c>
    </row>
    <row r="5013" spans="1:12">
      <c r="A5013" t="s">
        <v>842</v>
      </c>
      <c r="B5013" t="s">
        <v>843</v>
      </c>
      <c r="C5013" t="str">
        <f t="shared" si="78"/>
        <v>Name</v>
      </c>
      <c r="D5013" s="2" t="s">
        <v>844</v>
      </c>
      <c r="E5013" t="s">
        <v>845</v>
      </c>
      <c r="F5013" t="s">
        <v>846</v>
      </c>
      <c r="G5013" t="s">
        <v>847</v>
      </c>
      <c r="H5013" t="s">
        <v>848</v>
      </c>
      <c r="I5013" t="s">
        <v>849</v>
      </c>
      <c r="J5013" t="s">
        <v>850</v>
      </c>
      <c r="K5013" t="s">
        <v>851</v>
      </c>
      <c r="L5013" t="s">
        <v>852</v>
      </c>
    </row>
    <row r="5014" spans="1:12">
      <c r="A5014" t="s">
        <v>20729</v>
      </c>
      <c r="B5014" t="s">
        <v>20707</v>
      </c>
      <c r="C5014" t="str">
        <f t="shared" si="78"/>
        <v>Bhagawati</v>
      </c>
      <c r="D5014" s="2" t="s">
        <v>1117</v>
      </c>
      <c r="E5014" t="s">
        <v>859</v>
      </c>
      <c r="F5014" t="s">
        <v>3466</v>
      </c>
      <c r="G5014" t="s">
        <v>856</v>
      </c>
      <c r="H5014" t="s">
        <v>354</v>
      </c>
      <c r="I5014" t="s">
        <v>3862</v>
      </c>
      <c r="J5014" t="s">
        <v>1257</v>
      </c>
      <c r="K5014" t="s">
        <v>20708</v>
      </c>
      <c r="L5014" t="s">
        <v>15404</v>
      </c>
    </row>
    <row r="5015" spans="1:12">
      <c r="A5015" t="s">
        <v>20732</v>
      </c>
      <c r="B5015" t="s">
        <v>20686</v>
      </c>
      <c r="C5015" t="str">
        <f t="shared" si="78"/>
        <v>Suryavanshi</v>
      </c>
      <c r="D5015" s="2" t="s">
        <v>6594</v>
      </c>
      <c r="E5015" t="s">
        <v>859</v>
      </c>
      <c r="F5015" t="s">
        <v>6778</v>
      </c>
      <c r="G5015" t="s">
        <v>856</v>
      </c>
      <c r="H5015" t="s">
        <v>732</v>
      </c>
      <c r="I5015" t="s">
        <v>20687</v>
      </c>
      <c r="J5015" t="s">
        <v>1858</v>
      </c>
      <c r="K5015" t="s">
        <v>20688</v>
      </c>
      <c r="L5015" t="s">
        <v>20689</v>
      </c>
    </row>
    <row r="5016" spans="1:12">
      <c r="A5016" t="s">
        <v>20735</v>
      </c>
      <c r="B5016" t="s">
        <v>20691</v>
      </c>
      <c r="C5016" t="str">
        <f t="shared" si="78"/>
        <v>Pro</v>
      </c>
      <c r="D5016" s="2" t="s">
        <v>11817</v>
      </c>
      <c r="E5016" t="s">
        <v>859</v>
      </c>
      <c r="F5016" t="s">
        <v>23202</v>
      </c>
      <c r="G5016" t="s">
        <v>856</v>
      </c>
      <c r="H5016" t="s">
        <v>3353</v>
      </c>
      <c r="I5016" t="s">
        <v>1250</v>
      </c>
      <c r="J5016" t="s">
        <v>856</v>
      </c>
      <c r="K5016" t="s">
        <v>870</v>
      </c>
      <c r="L5016" t="s">
        <v>8640</v>
      </c>
    </row>
    <row r="5017" spans="1:12">
      <c r="A5017" t="s">
        <v>20738</v>
      </c>
      <c r="B5017" t="s">
        <v>20695</v>
      </c>
      <c r="C5017" t="str">
        <f t="shared" si="78"/>
        <v>M</v>
      </c>
      <c r="D5017" s="2" t="s">
        <v>23337</v>
      </c>
      <c r="E5017" t="s">
        <v>859</v>
      </c>
      <c r="F5017" t="s">
        <v>29547</v>
      </c>
      <c r="G5017" t="s">
        <v>856</v>
      </c>
      <c r="H5017" t="s">
        <v>20696</v>
      </c>
      <c r="I5017" t="s">
        <v>11796</v>
      </c>
      <c r="J5017" t="s">
        <v>20697</v>
      </c>
      <c r="K5017" t="s">
        <v>20698</v>
      </c>
      <c r="L5017" t="s">
        <v>23751</v>
      </c>
    </row>
    <row r="5018" spans="1:12">
      <c r="A5018" t="s">
        <v>20740</v>
      </c>
      <c r="B5018" t="s">
        <v>20693</v>
      </c>
      <c r="C5018" t="str">
        <f t="shared" si="78"/>
        <v>Oscar</v>
      </c>
      <c r="D5018" s="2" t="s">
        <v>540</v>
      </c>
      <c r="E5018" t="s">
        <v>859</v>
      </c>
      <c r="F5018" t="s">
        <v>5513</v>
      </c>
      <c r="G5018" t="s">
        <v>856</v>
      </c>
      <c r="H5018" t="s">
        <v>354</v>
      </c>
      <c r="I5018" t="s">
        <v>4466</v>
      </c>
      <c r="J5018" t="s">
        <v>856</v>
      </c>
      <c r="K5018" t="s">
        <v>859</v>
      </c>
      <c r="L5018" t="s">
        <v>6597</v>
      </c>
    </row>
    <row r="5019" spans="1:12">
      <c r="A5019" t="s">
        <v>20745</v>
      </c>
      <c r="B5019" t="s">
        <v>20700</v>
      </c>
      <c r="C5019" t="str">
        <f t="shared" si="78"/>
        <v>Hind.Urban</v>
      </c>
      <c r="D5019" s="2" t="s">
        <v>25595</v>
      </c>
      <c r="E5019" t="s">
        <v>859</v>
      </c>
      <c r="F5019" t="s">
        <v>25596</v>
      </c>
      <c r="G5019" t="s">
        <v>856</v>
      </c>
      <c r="H5019" t="s">
        <v>20701</v>
      </c>
      <c r="I5019" t="s">
        <v>20702</v>
      </c>
      <c r="J5019" t="s">
        <v>16474</v>
      </c>
      <c r="K5019" t="s">
        <v>7560</v>
      </c>
      <c r="L5019" t="s">
        <v>11666</v>
      </c>
    </row>
    <row r="5020" spans="1:12">
      <c r="A5020" t="s">
        <v>20747</v>
      </c>
      <c r="B5020" t="s">
        <v>20704</v>
      </c>
      <c r="C5020" t="str">
        <f t="shared" si="78"/>
        <v>Andrew</v>
      </c>
      <c r="D5020" s="2" t="s">
        <v>4656</v>
      </c>
      <c r="E5020" t="s">
        <v>29548</v>
      </c>
      <c r="F5020" t="s">
        <v>29549</v>
      </c>
      <c r="G5020" t="s">
        <v>856</v>
      </c>
      <c r="H5020" t="s">
        <v>9606</v>
      </c>
      <c r="I5020" t="s">
        <v>20705</v>
      </c>
      <c r="J5020" t="s">
        <v>12998</v>
      </c>
      <c r="K5020" t="s">
        <v>3165</v>
      </c>
      <c r="L5020" t="s">
        <v>20039</v>
      </c>
    </row>
    <row r="5021" spans="1:12">
      <c r="A5021" t="s">
        <v>20749</v>
      </c>
      <c r="B5021" t="s">
        <v>20710</v>
      </c>
      <c r="C5021" t="str">
        <f t="shared" si="78"/>
        <v>Chambal</v>
      </c>
      <c r="D5021" s="2" t="s">
        <v>25597</v>
      </c>
      <c r="E5021" t="s">
        <v>859</v>
      </c>
      <c r="F5021" t="s">
        <v>5596</v>
      </c>
      <c r="G5021" t="s">
        <v>856</v>
      </c>
      <c r="H5021" t="s">
        <v>5266</v>
      </c>
      <c r="I5021" t="s">
        <v>13307</v>
      </c>
      <c r="J5021" t="s">
        <v>856</v>
      </c>
      <c r="K5021" t="s">
        <v>859</v>
      </c>
      <c r="L5021" t="s">
        <v>20711</v>
      </c>
    </row>
    <row r="5022" spans="1:12">
      <c r="A5022" t="s">
        <v>20753</v>
      </c>
      <c r="B5022" t="s">
        <v>20713</v>
      </c>
      <c r="C5022" t="str">
        <f t="shared" si="78"/>
        <v>HB</v>
      </c>
      <c r="D5022" s="2" t="s">
        <v>10995</v>
      </c>
      <c r="E5022" t="s">
        <v>859</v>
      </c>
      <c r="F5022" t="s">
        <v>6273</v>
      </c>
      <c r="G5022" t="s">
        <v>856</v>
      </c>
      <c r="H5022" t="s">
        <v>15354</v>
      </c>
      <c r="I5022" t="s">
        <v>856</v>
      </c>
      <c r="J5022" t="s">
        <v>231</v>
      </c>
      <c r="K5022" t="s">
        <v>856</v>
      </c>
      <c r="L5022" t="s">
        <v>20714</v>
      </c>
    </row>
    <row r="5023" spans="1:12">
      <c r="A5023" t="s">
        <v>20755</v>
      </c>
      <c r="B5023" t="s">
        <v>20716</v>
      </c>
      <c r="C5023" t="str">
        <f t="shared" si="78"/>
        <v>Ganesh</v>
      </c>
      <c r="D5023" s="2" t="s">
        <v>22967</v>
      </c>
      <c r="E5023" t="s">
        <v>859</v>
      </c>
      <c r="F5023" t="s">
        <v>8630</v>
      </c>
      <c r="G5023" t="s">
        <v>856</v>
      </c>
      <c r="H5023" t="s">
        <v>856</v>
      </c>
      <c r="I5023" t="s">
        <v>859</v>
      </c>
      <c r="J5023" t="s">
        <v>1687</v>
      </c>
      <c r="K5023" t="s">
        <v>1250</v>
      </c>
      <c r="L5023" t="s">
        <v>20714</v>
      </c>
    </row>
    <row r="5024" spans="1:12">
      <c r="A5024" t="s">
        <v>842</v>
      </c>
      <c r="B5024" t="s">
        <v>843</v>
      </c>
      <c r="C5024" t="str">
        <f t="shared" si="78"/>
        <v>Name</v>
      </c>
      <c r="D5024" s="2" t="s">
        <v>844</v>
      </c>
      <c r="E5024" t="s">
        <v>845</v>
      </c>
      <c r="F5024" t="s">
        <v>846</v>
      </c>
      <c r="G5024" t="s">
        <v>847</v>
      </c>
      <c r="H5024" t="s">
        <v>848</v>
      </c>
      <c r="I5024" t="s">
        <v>849</v>
      </c>
      <c r="J5024" t="s">
        <v>850</v>
      </c>
      <c r="K5024" t="s">
        <v>851</v>
      </c>
      <c r="L5024" t="s">
        <v>852</v>
      </c>
    </row>
    <row r="5025" spans="1:12">
      <c r="A5025" t="s">
        <v>20759</v>
      </c>
      <c r="B5025" t="s">
        <v>20718</v>
      </c>
      <c r="C5025" t="str">
        <f t="shared" si="78"/>
        <v>Jattashankar</v>
      </c>
      <c r="D5025" s="2" t="s">
        <v>25202</v>
      </c>
      <c r="E5025" t="s">
        <v>859</v>
      </c>
      <c r="F5025" t="s">
        <v>25598</v>
      </c>
      <c r="G5025" t="s">
        <v>856</v>
      </c>
      <c r="H5025" t="s">
        <v>1555</v>
      </c>
      <c r="I5025" t="s">
        <v>20719</v>
      </c>
      <c r="J5025" t="s">
        <v>856</v>
      </c>
      <c r="K5025" t="s">
        <v>870</v>
      </c>
      <c r="L5025" t="s">
        <v>20714</v>
      </c>
    </row>
    <row r="5026" spans="1:12">
      <c r="A5026" t="s">
        <v>20762</v>
      </c>
      <c r="B5026" t="s">
        <v>20721</v>
      </c>
      <c r="C5026" t="str">
        <f t="shared" si="78"/>
        <v>Bohra</v>
      </c>
      <c r="D5026" s="2" t="s">
        <v>6233</v>
      </c>
      <c r="E5026" t="s">
        <v>859</v>
      </c>
      <c r="F5026" t="s">
        <v>29550</v>
      </c>
      <c r="G5026" t="s">
        <v>856</v>
      </c>
      <c r="H5026" t="s">
        <v>11345</v>
      </c>
      <c r="I5026" t="s">
        <v>20722</v>
      </c>
      <c r="J5026" t="s">
        <v>856</v>
      </c>
      <c r="K5026" t="s">
        <v>859</v>
      </c>
      <c r="L5026" t="s">
        <v>16953</v>
      </c>
    </row>
    <row r="5027" spans="1:12">
      <c r="A5027" t="s">
        <v>20766</v>
      </c>
      <c r="B5027" t="s">
        <v>20724</v>
      </c>
      <c r="C5027" t="str">
        <f t="shared" si="78"/>
        <v>Quadrant</v>
      </c>
      <c r="D5027" s="2" t="s">
        <v>29551</v>
      </c>
      <c r="E5027" t="s">
        <v>859</v>
      </c>
      <c r="F5027" t="s">
        <v>29552</v>
      </c>
      <c r="G5027" t="s">
        <v>856</v>
      </c>
      <c r="H5027" t="s">
        <v>20725</v>
      </c>
      <c r="I5027" t="s">
        <v>20726</v>
      </c>
      <c r="J5027" t="s">
        <v>5388</v>
      </c>
      <c r="K5027" t="s">
        <v>11073</v>
      </c>
      <c r="L5027" t="s">
        <v>16953</v>
      </c>
    </row>
    <row r="5028" spans="1:12">
      <c r="A5028" t="s">
        <v>20769</v>
      </c>
      <c r="B5028" t="s">
        <v>20728</v>
      </c>
      <c r="C5028" t="str">
        <f t="shared" si="78"/>
        <v>ACE</v>
      </c>
      <c r="D5028" s="2" t="s">
        <v>189</v>
      </c>
      <c r="E5028" t="s">
        <v>859</v>
      </c>
      <c r="F5028" t="s">
        <v>5276</v>
      </c>
      <c r="G5028" t="s">
        <v>856</v>
      </c>
      <c r="H5028" t="s">
        <v>6992</v>
      </c>
      <c r="I5028" t="s">
        <v>1001</v>
      </c>
      <c r="J5028" t="s">
        <v>856</v>
      </c>
      <c r="K5028" t="s">
        <v>859</v>
      </c>
      <c r="L5028" t="s">
        <v>485</v>
      </c>
    </row>
    <row r="5029" spans="1:12">
      <c r="A5029" t="s">
        <v>20773</v>
      </c>
      <c r="B5029" t="s">
        <v>20730</v>
      </c>
      <c r="C5029" t="str">
        <f t="shared" si="78"/>
        <v>Sampre</v>
      </c>
      <c r="D5029" s="2" t="s">
        <v>25599</v>
      </c>
      <c r="E5029" t="s">
        <v>859</v>
      </c>
      <c r="F5029" t="s">
        <v>25600</v>
      </c>
      <c r="G5029" t="s">
        <v>856</v>
      </c>
      <c r="H5029" t="s">
        <v>3634</v>
      </c>
      <c r="I5029" t="s">
        <v>1431</v>
      </c>
      <c r="J5029" t="s">
        <v>10051</v>
      </c>
      <c r="K5029" t="s">
        <v>20731</v>
      </c>
      <c r="L5029" t="s">
        <v>318</v>
      </c>
    </row>
    <row r="5030" spans="1:12">
      <c r="A5030" t="s">
        <v>20775</v>
      </c>
      <c r="B5030" t="s">
        <v>20733</v>
      </c>
      <c r="C5030" t="str">
        <f t="shared" si="78"/>
        <v>Bombay</v>
      </c>
      <c r="D5030" s="2" t="s">
        <v>25601</v>
      </c>
      <c r="E5030" t="s">
        <v>859</v>
      </c>
      <c r="F5030" t="s">
        <v>5388</v>
      </c>
      <c r="G5030" t="s">
        <v>856</v>
      </c>
      <c r="H5030" t="s">
        <v>175</v>
      </c>
      <c r="I5030" t="s">
        <v>19378</v>
      </c>
      <c r="J5030" t="s">
        <v>856</v>
      </c>
      <c r="K5030" t="s">
        <v>859</v>
      </c>
      <c r="L5030" t="s">
        <v>20734</v>
      </c>
    </row>
    <row r="5031" spans="1:12">
      <c r="A5031" t="s">
        <v>20777</v>
      </c>
      <c r="B5031" t="s">
        <v>20736</v>
      </c>
      <c r="C5031" t="str">
        <f t="shared" si="78"/>
        <v>Golech.Glob.Fin.</v>
      </c>
      <c r="D5031" s="2" t="s">
        <v>22734</v>
      </c>
      <c r="E5031" t="s">
        <v>859</v>
      </c>
      <c r="F5031" t="s">
        <v>7096</v>
      </c>
      <c r="G5031" t="s">
        <v>856</v>
      </c>
      <c r="H5031" t="s">
        <v>3634</v>
      </c>
      <c r="I5031" t="s">
        <v>6410</v>
      </c>
      <c r="J5031" t="s">
        <v>5604</v>
      </c>
      <c r="K5031" t="s">
        <v>20737</v>
      </c>
      <c r="L5031" t="s">
        <v>469</v>
      </c>
    </row>
    <row r="5032" spans="1:12">
      <c r="A5032" t="s">
        <v>20781</v>
      </c>
      <c r="B5032" t="s">
        <v>20739</v>
      </c>
      <c r="C5032" t="str">
        <f t="shared" si="78"/>
        <v>Globus</v>
      </c>
      <c r="D5032" s="2" t="s">
        <v>9092</v>
      </c>
      <c r="E5032" t="s">
        <v>859</v>
      </c>
      <c r="F5032" t="s">
        <v>29553</v>
      </c>
      <c r="G5032" t="s">
        <v>856</v>
      </c>
      <c r="H5032" t="s">
        <v>2196</v>
      </c>
      <c r="I5032" t="s">
        <v>1868</v>
      </c>
      <c r="J5032" t="s">
        <v>856</v>
      </c>
      <c r="K5032" t="s">
        <v>859</v>
      </c>
      <c r="L5032" t="s">
        <v>6656</v>
      </c>
    </row>
    <row r="5033" spans="1:12">
      <c r="A5033" t="s">
        <v>20784</v>
      </c>
      <c r="B5033" t="s">
        <v>20741</v>
      </c>
      <c r="C5033" t="str">
        <f t="shared" si="78"/>
        <v>Aditya</v>
      </c>
      <c r="D5033" s="2" t="s">
        <v>4726</v>
      </c>
      <c r="E5033" t="s">
        <v>859</v>
      </c>
      <c r="F5033" t="s">
        <v>253</v>
      </c>
      <c r="G5033" t="s">
        <v>856</v>
      </c>
      <c r="H5033" t="s">
        <v>5984</v>
      </c>
      <c r="I5033" t="s">
        <v>20742</v>
      </c>
      <c r="J5033" t="s">
        <v>3505</v>
      </c>
      <c r="K5033" t="s">
        <v>20743</v>
      </c>
      <c r="L5033" t="s">
        <v>20744</v>
      </c>
    </row>
    <row r="5034" spans="1:12">
      <c r="A5034" t="s">
        <v>20788</v>
      </c>
      <c r="B5034" t="s">
        <v>20746</v>
      </c>
      <c r="C5034" t="str">
        <f t="shared" si="78"/>
        <v>Alchemist</v>
      </c>
      <c r="D5034" s="2" t="s">
        <v>1362</v>
      </c>
      <c r="E5034" t="s">
        <v>859</v>
      </c>
      <c r="F5034" t="s">
        <v>10859</v>
      </c>
      <c r="G5034" t="s">
        <v>856</v>
      </c>
      <c r="H5034" t="s">
        <v>5266</v>
      </c>
      <c r="I5034" t="s">
        <v>15414</v>
      </c>
      <c r="J5034" t="s">
        <v>856</v>
      </c>
      <c r="K5034" t="s">
        <v>859</v>
      </c>
      <c r="L5034" t="s">
        <v>11463</v>
      </c>
    </row>
    <row r="5035" spans="1:12">
      <c r="A5035" t="s">
        <v>20792</v>
      </c>
      <c r="B5035" t="s">
        <v>22249</v>
      </c>
      <c r="C5035" t="str">
        <f t="shared" si="78"/>
        <v>RCI</v>
      </c>
      <c r="D5035" s="2" t="s">
        <v>4875</v>
      </c>
      <c r="E5035" t="s">
        <v>859</v>
      </c>
      <c r="F5035" t="s">
        <v>5774</v>
      </c>
      <c r="G5035" t="s">
        <v>856</v>
      </c>
      <c r="H5035" t="s">
        <v>13872</v>
      </c>
      <c r="I5035" t="s">
        <v>5226</v>
      </c>
      <c r="J5035" t="s">
        <v>1257</v>
      </c>
      <c r="K5035" t="s">
        <v>20708</v>
      </c>
      <c r="L5035" t="s">
        <v>22788</v>
      </c>
    </row>
    <row r="5036" spans="1:12">
      <c r="A5036" t="s">
        <v>20794</v>
      </c>
      <c r="B5036" t="s">
        <v>20748</v>
      </c>
      <c r="C5036" t="str">
        <f t="shared" si="78"/>
        <v>Baron</v>
      </c>
      <c r="D5036" s="2" t="s">
        <v>244</v>
      </c>
      <c r="E5036" t="s">
        <v>859</v>
      </c>
      <c r="F5036" t="s">
        <v>376</v>
      </c>
      <c r="G5036" t="s">
        <v>856</v>
      </c>
      <c r="H5036" t="s">
        <v>1249</v>
      </c>
      <c r="I5036" t="s">
        <v>6795</v>
      </c>
      <c r="J5036" t="s">
        <v>856</v>
      </c>
      <c r="K5036" t="s">
        <v>870</v>
      </c>
      <c r="L5036" t="s">
        <v>17435</v>
      </c>
    </row>
    <row r="5037" spans="1:12">
      <c r="A5037" t="s">
        <v>20798</v>
      </c>
      <c r="B5037" t="s">
        <v>20750</v>
      </c>
      <c r="C5037" t="str">
        <f t="shared" si="78"/>
        <v>Jetmall</v>
      </c>
      <c r="D5037" s="2" t="s">
        <v>6731</v>
      </c>
      <c r="E5037" t="s">
        <v>859</v>
      </c>
      <c r="F5037" t="s">
        <v>7476</v>
      </c>
      <c r="G5037" t="s">
        <v>856</v>
      </c>
      <c r="H5037" t="s">
        <v>9646</v>
      </c>
      <c r="I5037" t="s">
        <v>19277</v>
      </c>
      <c r="J5037" t="s">
        <v>2059</v>
      </c>
      <c r="K5037" t="s">
        <v>20751</v>
      </c>
      <c r="L5037" t="s">
        <v>20752</v>
      </c>
    </row>
    <row r="5038" spans="1:12">
      <c r="A5038" t="s">
        <v>20802</v>
      </c>
      <c r="B5038" t="s">
        <v>20754</v>
      </c>
      <c r="C5038" t="str">
        <f t="shared" si="78"/>
        <v>Yash</v>
      </c>
      <c r="D5038" s="2" t="s">
        <v>29554</v>
      </c>
      <c r="E5038" t="s">
        <v>859</v>
      </c>
      <c r="F5038" t="s">
        <v>25134</v>
      </c>
      <c r="G5038" t="s">
        <v>856</v>
      </c>
      <c r="H5038" t="s">
        <v>2410</v>
      </c>
      <c r="I5038" t="s">
        <v>8892</v>
      </c>
      <c r="J5038" t="s">
        <v>2320</v>
      </c>
      <c r="K5038" t="s">
        <v>1002</v>
      </c>
      <c r="L5038" t="s">
        <v>645</v>
      </c>
    </row>
    <row r="5039" spans="1:12">
      <c r="A5039" t="s">
        <v>20805</v>
      </c>
      <c r="B5039" t="s">
        <v>20756</v>
      </c>
      <c r="C5039" t="str">
        <f t="shared" si="78"/>
        <v>Banka</v>
      </c>
      <c r="D5039" s="2" t="s">
        <v>1381</v>
      </c>
      <c r="E5039" t="s">
        <v>859</v>
      </c>
      <c r="F5039" t="s">
        <v>28133</v>
      </c>
      <c r="G5039" t="s">
        <v>856</v>
      </c>
      <c r="H5039" t="s">
        <v>883</v>
      </c>
      <c r="I5039" t="s">
        <v>20757</v>
      </c>
      <c r="J5039" t="s">
        <v>3698</v>
      </c>
      <c r="K5039" t="s">
        <v>20758</v>
      </c>
      <c r="L5039" t="s">
        <v>11678</v>
      </c>
    </row>
    <row r="5040" spans="1:12">
      <c r="A5040" t="s">
        <v>842</v>
      </c>
      <c r="B5040" t="s">
        <v>843</v>
      </c>
      <c r="C5040" t="str">
        <f t="shared" si="78"/>
        <v>Name</v>
      </c>
      <c r="D5040" s="2" t="s">
        <v>844</v>
      </c>
      <c r="E5040" t="s">
        <v>845</v>
      </c>
      <c r="F5040" t="s">
        <v>846</v>
      </c>
      <c r="G5040" t="s">
        <v>847</v>
      </c>
      <c r="H5040" t="s">
        <v>848</v>
      </c>
      <c r="I5040" t="s">
        <v>849</v>
      </c>
      <c r="J5040" t="s">
        <v>850</v>
      </c>
      <c r="K5040" t="s">
        <v>851</v>
      </c>
      <c r="L5040" t="s">
        <v>852</v>
      </c>
    </row>
    <row r="5041" spans="1:12">
      <c r="A5041" t="s">
        <v>20809</v>
      </c>
      <c r="B5041" t="s">
        <v>20760</v>
      </c>
      <c r="C5041" t="str">
        <f t="shared" si="78"/>
        <v>Skyline</v>
      </c>
      <c r="D5041" s="2" t="s">
        <v>3200</v>
      </c>
      <c r="E5041" t="s">
        <v>859</v>
      </c>
      <c r="F5041" t="s">
        <v>8205</v>
      </c>
      <c r="G5041" t="s">
        <v>856</v>
      </c>
      <c r="H5041" t="s">
        <v>1274</v>
      </c>
      <c r="I5041" t="s">
        <v>16675</v>
      </c>
      <c r="J5041" t="s">
        <v>856</v>
      </c>
      <c r="K5041" t="s">
        <v>859</v>
      </c>
      <c r="L5041" t="s">
        <v>20761</v>
      </c>
    </row>
    <row r="5042" spans="1:12">
      <c r="A5042" t="s">
        <v>20814</v>
      </c>
      <c r="B5042" t="s">
        <v>20763</v>
      </c>
      <c r="C5042" t="str">
        <f t="shared" si="78"/>
        <v>Mefcom</v>
      </c>
      <c r="D5042" s="2" t="s">
        <v>1338</v>
      </c>
      <c r="E5042" t="s">
        <v>19262</v>
      </c>
      <c r="F5042" t="s">
        <v>1409</v>
      </c>
      <c r="G5042" t="s">
        <v>856</v>
      </c>
      <c r="H5042" t="s">
        <v>1316</v>
      </c>
      <c r="I5042" t="s">
        <v>20764</v>
      </c>
      <c r="J5042" t="s">
        <v>20765</v>
      </c>
      <c r="K5042" t="s">
        <v>8791</v>
      </c>
      <c r="L5042" t="s">
        <v>1711</v>
      </c>
    </row>
    <row r="5043" spans="1:12">
      <c r="A5043" t="s">
        <v>20820</v>
      </c>
      <c r="B5043" t="s">
        <v>20767</v>
      </c>
      <c r="C5043" t="str">
        <f t="shared" si="78"/>
        <v>Shamrock</v>
      </c>
      <c r="D5043" s="2" t="s">
        <v>921</v>
      </c>
      <c r="E5043" t="s">
        <v>859</v>
      </c>
      <c r="F5043" t="s">
        <v>1089</v>
      </c>
      <c r="G5043" t="s">
        <v>856</v>
      </c>
      <c r="H5043" t="s">
        <v>1106</v>
      </c>
      <c r="I5043" t="s">
        <v>870</v>
      </c>
      <c r="J5043" t="s">
        <v>856</v>
      </c>
      <c r="K5043" t="s">
        <v>859</v>
      </c>
      <c r="L5043" t="s">
        <v>20768</v>
      </c>
    </row>
    <row r="5044" spans="1:12">
      <c r="A5044" t="s">
        <v>20823</v>
      </c>
      <c r="B5044" t="s">
        <v>20770</v>
      </c>
      <c r="C5044" t="str">
        <f t="shared" si="78"/>
        <v>NACL</v>
      </c>
      <c r="D5044" s="2" t="s">
        <v>24197</v>
      </c>
      <c r="E5044" t="s">
        <v>859</v>
      </c>
      <c r="F5044" t="s">
        <v>29555</v>
      </c>
      <c r="G5044" t="s">
        <v>856</v>
      </c>
      <c r="H5044" t="s">
        <v>2145</v>
      </c>
      <c r="I5044" t="s">
        <v>20771</v>
      </c>
      <c r="J5044" t="s">
        <v>20772</v>
      </c>
      <c r="K5044" t="s">
        <v>2565</v>
      </c>
      <c r="L5044" t="s">
        <v>13646</v>
      </c>
    </row>
    <row r="5045" spans="1:12">
      <c r="A5045" t="s">
        <v>20828</v>
      </c>
      <c r="B5045" t="s">
        <v>20774</v>
      </c>
      <c r="C5045" t="str">
        <f t="shared" si="78"/>
        <v>Standard</v>
      </c>
      <c r="D5045" s="2" t="s">
        <v>7024</v>
      </c>
      <c r="E5045" t="s">
        <v>859</v>
      </c>
      <c r="F5045" t="s">
        <v>29556</v>
      </c>
      <c r="G5045" t="s">
        <v>856</v>
      </c>
      <c r="H5045" t="s">
        <v>19698</v>
      </c>
      <c r="I5045" t="s">
        <v>12492</v>
      </c>
      <c r="J5045" t="s">
        <v>4726</v>
      </c>
      <c r="K5045" t="s">
        <v>14346</v>
      </c>
      <c r="L5045" t="s">
        <v>200</v>
      </c>
    </row>
    <row r="5046" spans="1:12">
      <c r="A5046" t="s">
        <v>20830</v>
      </c>
      <c r="B5046" t="s">
        <v>20776</v>
      </c>
      <c r="C5046" t="str">
        <f t="shared" si="78"/>
        <v>Kabra</v>
      </c>
      <c r="D5046" s="2" t="s">
        <v>1495</v>
      </c>
      <c r="E5046" t="s">
        <v>859</v>
      </c>
      <c r="F5046" t="s">
        <v>8411</v>
      </c>
      <c r="G5046" t="s">
        <v>856</v>
      </c>
      <c r="H5046" t="s">
        <v>419</v>
      </c>
      <c r="I5046" t="s">
        <v>1009</v>
      </c>
      <c r="J5046" t="s">
        <v>12287</v>
      </c>
      <c r="K5046" t="s">
        <v>859</v>
      </c>
      <c r="L5046" t="s">
        <v>12001</v>
      </c>
    </row>
    <row r="5047" spans="1:12">
      <c r="A5047" t="s">
        <v>20833</v>
      </c>
      <c r="B5047" t="s">
        <v>20778</v>
      </c>
      <c r="C5047" t="str">
        <f t="shared" si="78"/>
        <v>Sparc</v>
      </c>
      <c r="D5047" s="2" t="s">
        <v>311</v>
      </c>
      <c r="E5047" t="s">
        <v>859</v>
      </c>
      <c r="F5047" t="s">
        <v>6517</v>
      </c>
      <c r="G5047" t="s">
        <v>856</v>
      </c>
      <c r="H5047" t="s">
        <v>15831</v>
      </c>
      <c r="I5047" t="s">
        <v>20779</v>
      </c>
      <c r="J5047" t="s">
        <v>1279</v>
      </c>
      <c r="K5047" t="s">
        <v>20780</v>
      </c>
      <c r="L5047" t="s">
        <v>15812</v>
      </c>
    </row>
    <row r="5048" spans="1:12">
      <c r="A5048" t="s">
        <v>20837</v>
      </c>
      <c r="B5048" t="s">
        <v>20782</v>
      </c>
      <c r="C5048" t="str">
        <f t="shared" si="78"/>
        <v>Ekam</v>
      </c>
      <c r="D5048" s="2" t="s">
        <v>15041</v>
      </c>
      <c r="E5048" t="s">
        <v>859</v>
      </c>
      <c r="F5048" t="s">
        <v>2888</v>
      </c>
      <c r="G5048" t="s">
        <v>856</v>
      </c>
      <c r="H5048" t="s">
        <v>6992</v>
      </c>
      <c r="I5048" t="s">
        <v>20783</v>
      </c>
      <c r="J5048" t="s">
        <v>632</v>
      </c>
      <c r="K5048" t="s">
        <v>15410</v>
      </c>
      <c r="L5048" t="s">
        <v>251</v>
      </c>
    </row>
    <row r="5049" spans="1:12">
      <c r="A5049" t="s">
        <v>20841</v>
      </c>
      <c r="B5049" t="s">
        <v>20785</v>
      </c>
      <c r="C5049" t="str">
        <f t="shared" si="78"/>
        <v>Eco</v>
      </c>
      <c r="D5049" s="2" t="s">
        <v>8100</v>
      </c>
      <c r="E5049" t="s">
        <v>859</v>
      </c>
      <c r="F5049" t="s">
        <v>29557</v>
      </c>
      <c r="G5049" t="s">
        <v>856</v>
      </c>
      <c r="H5049" t="s">
        <v>501</v>
      </c>
      <c r="I5049" t="s">
        <v>20786</v>
      </c>
      <c r="J5049" t="s">
        <v>1819</v>
      </c>
      <c r="K5049" t="s">
        <v>4219</v>
      </c>
      <c r="L5049" t="s">
        <v>20787</v>
      </c>
    </row>
    <row r="5050" spans="1:12">
      <c r="A5050" t="s">
        <v>20845</v>
      </c>
      <c r="B5050" t="s">
        <v>20789</v>
      </c>
      <c r="C5050" t="str">
        <f t="shared" si="78"/>
        <v>Dhanlaxmi</v>
      </c>
      <c r="D5050" s="2" t="s">
        <v>25114</v>
      </c>
      <c r="E5050" t="s">
        <v>859</v>
      </c>
      <c r="F5050" t="s">
        <v>14944</v>
      </c>
      <c r="G5050" t="s">
        <v>856</v>
      </c>
      <c r="H5050" t="s">
        <v>2723</v>
      </c>
      <c r="I5050" t="s">
        <v>20790</v>
      </c>
      <c r="J5050" t="s">
        <v>2618</v>
      </c>
      <c r="K5050" t="s">
        <v>20791</v>
      </c>
      <c r="L5050" t="s">
        <v>13680</v>
      </c>
    </row>
    <row r="5051" spans="1:12">
      <c r="A5051" t="s">
        <v>842</v>
      </c>
      <c r="B5051" t="s">
        <v>843</v>
      </c>
      <c r="C5051" t="str">
        <f t="shared" si="78"/>
        <v>Name</v>
      </c>
      <c r="D5051" s="2" t="s">
        <v>844</v>
      </c>
      <c r="E5051" t="s">
        <v>845</v>
      </c>
      <c r="F5051" t="s">
        <v>846</v>
      </c>
      <c r="G5051" t="s">
        <v>847</v>
      </c>
      <c r="H5051" t="s">
        <v>848</v>
      </c>
      <c r="I5051" t="s">
        <v>849</v>
      </c>
      <c r="J5051" t="s">
        <v>850</v>
      </c>
      <c r="K5051" t="s">
        <v>851</v>
      </c>
      <c r="L5051" t="s">
        <v>852</v>
      </c>
    </row>
    <row r="5052" spans="1:12">
      <c r="A5052" t="s">
        <v>20847</v>
      </c>
      <c r="B5052" t="s">
        <v>20793</v>
      </c>
      <c r="C5052" t="str">
        <f t="shared" si="78"/>
        <v>The</v>
      </c>
      <c r="D5052" s="2" t="s">
        <v>29558</v>
      </c>
      <c r="E5052" t="s">
        <v>859</v>
      </c>
      <c r="F5052" t="s">
        <v>23042</v>
      </c>
      <c r="G5052" t="s">
        <v>856</v>
      </c>
      <c r="H5052" t="s">
        <v>593</v>
      </c>
      <c r="I5052" t="s">
        <v>1744</v>
      </c>
      <c r="J5052" t="s">
        <v>856</v>
      </c>
      <c r="K5052" t="s">
        <v>870</v>
      </c>
      <c r="L5052" t="s">
        <v>650</v>
      </c>
    </row>
    <row r="5053" spans="1:12">
      <c r="A5053" t="s">
        <v>20849</v>
      </c>
      <c r="B5053" t="s">
        <v>20795</v>
      </c>
      <c r="C5053" t="str">
        <f t="shared" si="78"/>
        <v>Bodhtree</v>
      </c>
      <c r="D5053" s="2" t="s">
        <v>3562</v>
      </c>
      <c r="E5053" t="s">
        <v>859</v>
      </c>
      <c r="F5053" t="s">
        <v>29559</v>
      </c>
      <c r="G5053" t="s">
        <v>856</v>
      </c>
      <c r="H5053" t="s">
        <v>1986</v>
      </c>
      <c r="I5053" t="s">
        <v>20796</v>
      </c>
      <c r="J5053" t="s">
        <v>6228</v>
      </c>
      <c r="K5053" t="s">
        <v>20797</v>
      </c>
      <c r="L5053" t="s">
        <v>650</v>
      </c>
    </row>
    <row r="5054" spans="1:12">
      <c r="A5054" t="s">
        <v>20852</v>
      </c>
      <c r="B5054" t="s">
        <v>20799</v>
      </c>
      <c r="C5054" t="str">
        <f t="shared" si="78"/>
        <v>Nakoda</v>
      </c>
      <c r="D5054" s="2" t="s">
        <v>16840</v>
      </c>
      <c r="E5054" t="s">
        <v>859</v>
      </c>
      <c r="F5054" t="s">
        <v>22758</v>
      </c>
      <c r="G5054" t="s">
        <v>856</v>
      </c>
      <c r="H5054" t="s">
        <v>2240</v>
      </c>
      <c r="I5054" t="s">
        <v>19510</v>
      </c>
      <c r="J5054" t="s">
        <v>2896</v>
      </c>
      <c r="K5054" t="s">
        <v>20800</v>
      </c>
      <c r="L5054" t="s">
        <v>20801</v>
      </c>
    </row>
    <row r="5055" spans="1:12">
      <c r="A5055" t="s">
        <v>20855</v>
      </c>
      <c r="B5055" t="s">
        <v>20803</v>
      </c>
      <c r="C5055" t="str">
        <f t="shared" si="78"/>
        <v>Advance</v>
      </c>
      <c r="D5055" s="2" t="s">
        <v>2717</v>
      </c>
      <c r="E5055" t="s">
        <v>859</v>
      </c>
      <c r="F5055" t="s">
        <v>8966</v>
      </c>
      <c r="G5055" t="s">
        <v>856</v>
      </c>
      <c r="H5055" t="s">
        <v>2451</v>
      </c>
      <c r="I5055" t="s">
        <v>700</v>
      </c>
      <c r="J5055" t="s">
        <v>10144</v>
      </c>
      <c r="K5055" t="s">
        <v>20804</v>
      </c>
      <c r="L5055" t="s">
        <v>10986</v>
      </c>
    </row>
    <row r="5056" spans="1:12">
      <c r="A5056" t="s">
        <v>20859</v>
      </c>
      <c r="B5056" t="s">
        <v>20806</v>
      </c>
      <c r="C5056" t="str">
        <f t="shared" si="78"/>
        <v>Organic</v>
      </c>
      <c r="D5056" s="2" t="s">
        <v>6426</v>
      </c>
      <c r="E5056" t="s">
        <v>859</v>
      </c>
      <c r="F5056" t="s">
        <v>4036</v>
      </c>
      <c r="G5056" t="s">
        <v>856</v>
      </c>
      <c r="H5056" t="s">
        <v>19635</v>
      </c>
      <c r="I5056" t="s">
        <v>20807</v>
      </c>
      <c r="J5056" t="s">
        <v>3117</v>
      </c>
      <c r="K5056" t="s">
        <v>15376</v>
      </c>
      <c r="L5056" t="s">
        <v>20808</v>
      </c>
    </row>
    <row r="5057" spans="1:12">
      <c r="A5057" t="s">
        <v>20863</v>
      </c>
      <c r="B5057" t="s">
        <v>20864</v>
      </c>
      <c r="C5057" t="str">
        <f t="shared" si="78"/>
        <v>Zodiac</v>
      </c>
      <c r="D5057" s="2" t="s">
        <v>22695</v>
      </c>
      <c r="E5057" t="s">
        <v>859</v>
      </c>
      <c r="F5057" t="s">
        <v>25602</v>
      </c>
      <c r="G5057" t="s">
        <v>856</v>
      </c>
      <c r="H5057" t="s">
        <v>20865</v>
      </c>
      <c r="I5057" t="s">
        <v>5513</v>
      </c>
      <c r="J5057" t="s">
        <v>2467</v>
      </c>
      <c r="K5057" t="s">
        <v>3471</v>
      </c>
      <c r="L5057" t="s">
        <v>12114</v>
      </c>
    </row>
    <row r="5058" spans="1:12">
      <c r="A5058" t="s">
        <v>20866</v>
      </c>
      <c r="B5058" t="s">
        <v>20810</v>
      </c>
      <c r="C5058" t="str">
        <f t="shared" ref="C5058:C5121" si="79">IFERROR(LEFT(B5058,FIND(" ",B5058)-1),B5058)</f>
        <v>Orchasp</v>
      </c>
      <c r="D5058" s="2" t="s">
        <v>134</v>
      </c>
      <c r="E5058" t="s">
        <v>859</v>
      </c>
      <c r="F5058" t="s">
        <v>29560</v>
      </c>
      <c r="G5058" t="s">
        <v>856</v>
      </c>
      <c r="H5058" t="s">
        <v>3847</v>
      </c>
      <c r="I5058" t="s">
        <v>20811</v>
      </c>
      <c r="J5058" t="s">
        <v>4936</v>
      </c>
      <c r="K5058" t="s">
        <v>20812</v>
      </c>
      <c r="L5058" t="s">
        <v>20813</v>
      </c>
    </row>
    <row r="5059" spans="1:12">
      <c r="A5059" t="s">
        <v>20870</v>
      </c>
      <c r="B5059" t="s">
        <v>20815</v>
      </c>
      <c r="C5059" t="str">
        <f t="shared" si="79"/>
        <v>Walchan.</v>
      </c>
      <c r="D5059" s="2" t="s">
        <v>29561</v>
      </c>
      <c r="E5059" t="s">
        <v>859</v>
      </c>
      <c r="F5059" t="s">
        <v>29562</v>
      </c>
      <c r="G5059" t="s">
        <v>856</v>
      </c>
      <c r="H5059" t="s">
        <v>20816</v>
      </c>
      <c r="I5059" t="s">
        <v>20817</v>
      </c>
      <c r="J5059" t="s">
        <v>20818</v>
      </c>
      <c r="K5059" t="s">
        <v>20819</v>
      </c>
      <c r="L5059" t="s">
        <v>6888</v>
      </c>
    </row>
    <row r="5060" spans="1:12">
      <c r="A5060" t="s">
        <v>20872</v>
      </c>
      <c r="B5060" t="s">
        <v>20821</v>
      </c>
      <c r="C5060" t="str">
        <f t="shared" si="79"/>
        <v>Oil</v>
      </c>
      <c r="D5060" s="2" t="s">
        <v>23261</v>
      </c>
      <c r="E5060" t="s">
        <v>859</v>
      </c>
      <c r="F5060" t="s">
        <v>25603</v>
      </c>
      <c r="G5060" t="s">
        <v>856</v>
      </c>
      <c r="H5060" t="s">
        <v>361</v>
      </c>
      <c r="I5060" t="s">
        <v>5886</v>
      </c>
      <c r="J5060" t="s">
        <v>5247</v>
      </c>
      <c r="K5060" t="s">
        <v>13656</v>
      </c>
      <c r="L5060" t="s">
        <v>13793</v>
      </c>
    </row>
    <row r="5061" spans="1:12">
      <c r="A5061" t="s">
        <v>20875</v>
      </c>
      <c r="B5061" t="s">
        <v>20824</v>
      </c>
      <c r="C5061" t="str">
        <f t="shared" si="79"/>
        <v>Sayaji</v>
      </c>
      <c r="D5061" s="2" t="s">
        <v>25604</v>
      </c>
      <c r="E5061" t="s">
        <v>859</v>
      </c>
      <c r="F5061" t="s">
        <v>25605</v>
      </c>
      <c r="G5061" t="s">
        <v>856</v>
      </c>
      <c r="H5061" t="s">
        <v>20825</v>
      </c>
      <c r="I5061" t="s">
        <v>5511</v>
      </c>
      <c r="J5061" t="s">
        <v>20826</v>
      </c>
      <c r="K5061" t="s">
        <v>19710</v>
      </c>
      <c r="L5061" t="s">
        <v>20827</v>
      </c>
    </row>
    <row r="5062" spans="1:12">
      <c r="A5062" t="s">
        <v>20880</v>
      </c>
      <c r="B5062" t="s">
        <v>23755</v>
      </c>
      <c r="C5062" t="str">
        <f t="shared" si="79"/>
        <v>Shentracon</v>
      </c>
      <c r="D5062" s="2" t="s">
        <v>2420</v>
      </c>
      <c r="E5062" t="s">
        <v>23596</v>
      </c>
      <c r="F5062" t="s">
        <v>435</v>
      </c>
      <c r="G5062" t="s">
        <v>856</v>
      </c>
      <c r="H5062" t="s">
        <v>1687</v>
      </c>
      <c r="I5062" t="s">
        <v>16738</v>
      </c>
      <c r="J5062" t="s">
        <v>856</v>
      </c>
      <c r="K5062" t="s">
        <v>859</v>
      </c>
      <c r="L5062" t="s">
        <v>2185</v>
      </c>
    </row>
    <row r="5063" spans="1:12">
      <c r="A5063" t="s">
        <v>20884</v>
      </c>
      <c r="B5063" t="s">
        <v>20829</v>
      </c>
      <c r="C5063" t="str">
        <f t="shared" si="79"/>
        <v>Landmark</v>
      </c>
      <c r="D5063" s="2" t="s">
        <v>579</v>
      </c>
      <c r="E5063" t="s">
        <v>859</v>
      </c>
      <c r="F5063" t="s">
        <v>23638</v>
      </c>
      <c r="G5063" t="s">
        <v>856</v>
      </c>
      <c r="H5063" t="s">
        <v>3353</v>
      </c>
      <c r="I5063" t="s">
        <v>17484</v>
      </c>
      <c r="J5063" t="s">
        <v>856</v>
      </c>
      <c r="K5063" t="s">
        <v>870</v>
      </c>
      <c r="L5063" t="s">
        <v>12729</v>
      </c>
    </row>
    <row r="5064" spans="1:12">
      <c r="A5064" t="s">
        <v>20890</v>
      </c>
      <c r="B5064" t="s">
        <v>20831</v>
      </c>
      <c r="C5064" t="str">
        <f t="shared" si="79"/>
        <v>Vista</v>
      </c>
      <c r="D5064" s="2" t="s">
        <v>3611</v>
      </c>
      <c r="E5064" t="s">
        <v>859</v>
      </c>
      <c r="F5064" t="s">
        <v>23101</v>
      </c>
      <c r="G5064" t="s">
        <v>856</v>
      </c>
      <c r="H5064" t="s">
        <v>18921</v>
      </c>
      <c r="I5064" t="s">
        <v>16947</v>
      </c>
      <c r="J5064" t="s">
        <v>601</v>
      </c>
      <c r="K5064" t="s">
        <v>20832</v>
      </c>
      <c r="L5064" t="s">
        <v>13999</v>
      </c>
    </row>
    <row r="5065" spans="1:12">
      <c r="A5065" t="s">
        <v>20894</v>
      </c>
      <c r="B5065" t="s">
        <v>20834</v>
      </c>
      <c r="C5065" t="str">
        <f t="shared" si="79"/>
        <v>Noida</v>
      </c>
      <c r="D5065" s="2" t="s">
        <v>689</v>
      </c>
      <c r="E5065" t="s">
        <v>859</v>
      </c>
      <c r="F5065" t="s">
        <v>25606</v>
      </c>
      <c r="G5065" t="s">
        <v>856</v>
      </c>
      <c r="H5065" t="s">
        <v>7260</v>
      </c>
      <c r="I5065" t="s">
        <v>20835</v>
      </c>
      <c r="J5065" t="s">
        <v>7147</v>
      </c>
      <c r="K5065" t="s">
        <v>316</v>
      </c>
      <c r="L5065" t="s">
        <v>20836</v>
      </c>
    </row>
    <row r="5066" spans="1:12">
      <c r="A5066" t="s">
        <v>20899</v>
      </c>
      <c r="B5066" t="s">
        <v>20838</v>
      </c>
      <c r="C5066" t="str">
        <f t="shared" si="79"/>
        <v>Inspire</v>
      </c>
      <c r="D5066" s="2" t="s">
        <v>8960</v>
      </c>
      <c r="E5066" t="s">
        <v>859</v>
      </c>
      <c r="F5066" t="s">
        <v>24522</v>
      </c>
      <c r="G5066" t="s">
        <v>856</v>
      </c>
      <c r="H5066" t="s">
        <v>501</v>
      </c>
      <c r="I5066" t="s">
        <v>20839</v>
      </c>
      <c r="J5066" t="s">
        <v>4958</v>
      </c>
      <c r="K5066" t="s">
        <v>20840</v>
      </c>
      <c r="L5066" t="s">
        <v>9022</v>
      </c>
    </row>
    <row r="5067" spans="1:12">
      <c r="A5067" t="s">
        <v>842</v>
      </c>
      <c r="B5067" t="s">
        <v>843</v>
      </c>
      <c r="C5067" t="str">
        <f t="shared" si="79"/>
        <v>Name</v>
      </c>
      <c r="D5067" s="2" t="s">
        <v>844</v>
      </c>
      <c r="E5067" t="s">
        <v>845</v>
      </c>
      <c r="F5067" t="s">
        <v>846</v>
      </c>
      <c r="G5067" t="s">
        <v>847</v>
      </c>
      <c r="H5067" t="s">
        <v>848</v>
      </c>
      <c r="I5067" t="s">
        <v>849</v>
      </c>
      <c r="J5067" t="s">
        <v>850</v>
      </c>
      <c r="K5067" t="s">
        <v>851</v>
      </c>
      <c r="L5067" t="s">
        <v>852</v>
      </c>
    </row>
    <row r="5068" spans="1:12">
      <c r="A5068" t="s">
        <v>20902</v>
      </c>
      <c r="B5068" t="s">
        <v>20842</v>
      </c>
      <c r="C5068" t="str">
        <f t="shared" si="79"/>
        <v>Steelman</v>
      </c>
      <c r="D5068" s="2" t="s">
        <v>25607</v>
      </c>
      <c r="E5068" t="s">
        <v>859</v>
      </c>
      <c r="F5068" t="s">
        <v>23524</v>
      </c>
      <c r="G5068" t="s">
        <v>856</v>
      </c>
      <c r="H5068" t="s">
        <v>378</v>
      </c>
      <c r="I5068" t="s">
        <v>20843</v>
      </c>
      <c r="J5068" t="s">
        <v>20844</v>
      </c>
      <c r="K5068" t="s">
        <v>4534</v>
      </c>
      <c r="L5068" t="s">
        <v>6548</v>
      </c>
    </row>
    <row r="5069" spans="1:12">
      <c r="A5069" t="s">
        <v>20904</v>
      </c>
      <c r="B5069" t="s">
        <v>20846</v>
      </c>
      <c r="C5069" t="str">
        <f t="shared" si="79"/>
        <v>India</v>
      </c>
      <c r="D5069" s="2" t="s">
        <v>8795</v>
      </c>
      <c r="E5069" t="s">
        <v>859</v>
      </c>
      <c r="F5069" t="s">
        <v>25608</v>
      </c>
      <c r="G5069" t="s">
        <v>856</v>
      </c>
      <c r="H5069" t="s">
        <v>19831</v>
      </c>
      <c r="I5069" t="s">
        <v>14412</v>
      </c>
      <c r="J5069" t="s">
        <v>933</v>
      </c>
      <c r="K5069" t="s">
        <v>859</v>
      </c>
      <c r="L5069" t="s">
        <v>624</v>
      </c>
    </row>
    <row r="5070" spans="1:12">
      <c r="A5070" t="s">
        <v>20907</v>
      </c>
      <c r="B5070" t="s">
        <v>20848</v>
      </c>
      <c r="C5070" t="str">
        <f t="shared" si="79"/>
        <v>Goldcoin</v>
      </c>
      <c r="D5070" s="2" t="s">
        <v>2872</v>
      </c>
      <c r="E5070" t="s">
        <v>859</v>
      </c>
      <c r="F5070" t="s">
        <v>172</v>
      </c>
      <c r="G5070" t="s">
        <v>856</v>
      </c>
      <c r="H5070" t="s">
        <v>231</v>
      </c>
      <c r="I5070" t="s">
        <v>12577</v>
      </c>
      <c r="J5070" t="s">
        <v>933</v>
      </c>
      <c r="K5070" t="s">
        <v>1002</v>
      </c>
      <c r="L5070" t="s">
        <v>624</v>
      </c>
    </row>
    <row r="5071" spans="1:12">
      <c r="A5071" t="s">
        <v>20912</v>
      </c>
      <c r="B5071" t="s">
        <v>20850</v>
      </c>
      <c r="C5071" t="str">
        <f t="shared" si="79"/>
        <v>Wardwizard</v>
      </c>
      <c r="D5071" s="2" t="s">
        <v>10535</v>
      </c>
      <c r="E5071" t="s">
        <v>859</v>
      </c>
      <c r="F5071" t="s">
        <v>25609</v>
      </c>
      <c r="G5071" t="s">
        <v>856</v>
      </c>
      <c r="H5071" t="s">
        <v>367</v>
      </c>
      <c r="I5071" t="s">
        <v>15174</v>
      </c>
      <c r="J5071" t="s">
        <v>6500</v>
      </c>
      <c r="K5071" t="s">
        <v>20851</v>
      </c>
      <c r="L5071" t="s">
        <v>20267</v>
      </c>
    </row>
    <row r="5072" spans="1:12">
      <c r="A5072" t="s">
        <v>20917</v>
      </c>
      <c r="B5072" t="s">
        <v>20853</v>
      </c>
      <c r="C5072" t="str">
        <f t="shared" si="79"/>
        <v>Rajasthan</v>
      </c>
      <c r="D5072" s="2" t="s">
        <v>29563</v>
      </c>
      <c r="E5072" t="s">
        <v>859</v>
      </c>
      <c r="F5072" t="s">
        <v>3558</v>
      </c>
      <c r="G5072" t="s">
        <v>856</v>
      </c>
      <c r="H5072" t="s">
        <v>91</v>
      </c>
      <c r="I5072" t="s">
        <v>17756</v>
      </c>
      <c r="J5072" t="s">
        <v>856</v>
      </c>
      <c r="K5072" t="s">
        <v>859</v>
      </c>
      <c r="L5072" t="s">
        <v>20854</v>
      </c>
    </row>
    <row r="5073" spans="1:12">
      <c r="A5073" t="s">
        <v>20920</v>
      </c>
      <c r="B5073" t="s">
        <v>20856</v>
      </c>
      <c r="C5073" t="str">
        <f t="shared" si="79"/>
        <v>Aplab</v>
      </c>
      <c r="D5073" s="2" t="s">
        <v>24674</v>
      </c>
      <c r="E5073" t="s">
        <v>25610</v>
      </c>
      <c r="F5073" t="s">
        <v>25611</v>
      </c>
      <c r="G5073" t="s">
        <v>856</v>
      </c>
      <c r="H5073" t="s">
        <v>2128</v>
      </c>
      <c r="I5073" t="s">
        <v>4732</v>
      </c>
      <c r="J5073" t="s">
        <v>3220</v>
      </c>
      <c r="K5073" t="s">
        <v>20857</v>
      </c>
      <c r="L5073" t="s">
        <v>20858</v>
      </c>
    </row>
    <row r="5074" spans="1:12">
      <c r="A5074" t="s">
        <v>20926</v>
      </c>
      <c r="B5074" t="s">
        <v>20860</v>
      </c>
      <c r="C5074" t="str">
        <f t="shared" si="79"/>
        <v>Tapi</v>
      </c>
      <c r="D5074" s="2" t="s">
        <v>23343</v>
      </c>
      <c r="E5074" t="s">
        <v>859</v>
      </c>
      <c r="F5074" t="s">
        <v>12137</v>
      </c>
      <c r="G5074" t="s">
        <v>856</v>
      </c>
      <c r="H5074" t="s">
        <v>222</v>
      </c>
      <c r="I5074" t="s">
        <v>20861</v>
      </c>
      <c r="J5074" t="s">
        <v>9500</v>
      </c>
      <c r="K5074" t="s">
        <v>301</v>
      </c>
      <c r="L5074" t="s">
        <v>20862</v>
      </c>
    </row>
    <row r="5075" spans="1:12">
      <c r="A5075" t="s">
        <v>20927</v>
      </c>
      <c r="B5075" t="s">
        <v>20867</v>
      </c>
      <c r="C5075" t="str">
        <f t="shared" si="79"/>
        <v>Kerala</v>
      </c>
      <c r="D5075" s="2" t="s">
        <v>1535</v>
      </c>
      <c r="E5075" t="s">
        <v>859</v>
      </c>
      <c r="F5075" t="s">
        <v>29564</v>
      </c>
      <c r="G5075" t="s">
        <v>856</v>
      </c>
      <c r="H5075" t="s">
        <v>5352</v>
      </c>
      <c r="I5075" t="s">
        <v>20868</v>
      </c>
      <c r="J5075" t="s">
        <v>8575</v>
      </c>
      <c r="K5075" t="s">
        <v>3706</v>
      </c>
      <c r="L5075" t="s">
        <v>20869</v>
      </c>
    </row>
    <row r="5076" spans="1:12">
      <c r="A5076" t="s">
        <v>20930</v>
      </c>
      <c r="B5076" t="s">
        <v>20871</v>
      </c>
      <c r="C5076" t="str">
        <f t="shared" si="79"/>
        <v>Anjani</v>
      </c>
      <c r="D5076" s="2" t="s">
        <v>23782</v>
      </c>
      <c r="E5076" t="s">
        <v>859</v>
      </c>
      <c r="F5076" t="s">
        <v>25612</v>
      </c>
      <c r="G5076" t="s">
        <v>856</v>
      </c>
      <c r="H5076" t="s">
        <v>413</v>
      </c>
      <c r="I5076" t="s">
        <v>11886</v>
      </c>
      <c r="J5076" t="s">
        <v>20407</v>
      </c>
      <c r="K5076" t="s">
        <v>6772</v>
      </c>
      <c r="L5076" t="s">
        <v>9040</v>
      </c>
    </row>
    <row r="5077" spans="1:12">
      <c r="A5077" t="s">
        <v>20932</v>
      </c>
      <c r="B5077" t="s">
        <v>20873</v>
      </c>
      <c r="C5077" t="str">
        <f t="shared" si="79"/>
        <v>HB</v>
      </c>
      <c r="D5077" s="2" t="s">
        <v>24057</v>
      </c>
      <c r="E5077" t="s">
        <v>859</v>
      </c>
      <c r="F5077" t="s">
        <v>7688</v>
      </c>
      <c r="G5077" t="s">
        <v>1740</v>
      </c>
      <c r="H5077" t="s">
        <v>5439</v>
      </c>
      <c r="I5077" t="s">
        <v>3548</v>
      </c>
      <c r="J5077" t="s">
        <v>5718</v>
      </c>
      <c r="K5077" t="s">
        <v>858</v>
      </c>
      <c r="L5077" t="s">
        <v>20874</v>
      </c>
    </row>
    <row r="5078" spans="1:12">
      <c r="A5078" t="s">
        <v>842</v>
      </c>
      <c r="B5078" t="s">
        <v>843</v>
      </c>
      <c r="C5078" t="str">
        <f t="shared" si="79"/>
        <v>Name</v>
      </c>
      <c r="D5078" s="2" t="s">
        <v>844</v>
      </c>
      <c r="E5078" t="s">
        <v>845</v>
      </c>
      <c r="F5078" t="s">
        <v>846</v>
      </c>
      <c r="G5078" t="s">
        <v>847</v>
      </c>
      <c r="H5078" t="s">
        <v>848</v>
      </c>
      <c r="I5078" t="s">
        <v>849</v>
      </c>
      <c r="J5078" t="s">
        <v>850</v>
      </c>
      <c r="K5078" t="s">
        <v>851</v>
      </c>
      <c r="L5078" t="s">
        <v>852</v>
      </c>
    </row>
    <row r="5079" spans="1:12">
      <c r="A5079" t="s">
        <v>20937</v>
      </c>
      <c r="B5079" t="s">
        <v>20876</v>
      </c>
      <c r="C5079" t="str">
        <f t="shared" si="79"/>
        <v>Innovassynth</v>
      </c>
      <c r="D5079" s="2" t="s">
        <v>25141</v>
      </c>
      <c r="E5079" t="s">
        <v>859</v>
      </c>
      <c r="F5079" t="s">
        <v>24371</v>
      </c>
      <c r="G5079" t="s">
        <v>856</v>
      </c>
      <c r="H5079" t="s">
        <v>20877</v>
      </c>
      <c r="I5079" t="s">
        <v>20878</v>
      </c>
      <c r="J5079" t="s">
        <v>856</v>
      </c>
      <c r="K5079" t="s">
        <v>859</v>
      </c>
      <c r="L5079" t="s">
        <v>20879</v>
      </c>
    </row>
    <row r="5080" spans="1:12">
      <c r="A5080" t="s">
        <v>20939</v>
      </c>
      <c r="B5080" t="s">
        <v>20881</v>
      </c>
      <c r="C5080" t="str">
        <f t="shared" si="79"/>
        <v>Bharat</v>
      </c>
      <c r="D5080" s="2" t="s">
        <v>1349</v>
      </c>
      <c r="E5080" t="s">
        <v>859</v>
      </c>
      <c r="F5080" t="s">
        <v>23789</v>
      </c>
      <c r="G5080" t="s">
        <v>856</v>
      </c>
      <c r="H5080" t="s">
        <v>507</v>
      </c>
      <c r="I5080" t="s">
        <v>20882</v>
      </c>
      <c r="J5080" t="s">
        <v>856</v>
      </c>
      <c r="K5080" t="s">
        <v>870</v>
      </c>
      <c r="L5080" t="s">
        <v>20883</v>
      </c>
    </row>
    <row r="5081" spans="1:12">
      <c r="A5081" t="s">
        <v>20943</v>
      </c>
      <c r="B5081" t="s">
        <v>20885</v>
      </c>
      <c r="C5081" t="str">
        <f t="shared" si="79"/>
        <v>Shemaroo</v>
      </c>
      <c r="D5081" s="2" t="s">
        <v>29565</v>
      </c>
      <c r="E5081" t="s">
        <v>859</v>
      </c>
      <c r="F5081" t="s">
        <v>23519</v>
      </c>
      <c r="G5081" t="s">
        <v>856</v>
      </c>
      <c r="H5081" t="s">
        <v>20886</v>
      </c>
      <c r="I5081" t="s">
        <v>20887</v>
      </c>
      <c r="J5081" t="s">
        <v>20888</v>
      </c>
      <c r="K5081" t="s">
        <v>162</v>
      </c>
      <c r="L5081" t="s">
        <v>20889</v>
      </c>
    </row>
    <row r="5082" spans="1:12">
      <c r="A5082" t="s">
        <v>20947</v>
      </c>
      <c r="B5082" t="s">
        <v>20891</v>
      </c>
      <c r="C5082" t="str">
        <f t="shared" si="79"/>
        <v>KIOCL</v>
      </c>
      <c r="D5082" s="2" t="s">
        <v>29566</v>
      </c>
      <c r="E5082" t="s">
        <v>859</v>
      </c>
      <c r="F5082" t="s">
        <v>29567</v>
      </c>
      <c r="G5082" t="s">
        <v>856</v>
      </c>
      <c r="H5082" t="s">
        <v>4048</v>
      </c>
      <c r="I5082" t="s">
        <v>5176</v>
      </c>
      <c r="J5082" t="s">
        <v>20892</v>
      </c>
      <c r="K5082" t="s">
        <v>20893</v>
      </c>
      <c r="L5082" t="s">
        <v>18150</v>
      </c>
    </row>
    <row r="5083" spans="1:12">
      <c r="A5083" t="s">
        <v>20951</v>
      </c>
      <c r="B5083" t="s">
        <v>20895</v>
      </c>
      <c r="C5083" t="str">
        <f t="shared" si="79"/>
        <v>Praxis</v>
      </c>
      <c r="D5083" s="2" t="s">
        <v>2538</v>
      </c>
      <c r="E5083" t="s">
        <v>859</v>
      </c>
      <c r="F5083" t="s">
        <v>25613</v>
      </c>
      <c r="G5083" t="s">
        <v>856</v>
      </c>
      <c r="H5083" t="s">
        <v>20896</v>
      </c>
      <c r="I5083" t="s">
        <v>20897</v>
      </c>
      <c r="J5083" t="s">
        <v>10919</v>
      </c>
      <c r="K5083" t="s">
        <v>20898</v>
      </c>
      <c r="L5083" t="s">
        <v>162</v>
      </c>
    </row>
    <row r="5084" spans="1:12">
      <c r="A5084" t="s">
        <v>20954</v>
      </c>
      <c r="B5084" t="s">
        <v>20900</v>
      </c>
      <c r="C5084" t="str">
        <f t="shared" si="79"/>
        <v>Indergiri</v>
      </c>
      <c r="D5084" s="2" t="s">
        <v>3562</v>
      </c>
      <c r="E5084" t="s">
        <v>859</v>
      </c>
      <c r="F5084" t="s">
        <v>7151</v>
      </c>
      <c r="G5084" t="s">
        <v>856</v>
      </c>
      <c r="H5084" t="s">
        <v>91</v>
      </c>
      <c r="I5084" t="s">
        <v>19154</v>
      </c>
      <c r="J5084" t="s">
        <v>1534</v>
      </c>
      <c r="K5084" t="s">
        <v>20901</v>
      </c>
      <c r="L5084" t="s">
        <v>13603</v>
      </c>
    </row>
    <row r="5085" spans="1:12">
      <c r="A5085" t="s">
        <v>20961</v>
      </c>
      <c r="B5085" t="s">
        <v>20903</v>
      </c>
      <c r="C5085" t="str">
        <f t="shared" si="79"/>
        <v>Trinity</v>
      </c>
      <c r="D5085" s="2" t="s">
        <v>3917</v>
      </c>
      <c r="E5085" t="s">
        <v>25614</v>
      </c>
      <c r="F5085" t="s">
        <v>902</v>
      </c>
      <c r="G5085" t="s">
        <v>856</v>
      </c>
      <c r="H5085" t="s">
        <v>15354</v>
      </c>
      <c r="I5085" t="s">
        <v>15616</v>
      </c>
      <c r="J5085" t="s">
        <v>856</v>
      </c>
      <c r="K5085" t="s">
        <v>859</v>
      </c>
      <c r="L5085" t="s">
        <v>15253</v>
      </c>
    </row>
    <row r="5086" spans="1:12">
      <c r="A5086" t="s">
        <v>20965</v>
      </c>
      <c r="B5086" t="s">
        <v>20905</v>
      </c>
      <c r="C5086" t="str">
        <f t="shared" si="79"/>
        <v>Lloyds</v>
      </c>
      <c r="D5086" s="2" t="s">
        <v>25615</v>
      </c>
      <c r="E5086" t="s">
        <v>859</v>
      </c>
      <c r="F5086" t="s">
        <v>25616</v>
      </c>
      <c r="G5086" t="s">
        <v>856</v>
      </c>
      <c r="H5086" t="s">
        <v>20491</v>
      </c>
      <c r="I5086" t="s">
        <v>20906</v>
      </c>
      <c r="J5086" t="s">
        <v>2251</v>
      </c>
      <c r="K5086" t="s">
        <v>10436</v>
      </c>
      <c r="L5086" t="s">
        <v>15383</v>
      </c>
    </row>
    <row r="5087" spans="1:12">
      <c r="A5087" t="s">
        <v>20968</v>
      </c>
      <c r="B5087" t="s">
        <v>20908</v>
      </c>
      <c r="C5087" t="str">
        <f t="shared" si="79"/>
        <v>Ideaforge</v>
      </c>
      <c r="D5087" s="2" t="s">
        <v>29568</v>
      </c>
      <c r="E5087" t="s">
        <v>859</v>
      </c>
      <c r="F5087" t="s">
        <v>29569</v>
      </c>
      <c r="G5087" t="s">
        <v>856</v>
      </c>
      <c r="H5087" t="s">
        <v>20909</v>
      </c>
      <c r="I5087" t="s">
        <v>20910</v>
      </c>
      <c r="J5087" t="s">
        <v>11211</v>
      </c>
      <c r="K5087" t="s">
        <v>20911</v>
      </c>
      <c r="L5087" t="s">
        <v>4400</v>
      </c>
    </row>
    <row r="5088" spans="1:12">
      <c r="A5088" t="s">
        <v>20973</v>
      </c>
      <c r="B5088" t="s">
        <v>20913</v>
      </c>
      <c r="C5088" t="str">
        <f t="shared" si="79"/>
        <v>Spencer's</v>
      </c>
      <c r="D5088" s="2" t="s">
        <v>25695</v>
      </c>
      <c r="E5088" t="s">
        <v>859</v>
      </c>
      <c r="F5088" t="s">
        <v>29570</v>
      </c>
      <c r="G5088" t="s">
        <v>856</v>
      </c>
      <c r="H5088" t="s">
        <v>20914</v>
      </c>
      <c r="I5088" t="s">
        <v>14130</v>
      </c>
      <c r="J5088" t="s">
        <v>20915</v>
      </c>
      <c r="K5088" t="s">
        <v>20916</v>
      </c>
      <c r="L5088" t="s">
        <v>9304</v>
      </c>
    </row>
    <row r="5089" spans="1:12">
      <c r="A5089" t="s">
        <v>20977</v>
      </c>
      <c r="B5089" t="s">
        <v>20918</v>
      </c>
      <c r="C5089" t="str">
        <f t="shared" si="79"/>
        <v>MPS</v>
      </c>
      <c r="D5089" s="2" t="s">
        <v>879</v>
      </c>
      <c r="E5089" t="s">
        <v>859</v>
      </c>
      <c r="F5089" t="s">
        <v>10284</v>
      </c>
      <c r="G5089" t="s">
        <v>856</v>
      </c>
      <c r="H5089" t="s">
        <v>230</v>
      </c>
      <c r="I5089" t="s">
        <v>856</v>
      </c>
      <c r="J5089" t="s">
        <v>856</v>
      </c>
      <c r="K5089" t="s">
        <v>859</v>
      </c>
      <c r="L5089" t="s">
        <v>20919</v>
      </c>
    </row>
    <row r="5090" spans="1:12">
      <c r="A5090" t="s">
        <v>20980</v>
      </c>
      <c r="B5090" t="s">
        <v>20921</v>
      </c>
      <c r="C5090" t="str">
        <f t="shared" si="79"/>
        <v>Paul</v>
      </c>
      <c r="D5090" s="2" t="s">
        <v>29571</v>
      </c>
      <c r="E5090" t="s">
        <v>22703</v>
      </c>
      <c r="F5090" t="s">
        <v>23498</v>
      </c>
      <c r="G5090" t="s">
        <v>856</v>
      </c>
      <c r="H5090" t="s">
        <v>20922</v>
      </c>
      <c r="I5090" t="s">
        <v>20923</v>
      </c>
      <c r="J5090" t="s">
        <v>20924</v>
      </c>
      <c r="K5090" t="s">
        <v>20925</v>
      </c>
      <c r="L5090" t="s">
        <v>5382</v>
      </c>
    </row>
    <row r="5091" spans="1:12">
      <c r="A5091" t="s">
        <v>20984</v>
      </c>
      <c r="B5091" t="s">
        <v>778</v>
      </c>
      <c r="C5091" t="str">
        <f t="shared" si="79"/>
        <v>Olympic</v>
      </c>
      <c r="D5091" s="2" t="s">
        <v>5483</v>
      </c>
      <c r="E5091" t="s">
        <v>859</v>
      </c>
      <c r="F5091" t="s">
        <v>9988</v>
      </c>
      <c r="G5091" t="s">
        <v>856</v>
      </c>
      <c r="H5091" t="s">
        <v>19698</v>
      </c>
      <c r="I5091" t="s">
        <v>9763</v>
      </c>
      <c r="J5091" t="s">
        <v>5891</v>
      </c>
      <c r="K5091" t="s">
        <v>11343</v>
      </c>
      <c r="L5091" t="s">
        <v>517</v>
      </c>
    </row>
    <row r="5092" spans="1:12">
      <c r="A5092" t="s">
        <v>20987</v>
      </c>
      <c r="B5092" t="s">
        <v>20928</v>
      </c>
      <c r="C5092" t="str">
        <f t="shared" si="79"/>
        <v>Accord</v>
      </c>
      <c r="D5092" s="2" t="s">
        <v>6167</v>
      </c>
      <c r="E5092" t="s">
        <v>859</v>
      </c>
      <c r="F5092" t="s">
        <v>5665</v>
      </c>
      <c r="G5092" t="s">
        <v>856</v>
      </c>
      <c r="H5092" t="s">
        <v>1291</v>
      </c>
      <c r="I5092" t="s">
        <v>20929</v>
      </c>
      <c r="J5092" t="s">
        <v>991</v>
      </c>
      <c r="K5092" t="s">
        <v>17228</v>
      </c>
      <c r="L5092" t="s">
        <v>517</v>
      </c>
    </row>
    <row r="5093" spans="1:12">
      <c r="A5093" t="s">
        <v>20992</v>
      </c>
      <c r="B5093" t="s">
        <v>20931</v>
      </c>
      <c r="C5093" t="str">
        <f t="shared" si="79"/>
        <v>Gem</v>
      </c>
      <c r="D5093" s="2" t="s">
        <v>232</v>
      </c>
      <c r="E5093" t="s">
        <v>859</v>
      </c>
      <c r="F5093" t="s">
        <v>26588</v>
      </c>
      <c r="G5093" t="s">
        <v>856</v>
      </c>
      <c r="H5093" t="s">
        <v>577</v>
      </c>
      <c r="I5093" t="s">
        <v>1972</v>
      </c>
      <c r="J5093" t="s">
        <v>856</v>
      </c>
      <c r="K5093" t="s">
        <v>859</v>
      </c>
      <c r="L5093" t="s">
        <v>18181</v>
      </c>
    </row>
    <row r="5094" spans="1:12">
      <c r="A5094" t="s">
        <v>842</v>
      </c>
      <c r="B5094" t="s">
        <v>843</v>
      </c>
      <c r="C5094" t="str">
        <f t="shared" si="79"/>
        <v>Name</v>
      </c>
      <c r="D5094" s="2" t="s">
        <v>844</v>
      </c>
      <c r="E5094" t="s">
        <v>845</v>
      </c>
      <c r="F5094" t="s">
        <v>846</v>
      </c>
      <c r="G5094" t="s">
        <v>847</v>
      </c>
      <c r="H5094" t="s">
        <v>848</v>
      </c>
      <c r="I5094" t="s">
        <v>849</v>
      </c>
      <c r="J5094" t="s">
        <v>850</v>
      </c>
      <c r="K5094" t="s">
        <v>851</v>
      </c>
      <c r="L5094" t="s">
        <v>852</v>
      </c>
    </row>
    <row r="5095" spans="1:12">
      <c r="A5095" t="s">
        <v>20995</v>
      </c>
      <c r="B5095" t="s">
        <v>20933</v>
      </c>
      <c r="C5095" t="str">
        <f t="shared" si="79"/>
        <v>Brooks</v>
      </c>
      <c r="D5095" s="2" t="s">
        <v>29572</v>
      </c>
      <c r="E5095" t="s">
        <v>29573</v>
      </c>
      <c r="F5095" t="s">
        <v>29574</v>
      </c>
      <c r="G5095" t="s">
        <v>856</v>
      </c>
      <c r="H5095" t="s">
        <v>968</v>
      </c>
      <c r="I5095" t="s">
        <v>20934</v>
      </c>
      <c r="J5095" t="s">
        <v>3724</v>
      </c>
      <c r="K5095" t="s">
        <v>20935</v>
      </c>
      <c r="L5095" t="s">
        <v>20936</v>
      </c>
    </row>
    <row r="5096" spans="1:12">
      <c r="A5096" t="s">
        <v>20997</v>
      </c>
      <c r="B5096" t="s">
        <v>20938</v>
      </c>
      <c r="C5096" t="str">
        <f t="shared" si="79"/>
        <v>Innocorp</v>
      </c>
      <c r="D5096" s="2" t="s">
        <v>1827</v>
      </c>
      <c r="E5096" t="s">
        <v>859</v>
      </c>
      <c r="F5096" t="s">
        <v>6127</v>
      </c>
      <c r="G5096" t="s">
        <v>856</v>
      </c>
      <c r="H5096" t="s">
        <v>15354</v>
      </c>
      <c r="I5096" t="s">
        <v>14624</v>
      </c>
      <c r="J5096" t="s">
        <v>856</v>
      </c>
      <c r="K5096" t="s">
        <v>859</v>
      </c>
      <c r="L5096" t="s">
        <v>10209</v>
      </c>
    </row>
    <row r="5097" spans="1:12">
      <c r="A5097" t="s">
        <v>21002</v>
      </c>
      <c r="B5097" t="s">
        <v>20940</v>
      </c>
      <c r="C5097" t="str">
        <f t="shared" si="79"/>
        <v>BNR</v>
      </c>
      <c r="D5097" s="2" t="s">
        <v>2203</v>
      </c>
      <c r="E5097" t="s">
        <v>859</v>
      </c>
      <c r="F5097" t="s">
        <v>991</v>
      </c>
      <c r="G5097" t="s">
        <v>856</v>
      </c>
      <c r="H5097" t="s">
        <v>1369</v>
      </c>
      <c r="I5097" t="s">
        <v>20941</v>
      </c>
      <c r="J5097" t="s">
        <v>397</v>
      </c>
      <c r="K5097" t="s">
        <v>9363</v>
      </c>
      <c r="L5097" t="s">
        <v>20942</v>
      </c>
    </row>
    <row r="5098" spans="1:12">
      <c r="A5098" t="s">
        <v>21005</v>
      </c>
      <c r="B5098" t="s">
        <v>20944</v>
      </c>
      <c r="C5098" t="str">
        <f t="shared" si="79"/>
        <v>Jagsonpal</v>
      </c>
      <c r="D5098" s="2" t="s">
        <v>15920</v>
      </c>
      <c r="E5098" t="s">
        <v>859</v>
      </c>
      <c r="F5098" t="s">
        <v>29575</v>
      </c>
      <c r="G5098" t="s">
        <v>856</v>
      </c>
      <c r="H5098" t="s">
        <v>3960</v>
      </c>
      <c r="I5098" t="s">
        <v>20945</v>
      </c>
      <c r="J5098" t="s">
        <v>856</v>
      </c>
      <c r="K5098" t="s">
        <v>870</v>
      </c>
      <c r="L5098" t="s">
        <v>20946</v>
      </c>
    </row>
    <row r="5099" spans="1:12">
      <c r="A5099" t="s">
        <v>21008</v>
      </c>
      <c r="B5099" t="s">
        <v>20948</v>
      </c>
      <c r="C5099" t="str">
        <f t="shared" si="79"/>
        <v>Northlink</v>
      </c>
      <c r="D5099" s="2" t="s">
        <v>14255</v>
      </c>
      <c r="E5099" t="s">
        <v>859</v>
      </c>
      <c r="F5099" t="s">
        <v>250</v>
      </c>
      <c r="G5099" t="s">
        <v>856</v>
      </c>
      <c r="H5099" t="s">
        <v>1249</v>
      </c>
      <c r="I5099" t="s">
        <v>4844</v>
      </c>
      <c r="J5099" t="s">
        <v>2637</v>
      </c>
      <c r="K5099" t="s">
        <v>20949</v>
      </c>
      <c r="L5099" t="s">
        <v>20950</v>
      </c>
    </row>
    <row r="5100" spans="1:12">
      <c r="A5100" t="s">
        <v>21012</v>
      </c>
      <c r="B5100" t="s">
        <v>20952</v>
      </c>
      <c r="C5100" t="str">
        <f t="shared" si="79"/>
        <v>Norris</v>
      </c>
      <c r="D5100" s="2" t="s">
        <v>320</v>
      </c>
      <c r="E5100" t="s">
        <v>859</v>
      </c>
      <c r="F5100" t="s">
        <v>320</v>
      </c>
      <c r="G5100" t="s">
        <v>856</v>
      </c>
      <c r="H5100" t="s">
        <v>174</v>
      </c>
      <c r="I5100" t="s">
        <v>9099</v>
      </c>
      <c r="J5100" t="s">
        <v>6750</v>
      </c>
      <c r="K5100" t="s">
        <v>20953</v>
      </c>
      <c r="L5100" t="s">
        <v>18375</v>
      </c>
    </row>
    <row r="5101" spans="1:12">
      <c r="A5101" t="s">
        <v>21017</v>
      </c>
      <c r="B5101" t="s">
        <v>20955</v>
      </c>
      <c r="C5101" t="str">
        <f t="shared" si="79"/>
        <v>One</v>
      </c>
      <c r="D5101" s="2" t="s">
        <v>29576</v>
      </c>
      <c r="E5101" t="s">
        <v>859</v>
      </c>
      <c r="F5101" t="s">
        <v>29577</v>
      </c>
      <c r="G5101" t="s">
        <v>856</v>
      </c>
      <c r="H5101" t="s">
        <v>20956</v>
      </c>
      <c r="I5101" t="s">
        <v>20957</v>
      </c>
      <c r="J5101" t="s">
        <v>20958</v>
      </c>
      <c r="K5101" t="s">
        <v>20959</v>
      </c>
      <c r="L5101" t="s">
        <v>20960</v>
      </c>
    </row>
    <row r="5102" spans="1:12">
      <c r="A5102" t="s">
        <v>21021</v>
      </c>
      <c r="B5102" t="s">
        <v>20962</v>
      </c>
      <c r="C5102" t="str">
        <f t="shared" si="79"/>
        <v>Indo-City</v>
      </c>
      <c r="D5102" s="2" t="s">
        <v>2221</v>
      </c>
      <c r="E5102" t="s">
        <v>859</v>
      </c>
      <c r="F5102" t="s">
        <v>668</v>
      </c>
      <c r="G5102" t="s">
        <v>856</v>
      </c>
      <c r="H5102" t="s">
        <v>2673</v>
      </c>
      <c r="I5102" t="s">
        <v>15284</v>
      </c>
      <c r="J5102" t="s">
        <v>2350</v>
      </c>
      <c r="K5102" t="s">
        <v>20963</v>
      </c>
      <c r="L5102" t="s">
        <v>20964</v>
      </c>
    </row>
    <row r="5103" spans="1:12">
      <c r="A5103" t="s">
        <v>21024</v>
      </c>
      <c r="B5103" t="s">
        <v>20966</v>
      </c>
      <c r="C5103" t="str">
        <f t="shared" si="79"/>
        <v>Andhra</v>
      </c>
      <c r="D5103" s="2" t="s">
        <v>29578</v>
      </c>
      <c r="E5103" t="s">
        <v>859</v>
      </c>
      <c r="F5103" t="s">
        <v>29579</v>
      </c>
      <c r="G5103" t="s">
        <v>856</v>
      </c>
      <c r="H5103" t="s">
        <v>12486</v>
      </c>
      <c r="I5103" t="s">
        <v>14365</v>
      </c>
      <c r="J5103" t="s">
        <v>20967</v>
      </c>
      <c r="K5103" t="s">
        <v>4527</v>
      </c>
      <c r="L5103" t="s">
        <v>452</v>
      </c>
    </row>
    <row r="5104" spans="1:12">
      <c r="A5104" t="s">
        <v>21028</v>
      </c>
      <c r="B5104" t="s">
        <v>20969</v>
      </c>
      <c r="C5104" t="str">
        <f t="shared" si="79"/>
        <v>Drone</v>
      </c>
      <c r="D5104" s="2" t="s">
        <v>24372</v>
      </c>
      <c r="E5104" t="s">
        <v>859</v>
      </c>
      <c r="F5104" t="s">
        <v>23580</v>
      </c>
      <c r="G5104" t="s">
        <v>856</v>
      </c>
      <c r="H5104" t="s">
        <v>20970</v>
      </c>
      <c r="I5104" t="s">
        <v>20971</v>
      </c>
      <c r="J5104" t="s">
        <v>290</v>
      </c>
      <c r="K5104" t="s">
        <v>20972</v>
      </c>
      <c r="L5104" t="s">
        <v>452</v>
      </c>
    </row>
    <row r="5105" spans="1:12">
      <c r="A5105" t="s">
        <v>842</v>
      </c>
      <c r="B5105" t="s">
        <v>843</v>
      </c>
      <c r="C5105" t="str">
        <f t="shared" si="79"/>
        <v>Name</v>
      </c>
      <c r="D5105" s="2" t="s">
        <v>844</v>
      </c>
      <c r="E5105" t="s">
        <v>845</v>
      </c>
      <c r="F5105" t="s">
        <v>846</v>
      </c>
      <c r="G5105" t="s">
        <v>847</v>
      </c>
      <c r="H5105" t="s">
        <v>848</v>
      </c>
      <c r="I5105" t="s">
        <v>849</v>
      </c>
      <c r="J5105" t="s">
        <v>850</v>
      </c>
      <c r="K5105" t="s">
        <v>851</v>
      </c>
      <c r="L5105" t="s">
        <v>852</v>
      </c>
    </row>
    <row r="5106" spans="1:12">
      <c r="A5106" t="s">
        <v>21032</v>
      </c>
      <c r="B5106" t="s">
        <v>20974</v>
      </c>
      <c r="C5106" t="str">
        <f t="shared" si="79"/>
        <v>Omkar</v>
      </c>
      <c r="D5106" s="2" t="s">
        <v>4472</v>
      </c>
      <c r="E5106" t="s">
        <v>859</v>
      </c>
      <c r="F5106" t="s">
        <v>3182</v>
      </c>
      <c r="G5106" t="s">
        <v>856</v>
      </c>
      <c r="H5106" t="s">
        <v>20212</v>
      </c>
      <c r="I5106" t="s">
        <v>7764</v>
      </c>
      <c r="J5106" t="s">
        <v>3550</v>
      </c>
      <c r="K5106" t="s">
        <v>20975</v>
      </c>
      <c r="L5106" t="s">
        <v>20976</v>
      </c>
    </row>
    <row r="5107" spans="1:12">
      <c r="A5107" t="s">
        <v>21035</v>
      </c>
      <c r="B5107" t="s">
        <v>20978</v>
      </c>
      <c r="C5107" t="str">
        <f t="shared" si="79"/>
        <v>M</v>
      </c>
      <c r="D5107" s="2" t="s">
        <v>15616</v>
      </c>
      <c r="E5107" t="s">
        <v>859</v>
      </c>
      <c r="F5107" t="s">
        <v>16297</v>
      </c>
      <c r="G5107" t="s">
        <v>856</v>
      </c>
      <c r="H5107" t="s">
        <v>11461</v>
      </c>
      <c r="I5107" t="s">
        <v>20979</v>
      </c>
      <c r="J5107" t="s">
        <v>13786</v>
      </c>
      <c r="K5107" t="s">
        <v>683</v>
      </c>
      <c r="L5107" t="s">
        <v>13977</v>
      </c>
    </row>
    <row r="5108" spans="1:12">
      <c r="A5108" t="s">
        <v>21039</v>
      </c>
      <c r="B5108" t="s">
        <v>20981</v>
      </c>
      <c r="C5108" t="str">
        <f t="shared" si="79"/>
        <v>Vivo</v>
      </c>
      <c r="D5108" s="2" t="s">
        <v>3709</v>
      </c>
      <c r="E5108" t="s">
        <v>859</v>
      </c>
      <c r="F5108" t="s">
        <v>2442</v>
      </c>
      <c r="G5108" t="s">
        <v>856</v>
      </c>
      <c r="H5108" t="s">
        <v>9494</v>
      </c>
      <c r="I5108" t="s">
        <v>20982</v>
      </c>
      <c r="J5108" t="s">
        <v>569</v>
      </c>
      <c r="K5108" t="s">
        <v>20983</v>
      </c>
      <c r="L5108" t="s">
        <v>106</v>
      </c>
    </row>
    <row r="5109" spans="1:12">
      <c r="A5109" t="s">
        <v>21045</v>
      </c>
      <c r="B5109" t="s">
        <v>20985</v>
      </c>
      <c r="C5109" t="str">
        <f t="shared" si="79"/>
        <v>Bijoy</v>
      </c>
      <c r="D5109" s="2" t="s">
        <v>18934</v>
      </c>
      <c r="E5109" t="s">
        <v>859</v>
      </c>
      <c r="F5109" t="s">
        <v>3029</v>
      </c>
      <c r="G5109" t="s">
        <v>856</v>
      </c>
      <c r="H5109" t="s">
        <v>218</v>
      </c>
      <c r="I5109" t="s">
        <v>16675</v>
      </c>
      <c r="J5109" t="s">
        <v>856</v>
      </c>
      <c r="K5109" t="s">
        <v>870</v>
      </c>
      <c r="L5109" t="s">
        <v>20986</v>
      </c>
    </row>
    <row r="5110" spans="1:12">
      <c r="A5110" t="s">
        <v>21049</v>
      </c>
      <c r="B5110" t="s">
        <v>20988</v>
      </c>
      <c r="C5110" t="str">
        <f t="shared" si="79"/>
        <v>Waterbase</v>
      </c>
      <c r="D5110" s="2" t="s">
        <v>3067</v>
      </c>
      <c r="E5110" t="s">
        <v>859</v>
      </c>
      <c r="F5110" t="s">
        <v>25618</v>
      </c>
      <c r="G5110" t="s">
        <v>856</v>
      </c>
      <c r="H5110" t="s">
        <v>20989</v>
      </c>
      <c r="I5110" t="s">
        <v>4373</v>
      </c>
      <c r="J5110" t="s">
        <v>20990</v>
      </c>
      <c r="K5110" t="s">
        <v>10937</v>
      </c>
      <c r="L5110" t="s">
        <v>20991</v>
      </c>
    </row>
    <row r="5111" spans="1:12">
      <c r="A5111" t="s">
        <v>21055</v>
      </c>
      <c r="B5111" t="s">
        <v>20993</v>
      </c>
      <c r="C5111" t="str">
        <f t="shared" si="79"/>
        <v>Tradewell</v>
      </c>
      <c r="D5111" s="2" t="s">
        <v>10695</v>
      </c>
      <c r="E5111" t="s">
        <v>2379</v>
      </c>
      <c r="F5111" t="s">
        <v>8532</v>
      </c>
      <c r="G5111" t="s">
        <v>856</v>
      </c>
      <c r="H5111" t="s">
        <v>397</v>
      </c>
      <c r="I5111" t="s">
        <v>20994</v>
      </c>
      <c r="J5111" t="s">
        <v>856</v>
      </c>
      <c r="K5111" t="s">
        <v>870</v>
      </c>
      <c r="L5111" t="s">
        <v>12444</v>
      </c>
    </row>
    <row r="5112" spans="1:12">
      <c r="A5112" t="s">
        <v>21060</v>
      </c>
      <c r="B5112" t="s">
        <v>20996</v>
      </c>
      <c r="C5112" t="str">
        <f t="shared" si="79"/>
        <v>Cura</v>
      </c>
      <c r="D5112" s="2" t="s">
        <v>25619</v>
      </c>
      <c r="E5112" t="s">
        <v>859</v>
      </c>
      <c r="F5112" t="s">
        <v>25620</v>
      </c>
      <c r="G5112" t="s">
        <v>856</v>
      </c>
      <c r="H5112" t="s">
        <v>3353</v>
      </c>
      <c r="I5112" t="s">
        <v>19936</v>
      </c>
      <c r="J5112" t="s">
        <v>673</v>
      </c>
      <c r="K5112" t="s">
        <v>859</v>
      </c>
      <c r="L5112" t="s">
        <v>185</v>
      </c>
    </row>
    <row r="5113" spans="1:12">
      <c r="A5113" t="s">
        <v>21063</v>
      </c>
      <c r="B5113" t="s">
        <v>20998</v>
      </c>
      <c r="C5113" t="str">
        <f t="shared" si="79"/>
        <v>Winsome</v>
      </c>
      <c r="D5113" s="2" t="s">
        <v>3099</v>
      </c>
      <c r="E5113" t="s">
        <v>859</v>
      </c>
      <c r="F5113" t="s">
        <v>1237</v>
      </c>
      <c r="G5113" t="s">
        <v>856</v>
      </c>
      <c r="H5113" t="s">
        <v>20509</v>
      </c>
      <c r="I5113" t="s">
        <v>20999</v>
      </c>
      <c r="J5113" t="s">
        <v>6750</v>
      </c>
      <c r="K5113" t="s">
        <v>21000</v>
      </c>
      <c r="L5113" t="s">
        <v>21001</v>
      </c>
    </row>
    <row r="5114" spans="1:12">
      <c r="A5114" t="s">
        <v>21067</v>
      </c>
      <c r="B5114" t="s">
        <v>21003</v>
      </c>
      <c r="C5114" t="str">
        <f t="shared" si="79"/>
        <v>Yuranus</v>
      </c>
      <c r="D5114" s="2" t="s">
        <v>23374</v>
      </c>
      <c r="E5114" t="s">
        <v>859</v>
      </c>
      <c r="F5114" t="s">
        <v>4386</v>
      </c>
      <c r="G5114" t="s">
        <v>856</v>
      </c>
      <c r="H5114" t="s">
        <v>2723</v>
      </c>
      <c r="I5114" t="s">
        <v>16900</v>
      </c>
      <c r="J5114" t="s">
        <v>1787</v>
      </c>
      <c r="K5114" t="s">
        <v>21004</v>
      </c>
      <c r="L5114" t="s">
        <v>8354</v>
      </c>
    </row>
    <row r="5115" spans="1:12">
      <c r="A5115" t="s">
        <v>21071</v>
      </c>
      <c r="B5115" t="s">
        <v>21006</v>
      </c>
      <c r="C5115" t="str">
        <f t="shared" si="79"/>
        <v>Kshitij</v>
      </c>
      <c r="D5115" s="2" t="s">
        <v>12247</v>
      </c>
      <c r="E5115" t="s">
        <v>859</v>
      </c>
      <c r="F5115" t="s">
        <v>4575</v>
      </c>
      <c r="G5115" t="s">
        <v>856</v>
      </c>
      <c r="H5115" t="s">
        <v>1027</v>
      </c>
      <c r="I5115" t="s">
        <v>10209</v>
      </c>
      <c r="J5115" t="s">
        <v>8838</v>
      </c>
      <c r="K5115" t="s">
        <v>21007</v>
      </c>
      <c r="L5115" t="s">
        <v>581</v>
      </c>
    </row>
    <row r="5116" spans="1:12">
      <c r="A5116" t="s">
        <v>21073</v>
      </c>
      <c r="B5116" t="s">
        <v>21009</v>
      </c>
      <c r="C5116" t="str">
        <f t="shared" si="79"/>
        <v>Rollatainers</v>
      </c>
      <c r="D5116" s="2" t="s">
        <v>3062</v>
      </c>
      <c r="E5116" t="s">
        <v>859</v>
      </c>
      <c r="F5116" t="s">
        <v>4038</v>
      </c>
      <c r="G5116" t="s">
        <v>856</v>
      </c>
      <c r="H5116" t="s">
        <v>91</v>
      </c>
      <c r="I5116" t="s">
        <v>21010</v>
      </c>
      <c r="J5116" t="s">
        <v>856</v>
      </c>
      <c r="K5116" t="s">
        <v>859</v>
      </c>
      <c r="L5116" t="s">
        <v>21011</v>
      </c>
    </row>
    <row r="5117" spans="1:12">
      <c r="A5117" t="s">
        <v>21077</v>
      </c>
      <c r="B5117" t="s">
        <v>21013</v>
      </c>
      <c r="C5117" t="str">
        <f t="shared" si="79"/>
        <v>Future</v>
      </c>
      <c r="D5117" s="2" t="s">
        <v>3847</v>
      </c>
      <c r="E5117" t="s">
        <v>859</v>
      </c>
      <c r="F5117" t="s">
        <v>7353</v>
      </c>
      <c r="G5117" t="s">
        <v>856</v>
      </c>
      <c r="H5117" t="s">
        <v>21014</v>
      </c>
      <c r="I5117" t="s">
        <v>21015</v>
      </c>
      <c r="J5117" t="s">
        <v>8408</v>
      </c>
      <c r="K5117" t="s">
        <v>21016</v>
      </c>
      <c r="L5117" t="s">
        <v>6660</v>
      </c>
    </row>
    <row r="5118" spans="1:12">
      <c r="A5118" t="s">
        <v>21079</v>
      </c>
      <c r="B5118" t="s">
        <v>21018</v>
      </c>
      <c r="C5118" t="str">
        <f t="shared" si="79"/>
        <v>Spel</v>
      </c>
      <c r="D5118" s="2" t="s">
        <v>29580</v>
      </c>
      <c r="E5118" t="s">
        <v>859</v>
      </c>
      <c r="F5118" t="s">
        <v>29581</v>
      </c>
      <c r="G5118" t="s">
        <v>856</v>
      </c>
      <c r="H5118" t="s">
        <v>1713</v>
      </c>
      <c r="I5118" t="s">
        <v>21019</v>
      </c>
      <c r="J5118" t="s">
        <v>1536</v>
      </c>
      <c r="K5118" t="s">
        <v>528</v>
      </c>
      <c r="L5118" t="s">
        <v>21020</v>
      </c>
    </row>
    <row r="5119" spans="1:12">
      <c r="A5119" t="s">
        <v>21082</v>
      </c>
      <c r="B5119" t="s">
        <v>21022</v>
      </c>
      <c r="C5119" t="str">
        <f t="shared" si="79"/>
        <v>Sturdy</v>
      </c>
      <c r="D5119" s="2" t="s">
        <v>568</v>
      </c>
      <c r="E5119" t="s">
        <v>859</v>
      </c>
      <c r="F5119" t="s">
        <v>4716</v>
      </c>
      <c r="G5119" t="s">
        <v>856</v>
      </c>
      <c r="H5119" t="s">
        <v>400</v>
      </c>
      <c r="I5119" t="s">
        <v>6665</v>
      </c>
      <c r="J5119" t="s">
        <v>856</v>
      </c>
      <c r="K5119" t="s">
        <v>870</v>
      </c>
      <c r="L5119" t="s">
        <v>21023</v>
      </c>
    </row>
    <row r="5120" spans="1:12">
      <c r="A5120" t="s">
        <v>21085</v>
      </c>
      <c r="B5120" t="s">
        <v>21025</v>
      </c>
      <c r="C5120" t="str">
        <f t="shared" si="79"/>
        <v>Kalpa</v>
      </c>
      <c r="D5120" s="2" t="s">
        <v>1917</v>
      </c>
      <c r="E5120" t="s">
        <v>859</v>
      </c>
      <c r="F5120" t="s">
        <v>10326</v>
      </c>
      <c r="G5120" t="s">
        <v>856</v>
      </c>
      <c r="H5120" t="s">
        <v>1257</v>
      </c>
      <c r="I5120" t="s">
        <v>21026</v>
      </c>
      <c r="J5120" t="s">
        <v>2410</v>
      </c>
      <c r="K5120" t="s">
        <v>859</v>
      </c>
      <c r="L5120" t="s">
        <v>21027</v>
      </c>
    </row>
    <row r="5121" spans="1:12">
      <c r="A5121" t="s">
        <v>842</v>
      </c>
      <c r="B5121" t="s">
        <v>843</v>
      </c>
      <c r="C5121" t="str">
        <f t="shared" si="79"/>
        <v>Name</v>
      </c>
      <c r="D5121" s="2" t="s">
        <v>844</v>
      </c>
      <c r="E5121" t="s">
        <v>845</v>
      </c>
      <c r="F5121" t="s">
        <v>846</v>
      </c>
      <c r="G5121" t="s">
        <v>847</v>
      </c>
      <c r="H5121" t="s">
        <v>848</v>
      </c>
      <c r="I5121" t="s">
        <v>849</v>
      </c>
      <c r="J5121" t="s">
        <v>850</v>
      </c>
      <c r="K5121" t="s">
        <v>851</v>
      </c>
      <c r="L5121" t="s">
        <v>852</v>
      </c>
    </row>
    <row r="5122" spans="1:12">
      <c r="A5122" t="s">
        <v>21087</v>
      </c>
      <c r="B5122" t="s">
        <v>21029</v>
      </c>
      <c r="C5122" t="str">
        <f t="shared" ref="C5122:C5185" si="80">IFERROR(LEFT(B5122,FIND(" ",B5122)-1),B5122)</f>
        <v>Orosil</v>
      </c>
      <c r="D5122" s="2" t="s">
        <v>249</v>
      </c>
      <c r="E5122" t="s">
        <v>9257</v>
      </c>
      <c r="F5122" t="s">
        <v>6178</v>
      </c>
      <c r="G5122" t="s">
        <v>856</v>
      </c>
      <c r="H5122" t="s">
        <v>3353</v>
      </c>
      <c r="I5122" t="s">
        <v>2341</v>
      </c>
      <c r="J5122" t="s">
        <v>514</v>
      </c>
      <c r="K5122" t="s">
        <v>21030</v>
      </c>
      <c r="L5122" t="s">
        <v>21031</v>
      </c>
    </row>
    <row r="5123" spans="1:12">
      <c r="A5123" t="s">
        <v>21092</v>
      </c>
      <c r="B5123" t="s">
        <v>21033</v>
      </c>
      <c r="C5123" t="str">
        <f t="shared" si="80"/>
        <v>Delta</v>
      </c>
      <c r="D5123" s="2" t="s">
        <v>26217</v>
      </c>
      <c r="E5123" t="s">
        <v>859</v>
      </c>
      <c r="F5123" t="s">
        <v>29259</v>
      </c>
      <c r="G5123" t="s">
        <v>856</v>
      </c>
      <c r="H5123" t="s">
        <v>6393</v>
      </c>
      <c r="I5123" t="s">
        <v>9056</v>
      </c>
      <c r="J5123" t="s">
        <v>1749</v>
      </c>
      <c r="K5123" t="s">
        <v>590</v>
      </c>
      <c r="L5123" t="s">
        <v>21034</v>
      </c>
    </row>
    <row r="5124" spans="1:12">
      <c r="A5124" t="s">
        <v>21096</v>
      </c>
      <c r="B5124" t="s">
        <v>21036</v>
      </c>
      <c r="C5124" t="str">
        <f t="shared" si="80"/>
        <v>Kairosoft</v>
      </c>
      <c r="D5124" s="2" t="s">
        <v>3204</v>
      </c>
      <c r="E5124" t="s">
        <v>859</v>
      </c>
      <c r="F5124" t="s">
        <v>2302</v>
      </c>
      <c r="G5124" t="s">
        <v>856</v>
      </c>
      <c r="H5124" t="s">
        <v>16244</v>
      </c>
      <c r="I5124" t="s">
        <v>21037</v>
      </c>
      <c r="J5124" t="s">
        <v>495</v>
      </c>
      <c r="K5124" t="s">
        <v>859</v>
      </c>
      <c r="L5124" t="s">
        <v>21038</v>
      </c>
    </row>
    <row r="5125" spans="1:12">
      <c r="A5125" t="s">
        <v>21099</v>
      </c>
      <c r="B5125" t="s">
        <v>21040</v>
      </c>
      <c r="C5125" t="str">
        <f t="shared" si="80"/>
        <v>Loyal</v>
      </c>
      <c r="D5125" s="2" t="s">
        <v>4135</v>
      </c>
      <c r="E5125" t="s">
        <v>859</v>
      </c>
      <c r="F5125" t="s">
        <v>23286</v>
      </c>
      <c r="G5125" t="s">
        <v>856</v>
      </c>
      <c r="H5125" t="s">
        <v>21041</v>
      </c>
      <c r="I5125" t="s">
        <v>21042</v>
      </c>
      <c r="J5125" t="s">
        <v>21043</v>
      </c>
      <c r="K5125" t="s">
        <v>21044</v>
      </c>
      <c r="L5125" t="s">
        <v>21038</v>
      </c>
    </row>
    <row r="5126" spans="1:12">
      <c r="A5126" t="s">
        <v>21101</v>
      </c>
      <c r="B5126" t="s">
        <v>21046</v>
      </c>
      <c r="C5126" t="str">
        <f t="shared" si="80"/>
        <v>Digikore</v>
      </c>
      <c r="D5126" s="2" t="s">
        <v>22966</v>
      </c>
      <c r="E5126" t="s">
        <v>859</v>
      </c>
      <c r="F5126" t="s">
        <v>22934</v>
      </c>
      <c r="G5126" t="s">
        <v>856</v>
      </c>
      <c r="H5126" t="s">
        <v>15555</v>
      </c>
      <c r="I5126" t="s">
        <v>21047</v>
      </c>
      <c r="J5126" t="s">
        <v>10740</v>
      </c>
      <c r="K5126" t="s">
        <v>13282</v>
      </c>
      <c r="L5126" t="s">
        <v>21048</v>
      </c>
    </row>
    <row r="5127" spans="1:12">
      <c r="A5127" t="s">
        <v>21105</v>
      </c>
      <c r="B5127" t="s">
        <v>21050</v>
      </c>
      <c r="C5127" t="str">
        <f t="shared" si="80"/>
        <v>Compuage</v>
      </c>
      <c r="D5127" s="2" t="s">
        <v>6973</v>
      </c>
      <c r="E5127" t="s">
        <v>859</v>
      </c>
      <c r="F5127" t="s">
        <v>330</v>
      </c>
      <c r="G5127" t="s">
        <v>856</v>
      </c>
      <c r="H5127" t="s">
        <v>21051</v>
      </c>
      <c r="I5127" t="s">
        <v>21052</v>
      </c>
      <c r="J5127" t="s">
        <v>21053</v>
      </c>
      <c r="K5127" t="s">
        <v>21054</v>
      </c>
      <c r="L5127" t="s">
        <v>10247</v>
      </c>
    </row>
    <row r="5128" spans="1:12">
      <c r="A5128" t="s">
        <v>21109</v>
      </c>
      <c r="B5128" t="s">
        <v>21056</v>
      </c>
      <c r="C5128" t="str">
        <f t="shared" si="80"/>
        <v>Ace</v>
      </c>
      <c r="D5128" s="2" t="s">
        <v>1554</v>
      </c>
      <c r="E5128" t="s">
        <v>859</v>
      </c>
      <c r="F5128" t="s">
        <v>5257</v>
      </c>
      <c r="G5128" t="s">
        <v>856</v>
      </c>
      <c r="H5128" t="s">
        <v>510</v>
      </c>
      <c r="I5128" t="s">
        <v>21057</v>
      </c>
      <c r="J5128" t="s">
        <v>2687</v>
      </c>
      <c r="K5128" t="s">
        <v>21058</v>
      </c>
      <c r="L5128" t="s">
        <v>21059</v>
      </c>
    </row>
    <row r="5129" spans="1:12">
      <c r="A5129" t="s">
        <v>21113</v>
      </c>
      <c r="B5129" t="s">
        <v>21061</v>
      </c>
      <c r="C5129" t="str">
        <f t="shared" si="80"/>
        <v>Ador</v>
      </c>
      <c r="D5129" s="2" t="s">
        <v>25621</v>
      </c>
      <c r="E5129" t="s">
        <v>859</v>
      </c>
      <c r="F5129" t="s">
        <v>25622</v>
      </c>
      <c r="G5129" t="s">
        <v>856</v>
      </c>
      <c r="H5129" t="s">
        <v>6339</v>
      </c>
      <c r="I5129" t="s">
        <v>12714</v>
      </c>
      <c r="J5129" t="s">
        <v>352</v>
      </c>
      <c r="K5129" t="s">
        <v>21062</v>
      </c>
      <c r="L5129" t="s">
        <v>4962</v>
      </c>
    </row>
    <row r="5130" spans="1:12">
      <c r="A5130" t="s">
        <v>21116</v>
      </c>
      <c r="B5130" t="s">
        <v>21064</v>
      </c>
      <c r="C5130" t="str">
        <f t="shared" si="80"/>
        <v>Prism</v>
      </c>
      <c r="D5130" s="2" t="s">
        <v>4095</v>
      </c>
      <c r="E5130" t="s">
        <v>859</v>
      </c>
      <c r="F5130" t="s">
        <v>5094</v>
      </c>
      <c r="G5130" t="s">
        <v>856</v>
      </c>
      <c r="H5130" t="s">
        <v>1744</v>
      </c>
      <c r="I5130" t="s">
        <v>531</v>
      </c>
      <c r="J5130" t="s">
        <v>416</v>
      </c>
      <c r="K5130" t="s">
        <v>21065</v>
      </c>
      <c r="L5130" t="s">
        <v>21066</v>
      </c>
    </row>
    <row r="5131" spans="1:12">
      <c r="A5131" t="s">
        <v>21120</v>
      </c>
      <c r="B5131" t="s">
        <v>21068</v>
      </c>
      <c r="C5131" t="str">
        <f t="shared" si="80"/>
        <v>Vanta</v>
      </c>
      <c r="D5131" s="2" t="s">
        <v>4271</v>
      </c>
      <c r="E5131" t="s">
        <v>859</v>
      </c>
      <c r="F5131" t="s">
        <v>1786</v>
      </c>
      <c r="G5131" t="s">
        <v>856</v>
      </c>
      <c r="H5131" t="s">
        <v>6377</v>
      </c>
      <c r="I5131" t="s">
        <v>21069</v>
      </c>
      <c r="J5131" t="s">
        <v>1317</v>
      </c>
      <c r="K5131" t="s">
        <v>21070</v>
      </c>
      <c r="L5131" t="s">
        <v>5542</v>
      </c>
    </row>
    <row r="5132" spans="1:12">
      <c r="A5132" t="s">
        <v>842</v>
      </c>
      <c r="B5132" t="s">
        <v>843</v>
      </c>
      <c r="C5132" t="str">
        <f t="shared" si="80"/>
        <v>Name</v>
      </c>
      <c r="D5132" s="2" t="s">
        <v>844</v>
      </c>
      <c r="E5132" t="s">
        <v>845</v>
      </c>
      <c r="F5132" t="s">
        <v>846</v>
      </c>
      <c r="G5132" t="s">
        <v>847</v>
      </c>
      <c r="H5132" t="s">
        <v>848</v>
      </c>
      <c r="I5132" t="s">
        <v>849</v>
      </c>
      <c r="J5132" t="s">
        <v>850</v>
      </c>
      <c r="K5132" t="s">
        <v>851</v>
      </c>
      <c r="L5132" t="s">
        <v>852</v>
      </c>
    </row>
    <row r="5133" spans="1:12">
      <c r="A5133" t="s">
        <v>21122</v>
      </c>
      <c r="B5133" t="s">
        <v>21072</v>
      </c>
      <c r="C5133" t="str">
        <f t="shared" si="80"/>
        <v>I</v>
      </c>
      <c r="D5133" s="2" t="s">
        <v>6974</v>
      </c>
      <c r="E5133" t="s">
        <v>859</v>
      </c>
      <c r="F5133" t="s">
        <v>1323</v>
      </c>
      <c r="G5133" t="s">
        <v>856</v>
      </c>
      <c r="H5133" t="s">
        <v>1369</v>
      </c>
      <c r="I5133" t="s">
        <v>12577</v>
      </c>
      <c r="J5133" t="s">
        <v>856</v>
      </c>
      <c r="K5133" t="s">
        <v>859</v>
      </c>
      <c r="L5133" t="s">
        <v>10130</v>
      </c>
    </row>
    <row r="5134" spans="1:12">
      <c r="A5134" t="s">
        <v>21126</v>
      </c>
      <c r="B5134" t="s">
        <v>21074</v>
      </c>
      <c r="C5134" t="str">
        <f t="shared" si="80"/>
        <v>Golden</v>
      </c>
      <c r="D5134" s="2" t="s">
        <v>9861</v>
      </c>
      <c r="E5134" t="s">
        <v>12964</v>
      </c>
      <c r="F5134" t="s">
        <v>6102</v>
      </c>
      <c r="G5134" t="s">
        <v>856</v>
      </c>
      <c r="H5134" t="s">
        <v>312</v>
      </c>
      <c r="I5134" t="s">
        <v>21075</v>
      </c>
      <c r="J5134" t="s">
        <v>5055</v>
      </c>
      <c r="K5134" t="s">
        <v>21076</v>
      </c>
      <c r="L5134" t="s">
        <v>357</v>
      </c>
    </row>
    <row r="5135" spans="1:12">
      <c r="A5135" t="s">
        <v>21129</v>
      </c>
      <c r="B5135" t="s">
        <v>21078</v>
      </c>
      <c r="C5135" t="str">
        <f t="shared" si="80"/>
        <v>Arcee</v>
      </c>
      <c r="D5135" s="2" t="s">
        <v>5373</v>
      </c>
      <c r="E5135" t="s">
        <v>859</v>
      </c>
      <c r="F5135" t="s">
        <v>1584</v>
      </c>
      <c r="G5135" t="s">
        <v>856</v>
      </c>
      <c r="H5135" t="s">
        <v>298</v>
      </c>
      <c r="I5135" t="s">
        <v>2472</v>
      </c>
      <c r="J5135" t="s">
        <v>856</v>
      </c>
      <c r="K5135" t="s">
        <v>870</v>
      </c>
      <c r="L5135" t="s">
        <v>353</v>
      </c>
    </row>
    <row r="5136" spans="1:12">
      <c r="A5136" t="s">
        <v>21134</v>
      </c>
      <c r="B5136" t="s">
        <v>21080</v>
      </c>
      <c r="C5136" t="str">
        <f t="shared" si="80"/>
        <v>Shashijit</v>
      </c>
      <c r="D5136" s="2" t="s">
        <v>5010</v>
      </c>
      <c r="E5136" t="s">
        <v>859</v>
      </c>
      <c r="F5136" t="s">
        <v>2379</v>
      </c>
      <c r="G5136" t="s">
        <v>856</v>
      </c>
      <c r="H5136" t="s">
        <v>714</v>
      </c>
      <c r="I5136" t="s">
        <v>857</v>
      </c>
      <c r="J5136" t="s">
        <v>1008</v>
      </c>
      <c r="K5136" t="s">
        <v>743</v>
      </c>
      <c r="L5136" t="s">
        <v>21081</v>
      </c>
    </row>
    <row r="5137" spans="1:12">
      <c r="A5137" t="s">
        <v>21137</v>
      </c>
      <c r="B5137" t="s">
        <v>21083</v>
      </c>
      <c r="C5137" t="str">
        <f t="shared" si="80"/>
        <v>South</v>
      </c>
      <c r="D5137" s="2" t="s">
        <v>15308</v>
      </c>
      <c r="E5137" t="s">
        <v>859</v>
      </c>
      <c r="F5137" t="s">
        <v>10734</v>
      </c>
      <c r="G5137" t="s">
        <v>856</v>
      </c>
      <c r="H5137" t="s">
        <v>3797</v>
      </c>
      <c r="I5137" t="s">
        <v>21084</v>
      </c>
      <c r="J5137" t="s">
        <v>1986</v>
      </c>
      <c r="K5137" t="s">
        <v>16991</v>
      </c>
      <c r="L5137" t="s">
        <v>281</v>
      </c>
    </row>
    <row r="5138" spans="1:12">
      <c r="A5138" t="s">
        <v>21141</v>
      </c>
      <c r="B5138" t="s">
        <v>21088</v>
      </c>
      <c r="C5138" t="str">
        <f t="shared" si="80"/>
        <v>Next</v>
      </c>
      <c r="D5138" s="2" t="s">
        <v>6692</v>
      </c>
      <c r="E5138" t="s">
        <v>859</v>
      </c>
      <c r="F5138" t="s">
        <v>9506</v>
      </c>
      <c r="G5138" t="s">
        <v>856</v>
      </c>
      <c r="H5138" t="s">
        <v>21090</v>
      </c>
      <c r="I5138" t="s">
        <v>5239</v>
      </c>
      <c r="J5138" t="s">
        <v>6053</v>
      </c>
      <c r="K5138" t="s">
        <v>21091</v>
      </c>
      <c r="L5138" t="s">
        <v>1735</v>
      </c>
    </row>
    <row r="5139" spans="1:12">
      <c r="A5139" t="s">
        <v>21146</v>
      </c>
      <c r="B5139" t="s">
        <v>21093</v>
      </c>
      <c r="C5139" t="str">
        <f t="shared" si="80"/>
        <v>Parmax</v>
      </c>
      <c r="D5139" s="2" t="s">
        <v>9242</v>
      </c>
      <c r="E5139" t="s">
        <v>859</v>
      </c>
      <c r="F5139" t="s">
        <v>623</v>
      </c>
      <c r="G5139" t="s">
        <v>856</v>
      </c>
      <c r="H5139" t="s">
        <v>1512</v>
      </c>
      <c r="I5139" t="s">
        <v>21094</v>
      </c>
      <c r="J5139" t="s">
        <v>3099</v>
      </c>
      <c r="K5139" t="s">
        <v>21095</v>
      </c>
      <c r="L5139" t="s">
        <v>646</v>
      </c>
    </row>
    <row r="5140" spans="1:12">
      <c r="A5140" t="s">
        <v>21150</v>
      </c>
      <c r="B5140" t="s">
        <v>21097</v>
      </c>
      <c r="C5140" t="str">
        <f t="shared" si="80"/>
        <v>ISL</v>
      </c>
      <c r="D5140" s="2" t="s">
        <v>4514</v>
      </c>
      <c r="E5140" t="s">
        <v>859</v>
      </c>
      <c r="F5140" t="s">
        <v>23237</v>
      </c>
      <c r="G5140" t="s">
        <v>856</v>
      </c>
      <c r="H5140" t="s">
        <v>3062</v>
      </c>
      <c r="I5140" t="s">
        <v>16698</v>
      </c>
      <c r="J5140" t="s">
        <v>4332</v>
      </c>
      <c r="K5140" t="s">
        <v>21098</v>
      </c>
      <c r="L5140" t="s">
        <v>16815</v>
      </c>
    </row>
    <row r="5141" spans="1:12">
      <c r="A5141" t="s">
        <v>21155</v>
      </c>
      <c r="B5141" t="s">
        <v>21100</v>
      </c>
      <c r="C5141" t="str">
        <f t="shared" si="80"/>
        <v>Aimco</v>
      </c>
      <c r="D5141" s="2" t="s">
        <v>1374</v>
      </c>
      <c r="E5141" t="s">
        <v>859</v>
      </c>
      <c r="F5141" t="s">
        <v>28310</v>
      </c>
      <c r="G5141" t="s">
        <v>856</v>
      </c>
      <c r="H5141" t="s">
        <v>5853</v>
      </c>
      <c r="I5141" t="s">
        <v>1674</v>
      </c>
      <c r="J5141" t="s">
        <v>8154</v>
      </c>
      <c r="K5141" t="s">
        <v>6398</v>
      </c>
      <c r="L5141" t="s">
        <v>16815</v>
      </c>
    </row>
    <row r="5142" spans="1:12">
      <c r="A5142" t="s">
        <v>21160</v>
      </c>
      <c r="B5142" t="s">
        <v>21102</v>
      </c>
      <c r="C5142" t="str">
        <f t="shared" si="80"/>
        <v>GCM</v>
      </c>
      <c r="D5142" s="2" t="s">
        <v>858</v>
      </c>
      <c r="E5142" t="s">
        <v>859</v>
      </c>
      <c r="F5142" t="s">
        <v>4856</v>
      </c>
      <c r="G5142" t="s">
        <v>856</v>
      </c>
      <c r="H5142" t="s">
        <v>1369</v>
      </c>
      <c r="I5142" t="s">
        <v>21103</v>
      </c>
      <c r="J5142" t="s">
        <v>2409</v>
      </c>
      <c r="K5142" t="s">
        <v>21104</v>
      </c>
      <c r="L5142" t="s">
        <v>698</v>
      </c>
    </row>
    <row r="5143" spans="1:12">
      <c r="A5143" t="s">
        <v>21163</v>
      </c>
      <c r="B5143" t="s">
        <v>21106</v>
      </c>
      <c r="C5143" t="str">
        <f t="shared" si="80"/>
        <v>SEL</v>
      </c>
      <c r="D5143" s="2" t="s">
        <v>14936</v>
      </c>
      <c r="E5143" t="s">
        <v>859</v>
      </c>
      <c r="F5143" t="s">
        <v>29582</v>
      </c>
      <c r="G5143" t="s">
        <v>856</v>
      </c>
      <c r="H5143" t="s">
        <v>21107</v>
      </c>
      <c r="I5143" t="s">
        <v>489</v>
      </c>
      <c r="J5143" t="s">
        <v>7427</v>
      </c>
      <c r="K5143" t="s">
        <v>21108</v>
      </c>
      <c r="L5143" t="s">
        <v>7960</v>
      </c>
    </row>
    <row r="5144" spans="1:12">
      <c r="A5144" t="s">
        <v>21165</v>
      </c>
      <c r="B5144" t="s">
        <v>21110</v>
      </c>
      <c r="C5144" t="str">
        <f t="shared" si="80"/>
        <v>Raj</v>
      </c>
      <c r="D5144" s="2" t="s">
        <v>22897</v>
      </c>
      <c r="E5144" t="s">
        <v>859</v>
      </c>
      <c r="F5144" t="s">
        <v>29583</v>
      </c>
      <c r="G5144" t="s">
        <v>856</v>
      </c>
      <c r="H5144" t="s">
        <v>1518</v>
      </c>
      <c r="I5144" t="s">
        <v>21111</v>
      </c>
      <c r="J5144" t="s">
        <v>7123</v>
      </c>
      <c r="K5144" t="s">
        <v>17173</v>
      </c>
      <c r="L5144" t="s">
        <v>21112</v>
      </c>
    </row>
    <row r="5145" spans="1:12">
      <c r="A5145" t="s">
        <v>21169</v>
      </c>
      <c r="B5145" t="s">
        <v>21114</v>
      </c>
      <c r="C5145" t="str">
        <f t="shared" si="80"/>
        <v>MPIL</v>
      </c>
      <c r="D5145" s="2" t="s">
        <v>25623</v>
      </c>
      <c r="E5145" t="s">
        <v>859</v>
      </c>
      <c r="F5145" t="s">
        <v>6383</v>
      </c>
      <c r="G5145" t="s">
        <v>2522</v>
      </c>
      <c r="H5145" t="s">
        <v>1642</v>
      </c>
      <c r="I5145" t="s">
        <v>1002</v>
      </c>
      <c r="J5145" t="s">
        <v>933</v>
      </c>
      <c r="K5145" t="s">
        <v>856</v>
      </c>
      <c r="L5145" t="s">
        <v>21115</v>
      </c>
    </row>
    <row r="5146" spans="1:12">
      <c r="A5146" t="s">
        <v>21172</v>
      </c>
      <c r="B5146" t="s">
        <v>21117</v>
      </c>
      <c r="C5146" t="str">
        <f t="shared" si="80"/>
        <v>Shalimar</v>
      </c>
      <c r="D5146" s="2" t="s">
        <v>17209</v>
      </c>
      <c r="E5146" t="s">
        <v>859</v>
      </c>
      <c r="F5146" t="s">
        <v>29584</v>
      </c>
      <c r="G5146" t="s">
        <v>856</v>
      </c>
      <c r="H5146" t="s">
        <v>6987</v>
      </c>
      <c r="I5146" t="s">
        <v>21118</v>
      </c>
      <c r="J5146" t="s">
        <v>3140</v>
      </c>
      <c r="K5146" t="s">
        <v>5852</v>
      </c>
      <c r="L5146" t="s">
        <v>21119</v>
      </c>
    </row>
    <row r="5147" spans="1:12">
      <c r="A5147" t="s">
        <v>21175</v>
      </c>
      <c r="B5147" t="s">
        <v>21121</v>
      </c>
      <c r="C5147" t="str">
        <f t="shared" si="80"/>
        <v>Gallops</v>
      </c>
      <c r="D5147" s="2" t="s">
        <v>6167</v>
      </c>
      <c r="E5147" t="s">
        <v>859</v>
      </c>
      <c r="F5147" t="s">
        <v>10713</v>
      </c>
      <c r="G5147" t="s">
        <v>856</v>
      </c>
      <c r="H5147" t="s">
        <v>933</v>
      </c>
      <c r="I5147" t="s">
        <v>857</v>
      </c>
      <c r="J5147" t="s">
        <v>856</v>
      </c>
      <c r="K5147" t="s">
        <v>859</v>
      </c>
      <c r="L5147" t="s">
        <v>18913</v>
      </c>
    </row>
    <row r="5148" spans="1:12">
      <c r="A5148" t="s">
        <v>842</v>
      </c>
      <c r="B5148" t="s">
        <v>843</v>
      </c>
      <c r="C5148" t="str">
        <f t="shared" si="80"/>
        <v>Name</v>
      </c>
      <c r="D5148" s="2" t="s">
        <v>844</v>
      </c>
      <c r="E5148" t="s">
        <v>845</v>
      </c>
      <c r="F5148" t="s">
        <v>846</v>
      </c>
      <c r="G5148" t="s">
        <v>847</v>
      </c>
      <c r="H5148" t="s">
        <v>848</v>
      </c>
      <c r="I5148" t="s">
        <v>849</v>
      </c>
      <c r="J5148" t="s">
        <v>850</v>
      </c>
      <c r="K5148" t="s">
        <v>851</v>
      </c>
      <c r="L5148" t="s">
        <v>852</v>
      </c>
    </row>
    <row r="5149" spans="1:12">
      <c r="A5149" t="s">
        <v>21177</v>
      </c>
      <c r="B5149" t="s">
        <v>21123</v>
      </c>
      <c r="C5149" t="str">
        <f t="shared" si="80"/>
        <v>Astec</v>
      </c>
      <c r="D5149" s="2" t="s">
        <v>29585</v>
      </c>
      <c r="E5149" t="s">
        <v>859</v>
      </c>
      <c r="F5149" t="s">
        <v>29586</v>
      </c>
      <c r="G5149" t="s">
        <v>856</v>
      </c>
      <c r="H5149" t="s">
        <v>21124</v>
      </c>
      <c r="I5149" t="s">
        <v>3827</v>
      </c>
      <c r="J5149" t="s">
        <v>21125</v>
      </c>
      <c r="K5149" t="s">
        <v>3495</v>
      </c>
      <c r="L5149" t="s">
        <v>187</v>
      </c>
    </row>
    <row r="5150" spans="1:12">
      <c r="A5150" t="s">
        <v>21182</v>
      </c>
      <c r="B5150" t="s">
        <v>21127</v>
      </c>
      <c r="C5150" t="str">
        <f t="shared" si="80"/>
        <v>Sparkle</v>
      </c>
      <c r="D5150" s="2" t="s">
        <v>6906</v>
      </c>
      <c r="E5150" t="s">
        <v>859</v>
      </c>
      <c r="F5150" t="s">
        <v>8282</v>
      </c>
      <c r="G5150" t="s">
        <v>856</v>
      </c>
      <c r="H5150" t="s">
        <v>2522</v>
      </c>
      <c r="I5150" t="s">
        <v>1107</v>
      </c>
      <c r="J5150" t="s">
        <v>2040</v>
      </c>
      <c r="K5150" t="s">
        <v>859</v>
      </c>
      <c r="L5150" t="s">
        <v>21128</v>
      </c>
    </row>
    <row r="5151" spans="1:12">
      <c r="A5151" t="s">
        <v>21184</v>
      </c>
      <c r="B5151" t="s">
        <v>818</v>
      </c>
      <c r="C5151" t="str">
        <f t="shared" si="80"/>
        <v>Xelpmoc</v>
      </c>
      <c r="D5151" s="2" t="s">
        <v>29587</v>
      </c>
      <c r="E5151" t="s">
        <v>859</v>
      </c>
      <c r="F5151" t="s">
        <v>29588</v>
      </c>
      <c r="G5151" t="s">
        <v>856</v>
      </c>
      <c r="H5151" t="s">
        <v>6125</v>
      </c>
      <c r="I5151" t="s">
        <v>21086</v>
      </c>
      <c r="J5151" t="s">
        <v>2204</v>
      </c>
      <c r="K5151" t="s">
        <v>341</v>
      </c>
      <c r="L5151" t="s">
        <v>23045</v>
      </c>
    </row>
    <row r="5152" spans="1:12">
      <c r="A5152" t="s">
        <v>21187</v>
      </c>
      <c r="B5152" t="s">
        <v>21138</v>
      </c>
      <c r="C5152" t="str">
        <f t="shared" si="80"/>
        <v>Veranda</v>
      </c>
      <c r="D5152" s="2" t="s">
        <v>29589</v>
      </c>
      <c r="E5152" t="s">
        <v>859</v>
      </c>
      <c r="F5152" t="s">
        <v>29590</v>
      </c>
      <c r="G5152" t="s">
        <v>856</v>
      </c>
      <c r="H5152" t="s">
        <v>7453</v>
      </c>
      <c r="I5152" t="s">
        <v>21139</v>
      </c>
      <c r="J5152" t="s">
        <v>21140</v>
      </c>
      <c r="K5152" t="s">
        <v>8615</v>
      </c>
      <c r="L5152" t="s">
        <v>20657</v>
      </c>
    </row>
    <row r="5153" spans="1:12">
      <c r="A5153" t="s">
        <v>21189</v>
      </c>
      <c r="B5153" t="s">
        <v>21130</v>
      </c>
      <c r="C5153" t="str">
        <f t="shared" si="80"/>
        <v>NMDC</v>
      </c>
      <c r="D5153" s="2" t="s">
        <v>24536</v>
      </c>
      <c r="E5153" t="s">
        <v>859</v>
      </c>
      <c r="F5153" t="s">
        <v>29591</v>
      </c>
      <c r="G5153" t="s">
        <v>856</v>
      </c>
      <c r="H5153" t="s">
        <v>11383</v>
      </c>
      <c r="I5153" t="s">
        <v>21131</v>
      </c>
      <c r="J5153" t="s">
        <v>21132</v>
      </c>
      <c r="K5153" t="s">
        <v>19436</v>
      </c>
      <c r="L5153" t="s">
        <v>21133</v>
      </c>
    </row>
    <row r="5154" spans="1:12">
      <c r="A5154" t="s">
        <v>21193</v>
      </c>
      <c r="B5154" t="s">
        <v>21135</v>
      </c>
      <c r="C5154" t="str">
        <f t="shared" si="80"/>
        <v>Restile</v>
      </c>
      <c r="D5154" s="2" t="s">
        <v>950</v>
      </c>
      <c r="E5154" t="s">
        <v>859</v>
      </c>
      <c r="F5154" t="s">
        <v>12277</v>
      </c>
      <c r="G5154" t="s">
        <v>856</v>
      </c>
      <c r="H5154" t="s">
        <v>298</v>
      </c>
      <c r="I5154" t="s">
        <v>21136</v>
      </c>
      <c r="J5154" t="s">
        <v>405</v>
      </c>
      <c r="K5154" t="s">
        <v>4443</v>
      </c>
      <c r="L5154" t="s">
        <v>20427</v>
      </c>
    </row>
    <row r="5155" spans="1:12">
      <c r="A5155" t="s">
        <v>21197</v>
      </c>
      <c r="B5155" t="s">
        <v>21142</v>
      </c>
      <c r="C5155" t="str">
        <f t="shared" si="80"/>
        <v>One</v>
      </c>
      <c r="D5155" s="2" t="s">
        <v>29592</v>
      </c>
      <c r="E5155" t="s">
        <v>859</v>
      </c>
      <c r="F5155" t="s">
        <v>29593</v>
      </c>
      <c r="G5155" t="s">
        <v>856</v>
      </c>
      <c r="H5155" t="s">
        <v>21143</v>
      </c>
      <c r="I5155" t="s">
        <v>21144</v>
      </c>
      <c r="J5155" t="s">
        <v>21145</v>
      </c>
      <c r="K5155" t="s">
        <v>15974</v>
      </c>
      <c r="L5155" t="s">
        <v>14198</v>
      </c>
    </row>
    <row r="5156" spans="1:12">
      <c r="A5156" t="s">
        <v>21200</v>
      </c>
      <c r="B5156" t="s">
        <v>21147</v>
      </c>
      <c r="C5156" t="str">
        <f t="shared" si="80"/>
        <v>Ind-Agiv</v>
      </c>
      <c r="D5156" s="2" t="s">
        <v>23472</v>
      </c>
      <c r="E5156" t="s">
        <v>859</v>
      </c>
      <c r="F5156" t="s">
        <v>5421</v>
      </c>
      <c r="G5156" t="s">
        <v>856</v>
      </c>
      <c r="H5156" t="s">
        <v>298</v>
      </c>
      <c r="I5156" t="s">
        <v>21148</v>
      </c>
      <c r="J5156" t="s">
        <v>1456</v>
      </c>
      <c r="K5156" t="s">
        <v>21149</v>
      </c>
      <c r="L5156" t="s">
        <v>614</v>
      </c>
    </row>
    <row r="5157" spans="1:12">
      <c r="A5157" t="s">
        <v>21204</v>
      </c>
      <c r="B5157" t="s">
        <v>21151</v>
      </c>
      <c r="C5157" t="str">
        <f t="shared" si="80"/>
        <v>Purple</v>
      </c>
      <c r="D5157" s="2" t="s">
        <v>14984</v>
      </c>
      <c r="E5157" t="s">
        <v>859</v>
      </c>
      <c r="F5157" t="s">
        <v>25624</v>
      </c>
      <c r="G5157" t="s">
        <v>856</v>
      </c>
      <c r="H5157" t="s">
        <v>21152</v>
      </c>
      <c r="I5157" t="s">
        <v>21153</v>
      </c>
      <c r="J5157" t="s">
        <v>4875</v>
      </c>
      <c r="K5157" t="s">
        <v>2365</v>
      </c>
      <c r="L5157" t="s">
        <v>21154</v>
      </c>
    </row>
    <row r="5158" spans="1:12">
      <c r="A5158" t="s">
        <v>21206</v>
      </c>
      <c r="B5158" t="s">
        <v>21156</v>
      </c>
      <c r="C5158" t="str">
        <f t="shared" si="80"/>
        <v>Celebrity</v>
      </c>
      <c r="D5158" s="2" t="s">
        <v>12382</v>
      </c>
      <c r="E5158" t="s">
        <v>859</v>
      </c>
      <c r="F5158" t="s">
        <v>25625</v>
      </c>
      <c r="G5158" t="s">
        <v>856</v>
      </c>
      <c r="H5158" t="s">
        <v>21157</v>
      </c>
      <c r="I5158" t="s">
        <v>6426</v>
      </c>
      <c r="J5158" t="s">
        <v>21158</v>
      </c>
      <c r="K5158" t="s">
        <v>7984</v>
      </c>
      <c r="L5158" t="s">
        <v>21159</v>
      </c>
    </row>
    <row r="5159" spans="1:12">
      <c r="A5159" t="s">
        <v>842</v>
      </c>
      <c r="B5159" t="s">
        <v>843</v>
      </c>
      <c r="C5159" t="str">
        <f t="shared" si="80"/>
        <v>Name</v>
      </c>
      <c r="D5159" s="2" t="s">
        <v>844</v>
      </c>
      <c r="E5159" t="s">
        <v>845</v>
      </c>
      <c r="F5159" t="s">
        <v>846</v>
      </c>
      <c r="G5159" t="s">
        <v>847</v>
      </c>
      <c r="H5159" t="s">
        <v>848</v>
      </c>
      <c r="I5159" t="s">
        <v>849</v>
      </c>
      <c r="J5159" t="s">
        <v>850</v>
      </c>
      <c r="K5159" t="s">
        <v>851</v>
      </c>
      <c r="L5159" t="s">
        <v>852</v>
      </c>
    </row>
    <row r="5160" spans="1:12">
      <c r="A5160" t="s">
        <v>21211</v>
      </c>
      <c r="B5160" t="s">
        <v>21161</v>
      </c>
      <c r="C5160" t="str">
        <f t="shared" si="80"/>
        <v>Supra</v>
      </c>
      <c r="D5160" s="2" t="s">
        <v>1937</v>
      </c>
      <c r="E5160" t="s">
        <v>859</v>
      </c>
      <c r="F5160" t="s">
        <v>25339</v>
      </c>
      <c r="G5160" t="s">
        <v>856</v>
      </c>
      <c r="H5160" t="s">
        <v>4867</v>
      </c>
      <c r="I5160" t="s">
        <v>12714</v>
      </c>
      <c r="J5160" t="s">
        <v>2451</v>
      </c>
      <c r="K5160" t="s">
        <v>859</v>
      </c>
      <c r="L5160" t="s">
        <v>21162</v>
      </c>
    </row>
    <row r="5161" spans="1:12">
      <c r="A5161" t="s">
        <v>21215</v>
      </c>
      <c r="B5161" t="s">
        <v>21164</v>
      </c>
      <c r="C5161" t="str">
        <f t="shared" si="80"/>
        <v>Prashant</v>
      </c>
      <c r="D5161" s="2" t="s">
        <v>15293</v>
      </c>
      <c r="E5161" t="s">
        <v>859</v>
      </c>
      <c r="F5161" t="s">
        <v>10402</v>
      </c>
      <c r="G5161" t="s">
        <v>856</v>
      </c>
      <c r="H5161" t="s">
        <v>5266</v>
      </c>
      <c r="I5161" t="s">
        <v>6157</v>
      </c>
      <c r="J5161" t="s">
        <v>1687</v>
      </c>
      <c r="K5161" t="s">
        <v>4466</v>
      </c>
      <c r="L5161" t="s">
        <v>18447</v>
      </c>
    </row>
    <row r="5162" spans="1:12">
      <c r="A5162" t="s">
        <v>21218</v>
      </c>
      <c r="B5162" t="s">
        <v>21166</v>
      </c>
      <c r="C5162" t="str">
        <f t="shared" si="80"/>
        <v>Ortel</v>
      </c>
      <c r="D5162" s="2" t="s">
        <v>432</v>
      </c>
      <c r="E5162" t="s">
        <v>859</v>
      </c>
      <c r="F5162" t="s">
        <v>260</v>
      </c>
      <c r="G5162" t="s">
        <v>856</v>
      </c>
      <c r="H5162" t="s">
        <v>20889</v>
      </c>
      <c r="I5162" t="s">
        <v>21167</v>
      </c>
      <c r="J5162" t="s">
        <v>1394</v>
      </c>
      <c r="K5162" t="s">
        <v>21168</v>
      </c>
      <c r="L5162" t="s">
        <v>332</v>
      </c>
    </row>
    <row r="5163" spans="1:12">
      <c r="A5163" t="s">
        <v>21221</v>
      </c>
      <c r="B5163" t="s">
        <v>21170</v>
      </c>
      <c r="C5163" t="str">
        <f t="shared" si="80"/>
        <v>Aksh</v>
      </c>
      <c r="D5163" s="2" t="s">
        <v>4936</v>
      </c>
      <c r="E5163" t="s">
        <v>859</v>
      </c>
      <c r="F5163" t="s">
        <v>24528</v>
      </c>
      <c r="G5163" t="s">
        <v>856</v>
      </c>
      <c r="H5163" t="s">
        <v>4940</v>
      </c>
      <c r="I5163" t="s">
        <v>7366</v>
      </c>
      <c r="J5163" t="s">
        <v>4517</v>
      </c>
      <c r="K5163" t="s">
        <v>265</v>
      </c>
      <c r="L5163" t="s">
        <v>21171</v>
      </c>
    </row>
    <row r="5164" spans="1:12">
      <c r="A5164" t="s">
        <v>21225</v>
      </c>
      <c r="B5164" t="s">
        <v>21173</v>
      </c>
      <c r="C5164" t="str">
        <f t="shared" si="80"/>
        <v>Purohit</v>
      </c>
      <c r="D5164" s="2" t="s">
        <v>12402</v>
      </c>
      <c r="E5164" t="s">
        <v>859</v>
      </c>
      <c r="F5164" t="s">
        <v>2605</v>
      </c>
      <c r="G5164" t="s">
        <v>856</v>
      </c>
      <c r="H5164" t="s">
        <v>3527</v>
      </c>
      <c r="I5164" t="s">
        <v>6131</v>
      </c>
      <c r="J5164" t="s">
        <v>856</v>
      </c>
      <c r="K5164" t="s">
        <v>859</v>
      </c>
      <c r="L5164" t="s">
        <v>21174</v>
      </c>
    </row>
    <row r="5165" spans="1:12">
      <c r="A5165" t="s">
        <v>21230</v>
      </c>
      <c r="B5165" t="s">
        <v>21176</v>
      </c>
      <c r="C5165" t="str">
        <f t="shared" si="80"/>
        <v>Piccadily</v>
      </c>
      <c r="D5165" s="2" t="s">
        <v>10586</v>
      </c>
      <c r="E5165" t="s">
        <v>859</v>
      </c>
      <c r="F5165" t="s">
        <v>29594</v>
      </c>
      <c r="G5165" t="s">
        <v>856</v>
      </c>
      <c r="H5165" t="s">
        <v>3527</v>
      </c>
      <c r="I5165" t="s">
        <v>7296</v>
      </c>
      <c r="J5165" t="s">
        <v>856</v>
      </c>
      <c r="K5165" t="s">
        <v>870</v>
      </c>
      <c r="L5165" t="s">
        <v>1393</v>
      </c>
    </row>
    <row r="5166" spans="1:12">
      <c r="A5166" t="s">
        <v>21235</v>
      </c>
      <c r="B5166" t="s">
        <v>21178</v>
      </c>
      <c r="C5166" t="str">
        <f t="shared" si="80"/>
        <v>Kothari</v>
      </c>
      <c r="D5166" s="2" t="s">
        <v>29595</v>
      </c>
      <c r="E5166" t="s">
        <v>859</v>
      </c>
      <c r="F5166" t="s">
        <v>29596</v>
      </c>
      <c r="G5166" t="s">
        <v>856</v>
      </c>
      <c r="H5166" t="s">
        <v>289</v>
      </c>
      <c r="I5166" t="s">
        <v>21179</v>
      </c>
      <c r="J5166" t="s">
        <v>21180</v>
      </c>
      <c r="K5166" t="s">
        <v>21181</v>
      </c>
      <c r="L5166" t="s">
        <v>20329</v>
      </c>
    </row>
    <row r="5167" spans="1:12">
      <c r="A5167" t="s">
        <v>21239</v>
      </c>
      <c r="B5167" t="s">
        <v>21183</v>
      </c>
      <c r="C5167" t="str">
        <f t="shared" si="80"/>
        <v>Global</v>
      </c>
      <c r="D5167" s="2" t="s">
        <v>9248</v>
      </c>
      <c r="E5167" t="s">
        <v>859</v>
      </c>
      <c r="F5167" t="s">
        <v>4860</v>
      </c>
      <c r="G5167" t="s">
        <v>856</v>
      </c>
      <c r="H5167" t="s">
        <v>613</v>
      </c>
      <c r="I5167" t="s">
        <v>10758</v>
      </c>
      <c r="J5167" t="s">
        <v>856</v>
      </c>
      <c r="K5167" t="s">
        <v>870</v>
      </c>
      <c r="L5167" t="s">
        <v>8813</v>
      </c>
    </row>
    <row r="5168" spans="1:12">
      <c r="A5168" t="s">
        <v>21243</v>
      </c>
      <c r="B5168" t="s">
        <v>21185</v>
      </c>
      <c r="C5168" t="str">
        <f t="shared" si="80"/>
        <v>Bloom</v>
      </c>
      <c r="D5168" s="2" t="s">
        <v>5300</v>
      </c>
      <c r="E5168" t="s">
        <v>859</v>
      </c>
      <c r="F5168" t="s">
        <v>4933</v>
      </c>
      <c r="G5168" t="s">
        <v>856</v>
      </c>
      <c r="H5168" t="s">
        <v>231</v>
      </c>
      <c r="I5168" t="s">
        <v>12637</v>
      </c>
      <c r="J5168" t="s">
        <v>563</v>
      </c>
      <c r="K5168" t="s">
        <v>21186</v>
      </c>
      <c r="L5168" t="s">
        <v>12460</v>
      </c>
    </row>
    <row r="5169" spans="1:12">
      <c r="A5169" t="s">
        <v>21248</v>
      </c>
      <c r="B5169" t="s">
        <v>21188</v>
      </c>
      <c r="C5169" t="str">
        <f t="shared" si="80"/>
        <v>T.</v>
      </c>
      <c r="D5169" s="2" t="s">
        <v>4580</v>
      </c>
      <c r="E5169" t="s">
        <v>859</v>
      </c>
      <c r="F5169" t="s">
        <v>2099</v>
      </c>
      <c r="G5169" t="s">
        <v>856</v>
      </c>
      <c r="H5169" t="s">
        <v>1249</v>
      </c>
      <c r="I5169" t="s">
        <v>856</v>
      </c>
      <c r="J5169" t="s">
        <v>856</v>
      </c>
      <c r="K5169" t="s">
        <v>859</v>
      </c>
      <c r="L5169" t="s">
        <v>15967</v>
      </c>
    </row>
    <row r="5170" spans="1:12">
      <c r="A5170" t="s">
        <v>21252</v>
      </c>
      <c r="B5170" t="s">
        <v>21190</v>
      </c>
      <c r="C5170" t="str">
        <f t="shared" si="80"/>
        <v>Alan</v>
      </c>
      <c r="D5170" s="2" t="s">
        <v>26059</v>
      </c>
      <c r="E5170" t="s">
        <v>859</v>
      </c>
      <c r="F5170" t="s">
        <v>29597</v>
      </c>
      <c r="G5170" t="s">
        <v>856</v>
      </c>
      <c r="H5170" t="s">
        <v>586</v>
      </c>
      <c r="I5170" t="s">
        <v>21191</v>
      </c>
      <c r="J5170" t="s">
        <v>950</v>
      </c>
      <c r="K5170" t="s">
        <v>7798</v>
      </c>
      <c r="L5170" t="s">
        <v>21192</v>
      </c>
    </row>
    <row r="5171" spans="1:12">
      <c r="A5171" t="s">
        <v>21257</v>
      </c>
      <c r="B5171" t="s">
        <v>21194</v>
      </c>
      <c r="C5171" t="str">
        <f t="shared" si="80"/>
        <v>Khandwala</v>
      </c>
      <c r="D5171" s="2" t="s">
        <v>3040</v>
      </c>
      <c r="E5171" t="s">
        <v>859</v>
      </c>
      <c r="F5171" t="s">
        <v>12208</v>
      </c>
      <c r="G5171" t="s">
        <v>856</v>
      </c>
      <c r="H5171" t="s">
        <v>1073</v>
      </c>
      <c r="I5171" t="s">
        <v>21195</v>
      </c>
      <c r="J5171" t="s">
        <v>1740</v>
      </c>
      <c r="K5171" t="s">
        <v>21196</v>
      </c>
      <c r="L5171" t="s">
        <v>12908</v>
      </c>
    </row>
    <row r="5172" spans="1:12">
      <c r="A5172" t="s">
        <v>21263</v>
      </c>
      <c r="B5172" t="s">
        <v>21198</v>
      </c>
      <c r="C5172" t="str">
        <f t="shared" si="80"/>
        <v>VK</v>
      </c>
      <c r="D5172" s="2" t="s">
        <v>22911</v>
      </c>
      <c r="E5172" t="s">
        <v>859</v>
      </c>
      <c r="F5172" t="s">
        <v>10384</v>
      </c>
      <c r="G5172" t="s">
        <v>856</v>
      </c>
      <c r="H5172" t="s">
        <v>15354</v>
      </c>
      <c r="I5172" t="s">
        <v>1265</v>
      </c>
      <c r="J5172" t="s">
        <v>448</v>
      </c>
      <c r="K5172" t="s">
        <v>4732</v>
      </c>
      <c r="L5172" t="s">
        <v>21199</v>
      </c>
    </row>
    <row r="5173" spans="1:12">
      <c r="A5173" t="s">
        <v>21265</v>
      </c>
      <c r="B5173" t="s">
        <v>21201</v>
      </c>
      <c r="C5173" t="str">
        <f t="shared" si="80"/>
        <v>Ramasigns</v>
      </c>
      <c r="D5173" s="2" t="s">
        <v>5352</v>
      </c>
      <c r="E5173" t="s">
        <v>859</v>
      </c>
      <c r="F5173" t="s">
        <v>1043</v>
      </c>
      <c r="G5173" t="s">
        <v>856</v>
      </c>
      <c r="H5173" t="s">
        <v>455</v>
      </c>
      <c r="I5173" t="s">
        <v>21202</v>
      </c>
      <c r="J5173" t="s">
        <v>2350</v>
      </c>
      <c r="K5173" t="s">
        <v>21203</v>
      </c>
      <c r="L5173" t="s">
        <v>3569</v>
      </c>
    </row>
    <row r="5174" spans="1:12">
      <c r="A5174" t="s">
        <v>21268</v>
      </c>
      <c r="B5174" t="s">
        <v>21205</v>
      </c>
      <c r="C5174" t="str">
        <f t="shared" si="80"/>
        <v>Visagar</v>
      </c>
      <c r="D5174" s="2" t="s">
        <v>2204</v>
      </c>
      <c r="E5174" t="s">
        <v>859</v>
      </c>
      <c r="F5174" t="s">
        <v>22722</v>
      </c>
      <c r="G5174" t="s">
        <v>856</v>
      </c>
      <c r="H5174" t="s">
        <v>15356</v>
      </c>
      <c r="I5174" t="s">
        <v>14624</v>
      </c>
      <c r="J5174" t="s">
        <v>1555</v>
      </c>
      <c r="K5174" t="s">
        <v>859</v>
      </c>
      <c r="L5174" t="s">
        <v>21153</v>
      </c>
    </row>
    <row r="5175" spans="1:12">
      <c r="A5175" t="s">
        <v>842</v>
      </c>
      <c r="B5175" t="s">
        <v>843</v>
      </c>
      <c r="C5175" t="str">
        <f t="shared" si="80"/>
        <v>Name</v>
      </c>
      <c r="D5175" s="2" t="s">
        <v>844</v>
      </c>
      <c r="E5175" t="s">
        <v>845</v>
      </c>
      <c r="F5175" t="s">
        <v>846</v>
      </c>
      <c r="G5175" t="s">
        <v>847</v>
      </c>
      <c r="H5175" t="s">
        <v>848</v>
      </c>
      <c r="I5175" t="s">
        <v>849</v>
      </c>
      <c r="J5175" t="s">
        <v>850</v>
      </c>
      <c r="K5175" t="s">
        <v>851</v>
      </c>
      <c r="L5175" t="s">
        <v>852</v>
      </c>
    </row>
    <row r="5176" spans="1:12">
      <c r="A5176" t="s">
        <v>21270</v>
      </c>
      <c r="B5176" t="s">
        <v>21207</v>
      </c>
      <c r="C5176" t="str">
        <f t="shared" si="80"/>
        <v>Pearl</v>
      </c>
      <c r="D5176" s="2" t="s">
        <v>14466</v>
      </c>
      <c r="E5176" t="s">
        <v>859</v>
      </c>
      <c r="F5176" t="s">
        <v>27494</v>
      </c>
      <c r="G5176" t="s">
        <v>856</v>
      </c>
      <c r="H5176" t="s">
        <v>4842</v>
      </c>
      <c r="I5176" t="s">
        <v>21208</v>
      </c>
      <c r="J5176" t="s">
        <v>21209</v>
      </c>
      <c r="K5176" t="s">
        <v>13742</v>
      </c>
      <c r="L5176" t="s">
        <v>21210</v>
      </c>
    </row>
    <row r="5177" spans="1:12">
      <c r="A5177" t="s">
        <v>21273</v>
      </c>
      <c r="B5177" t="s">
        <v>21212</v>
      </c>
      <c r="C5177" t="str">
        <f t="shared" si="80"/>
        <v>Fourth</v>
      </c>
      <c r="D5177" s="2" t="s">
        <v>240</v>
      </c>
      <c r="E5177" t="s">
        <v>859</v>
      </c>
      <c r="F5177" t="s">
        <v>1251</v>
      </c>
      <c r="G5177" t="s">
        <v>856</v>
      </c>
      <c r="H5177" t="s">
        <v>400</v>
      </c>
      <c r="I5177" t="s">
        <v>21213</v>
      </c>
      <c r="J5177" t="s">
        <v>856</v>
      </c>
      <c r="K5177" t="s">
        <v>870</v>
      </c>
      <c r="L5177" t="s">
        <v>21214</v>
      </c>
    </row>
    <row r="5178" spans="1:12">
      <c r="A5178" t="s">
        <v>21276</v>
      </c>
      <c r="B5178" t="s">
        <v>21216</v>
      </c>
      <c r="C5178" t="str">
        <f t="shared" si="80"/>
        <v>TCI</v>
      </c>
      <c r="D5178" s="2" t="s">
        <v>25626</v>
      </c>
      <c r="E5178" t="s">
        <v>859</v>
      </c>
      <c r="F5178" t="s">
        <v>25627</v>
      </c>
      <c r="G5178" t="s">
        <v>856</v>
      </c>
      <c r="H5178" t="s">
        <v>586</v>
      </c>
      <c r="I5178" t="s">
        <v>10799</v>
      </c>
      <c r="J5178" t="s">
        <v>574</v>
      </c>
      <c r="K5178" t="s">
        <v>14504</v>
      </c>
      <c r="L5178" t="s">
        <v>21217</v>
      </c>
    </row>
    <row r="5179" spans="1:12">
      <c r="A5179" t="s">
        <v>21279</v>
      </c>
      <c r="B5179" t="s">
        <v>21219</v>
      </c>
      <c r="C5179" t="str">
        <f t="shared" si="80"/>
        <v>Rap</v>
      </c>
      <c r="D5179" s="2" t="s">
        <v>22941</v>
      </c>
      <c r="E5179" t="s">
        <v>859</v>
      </c>
      <c r="F5179" t="s">
        <v>2717</v>
      </c>
      <c r="G5179" t="s">
        <v>856</v>
      </c>
      <c r="H5179" t="s">
        <v>5761</v>
      </c>
      <c r="I5179" t="s">
        <v>21220</v>
      </c>
      <c r="J5179" t="s">
        <v>856</v>
      </c>
      <c r="K5179" t="s">
        <v>859</v>
      </c>
      <c r="L5179" t="s">
        <v>7037</v>
      </c>
    </row>
    <row r="5180" spans="1:12">
      <c r="A5180" t="s">
        <v>21284</v>
      </c>
      <c r="B5180" t="s">
        <v>21222</v>
      </c>
      <c r="C5180" t="str">
        <f t="shared" si="80"/>
        <v>Clenon</v>
      </c>
      <c r="D5180" s="2" t="s">
        <v>21223</v>
      </c>
      <c r="E5180" t="s">
        <v>859</v>
      </c>
      <c r="F5180" t="s">
        <v>21224</v>
      </c>
      <c r="G5180" t="s">
        <v>856</v>
      </c>
      <c r="H5180" t="s">
        <v>461</v>
      </c>
      <c r="I5180" t="s">
        <v>18153</v>
      </c>
      <c r="J5180" t="s">
        <v>495</v>
      </c>
      <c r="K5180" t="s">
        <v>859</v>
      </c>
      <c r="L5180" t="s">
        <v>9818</v>
      </c>
    </row>
    <row r="5181" spans="1:12">
      <c r="A5181" t="s">
        <v>21288</v>
      </c>
      <c r="B5181" t="s">
        <v>21226</v>
      </c>
      <c r="C5181" t="str">
        <f t="shared" si="80"/>
        <v>GTT</v>
      </c>
      <c r="D5181" s="2" t="s">
        <v>25141</v>
      </c>
      <c r="E5181" t="s">
        <v>859</v>
      </c>
      <c r="F5181" t="s">
        <v>29105</v>
      </c>
      <c r="G5181" t="s">
        <v>856</v>
      </c>
      <c r="H5181" t="s">
        <v>20377</v>
      </c>
      <c r="I5181" t="s">
        <v>21227</v>
      </c>
      <c r="J5181" t="s">
        <v>6463</v>
      </c>
      <c r="K5181" t="s">
        <v>21228</v>
      </c>
      <c r="L5181" t="s">
        <v>21229</v>
      </c>
    </row>
    <row r="5182" spans="1:12">
      <c r="A5182" t="s">
        <v>21292</v>
      </c>
      <c r="B5182" t="s">
        <v>21231</v>
      </c>
      <c r="C5182" t="str">
        <f t="shared" si="80"/>
        <v>Cerebra</v>
      </c>
      <c r="D5182" s="2" t="s">
        <v>13823</v>
      </c>
      <c r="E5182" t="s">
        <v>859</v>
      </c>
      <c r="F5182" t="s">
        <v>1135</v>
      </c>
      <c r="G5182" t="s">
        <v>856</v>
      </c>
      <c r="H5182" t="s">
        <v>21232</v>
      </c>
      <c r="I5182" t="s">
        <v>1330</v>
      </c>
      <c r="J5182" t="s">
        <v>541</v>
      </c>
      <c r="K5182" t="s">
        <v>21233</v>
      </c>
      <c r="L5182" t="s">
        <v>21234</v>
      </c>
    </row>
    <row r="5183" spans="1:12">
      <c r="A5183" t="s">
        <v>21295</v>
      </c>
      <c r="B5183" t="s">
        <v>21236</v>
      </c>
      <c r="C5183" t="str">
        <f t="shared" si="80"/>
        <v>Cybele</v>
      </c>
      <c r="D5183" s="2" t="s">
        <v>15165</v>
      </c>
      <c r="E5183" t="s">
        <v>859</v>
      </c>
      <c r="F5183" t="s">
        <v>97</v>
      </c>
      <c r="G5183" t="s">
        <v>856</v>
      </c>
      <c r="H5183" t="s">
        <v>657</v>
      </c>
      <c r="I5183" t="s">
        <v>21237</v>
      </c>
      <c r="J5183" t="s">
        <v>2480</v>
      </c>
      <c r="K5183" t="s">
        <v>390</v>
      </c>
      <c r="L5183" t="s">
        <v>21238</v>
      </c>
    </row>
    <row r="5184" spans="1:12">
      <c r="A5184" t="s">
        <v>21298</v>
      </c>
      <c r="B5184" t="s">
        <v>21240</v>
      </c>
      <c r="C5184" t="str">
        <f t="shared" si="80"/>
        <v>Manugraph</v>
      </c>
      <c r="D5184" s="2" t="s">
        <v>6167</v>
      </c>
      <c r="E5184" t="s">
        <v>859</v>
      </c>
      <c r="F5184" t="s">
        <v>22804</v>
      </c>
      <c r="G5184" t="s">
        <v>856</v>
      </c>
      <c r="H5184" t="s">
        <v>14557</v>
      </c>
      <c r="I5184" t="s">
        <v>21241</v>
      </c>
      <c r="J5184" t="s">
        <v>3413</v>
      </c>
      <c r="K5184" t="s">
        <v>9239</v>
      </c>
      <c r="L5184" t="s">
        <v>21242</v>
      </c>
    </row>
    <row r="5185" spans="1:12">
      <c r="A5185" t="s">
        <v>21300</v>
      </c>
      <c r="B5185" t="s">
        <v>21244</v>
      </c>
      <c r="C5185" t="str">
        <f t="shared" si="80"/>
        <v>Srestha</v>
      </c>
      <c r="D5185" s="2" t="s">
        <v>2059</v>
      </c>
      <c r="E5185" t="s">
        <v>859</v>
      </c>
      <c r="F5185" t="s">
        <v>22727</v>
      </c>
      <c r="G5185" t="s">
        <v>856</v>
      </c>
      <c r="H5185" t="s">
        <v>196</v>
      </c>
      <c r="I5185" t="s">
        <v>21245</v>
      </c>
      <c r="J5185" t="s">
        <v>445</v>
      </c>
      <c r="K5185" t="s">
        <v>21246</v>
      </c>
      <c r="L5185" t="s">
        <v>21247</v>
      </c>
    </row>
    <row r="5186" spans="1:12">
      <c r="A5186" t="s">
        <v>842</v>
      </c>
      <c r="B5186" t="s">
        <v>843</v>
      </c>
      <c r="C5186" t="str">
        <f t="shared" ref="C5186:C5249" si="81">IFERROR(LEFT(B5186,FIND(" ",B5186)-1),B5186)</f>
        <v>Name</v>
      </c>
      <c r="D5186" s="2" t="s">
        <v>844</v>
      </c>
      <c r="E5186" t="s">
        <v>845</v>
      </c>
      <c r="F5186" t="s">
        <v>846</v>
      </c>
      <c r="G5186" t="s">
        <v>847</v>
      </c>
      <c r="H5186" t="s">
        <v>848</v>
      </c>
      <c r="I5186" t="s">
        <v>849</v>
      </c>
      <c r="J5186" t="s">
        <v>850</v>
      </c>
      <c r="K5186" t="s">
        <v>851</v>
      </c>
      <c r="L5186" t="s">
        <v>852</v>
      </c>
    </row>
    <row r="5187" spans="1:12">
      <c r="A5187" t="s">
        <v>21305</v>
      </c>
      <c r="B5187" t="s">
        <v>21249</v>
      </c>
      <c r="C5187" t="str">
        <f t="shared" si="81"/>
        <v>K</v>
      </c>
      <c r="D5187" s="2" t="s">
        <v>5511</v>
      </c>
      <c r="E5187" t="s">
        <v>859</v>
      </c>
      <c r="F5187" t="s">
        <v>15065</v>
      </c>
      <c r="G5187" t="s">
        <v>856</v>
      </c>
      <c r="H5187" t="s">
        <v>13499</v>
      </c>
      <c r="I5187" t="s">
        <v>19231</v>
      </c>
      <c r="J5187" t="s">
        <v>1917</v>
      </c>
      <c r="K5187" t="s">
        <v>21250</v>
      </c>
      <c r="L5187" t="s">
        <v>21251</v>
      </c>
    </row>
    <row r="5188" spans="1:12">
      <c r="A5188" t="s">
        <v>21311</v>
      </c>
      <c r="B5188" t="s">
        <v>21253</v>
      </c>
      <c r="C5188" t="str">
        <f t="shared" si="81"/>
        <v>Relic</v>
      </c>
      <c r="D5188" s="2" t="s">
        <v>15616</v>
      </c>
      <c r="E5188" t="s">
        <v>859</v>
      </c>
      <c r="F5188" t="s">
        <v>6498</v>
      </c>
      <c r="G5188" t="s">
        <v>856</v>
      </c>
      <c r="H5188" t="s">
        <v>20825</v>
      </c>
      <c r="I5188" t="s">
        <v>21254</v>
      </c>
      <c r="J5188" t="s">
        <v>2109</v>
      </c>
      <c r="K5188" t="s">
        <v>21255</v>
      </c>
      <c r="L5188" t="s">
        <v>21256</v>
      </c>
    </row>
    <row r="5189" spans="1:12">
      <c r="A5189" t="s">
        <v>21316</v>
      </c>
      <c r="B5189" t="s">
        <v>21258</v>
      </c>
      <c r="C5189" t="str">
        <f t="shared" si="81"/>
        <v>Gogia</v>
      </c>
      <c r="D5189" s="2" t="s">
        <v>4471</v>
      </c>
      <c r="E5189" t="s">
        <v>859</v>
      </c>
      <c r="F5189" t="s">
        <v>21259</v>
      </c>
      <c r="G5189" t="s">
        <v>856</v>
      </c>
      <c r="H5189" t="s">
        <v>2196</v>
      </c>
      <c r="I5189" t="s">
        <v>21260</v>
      </c>
      <c r="J5189" t="s">
        <v>3024</v>
      </c>
      <c r="K5189" t="s">
        <v>21261</v>
      </c>
      <c r="L5189" t="s">
        <v>21262</v>
      </c>
    </row>
    <row r="5190" spans="1:12">
      <c r="A5190" t="s">
        <v>21318</v>
      </c>
      <c r="B5190" t="s">
        <v>21264</v>
      </c>
      <c r="C5190" t="str">
        <f t="shared" si="81"/>
        <v>Cupid</v>
      </c>
      <c r="D5190" s="2" t="s">
        <v>16870</v>
      </c>
      <c r="E5190" t="s">
        <v>859</v>
      </c>
      <c r="F5190" t="s">
        <v>25628</v>
      </c>
      <c r="G5190" t="s">
        <v>856</v>
      </c>
      <c r="H5190" t="s">
        <v>6477</v>
      </c>
      <c r="I5190" t="s">
        <v>20976</v>
      </c>
      <c r="J5190" t="s">
        <v>856</v>
      </c>
      <c r="K5190" t="s">
        <v>870</v>
      </c>
      <c r="L5190" t="s">
        <v>21262</v>
      </c>
    </row>
    <row r="5191" spans="1:12">
      <c r="A5191" t="s">
        <v>21321</v>
      </c>
      <c r="B5191" t="s">
        <v>21266</v>
      </c>
      <c r="C5191" t="str">
        <f t="shared" si="81"/>
        <v>Naturite</v>
      </c>
      <c r="D5191" s="2" t="s">
        <v>23703</v>
      </c>
      <c r="E5191" t="s">
        <v>859</v>
      </c>
      <c r="F5191" t="s">
        <v>25629</v>
      </c>
      <c r="G5191" t="s">
        <v>856</v>
      </c>
      <c r="H5191" t="s">
        <v>933</v>
      </c>
      <c r="I5191" t="s">
        <v>18793</v>
      </c>
      <c r="J5191" t="s">
        <v>444</v>
      </c>
      <c r="K5191" t="s">
        <v>21267</v>
      </c>
      <c r="L5191" t="s">
        <v>21262</v>
      </c>
    </row>
    <row r="5192" spans="1:12">
      <c r="A5192" t="s">
        <v>21325</v>
      </c>
      <c r="B5192" t="s">
        <v>21269</v>
      </c>
      <c r="C5192" t="str">
        <f t="shared" si="81"/>
        <v>Tierra</v>
      </c>
      <c r="D5192" s="2" t="s">
        <v>25630</v>
      </c>
      <c r="E5192" t="s">
        <v>859</v>
      </c>
      <c r="F5192" t="s">
        <v>25631</v>
      </c>
      <c r="G5192" t="s">
        <v>856</v>
      </c>
      <c r="H5192" t="s">
        <v>3427</v>
      </c>
      <c r="I5192" t="s">
        <v>252</v>
      </c>
      <c r="J5192" t="s">
        <v>2080</v>
      </c>
      <c r="K5192" t="s">
        <v>7582</v>
      </c>
      <c r="L5192" t="s">
        <v>17994</v>
      </c>
    </row>
    <row r="5193" spans="1:12">
      <c r="A5193" t="s">
        <v>21330</v>
      </c>
      <c r="B5193" t="s">
        <v>21271</v>
      </c>
      <c r="C5193" t="str">
        <f t="shared" si="81"/>
        <v>Umiya</v>
      </c>
      <c r="D5193" s="2" t="s">
        <v>4165</v>
      </c>
      <c r="E5193" t="s">
        <v>859</v>
      </c>
      <c r="F5193" t="s">
        <v>23442</v>
      </c>
      <c r="G5193" t="s">
        <v>856</v>
      </c>
      <c r="H5193" t="s">
        <v>1437</v>
      </c>
      <c r="I5193" t="s">
        <v>7733</v>
      </c>
      <c r="J5193" t="s">
        <v>856</v>
      </c>
      <c r="K5193" t="s">
        <v>870</v>
      </c>
      <c r="L5193" t="s">
        <v>21272</v>
      </c>
    </row>
    <row r="5194" spans="1:12">
      <c r="A5194" t="s">
        <v>21335</v>
      </c>
      <c r="B5194" t="s">
        <v>21274</v>
      </c>
      <c r="C5194" t="str">
        <f t="shared" si="81"/>
        <v>Phaarmasia</v>
      </c>
      <c r="D5194" s="2" t="s">
        <v>1310</v>
      </c>
      <c r="E5194" t="s">
        <v>859</v>
      </c>
      <c r="F5194" t="s">
        <v>7417</v>
      </c>
      <c r="G5194" t="s">
        <v>856</v>
      </c>
      <c r="H5194" t="s">
        <v>568</v>
      </c>
      <c r="I5194" t="s">
        <v>458</v>
      </c>
      <c r="J5194" t="s">
        <v>3076</v>
      </c>
      <c r="K5194" t="s">
        <v>21275</v>
      </c>
      <c r="L5194" t="s">
        <v>20896</v>
      </c>
    </row>
    <row r="5195" spans="1:12">
      <c r="A5195" t="s">
        <v>21338</v>
      </c>
      <c r="B5195" t="s">
        <v>21277</v>
      </c>
      <c r="C5195" t="str">
        <f t="shared" si="81"/>
        <v>Asian</v>
      </c>
      <c r="D5195" s="2" t="s">
        <v>13627</v>
      </c>
      <c r="E5195" t="s">
        <v>859</v>
      </c>
      <c r="F5195" t="s">
        <v>8103</v>
      </c>
      <c r="G5195" t="s">
        <v>856</v>
      </c>
      <c r="H5195" t="s">
        <v>673</v>
      </c>
      <c r="I5195" t="s">
        <v>14702</v>
      </c>
      <c r="J5195" t="s">
        <v>2697</v>
      </c>
      <c r="K5195" t="s">
        <v>859</v>
      </c>
      <c r="L5195" t="s">
        <v>21278</v>
      </c>
    </row>
    <row r="5196" spans="1:12">
      <c r="A5196" t="s">
        <v>21342</v>
      </c>
      <c r="B5196" t="s">
        <v>21280</v>
      </c>
      <c r="C5196" t="str">
        <f t="shared" si="81"/>
        <v>Gayatri</v>
      </c>
      <c r="D5196" s="2" t="s">
        <v>6253</v>
      </c>
      <c r="E5196" t="s">
        <v>859</v>
      </c>
      <c r="F5196" t="s">
        <v>25632</v>
      </c>
      <c r="G5196" t="s">
        <v>856</v>
      </c>
      <c r="H5196" t="s">
        <v>21281</v>
      </c>
      <c r="I5196" t="s">
        <v>4673</v>
      </c>
      <c r="J5196" t="s">
        <v>7589</v>
      </c>
      <c r="K5196" t="s">
        <v>21282</v>
      </c>
      <c r="L5196" t="s">
        <v>21283</v>
      </c>
    </row>
    <row r="5197" spans="1:12">
      <c r="A5197" t="s">
        <v>21347</v>
      </c>
      <c r="B5197" t="s">
        <v>21285</v>
      </c>
      <c r="C5197" t="str">
        <f t="shared" si="81"/>
        <v>Cadsys</v>
      </c>
      <c r="D5197" s="2" t="s">
        <v>2998</v>
      </c>
      <c r="E5197" t="s">
        <v>859</v>
      </c>
      <c r="F5197" t="s">
        <v>23305</v>
      </c>
      <c r="G5197" t="s">
        <v>856</v>
      </c>
      <c r="H5197" t="s">
        <v>15959</v>
      </c>
      <c r="I5197" t="s">
        <v>21286</v>
      </c>
      <c r="J5197" t="s">
        <v>8063</v>
      </c>
      <c r="K5197" t="s">
        <v>21287</v>
      </c>
      <c r="L5197" t="s">
        <v>10624</v>
      </c>
    </row>
    <row r="5198" spans="1:12">
      <c r="A5198" t="s">
        <v>21350</v>
      </c>
      <c r="B5198" t="s">
        <v>21289</v>
      </c>
      <c r="C5198" t="str">
        <f t="shared" si="81"/>
        <v>Zota</v>
      </c>
      <c r="D5198" s="2" t="s">
        <v>29598</v>
      </c>
      <c r="E5198" t="s">
        <v>859</v>
      </c>
      <c r="F5198" t="s">
        <v>29599</v>
      </c>
      <c r="G5198" t="s">
        <v>1687</v>
      </c>
      <c r="H5198" t="s">
        <v>8273</v>
      </c>
      <c r="I5198" t="s">
        <v>8679</v>
      </c>
      <c r="J5198" t="s">
        <v>21290</v>
      </c>
      <c r="K5198" t="s">
        <v>21291</v>
      </c>
      <c r="L5198" t="s">
        <v>10616</v>
      </c>
    </row>
    <row r="5199" spans="1:12">
      <c r="A5199" t="s">
        <v>21351</v>
      </c>
      <c r="B5199" t="s">
        <v>21293</v>
      </c>
      <c r="C5199" t="str">
        <f t="shared" si="81"/>
        <v>Aerpace</v>
      </c>
      <c r="D5199" s="2" t="s">
        <v>6520</v>
      </c>
      <c r="E5199" t="s">
        <v>859</v>
      </c>
      <c r="F5199" t="s">
        <v>24043</v>
      </c>
      <c r="G5199" t="s">
        <v>856</v>
      </c>
      <c r="H5199" t="s">
        <v>3214</v>
      </c>
      <c r="I5199" t="s">
        <v>21294</v>
      </c>
      <c r="J5199" t="s">
        <v>856</v>
      </c>
      <c r="K5199" t="s">
        <v>859</v>
      </c>
      <c r="L5199" t="s">
        <v>17355</v>
      </c>
    </row>
    <row r="5200" spans="1:12">
      <c r="A5200" t="s">
        <v>21354</v>
      </c>
      <c r="B5200" t="s">
        <v>21296</v>
      </c>
      <c r="C5200" t="str">
        <f t="shared" si="81"/>
        <v>Libord</v>
      </c>
      <c r="D5200" s="2" t="s">
        <v>2601</v>
      </c>
      <c r="E5200" t="s">
        <v>859</v>
      </c>
      <c r="F5200" t="s">
        <v>11818</v>
      </c>
      <c r="G5200" t="s">
        <v>856</v>
      </c>
      <c r="H5200" t="s">
        <v>632</v>
      </c>
      <c r="I5200" t="s">
        <v>15414</v>
      </c>
      <c r="J5200" t="s">
        <v>856</v>
      </c>
      <c r="K5200" t="s">
        <v>859</v>
      </c>
      <c r="L5200" t="s">
        <v>21297</v>
      </c>
    </row>
    <row r="5201" spans="1:12">
      <c r="A5201" t="s">
        <v>21359</v>
      </c>
      <c r="B5201" t="s">
        <v>21301</v>
      </c>
      <c r="C5201" t="str">
        <f t="shared" si="81"/>
        <v>Adarsh</v>
      </c>
      <c r="D5201" s="2" t="s">
        <v>11600</v>
      </c>
      <c r="E5201" t="s">
        <v>859</v>
      </c>
      <c r="F5201" t="s">
        <v>1609</v>
      </c>
      <c r="G5201" t="s">
        <v>856</v>
      </c>
      <c r="H5201" t="s">
        <v>2196</v>
      </c>
      <c r="I5201" t="s">
        <v>21302</v>
      </c>
      <c r="J5201" t="s">
        <v>642</v>
      </c>
      <c r="K5201" t="s">
        <v>21303</v>
      </c>
      <c r="L5201" t="s">
        <v>21304</v>
      </c>
    </row>
    <row r="5202" spans="1:12">
      <c r="A5202" t="s">
        <v>842</v>
      </c>
      <c r="B5202" t="s">
        <v>843</v>
      </c>
      <c r="C5202" t="str">
        <f t="shared" si="81"/>
        <v>Name</v>
      </c>
      <c r="D5202" s="2" t="s">
        <v>844</v>
      </c>
      <c r="E5202" t="s">
        <v>845</v>
      </c>
      <c r="F5202" t="s">
        <v>846</v>
      </c>
      <c r="G5202" t="s">
        <v>847</v>
      </c>
      <c r="H5202" t="s">
        <v>848</v>
      </c>
      <c r="I5202" t="s">
        <v>849</v>
      </c>
      <c r="J5202" t="s">
        <v>850</v>
      </c>
      <c r="K5202" t="s">
        <v>851</v>
      </c>
      <c r="L5202" t="s">
        <v>852</v>
      </c>
    </row>
    <row r="5203" spans="1:12">
      <c r="A5203" t="s">
        <v>21362</v>
      </c>
      <c r="B5203" t="s">
        <v>21306</v>
      </c>
      <c r="C5203" t="str">
        <f t="shared" si="81"/>
        <v>Pharmaids</v>
      </c>
      <c r="D5203" s="2" t="s">
        <v>22760</v>
      </c>
      <c r="E5203" t="s">
        <v>859</v>
      </c>
      <c r="F5203" t="s">
        <v>29600</v>
      </c>
      <c r="G5203" t="s">
        <v>856</v>
      </c>
      <c r="H5203" t="s">
        <v>21307</v>
      </c>
      <c r="I5203" t="s">
        <v>21308</v>
      </c>
      <c r="J5203" t="s">
        <v>5095</v>
      </c>
      <c r="K5203" t="s">
        <v>21309</v>
      </c>
      <c r="L5203" t="s">
        <v>21310</v>
      </c>
    </row>
    <row r="5204" spans="1:12">
      <c r="A5204" t="s">
        <v>21367</v>
      </c>
      <c r="B5204" t="s">
        <v>21312</v>
      </c>
      <c r="C5204" t="str">
        <f t="shared" si="81"/>
        <v>SecureKloud</v>
      </c>
      <c r="D5204" s="2" t="s">
        <v>5795</v>
      </c>
      <c r="E5204" t="s">
        <v>859</v>
      </c>
      <c r="F5204" t="s">
        <v>25250</v>
      </c>
      <c r="G5204" t="s">
        <v>856</v>
      </c>
      <c r="H5204" t="s">
        <v>21313</v>
      </c>
      <c r="I5204" t="s">
        <v>21314</v>
      </c>
      <c r="J5204" t="s">
        <v>10713</v>
      </c>
      <c r="K5204" t="s">
        <v>21315</v>
      </c>
      <c r="L5204" t="s">
        <v>3412</v>
      </c>
    </row>
    <row r="5205" spans="1:12">
      <c r="A5205" t="s">
        <v>21373</v>
      </c>
      <c r="B5205" t="s">
        <v>21317</v>
      </c>
      <c r="C5205" t="str">
        <f t="shared" si="81"/>
        <v>Som</v>
      </c>
      <c r="D5205" s="2" t="s">
        <v>29601</v>
      </c>
      <c r="E5205" t="s">
        <v>859</v>
      </c>
      <c r="F5205" t="s">
        <v>29602</v>
      </c>
      <c r="G5205" t="s">
        <v>856</v>
      </c>
      <c r="H5205" t="s">
        <v>90</v>
      </c>
      <c r="I5205" t="s">
        <v>12726</v>
      </c>
      <c r="J5205" t="s">
        <v>889</v>
      </c>
      <c r="K5205" t="s">
        <v>198</v>
      </c>
      <c r="L5205" t="s">
        <v>3945</v>
      </c>
    </row>
    <row r="5206" spans="1:12">
      <c r="A5206" t="s">
        <v>21376</v>
      </c>
      <c r="B5206" t="s">
        <v>21319</v>
      </c>
      <c r="C5206" t="str">
        <f t="shared" si="81"/>
        <v>Blue</v>
      </c>
      <c r="D5206" s="2" t="s">
        <v>2888</v>
      </c>
      <c r="E5206" t="s">
        <v>859</v>
      </c>
      <c r="F5206" t="s">
        <v>11602</v>
      </c>
      <c r="G5206" t="s">
        <v>856</v>
      </c>
      <c r="H5206" t="s">
        <v>3527</v>
      </c>
      <c r="I5206" t="s">
        <v>1001</v>
      </c>
      <c r="J5206" t="s">
        <v>856</v>
      </c>
      <c r="K5206" t="s">
        <v>859</v>
      </c>
      <c r="L5206" t="s">
        <v>21320</v>
      </c>
    </row>
    <row r="5207" spans="1:12">
      <c r="A5207" t="s">
        <v>21380</v>
      </c>
      <c r="B5207" t="s">
        <v>21322</v>
      </c>
      <c r="C5207" t="str">
        <f t="shared" si="81"/>
        <v>Eurotex</v>
      </c>
      <c r="D5207" s="2" t="s">
        <v>2748</v>
      </c>
      <c r="E5207" t="s">
        <v>859</v>
      </c>
      <c r="F5207" t="s">
        <v>3792</v>
      </c>
      <c r="G5207" t="s">
        <v>856</v>
      </c>
      <c r="H5207" t="s">
        <v>8716</v>
      </c>
      <c r="I5207" t="s">
        <v>6280</v>
      </c>
      <c r="J5207" t="s">
        <v>231</v>
      </c>
      <c r="K5207" t="s">
        <v>21323</v>
      </c>
      <c r="L5207" t="s">
        <v>21324</v>
      </c>
    </row>
    <row r="5208" spans="1:12">
      <c r="A5208" t="s">
        <v>21385</v>
      </c>
      <c r="B5208" t="s">
        <v>21326</v>
      </c>
      <c r="C5208" t="str">
        <f t="shared" si="81"/>
        <v>IL&amp;FS</v>
      </c>
      <c r="D5208" s="2" t="s">
        <v>2375</v>
      </c>
      <c r="E5208" t="s">
        <v>859</v>
      </c>
      <c r="F5208" t="s">
        <v>23073</v>
      </c>
      <c r="G5208" t="s">
        <v>856</v>
      </c>
      <c r="H5208" t="s">
        <v>21327</v>
      </c>
      <c r="I5208" t="s">
        <v>21328</v>
      </c>
      <c r="J5208" t="s">
        <v>21329</v>
      </c>
      <c r="K5208" t="s">
        <v>166</v>
      </c>
      <c r="L5208" t="s">
        <v>291</v>
      </c>
    </row>
    <row r="5209" spans="1:12">
      <c r="A5209" t="s">
        <v>21389</v>
      </c>
      <c r="B5209" t="s">
        <v>21331</v>
      </c>
      <c r="C5209" t="str">
        <f t="shared" si="81"/>
        <v>Kuberan</v>
      </c>
      <c r="D5209" s="2" t="s">
        <v>23734</v>
      </c>
      <c r="E5209" t="s">
        <v>859</v>
      </c>
      <c r="F5209" t="s">
        <v>1221</v>
      </c>
      <c r="G5209" t="s">
        <v>856</v>
      </c>
      <c r="H5209" t="s">
        <v>287</v>
      </c>
      <c r="I5209" t="s">
        <v>21332</v>
      </c>
      <c r="J5209" t="s">
        <v>883</v>
      </c>
      <c r="K5209" t="s">
        <v>21333</v>
      </c>
      <c r="L5209" t="s">
        <v>21334</v>
      </c>
    </row>
    <row r="5210" spans="1:12">
      <c r="A5210" t="s">
        <v>21394</v>
      </c>
      <c r="B5210" t="s">
        <v>21336</v>
      </c>
      <c r="C5210" t="str">
        <f t="shared" si="81"/>
        <v>Daikaffil</v>
      </c>
      <c r="D5210" s="2" t="s">
        <v>29603</v>
      </c>
      <c r="E5210" t="s">
        <v>859</v>
      </c>
      <c r="F5210" t="s">
        <v>3371</v>
      </c>
      <c r="G5210" t="s">
        <v>856</v>
      </c>
      <c r="H5210" t="s">
        <v>1449</v>
      </c>
      <c r="I5210" t="s">
        <v>16738</v>
      </c>
      <c r="J5210" t="s">
        <v>6917</v>
      </c>
      <c r="K5210" t="s">
        <v>859</v>
      </c>
      <c r="L5210" t="s">
        <v>21337</v>
      </c>
    </row>
    <row r="5211" spans="1:12">
      <c r="A5211" t="s">
        <v>21398</v>
      </c>
      <c r="B5211" t="s">
        <v>21339</v>
      </c>
      <c r="C5211" t="str">
        <f t="shared" si="81"/>
        <v>NRB</v>
      </c>
      <c r="D5211" s="2" t="s">
        <v>9565</v>
      </c>
      <c r="E5211" t="s">
        <v>859</v>
      </c>
      <c r="F5211" t="s">
        <v>25546</v>
      </c>
      <c r="G5211" t="s">
        <v>856</v>
      </c>
      <c r="H5211" t="s">
        <v>21340</v>
      </c>
      <c r="I5211" t="s">
        <v>1770</v>
      </c>
      <c r="J5211" t="s">
        <v>5052</v>
      </c>
      <c r="K5211" t="s">
        <v>19573</v>
      </c>
      <c r="L5211" t="s">
        <v>21341</v>
      </c>
    </row>
    <row r="5212" spans="1:12">
      <c r="A5212" t="s">
        <v>21402</v>
      </c>
      <c r="B5212" t="s">
        <v>21343</v>
      </c>
      <c r="C5212" t="str">
        <f t="shared" si="81"/>
        <v>Cambridge</v>
      </c>
      <c r="D5212" s="2" t="s">
        <v>25480</v>
      </c>
      <c r="E5212" t="s">
        <v>859</v>
      </c>
      <c r="F5212" t="s">
        <v>10695</v>
      </c>
      <c r="G5212" t="s">
        <v>856</v>
      </c>
      <c r="H5212" t="s">
        <v>1964</v>
      </c>
      <c r="I5212" t="s">
        <v>21344</v>
      </c>
      <c r="J5212" t="s">
        <v>19463</v>
      </c>
      <c r="K5212" t="s">
        <v>21345</v>
      </c>
      <c r="L5212" t="s">
        <v>21346</v>
      </c>
    </row>
    <row r="5213" spans="1:12">
      <c r="A5213" t="s">
        <v>842</v>
      </c>
      <c r="B5213" t="s">
        <v>843</v>
      </c>
      <c r="C5213" t="str">
        <f t="shared" si="81"/>
        <v>Name</v>
      </c>
      <c r="D5213" s="2" t="s">
        <v>844</v>
      </c>
      <c r="E5213" t="s">
        <v>845</v>
      </c>
      <c r="F5213" t="s">
        <v>846</v>
      </c>
      <c r="G5213" t="s">
        <v>847</v>
      </c>
      <c r="H5213" t="s">
        <v>848</v>
      </c>
      <c r="I5213" t="s">
        <v>849</v>
      </c>
      <c r="J5213" t="s">
        <v>850</v>
      </c>
      <c r="K5213" t="s">
        <v>851</v>
      </c>
      <c r="L5213" t="s">
        <v>852</v>
      </c>
    </row>
    <row r="5214" spans="1:12">
      <c r="A5214" t="s">
        <v>21406</v>
      </c>
      <c r="B5214" t="s">
        <v>21348</v>
      </c>
      <c r="C5214" t="str">
        <f t="shared" si="81"/>
        <v>Fynx</v>
      </c>
      <c r="D5214" s="2" t="s">
        <v>23099</v>
      </c>
      <c r="E5214" t="s">
        <v>859</v>
      </c>
      <c r="F5214" t="s">
        <v>25633</v>
      </c>
      <c r="G5214" t="s">
        <v>856</v>
      </c>
      <c r="H5214" t="s">
        <v>19564</v>
      </c>
      <c r="I5214" t="s">
        <v>3352</v>
      </c>
      <c r="J5214" t="s">
        <v>574</v>
      </c>
      <c r="K5214" t="s">
        <v>21349</v>
      </c>
      <c r="L5214" t="s">
        <v>17113</v>
      </c>
    </row>
    <row r="5215" spans="1:12">
      <c r="A5215" t="s">
        <v>21410</v>
      </c>
      <c r="B5215" t="s">
        <v>23771</v>
      </c>
      <c r="C5215" t="str">
        <f t="shared" si="81"/>
        <v>Jointeca</v>
      </c>
      <c r="D5215" s="2" t="s">
        <v>1399</v>
      </c>
      <c r="E5215" t="s">
        <v>859</v>
      </c>
      <c r="F5215" t="s">
        <v>8428</v>
      </c>
      <c r="G5215" t="s">
        <v>856</v>
      </c>
      <c r="H5215" t="s">
        <v>176</v>
      </c>
      <c r="I5215" t="s">
        <v>23772</v>
      </c>
      <c r="J5215" t="s">
        <v>1642</v>
      </c>
      <c r="K5215" t="s">
        <v>1002</v>
      </c>
      <c r="L5215" t="s">
        <v>23773</v>
      </c>
    </row>
    <row r="5216" spans="1:12">
      <c r="A5216" t="s">
        <v>21412</v>
      </c>
      <c r="B5216" t="s">
        <v>21352</v>
      </c>
      <c r="C5216" t="str">
        <f t="shared" si="81"/>
        <v>Astron</v>
      </c>
      <c r="D5216" s="2" t="s">
        <v>4052</v>
      </c>
      <c r="E5216" t="s">
        <v>859</v>
      </c>
      <c r="F5216" t="s">
        <v>1084</v>
      </c>
      <c r="G5216" t="s">
        <v>856</v>
      </c>
      <c r="H5216" t="s">
        <v>15649</v>
      </c>
      <c r="I5216" t="s">
        <v>1947</v>
      </c>
      <c r="J5216" t="s">
        <v>2109</v>
      </c>
      <c r="K5216" t="s">
        <v>21353</v>
      </c>
      <c r="L5216" t="s">
        <v>23774</v>
      </c>
    </row>
    <row r="5217" spans="1:12">
      <c r="A5217" t="s">
        <v>21415</v>
      </c>
      <c r="B5217" t="s">
        <v>21355</v>
      </c>
      <c r="C5217" t="str">
        <f t="shared" si="81"/>
        <v>Cinevista</v>
      </c>
      <c r="D5217" s="2" t="s">
        <v>2599</v>
      </c>
      <c r="E5217" t="s">
        <v>859</v>
      </c>
      <c r="F5217" t="s">
        <v>24897</v>
      </c>
      <c r="G5217" t="s">
        <v>856</v>
      </c>
      <c r="H5217" t="s">
        <v>3807</v>
      </c>
      <c r="I5217" t="s">
        <v>21356</v>
      </c>
      <c r="J5217" t="s">
        <v>691</v>
      </c>
      <c r="K5217" t="s">
        <v>21357</v>
      </c>
      <c r="L5217" t="s">
        <v>21358</v>
      </c>
    </row>
    <row r="5218" spans="1:12">
      <c r="A5218" t="s">
        <v>21419</v>
      </c>
      <c r="B5218" t="s">
        <v>21360</v>
      </c>
      <c r="C5218" t="str">
        <f t="shared" si="81"/>
        <v>Avasara</v>
      </c>
      <c r="D5218" s="2" t="s">
        <v>4679</v>
      </c>
      <c r="E5218" t="s">
        <v>859</v>
      </c>
      <c r="F5218" t="s">
        <v>4281</v>
      </c>
      <c r="G5218" t="s">
        <v>856</v>
      </c>
      <c r="H5218" t="s">
        <v>1437</v>
      </c>
      <c r="I5218" t="s">
        <v>18244</v>
      </c>
      <c r="J5218" t="s">
        <v>856</v>
      </c>
      <c r="K5218" t="s">
        <v>870</v>
      </c>
      <c r="L5218" t="s">
        <v>21361</v>
      </c>
    </row>
    <row r="5219" spans="1:12">
      <c r="A5219" t="s">
        <v>21423</v>
      </c>
      <c r="B5219" t="s">
        <v>21363</v>
      </c>
      <c r="C5219" t="str">
        <f t="shared" si="81"/>
        <v>Dec.Gold</v>
      </c>
      <c r="D5219" s="2" t="s">
        <v>24723</v>
      </c>
      <c r="E5219" t="s">
        <v>859</v>
      </c>
      <c r="F5219" t="s">
        <v>29604</v>
      </c>
      <c r="G5219" t="s">
        <v>856</v>
      </c>
      <c r="H5219" t="s">
        <v>21364</v>
      </c>
      <c r="I5219" t="s">
        <v>21365</v>
      </c>
      <c r="J5219" t="s">
        <v>2059</v>
      </c>
      <c r="K5219" t="s">
        <v>21366</v>
      </c>
      <c r="L5219" t="s">
        <v>747</v>
      </c>
    </row>
    <row r="5220" spans="1:12">
      <c r="A5220" t="s">
        <v>21426</v>
      </c>
      <c r="B5220" t="s">
        <v>21368</v>
      </c>
      <c r="C5220" t="str">
        <f t="shared" si="81"/>
        <v>Wherrelz</v>
      </c>
      <c r="D5220" s="2" t="s">
        <v>23776</v>
      </c>
      <c r="E5220" t="s">
        <v>859</v>
      </c>
      <c r="F5220" t="s">
        <v>10442</v>
      </c>
      <c r="G5220" t="s">
        <v>856</v>
      </c>
      <c r="H5220" t="s">
        <v>21369</v>
      </c>
      <c r="I5220" t="s">
        <v>21370</v>
      </c>
      <c r="J5220" t="s">
        <v>11463</v>
      </c>
      <c r="K5220" t="s">
        <v>21371</v>
      </c>
      <c r="L5220" t="s">
        <v>21372</v>
      </c>
    </row>
    <row r="5221" spans="1:12">
      <c r="A5221" t="s">
        <v>21430</v>
      </c>
      <c r="B5221" t="s">
        <v>21374</v>
      </c>
      <c r="C5221" t="str">
        <f t="shared" si="81"/>
        <v>Ekennis</v>
      </c>
      <c r="D5221" s="2" t="s">
        <v>25635</v>
      </c>
      <c r="E5221" t="s">
        <v>859</v>
      </c>
      <c r="F5221" t="s">
        <v>484</v>
      </c>
      <c r="G5221" t="s">
        <v>856</v>
      </c>
      <c r="H5221" t="s">
        <v>15831</v>
      </c>
      <c r="I5221" t="s">
        <v>21375</v>
      </c>
      <c r="J5221" t="s">
        <v>938</v>
      </c>
      <c r="K5221" t="s">
        <v>417</v>
      </c>
      <c r="L5221" t="s">
        <v>3431</v>
      </c>
    </row>
    <row r="5222" spans="1:12">
      <c r="A5222" t="s">
        <v>21433</v>
      </c>
      <c r="B5222" t="s">
        <v>21377</v>
      </c>
      <c r="C5222" t="str">
        <f t="shared" si="81"/>
        <v>Suncity</v>
      </c>
      <c r="D5222" s="2" t="s">
        <v>5260</v>
      </c>
      <c r="E5222" t="s">
        <v>859</v>
      </c>
      <c r="F5222" t="s">
        <v>14649</v>
      </c>
      <c r="G5222" t="s">
        <v>856</v>
      </c>
      <c r="H5222" t="s">
        <v>632</v>
      </c>
      <c r="I5222" t="s">
        <v>21378</v>
      </c>
      <c r="J5222" t="s">
        <v>1555</v>
      </c>
      <c r="K5222" t="s">
        <v>21379</v>
      </c>
      <c r="L5222" t="s">
        <v>479</v>
      </c>
    </row>
    <row r="5223" spans="1:12">
      <c r="A5223" t="s">
        <v>21437</v>
      </c>
      <c r="B5223" t="s">
        <v>21381</v>
      </c>
      <c r="C5223" t="str">
        <f t="shared" si="81"/>
        <v>Natl.</v>
      </c>
      <c r="D5223" s="2" t="s">
        <v>22864</v>
      </c>
      <c r="E5223" t="s">
        <v>859</v>
      </c>
      <c r="F5223" t="s">
        <v>1573</v>
      </c>
      <c r="G5223" t="s">
        <v>856</v>
      </c>
      <c r="H5223" t="s">
        <v>404</v>
      </c>
      <c r="I5223" t="s">
        <v>21382</v>
      </c>
      <c r="J5223" t="s">
        <v>2631</v>
      </c>
      <c r="K5223" t="s">
        <v>21383</v>
      </c>
      <c r="L5223" t="s">
        <v>21384</v>
      </c>
    </row>
    <row r="5224" spans="1:12">
      <c r="A5224" t="s">
        <v>21441</v>
      </c>
      <c r="B5224" t="s">
        <v>21386</v>
      </c>
      <c r="C5224" t="str">
        <f t="shared" si="81"/>
        <v>Banas</v>
      </c>
      <c r="D5224" s="2" t="s">
        <v>4933</v>
      </c>
      <c r="E5224" t="s">
        <v>859</v>
      </c>
      <c r="F5224" t="s">
        <v>25636</v>
      </c>
      <c r="G5224" t="s">
        <v>856</v>
      </c>
      <c r="H5224" t="s">
        <v>8622</v>
      </c>
      <c r="I5224" t="s">
        <v>21387</v>
      </c>
      <c r="J5224" t="s">
        <v>1377</v>
      </c>
      <c r="K5224" t="s">
        <v>21388</v>
      </c>
      <c r="L5224" t="s">
        <v>5683</v>
      </c>
    </row>
    <row r="5225" spans="1:12">
      <c r="A5225" t="s">
        <v>21444</v>
      </c>
      <c r="B5225" t="s">
        <v>21390</v>
      </c>
      <c r="C5225" t="str">
        <f t="shared" si="81"/>
        <v>Omnipotent</v>
      </c>
      <c r="D5225" s="2" t="s">
        <v>14892</v>
      </c>
      <c r="E5225" t="s">
        <v>859</v>
      </c>
      <c r="F5225" t="s">
        <v>1178</v>
      </c>
      <c r="G5225" t="s">
        <v>856</v>
      </c>
      <c r="H5225" t="s">
        <v>2049</v>
      </c>
      <c r="I5225" t="s">
        <v>21391</v>
      </c>
      <c r="J5225" t="s">
        <v>2895</v>
      </c>
      <c r="K5225" t="s">
        <v>21392</v>
      </c>
      <c r="L5225" t="s">
        <v>21393</v>
      </c>
    </row>
    <row r="5226" spans="1:12">
      <c r="A5226" t="s">
        <v>21448</v>
      </c>
      <c r="B5226" t="s">
        <v>21395</v>
      </c>
      <c r="C5226" t="str">
        <f t="shared" si="81"/>
        <v>Supreme</v>
      </c>
      <c r="D5226" s="2" t="s">
        <v>437</v>
      </c>
      <c r="E5226" t="s">
        <v>859</v>
      </c>
      <c r="F5226" t="s">
        <v>2458</v>
      </c>
      <c r="G5226" t="s">
        <v>856</v>
      </c>
      <c r="H5226" t="s">
        <v>1073</v>
      </c>
      <c r="I5226" t="s">
        <v>1323</v>
      </c>
      <c r="J5226" t="s">
        <v>5399</v>
      </c>
      <c r="K5226" t="s">
        <v>21396</v>
      </c>
      <c r="L5226" t="s">
        <v>21397</v>
      </c>
    </row>
    <row r="5227" spans="1:12">
      <c r="A5227" t="s">
        <v>21451</v>
      </c>
      <c r="B5227" t="s">
        <v>21299</v>
      </c>
      <c r="C5227" t="str">
        <f t="shared" si="81"/>
        <v>Lords</v>
      </c>
      <c r="D5227" s="2" t="s">
        <v>23778</v>
      </c>
      <c r="E5227" t="s">
        <v>859</v>
      </c>
      <c r="F5227" t="s">
        <v>23779</v>
      </c>
      <c r="G5227" t="s">
        <v>856</v>
      </c>
      <c r="H5227" t="s">
        <v>300</v>
      </c>
      <c r="I5227" t="s">
        <v>859</v>
      </c>
      <c r="J5227" t="s">
        <v>164</v>
      </c>
      <c r="K5227" t="s">
        <v>23780</v>
      </c>
      <c r="L5227" t="s">
        <v>23781</v>
      </c>
    </row>
    <row r="5228" spans="1:12">
      <c r="A5228" t="s">
        <v>21454</v>
      </c>
      <c r="B5228" t="s">
        <v>21399</v>
      </c>
      <c r="C5228" t="str">
        <f t="shared" si="81"/>
        <v>Shivamshree</v>
      </c>
      <c r="D5228" s="2" t="s">
        <v>702</v>
      </c>
      <c r="E5228" t="s">
        <v>859</v>
      </c>
      <c r="F5228" t="s">
        <v>10836</v>
      </c>
      <c r="G5228" t="s">
        <v>856</v>
      </c>
      <c r="H5228" t="s">
        <v>10347</v>
      </c>
      <c r="I5228" t="s">
        <v>21400</v>
      </c>
      <c r="J5228" t="s">
        <v>2569</v>
      </c>
      <c r="K5228" t="s">
        <v>21401</v>
      </c>
      <c r="L5228" t="s">
        <v>5470</v>
      </c>
    </row>
    <row r="5229" spans="1:12">
      <c r="A5229" t="s">
        <v>842</v>
      </c>
      <c r="B5229" t="s">
        <v>843</v>
      </c>
      <c r="C5229" t="str">
        <f t="shared" si="81"/>
        <v>Name</v>
      </c>
      <c r="D5229" s="2" t="s">
        <v>844</v>
      </c>
      <c r="E5229" t="s">
        <v>845</v>
      </c>
      <c r="F5229" t="s">
        <v>846</v>
      </c>
      <c r="G5229" t="s">
        <v>847</v>
      </c>
      <c r="H5229" t="s">
        <v>848</v>
      </c>
      <c r="I5229" t="s">
        <v>849</v>
      </c>
      <c r="J5229" t="s">
        <v>850</v>
      </c>
      <c r="K5229" t="s">
        <v>851</v>
      </c>
      <c r="L5229" t="s">
        <v>852</v>
      </c>
    </row>
    <row r="5230" spans="1:12">
      <c r="A5230" t="s">
        <v>21461</v>
      </c>
      <c r="B5230" t="s">
        <v>21403</v>
      </c>
      <c r="C5230" t="str">
        <f t="shared" si="81"/>
        <v>Kati</v>
      </c>
      <c r="D5230" s="2" t="s">
        <v>5555</v>
      </c>
      <c r="E5230" t="s">
        <v>859</v>
      </c>
      <c r="F5230" t="s">
        <v>5230</v>
      </c>
      <c r="G5230" t="s">
        <v>856</v>
      </c>
      <c r="H5230" t="s">
        <v>1637</v>
      </c>
      <c r="I5230" t="s">
        <v>21404</v>
      </c>
      <c r="J5230" t="s">
        <v>6147</v>
      </c>
      <c r="K5230" t="s">
        <v>17429</v>
      </c>
      <c r="L5230" t="s">
        <v>21405</v>
      </c>
    </row>
    <row r="5231" spans="1:12">
      <c r="A5231" t="s">
        <v>21464</v>
      </c>
      <c r="B5231" t="s">
        <v>21407</v>
      </c>
      <c r="C5231" t="str">
        <f t="shared" si="81"/>
        <v>Ashika</v>
      </c>
      <c r="D5231" s="2" t="s">
        <v>25637</v>
      </c>
      <c r="E5231" t="s">
        <v>859</v>
      </c>
      <c r="F5231" t="s">
        <v>25638</v>
      </c>
      <c r="G5231" t="s">
        <v>856</v>
      </c>
      <c r="H5231" t="s">
        <v>21408</v>
      </c>
      <c r="I5231" t="s">
        <v>859</v>
      </c>
      <c r="J5231" t="s">
        <v>21409</v>
      </c>
      <c r="K5231" t="s">
        <v>859</v>
      </c>
      <c r="L5231" t="s">
        <v>11491</v>
      </c>
    </row>
    <row r="5232" spans="1:12">
      <c r="A5232" t="s">
        <v>21466</v>
      </c>
      <c r="B5232" t="s">
        <v>21411</v>
      </c>
      <c r="C5232" t="str">
        <f t="shared" si="81"/>
        <v>Yunik</v>
      </c>
      <c r="D5232" s="2" t="s">
        <v>7607</v>
      </c>
      <c r="E5232" t="s">
        <v>859</v>
      </c>
      <c r="F5232" t="s">
        <v>2830</v>
      </c>
      <c r="G5232" t="s">
        <v>856</v>
      </c>
      <c r="H5232" t="s">
        <v>2196</v>
      </c>
      <c r="I5232" t="s">
        <v>14624</v>
      </c>
      <c r="J5232" t="s">
        <v>856</v>
      </c>
      <c r="K5232" t="s">
        <v>859</v>
      </c>
      <c r="L5232" t="s">
        <v>882</v>
      </c>
    </row>
    <row r="5233" spans="1:12">
      <c r="A5233" t="s">
        <v>21470</v>
      </c>
      <c r="B5233" t="s">
        <v>21416</v>
      </c>
      <c r="C5233" t="str">
        <f t="shared" si="81"/>
        <v>Vadivarhe</v>
      </c>
      <c r="D5233" s="2" t="s">
        <v>2549</v>
      </c>
      <c r="E5233" t="s">
        <v>859</v>
      </c>
      <c r="F5233" t="s">
        <v>3660</v>
      </c>
      <c r="G5233" t="s">
        <v>856</v>
      </c>
      <c r="H5233" t="s">
        <v>21417</v>
      </c>
      <c r="I5233" t="s">
        <v>21418</v>
      </c>
      <c r="J5233" t="s">
        <v>18754</v>
      </c>
      <c r="K5233" t="s">
        <v>9601</v>
      </c>
      <c r="L5233" t="s">
        <v>16342</v>
      </c>
    </row>
    <row r="5234" spans="1:12">
      <c r="A5234" t="s">
        <v>21474</v>
      </c>
      <c r="B5234" t="s">
        <v>21420</v>
      </c>
      <c r="C5234" t="str">
        <f t="shared" si="81"/>
        <v>V</v>
      </c>
      <c r="D5234" s="2" t="s">
        <v>145</v>
      </c>
      <c r="E5234" t="s">
        <v>859</v>
      </c>
      <c r="F5234" t="s">
        <v>7811</v>
      </c>
      <c r="G5234" t="s">
        <v>856</v>
      </c>
      <c r="H5234" t="s">
        <v>397</v>
      </c>
      <c r="I5234" t="s">
        <v>21421</v>
      </c>
      <c r="J5234" t="s">
        <v>2099</v>
      </c>
      <c r="K5234" t="s">
        <v>7633</v>
      </c>
      <c r="L5234" t="s">
        <v>21422</v>
      </c>
    </row>
    <row r="5235" spans="1:12">
      <c r="A5235" t="s">
        <v>21478</v>
      </c>
      <c r="B5235" t="s">
        <v>21424</v>
      </c>
      <c r="C5235" t="str">
        <f t="shared" si="81"/>
        <v>Shriram</v>
      </c>
      <c r="D5235" s="2" t="s">
        <v>25639</v>
      </c>
      <c r="E5235" t="s">
        <v>859</v>
      </c>
      <c r="F5235" t="s">
        <v>25640</v>
      </c>
      <c r="G5235" t="s">
        <v>856</v>
      </c>
      <c r="H5235" t="s">
        <v>20184</v>
      </c>
      <c r="I5235" t="s">
        <v>21425</v>
      </c>
      <c r="J5235" t="s">
        <v>5114</v>
      </c>
      <c r="K5235" t="s">
        <v>8093</v>
      </c>
      <c r="L5235" t="s">
        <v>11881</v>
      </c>
    </row>
    <row r="5236" spans="1:12">
      <c r="A5236" t="s">
        <v>21482</v>
      </c>
      <c r="B5236" t="s">
        <v>21427</v>
      </c>
      <c r="C5236" t="str">
        <f t="shared" si="81"/>
        <v>Max</v>
      </c>
      <c r="D5236" s="2" t="s">
        <v>29605</v>
      </c>
      <c r="E5236" t="s">
        <v>859</v>
      </c>
      <c r="F5236" t="s">
        <v>29606</v>
      </c>
      <c r="G5236" t="s">
        <v>856</v>
      </c>
      <c r="H5236" t="s">
        <v>21428</v>
      </c>
      <c r="I5236" t="s">
        <v>21429</v>
      </c>
      <c r="J5236" t="s">
        <v>11618</v>
      </c>
      <c r="K5236" t="s">
        <v>6624</v>
      </c>
      <c r="L5236" t="s">
        <v>15938</v>
      </c>
    </row>
    <row r="5237" spans="1:12">
      <c r="A5237" t="s">
        <v>21488</v>
      </c>
      <c r="B5237" t="s">
        <v>21431</v>
      </c>
      <c r="C5237" t="str">
        <f t="shared" si="81"/>
        <v>Shree</v>
      </c>
      <c r="D5237" s="2" t="s">
        <v>378</v>
      </c>
      <c r="E5237" t="s">
        <v>859</v>
      </c>
      <c r="F5237" t="s">
        <v>24727</v>
      </c>
      <c r="G5237" t="s">
        <v>856</v>
      </c>
      <c r="H5237" t="s">
        <v>494</v>
      </c>
      <c r="I5237" t="s">
        <v>21432</v>
      </c>
      <c r="J5237" t="s">
        <v>856</v>
      </c>
      <c r="K5237" t="s">
        <v>859</v>
      </c>
      <c r="L5237" t="s">
        <v>18329</v>
      </c>
    </row>
    <row r="5238" spans="1:12">
      <c r="A5238" t="s">
        <v>21491</v>
      </c>
      <c r="B5238" t="s">
        <v>21434</v>
      </c>
      <c r="C5238" t="str">
        <f t="shared" si="81"/>
        <v>Keerthi</v>
      </c>
      <c r="D5238" s="2" t="s">
        <v>4989</v>
      </c>
      <c r="E5238" t="s">
        <v>859</v>
      </c>
      <c r="F5238" t="s">
        <v>29607</v>
      </c>
      <c r="G5238" t="s">
        <v>856</v>
      </c>
      <c r="H5238" t="s">
        <v>509</v>
      </c>
      <c r="I5238" t="s">
        <v>21435</v>
      </c>
      <c r="J5238" t="s">
        <v>14972</v>
      </c>
      <c r="K5238" t="s">
        <v>20604</v>
      </c>
      <c r="L5238" t="s">
        <v>21436</v>
      </c>
    </row>
    <row r="5239" spans="1:12">
      <c r="A5239" t="s">
        <v>21495</v>
      </c>
      <c r="B5239" t="s">
        <v>21438</v>
      </c>
      <c r="C5239" t="str">
        <f t="shared" si="81"/>
        <v>Grill</v>
      </c>
      <c r="D5239" s="2" t="s">
        <v>23852</v>
      </c>
      <c r="E5239" t="s">
        <v>859</v>
      </c>
      <c r="F5239" t="s">
        <v>25641</v>
      </c>
      <c r="G5239" t="s">
        <v>856</v>
      </c>
      <c r="H5239" t="s">
        <v>8828</v>
      </c>
      <c r="I5239" t="s">
        <v>21439</v>
      </c>
      <c r="J5239" t="s">
        <v>14095</v>
      </c>
      <c r="K5239" t="s">
        <v>21440</v>
      </c>
      <c r="L5239" t="s">
        <v>21436</v>
      </c>
    </row>
    <row r="5240" spans="1:12">
      <c r="A5240" t="s">
        <v>842</v>
      </c>
      <c r="B5240" t="s">
        <v>843</v>
      </c>
      <c r="C5240" t="str">
        <f t="shared" si="81"/>
        <v>Name</v>
      </c>
      <c r="D5240" s="2" t="s">
        <v>844</v>
      </c>
      <c r="E5240" t="s">
        <v>845</v>
      </c>
      <c r="F5240" t="s">
        <v>846</v>
      </c>
      <c r="G5240" t="s">
        <v>847</v>
      </c>
      <c r="H5240" t="s">
        <v>848</v>
      </c>
      <c r="I5240" t="s">
        <v>849</v>
      </c>
      <c r="J5240" t="s">
        <v>850</v>
      </c>
      <c r="K5240" t="s">
        <v>851</v>
      </c>
      <c r="L5240" t="s">
        <v>852</v>
      </c>
    </row>
    <row r="5241" spans="1:12">
      <c r="A5241" t="s">
        <v>21497</v>
      </c>
      <c r="B5241" t="s">
        <v>21442</v>
      </c>
      <c r="C5241" t="str">
        <f t="shared" si="81"/>
        <v>Fraser</v>
      </c>
      <c r="D5241" s="2" t="s">
        <v>2035</v>
      </c>
      <c r="E5241" t="s">
        <v>859</v>
      </c>
      <c r="F5241" t="s">
        <v>6979</v>
      </c>
      <c r="G5241" t="s">
        <v>856</v>
      </c>
      <c r="H5241" t="s">
        <v>1249</v>
      </c>
      <c r="I5241" t="s">
        <v>8567</v>
      </c>
      <c r="J5241" t="s">
        <v>856</v>
      </c>
      <c r="K5241" t="s">
        <v>859</v>
      </c>
      <c r="L5241" t="s">
        <v>21443</v>
      </c>
    </row>
    <row r="5242" spans="1:12">
      <c r="A5242" t="s">
        <v>21501</v>
      </c>
      <c r="B5242" t="s">
        <v>21471</v>
      </c>
      <c r="C5242" t="str">
        <f t="shared" si="81"/>
        <v>Hipolin</v>
      </c>
      <c r="D5242" s="2" t="s">
        <v>25642</v>
      </c>
      <c r="E5242" t="s">
        <v>859</v>
      </c>
      <c r="F5242" t="s">
        <v>5034</v>
      </c>
      <c r="G5242" t="s">
        <v>856</v>
      </c>
      <c r="H5242" t="s">
        <v>402</v>
      </c>
      <c r="I5242" t="s">
        <v>21472</v>
      </c>
      <c r="J5242" t="s">
        <v>443</v>
      </c>
      <c r="K5242" t="s">
        <v>21473</v>
      </c>
      <c r="L5242" t="s">
        <v>22792</v>
      </c>
    </row>
    <row r="5243" spans="1:12">
      <c r="A5243" t="s">
        <v>21505</v>
      </c>
      <c r="B5243" t="s">
        <v>21445</v>
      </c>
      <c r="C5243" t="str">
        <f t="shared" si="81"/>
        <v>Alliance</v>
      </c>
      <c r="D5243" s="2" t="s">
        <v>5197</v>
      </c>
      <c r="E5243" t="s">
        <v>859</v>
      </c>
      <c r="F5243" t="s">
        <v>14479</v>
      </c>
      <c r="G5243" t="s">
        <v>856</v>
      </c>
      <c r="H5243" t="s">
        <v>17791</v>
      </c>
      <c r="I5243" t="s">
        <v>21446</v>
      </c>
      <c r="J5243" t="s">
        <v>16869</v>
      </c>
      <c r="K5243" t="s">
        <v>5495</v>
      </c>
      <c r="L5243" t="s">
        <v>21447</v>
      </c>
    </row>
    <row r="5244" spans="1:12">
      <c r="A5244" t="s">
        <v>21508</v>
      </c>
      <c r="B5244" t="s">
        <v>21449</v>
      </c>
      <c r="C5244" t="str">
        <f t="shared" si="81"/>
        <v>Solve</v>
      </c>
      <c r="D5244" s="2" t="s">
        <v>4159</v>
      </c>
      <c r="E5244" t="s">
        <v>859</v>
      </c>
      <c r="F5244" t="s">
        <v>4850</v>
      </c>
      <c r="G5244" t="s">
        <v>856</v>
      </c>
      <c r="H5244" t="s">
        <v>14502</v>
      </c>
      <c r="I5244" t="s">
        <v>21450</v>
      </c>
      <c r="J5244" t="s">
        <v>6426</v>
      </c>
      <c r="K5244" t="s">
        <v>7424</v>
      </c>
      <c r="L5244" t="s">
        <v>21447</v>
      </c>
    </row>
    <row r="5245" spans="1:12">
      <c r="A5245" t="s">
        <v>21511</v>
      </c>
      <c r="B5245" t="s">
        <v>21452</v>
      </c>
      <c r="C5245" t="str">
        <f t="shared" si="81"/>
        <v>Oxygenta</v>
      </c>
      <c r="D5245" s="2" t="s">
        <v>2668</v>
      </c>
      <c r="E5245" t="s">
        <v>859</v>
      </c>
      <c r="F5245" t="s">
        <v>23314</v>
      </c>
      <c r="G5245" t="s">
        <v>856</v>
      </c>
      <c r="H5245" t="s">
        <v>273</v>
      </c>
      <c r="I5245" t="s">
        <v>21453</v>
      </c>
      <c r="J5245" t="s">
        <v>7587</v>
      </c>
      <c r="K5245" t="s">
        <v>7144</v>
      </c>
      <c r="L5245" t="s">
        <v>18616</v>
      </c>
    </row>
    <row r="5246" spans="1:12">
      <c r="A5246" t="s">
        <v>21516</v>
      </c>
      <c r="B5246" t="s">
        <v>21455</v>
      </c>
      <c r="C5246" t="str">
        <f t="shared" si="81"/>
        <v>BGR</v>
      </c>
      <c r="D5246" s="2" t="s">
        <v>10934</v>
      </c>
      <c r="E5246" t="s">
        <v>859</v>
      </c>
      <c r="F5246" t="s">
        <v>25643</v>
      </c>
      <c r="G5246" t="s">
        <v>856</v>
      </c>
      <c r="H5246" t="s">
        <v>21456</v>
      </c>
      <c r="I5246" t="s">
        <v>21457</v>
      </c>
      <c r="J5246" t="s">
        <v>21458</v>
      </c>
      <c r="K5246" t="s">
        <v>21459</v>
      </c>
      <c r="L5246" t="s">
        <v>21460</v>
      </c>
    </row>
    <row r="5247" spans="1:12">
      <c r="A5247" t="s">
        <v>21521</v>
      </c>
      <c r="B5247" t="s">
        <v>21462</v>
      </c>
      <c r="C5247" t="str">
        <f t="shared" si="81"/>
        <v>Ortin</v>
      </c>
      <c r="D5247" s="2" t="s">
        <v>4626</v>
      </c>
      <c r="E5247" t="s">
        <v>859</v>
      </c>
      <c r="F5247" t="s">
        <v>6124</v>
      </c>
      <c r="G5247" t="s">
        <v>856</v>
      </c>
      <c r="H5247" t="s">
        <v>12145</v>
      </c>
      <c r="I5247" t="s">
        <v>16326</v>
      </c>
      <c r="J5247" t="s">
        <v>2522</v>
      </c>
      <c r="K5247" t="s">
        <v>1903</v>
      </c>
      <c r="L5247" t="s">
        <v>21463</v>
      </c>
    </row>
    <row r="5248" spans="1:12">
      <c r="A5248" t="s">
        <v>21523</v>
      </c>
      <c r="B5248" t="s">
        <v>21465</v>
      </c>
      <c r="C5248" t="str">
        <f t="shared" si="81"/>
        <v>Tomorrow</v>
      </c>
      <c r="D5248" s="2" t="s">
        <v>7607</v>
      </c>
      <c r="E5248" t="s">
        <v>859</v>
      </c>
      <c r="F5248" t="s">
        <v>21749</v>
      </c>
      <c r="G5248" t="s">
        <v>856</v>
      </c>
      <c r="H5248" t="s">
        <v>1787</v>
      </c>
      <c r="I5248" t="s">
        <v>15218</v>
      </c>
      <c r="J5248" t="s">
        <v>1369</v>
      </c>
      <c r="K5248" t="s">
        <v>21245</v>
      </c>
      <c r="L5248" t="s">
        <v>14585</v>
      </c>
    </row>
    <row r="5249" spans="1:12">
      <c r="A5249" t="s">
        <v>21527</v>
      </c>
      <c r="B5249" t="s">
        <v>21467</v>
      </c>
      <c r="C5249" t="str">
        <f t="shared" si="81"/>
        <v>Shanti</v>
      </c>
      <c r="D5249" s="2" t="s">
        <v>11871</v>
      </c>
      <c r="E5249" t="s">
        <v>859</v>
      </c>
      <c r="F5249" t="s">
        <v>7859</v>
      </c>
      <c r="G5249" t="s">
        <v>856</v>
      </c>
      <c r="H5249" t="s">
        <v>448</v>
      </c>
      <c r="I5249" t="s">
        <v>21468</v>
      </c>
      <c r="J5249" t="s">
        <v>119</v>
      </c>
      <c r="K5249" t="s">
        <v>21469</v>
      </c>
      <c r="L5249" t="s">
        <v>14585</v>
      </c>
    </row>
    <row r="5250" spans="1:12">
      <c r="A5250" t="s">
        <v>21529</v>
      </c>
      <c r="B5250" t="s">
        <v>21475</v>
      </c>
      <c r="C5250" t="str">
        <f t="shared" ref="C5250:C5313" si="82">IFERROR(LEFT(B5250,FIND(" ",B5250)-1),B5250)</f>
        <v>Shah</v>
      </c>
      <c r="D5250" s="2" t="s">
        <v>3791</v>
      </c>
      <c r="E5250" t="s">
        <v>859</v>
      </c>
      <c r="F5250" t="s">
        <v>25644</v>
      </c>
      <c r="G5250" t="s">
        <v>856</v>
      </c>
      <c r="H5250" t="s">
        <v>20604</v>
      </c>
      <c r="I5250" t="s">
        <v>3610</v>
      </c>
      <c r="J5250" t="s">
        <v>5609</v>
      </c>
      <c r="K5250" t="s">
        <v>21476</v>
      </c>
      <c r="L5250" t="s">
        <v>21477</v>
      </c>
    </row>
    <row r="5251" spans="1:12">
      <c r="A5251" t="s">
        <v>21534</v>
      </c>
      <c r="B5251" t="s">
        <v>21479</v>
      </c>
      <c r="C5251" t="str">
        <f t="shared" si="82"/>
        <v>Benara</v>
      </c>
      <c r="D5251" s="2" t="s">
        <v>3351</v>
      </c>
      <c r="E5251" t="s">
        <v>859</v>
      </c>
      <c r="F5251" t="s">
        <v>2374</v>
      </c>
      <c r="G5251" t="s">
        <v>856</v>
      </c>
      <c r="H5251" t="s">
        <v>305</v>
      </c>
      <c r="I5251" t="s">
        <v>21480</v>
      </c>
      <c r="J5251" t="s">
        <v>188</v>
      </c>
      <c r="K5251" t="s">
        <v>21481</v>
      </c>
      <c r="L5251" t="s">
        <v>16138</v>
      </c>
    </row>
    <row r="5252" spans="1:12">
      <c r="A5252" t="s">
        <v>21536</v>
      </c>
      <c r="B5252" t="s">
        <v>21483</v>
      </c>
      <c r="C5252" t="str">
        <f t="shared" si="82"/>
        <v>Morarjee</v>
      </c>
      <c r="D5252" s="2" t="s">
        <v>4831</v>
      </c>
      <c r="E5252" t="s">
        <v>859</v>
      </c>
      <c r="F5252" t="s">
        <v>3170</v>
      </c>
      <c r="G5252" t="s">
        <v>856</v>
      </c>
      <c r="H5252" t="s">
        <v>21484</v>
      </c>
      <c r="I5252" t="s">
        <v>21485</v>
      </c>
      <c r="J5252" t="s">
        <v>3389</v>
      </c>
      <c r="K5252" t="s">
        <v>21486</v>
      </c>
      <c r="L5252" t="s">
        <v>21487</v>
      </c>
    </row>
    <row r="5253" spans="1:12">
      <c r="A5253" t="s">
        <v>21537</v>
      </c>
      <c r="B5253" t="s">
        <v>21489</v>
      </c>
      <c r="C5253" t="str">
        <f t="shared" si="82"/>
        <v>Kesar</v>
      </c>
      <c r="D5253" s="2" t="s">
        <v>239</v>
      </c>
      <c r="E5253" t="s">
        <v>859</v>
      </c>
      <c r="F5253" t="s">
        <v>25645</v>
      </c>
      <c r="G5253" t="s">
        <v>856</v>
      </c>
      <c r="H5253" t="s">
        <v>11274</v>
      </c>
      <c r="I5253" t="s">
        <v>13012</v>
      </c>
      <c r="J5253" t="s">
        <v>6984</v>
      </c>
      <c r="K5253" t="s">
        <v>16051</v>
      </c>
      <c r="L5253" t="s">
        <v>21490</v>
      </c>
    </row>
    <row r="5254" spans="1:12">
      <c r="A5254" t="s">
        <v>21544</v>
      </c>
      <c r="B5254" t="s">
        <v>11866</v>
      </c>
      <c r="C5254" t="str">
        <f t="shared" si="82"/>
        <v>Droneacharya</v>
      </c>
      <c r="D5254" s="2" t="s">
        <v>23354</v>
      </c>
      <c r="E5254" t="s">
        <v>859</v>
      </c>
      <c r="F5254" t="s">
        <v>22901</v>
      </c>
      <c r="G5254" t="s">
        <v>856</v>
      </c>
      <c r="H5254" t="s">
        <v>11473</v>
      </c>
      <c r="I5254" t="s">
        <v>22793</v>
      </c>
      <c r="J5254" t="s">
        <v>9053</v>
      </c>
      <c r="K5254" t="s">
        <v>6226</v>
      </c>
      <c r="L5254" t="s">
        <v>22794</v>
      </c>
    </row>
    <row r="5255" spans="1:12">
      <c r="A5255" t="s">
        <v>21550</v>
      </c>
      <c r="B5255" t="s">
        <v>21492</v>
      </c>
      <c r="C5255" t="str">
        <f t="shared" si="82"/>
        <v>Sh.</v>
      </c>
      <c r="D5255" s="2" t="s">
        <v>8211</v>
      </c>
      <c r="E5255" t="s">
        <v>859</v>
      </c>
      <c r="F5255" t="s">
        <v>5136</v>
      </c>
      <c r="G5255" t="s">
        <v>856</v>
      </c>
      <c r="H5255" t="s">
        <v>1279</v>
      </c>
      <c r="I5255" t="s">
        <v>21493</v>
      </c>
      <c r="J5255" t="s">
        <v>568</v>
      </c>
      <c r="K5255" t="s">
        <v>21494</v>
      </c>
      <c r="L5255" t="s">
        <v>9392</v>
      </c>
    </row>
    <row r="5256" spans="1:12">
      <c r="A5256" t="s">
        <v>842</v>
      </c>
      <c r="B5256" t="s">
        <v>843</v>
      </c>
      <c r="C5256" t="str">
        <f t="shared" si="82"/>
        <v>Name</v>
      </c>
      <c r="D5256" s="2" t="s">
        <v>844</v>
      </c>
      <c r="E5256" t="s">
        <v>845</v>
      </c>
      <c r="F5256" t="s">
        <v>846</v>
      </c>
      <c r="G5256" t="s">
        <v>847</v>
      </c>
      <c r="H5256" t="s">
        <v>848</v>
      </c>
      <c r="I5256" t="s">
        <v>849</v>
      </c>
      <c r="J5256" t="s">
        <v>850</v>
      </c>
      <c r="K5256" t="s">
        <v>851</v>
      </c>
      <c r="L5256" t="s">
        <v>852</v>
      </c>
    </row>
    <row r="5257" spans="1:12">
      <c r="A5257" t="s">
        <v>21552</v>
      </c>
      <c r="B5257" t="s">
        <v>21496</v>
      </c>
      <c r="C5257" t="str">
        <f t="shared" si="82"/>
        <v>LCC</v>
      </c>
      <c r="D5257" s="2" t="s">
        <v>7397</v>
      </c>
      <c r="E5257" t="s">
        <v>859</v>
      </c>
      <c r="F5257" t="s">
        <v>9510</v>
      </c>
      <c r="G5257" t="s">
        <v>856</v>
      </c>
      <c r="H5257" t="s">
        <v>300</v>
      </c>
      <c r="I5257" t="s">
        <v>17453</v>
      </c>
      <c r="J5257" t="s">
        <v>1787</v>
      </c>
      <c r="K5257" t="s">
        <v>857</v>
      </c>
      <c r="L5257" t="s">
        <v>7961</v>
      </c>
    </row>
    <row r="5258" spans="1:12">
      <c r="A5258" t="s">
        <v>21555</v>
      </c>
      <c r="B5258" t="s">
        <v>21498</v>
      </c>
      <c r="C5258" t="str">
        <f t="shared" si="82"/>
        <v>Tips</v>
      </c>
      <c r="D5258" s="2" t="s">
        <v>2241</v>
      </c>
      <c r="E5258" t="s">
        <v>859</v>
      </c>
      <c r="F5258" t="s">
        <v>24691</v>
      </c>
      <c r="G5258" t="s">
        <v>856</v>
      </c>
      <c r="H5258" t="s">
        <v>5399</v>
      </c>
      <c r="I5258" t="s">
        <v>21499</v>
      </c>
      <c r="J5258" t="s">
        <v>16433</v>
      </c>
      <c r="K5258" t="s">
        <v>21500</v>
      </c>
      <c r="L5258" t="s">
        <v>21149</v>
      </c>
    </row>
    <row r="5259" spans="1:12">
      <c r="A5259" t="s">
        <v>21560</v>
      </c>
      <c r="B5259" t="s">
        <v>776</v>
      </c>
      <c r="C5259" t="str">
        <f t="shared" si="82"/>
        <v>Onelife</v>
      </c>
      <c r="D5259" s="2" t="s">
        <v>3008</v>
      </c>
      <c r="E5259" t="s">
        <v>859</v>
      </c>
      <c r="F5259" t="s">
        <v>8960</v>
      </c>
      <c r="G5259" t="s">
        <v>856</v>
      </c>
      <c r="H5259" t="s">
        <v>996</v>
      </c>
      <c r="I5259" t="s">
        <v>21502</v>
      </c>
      <c r="J5259" t="s">
        <v>2128</v>
      </c>
      <c r="K5259" t="s">
        <v>21503</v>
      </c>
      <c r="L5259" t="s">
        <v>21504</v>
      </c>
    </row>
    <row r="5260" spans="1:12">
      <c r="A5260" t="s">
        <v>21563</v>
      </c>
      <c r="B5260" t="s">
        <v>21506</v>
      </c>
      <c r="C5260" t="str">
        <f t="shared" si="82"/>
        <v>Mudunuru</v>
      </c>
      <c r="D5260" s="2" t="s">
        <v>968</v>
      </c>
      <c r="E5260" t="s">
        <v>859</v>
      </c>
      <c r="F5260" t="s">
        <v>23628</v>
      </c>
      <c r="G5260" t="s">
        <v>856</v>
      </c>
      <c r="H5260" t="s">
        <v>1319</v>
      </c>
      <c r="I5260" t="s">
        <v>21507</v>
      </c>
      <c r="J5260" t="s">
        <v>867</v>
      </c>
      <c r="K5260" t="s">
        <v>859</v>
      </c>
      <c r="L5260" t="s">
        <v>21414</v>
      </c>
    </row>
    <row r="5261" spans="1:12">
      <c r="A5261" t="s">
        <v>21566</v>
      </c>
      <c r="B5261" t="s">
        <v>21509</v>
      </c>
      <c r="C5261" t="str">
        <f t="shared" si="82"/>
        <v>Zee</v>
      </c>
      <c r="D5261" s="2" t="s">
        <v>6898</v>
      </c>
      <c r="E5261" t="s">
        <v>859</v>
      </c>
      <c r="F5261" t="s">
        <v>29608</v>
      </c>
      <c r="G5261" t="s">
        <v>856</v>
      </c>
      <c r="H5261" t="s">
        <v>361</v>
      </c>
      <c r="I5261" t="s">
        <v>3776</v>
      </c>
      <c r="J5261" t="s">
        <v>21510</v>
      </c>
      <c r="K5261" t="s">
        <v>5338</v>
      </c>
      <c r="L5261" t="s">
        <v>2853</v>
      </c>
    </row>
    <row r="5262" spans="1:12">
      <c r="A5262" t="s">
        <v>21569</v>
      </c>
      <c r="B5262" t="s">
        <v>21512</v>
      </c>
      <c r="C5262" t="str">
        <f t="shared" si="82"/>
        <v>Madhucon</v>
      </c>
      <c r="D5262" s="2" t="s">
        <v>5109</v>
      </c>
      <c r="E5262" t="s">
        <v>859</v>
      </c>
      <c r="F5262" t="s">
        <v>1683</v>
      </c>
      <c r="G5262" t="s">
        <v>856</v>
      </c>
      <c r="H5262" t="s">
        <v>21513</v>
      </c>
      <c r="I5262" t="s">
        <v>21514</v>
      </c>
      <c r="J5262" t="s">
        <v>21515</v>
      </c>
      <c r="K5262" t="s">
        <v>14978</v>
      </c>
      <c r="L5262" t="s">
        <v>18270</v>
      </c>
    </row>
    <row r="5263" spans="1:12">
      <c r="A5263" t="s">
        <v>21571</v>
      </c>
      <c r="B5263" t="s">
        <v>21517</v>
      </c>
      <c r="C5263" t="str">
        <f t="shared" si="82"/>
        <v>Vineet</v>
      </c>
      <c r="D5263" s="2" t="s">
        <v>13027</v>
      </c>
      <c r="E5263" t="s">
        <v>859</v>
      </c>
      <c r="F5263" t="s">
        <v>19262</v>
      </c>
      <c r="G5263" t="s">
        <v>856</v>
      </c>
      <c r="H5263" t="s">
        <v>8716</v>
      </c>
      <c r="I5263" t="s">
        <v>21518</v>
      </c>
      <c r="J5263" t="s">
        <v>9712</v>
      </c>
      <c r="K5263" t="s">
        <v>21519</v>
      </c>
      <c r="L5263" t="s">
        <v>21520</v>
      </c>
    </row>
    <row r="5264" spans="1:12">
      <c r="A5264" t="s">
        <v>21575</v>
      </c>
      <c r="B5264" t="s">
        <v>21522</v>
      </c>
      <c r="C5264" t="str">
        <f t="shared" si="82"/>
        <v>Vikalp</v>
      </c>
      <c r="D5264" s="2" t="s">
        <v>6102</v>
      </c>
      <c r="E5264" t="s">
        <v>859</v>
      </c>
      <c r="F5264" t="s">
        <v>4306</v>
      </c>
      <c r="G5264" t="s">
        <v>856</v>
      </c>
      <c r="H5264" t="s">
        <v>354</v>
      </c>
      <c r="I5264" t="s">
        <v>5110</v>
      </c>
      <c r="J5264" t="s">
        <v>856</v>
      </c>
      <c r="K5264" t="s">
        <v>859</v>
      </c>
      <c r="L5264" t="s">
        <v>11435</v>
      </c>
    </row>
    <row r="5265" spans="1:12">
      <c r="A5265" t="s">
        <v>21580</v>
      </c>
      <c r="B5265" t="s">
        <v>21524</v>
      </c>
      <c r="C5265" t="str">
        <f t="shared" si="82"/>
        <v>Ola</v>
      </c>
      <c r="D5265" s="2" t="s">
        <v>1168</v>
      </c>
      <c r="E5265" t="s">
        <v>859</v>
      </c>
      <c r="F5265" t="s">
        <v>29609</v>
      </c>
      <c r="G5265" t="s">
        <v>856</v>
      </c>
      <c r="H5265" t="s">
        <v>21525</v>
      </c>
      <c r="I5265" t="s">
        <v>508</v>
      </c>
      <c r="J5265" t="s">
        <v>21526</v>
      </c>
      <c r="K5265" t="s">
        <v>15117</v>
      </c>
      <c r="L5265" t="s">
        <v>3227</v>
      </c>
    </row>
    <row r="5266" spans="1:12">
      <c r="A5266" t="s">
        <v>21583</v>
      </c>
      <c r="B5266" t="s">
        <v>21528</v>
      </c>
      <c r="C5266" t="str">
        <f t="shared" si="82"/>
        <v>Capricorn</v>
      </c>
      <c r="D5266" s="2" t="s">
        <v>7216</v>
      </c>
      <c r="E5266" t="s">
        <v>859</v>
      </c>
      <c r="F5266" t="s">
        <v>14649</v>
      </c>
      <c r="G5266" t="s">
        <v>856</v>
      </c>
      <c r="H5266" t="s">
        <v>3527</v>
      </c>
      <c r="I5266" t="s">
        <v>7231</v>
      </c>
      <c r="J5266" t="s">
        <v>568</v>
      </c>
      <c r="K5266" t="s">
        <v>1868</v>
      </c>
      <c r="L5266" t="s">
        <v>20791</v>
      </c>
    </row>
    <row r="5267" spans="1:12">
      <c r="A5267" t="s">
        <v>842</v>
      </c>
      <c r="B5267" t="s">
        <v>843</v>
      </c>
      <c r="C5267" t="str">
        <f t="shared" si="82"/>
        <v>Name</v>
      </c>
      <c r="D5267" s="2" t="s">
        <v>844</v>
      </c>
      <c r="E5267" t="s">
        <v>845</v>
      </c>
      <c r="F5267" t="s">
        <v>846</v>
      </c>
      <c r="G5267" t="s">
        <v>847</v>
      </c>
      <c r="H5267" t="s">
        <v>848</v>
      </c>
      <c r="I5267" t="s">
        <v>849</v>
      </c>
      <c r="J5267" t="s">
        <v>850</v>
      </c>
      <c r="K5267" t="s">
        <v>851</v>
      </c>
      <c r="L5267" t="s">
        <v>852</v>
      </c>
    </row>
    <row r="5268" spans="1:12">
      <c r="A5268" t="s">
        <v>21589</v>
      </c>
      <c r="B5268" t="s">
        <v>21530</v>
      </c>
      <c r="C5268" t="str">
        <f t="shared" si="82"/>
        <v>Hindoo.</v>
      </c>
      <c r="D5268" s="2" t="s">
        <v>25646</v>
      </c>
      <c r="E5268" t="s">
        <v>859</v>
      </c>
      <c r="F5268" t="s">
        <v>6851</v>
      </c>
      <c r="G5268" t="s">
        <v>856</v>
      </c>
      <c r="H5268" t="s">
        <v>4673</v>
      </c>
      <c r="I5268" t="s">
        <v>21531</v>
      </c>
      <c r="J5268" t="s">
        <v>14824</v>
      </c>
      <c r="K5268" t="s">
        <v>21532</v>
      </c>
      <c r="L5268" t="s">
        <v>21533</v>
      </c>
    </row>
    <row r="5269" spans="1:12">
      <c r="A5269" t="s">
        <v>21593</v>
      </c>
      <c r="B5269" t="s">
        <v>21535</v>
      </c>
      <c r="C5269" t="str">
        <f t="shared" si="82"/>
        <v>Quintegra</v>
      </c>
      <c r="D5269" s="2" t="s">
        <v>1536</v>
      </c>
      <c r="E5269" t="s">
        <v>859</v>
      </c>
      <c r="F5269" t="s">
        <v>745</v>
      </c>
      <c r="G5269" t="s">
        <v>856</v>
      </c>
      <c r="H5269" t="s">
        <v>354</v>
      </c>
      <c r="I5269" t="s">
        <v>856</v>
      </c>
      <c r="J5269" t="s">
        <v>856</v>
      </c>
      <c r="K5269" t="s">
        <v>859</v>
      </c>
      <c r="L5269" t="s">
        <v>8997</v>
      </c>
    </row>
    <row r="5270" spans="1:12">
      <c r="A5270" t="s">
        <v>21596</v>
      </c>
      <c r="B5270" t="s">
        <v>21538</v>
      </c>
      <c r="C5270" t="str">
        <f t="shared" si="82"/>
        <v>Jaybharat</v>
      </c>
      <c r="D5270" s="2" t="s">
        <v>1946</v>
      </c>
      <c r="E5270" t="s">
        <v>859</v>
      </c>
      <c r="F5270" t="s">
        <v>21539</v>
      </c>
      <c r="G5270" t="s">
        <v>856</v>
      </c>
      <c r="H5270" t="s">
        <v>21540</v>
      </c>
      <c r="I5270" t="s">
        <v>21541</v>
      </c>
      <c r="J5270" t="s">
        <v>3914</v>
      </c>
      <c r="K5270" t="s">
        <v>21542</v>
      </c>
      <c r="L5270" t="s">
        <v>21543</v>
      </c>
    </row>
    <row r="5271" spans="1:12">
      <c r="A5271" t="s">
        <v>21600</v>
      </c>
      <c r="B5271" t="s">
        <v>21545</v>
      </c>
      <c r="C5271" t="str">
        <f t="shared" si="82"/>
        <v>Swiggy</v>
      </c>
      <c r="D5271" s="2" t="s">
        <v>29610</v>
      </c>
      <c r="E5271" t="s">
        <v>859</v>
      </c>
      <c r="F5271" t="s">
        <v>29611</v>
      </c>
      <c r="G5271" t="s">
        <v>856</v>
      </c>
      <c r="H5271" t="s">
        <v>21546</v>
      </c>
      <c r="I5271" t="s">
        <v>21547</v>
      </c>
      <c r="J5271" t="s">
        <v>21548</v>
      </c>
      <c r="K5271" t="s">
        <v>2636</v>
      </c>
      <c r="L5271" t="s">
        <v>21549</v>
      </c>
    </row>
    <row r="5272" spans="1:12">
      <c r="A5272" t="s">
        <v>21605</v>
      </c>
      <c r="B5272" t="s">
        <v>21551</v>
      </c>
      <c r="C5272" t="str">
        <f t="shared" si="82"/>
        <v>Arigato</v>
      </c>
      <c r="D5272" s="2" t="s">
        <v>2688</v>
      </c>
      <c r="E5272" t="s">
        <v>859</v>
      </c>
      <c r="F5272" t="s">
        <v>23174</v>
      </c>
      <c r="G5272" t="s">
        <v>856</v>
      </c>
      <c r="H5272" t="s">
        <v>5266</v>
      </c>
      <c r="I5272" t="s">
        <v>14720</v>
      </c>
      <c r="J5272" t="s">
        <v>856</v>
      </c>
      <c r="K5272" t="s">
        <v>870</v>
      </c>
      <c r="L5272" t="s">
        <v>12486</v>
      </c>
    </row>
    <row r="5273" spans="1:12">
      <c r="A5273" t="s">
        <v>21609</v>
      </c>
      <c r="B5273" t="s">
        <v>21553</v>
      </c>
      <c r="C5273" t="str">
        <f t="shared" si="82"/>
        <v>Duke</v>
      </c>
      <c r="D5273" s="2" t="s">
        <v>1430</v>
      </c>
      <c r="E5273" t="s">
        <v>859</v>
      </c>
      <c r="F5273" t="s">
        <v>6206</v>
      </c>
      <c r="G5273" t="s">
        <v>856</v>
      </c>
      <c r="H5273" t="s">
        <v>12074</v>
      </c>
      <c r="I5273" t="s">
        <v>13789</v>
      </c>
      <c r="J5273" t="s">
        <v>856</v>
      </c>
      <c r="K5273" t="s">
        <v>870</v>
      </c>
      <c r="L5273" t="s">
        <v>21554</v>
      </c>
    </row>
    <row r="5274" spans="1:12">
      <c r="A5274" t="s">
        <v>21613</v>
      </c>
      <c r="B5274" t="s">
        <v>21413</v>
      </c>
      <c r="C5274" t="str">
        <f t="shared" si="82"/>
        <v>Panyam</v>
      </c>
      <c r="D5274" s="2" t="s">
        <v>23746</v>
      </c>
      <c r="E5274" t="s">
        <v>859</v>
      </c>
      <c r="F5274" t="s">
        <v>29612</v>
      </c>
      <c r="G5274" t="s">
        <v>856</v>
      </c>
      <c r="H5274" t="s">
        <v>17931</v>
      </c>
      <c r="I5274" t="s">
        <v>25647</v>
      </c>
      <c r="J5274" t="s">
        <v>1449</v>
      </c>
      <c r="K5274" t="s">
        <v>25648</v>
      </c>
      <c r="L5274" t="s">
        <v>25649</v>
      </c>
    </row>
    <row r="5275" spans="1:12">
      <c r="A5275" t="s">
        <v>21619</v>
      </c>
      <c r="B5275" t="s">
        <v>21556</v>
      </c>
      <c r="C5275" t="str">
        <f t="shared" si="82"/>
        <v>Krebs</v>
      </c>
      <c r="D5275" s="2" t="s">
        <v>23591</v>
      </c>
      <c r="E5275" t="s">
        <v>859</v>
      </c>
      <c r="F5275" t="s">
        <v>29613</v>
      </c>
      <c r="G5275" t="s">
        <v>856</v>
      </c>
      <c r="H5275" t="s">
        <v>21557</v>
      </c>
      <c r="I5275" t="s">
        <v>20212</v>
      </c>
      <c r="J5275" t="s">
        <v>4494</v>
      </c>
      <c r="K5275" t="s">
        <v>21558</v>
      </c>
      <c r="L5275" t="s">
        <v>21559</v>
      </c>
    </row>
    <row r="5276" spans="1:12">
      <c r="A5276" t="s">
        <v>21621</v>
      </c>
      <c r="B5276" t="s">
        <v>21561</v>
      </c>
      <c r="C5276" t="str">
        <f t="shared" si="82"/>
        <v>White</v>
      </c>
      <c r="D5276" s="2" t="s">
        <v>4204</v>
      </c>
      <c r="E5276" t="s">
        <v>859</v>
      </c>
      <c r="F5276" t="s">
        <v>10625</v>
      </c>
      <c r="G5276" t="s">
        <v>856</v>
      </c>
      <c r="H5276" t="s">
        <v>6875</v>
      </c>
      <c r="I5276" t="s">
        <v>7259</v>
      </c>
      <c r="J5276" t="s">
        <v>1191</v>
      </c>
      <c r="K5276" t="s">
        <v>859</v>
      </c>
      <c r="L5276" t="s">
        <v>21562</v>
      </c>
    </row>
    <row r="5277" spans="1:12">
      <c r="A5277" t="s">
        <v>21624</v>
      </c>
      <c r="B5277" t="s">
        <v>21564</v>
      </c>
      <c r="C5277" t="str">
        <f t="shared" si="82"/>
        <v>Sh.</v>
      </c>
      <c r="D5277" s="2" t="s">
        <v>1233</v>
      </c>
      <c r="E5277" t="s">
        <v>859</v>
      </c>
      <c r="F5277" t="s">
        <v>24716</v>
      </c>
      <c r="G5277" t="s">
        <v>856</v>
      </c>
      <c r="H5277" t="s">
        <v>19762</v>
      </c>
      <c r="I5277" t="s">
        <v>21565</v>
      </c>
      <c r="J5277" t="s">
        <v>9372</v>
      </c>
      <c r="K5277" t="s">
        <v>5904</v>
      </c>
      <c r="L5277" t="s">
        <v>12225</v>
      </c>
    </row>
    <row r="5278" spans="1:12">
      <c r="A5278" t="s">
        <v>21627</v>
      </c>
      <c r="B5278" t="s">
        <v>21567</v>
      </c>
      <c r="C5278" t="str">
        <f t="shared" si="82"/>
        <v>Jindal</v>
      </c>
      <c r="D5278" s="2" t="s">
        <v>25347</v>
      </c>
      <c r="E5278" t="s">
        <v>859</v>
      </c>
      <c r="F5278" t="s">
        <v>10709</v>
      </c>
      <c r="G5278" t="s">
        <v>856</v>
      </c>
      <c r="H5278" t="s">
        <v>2196</v>
      </c>
      <c r="I5278" t="s">
        <v>14624</v>
      </c>
      <c r="J5278" t="s">
        <v>856</v>
      </c>
      <c r="K5278" t="s">
        <v>870</v>
      </c>
      <c r="L5278" t="s">
        <v>21568</v>
      </c>
    </row>
    <row r="5279" spans="1:12">
      <c r="A5279" t="s">
        <v>21629</v>
      </c>
      <c r="B5279" t="s">
        <v>21570</v>
      </c>
      <c r="C5279" t="str">
        <f t="shared" si="82"/>
        <v>Charms</v>
      </c>
      <c r="D5279" s="2" t="s">
        <v>415</v>
      </c>
      <c r="E5279" t="s">
        <v>859</v>
      </c>
      <c r="F5279" t="s">
        <v>9352</v>
      </c>
      <c r="G5279" t="s">
        <v>856</v>
      </c>
      <c r="H5279" t="s">
        <v>354</v>
      </c>
      <c r="I5279" t="s">
        <v>856</v>
      </c>
      <c r="J5279" t="s">
        <v>856</v>
      </c>
      <c r="K5279" t="s">
        <v>859</v>
      </c>
      <c r="L5279" t="s">
        <v>16587</v>
      </c>
    </row>
    <row r="5280" spans="1:12">
      <c r="A5280" t="s">
        <v>21634</v>
      </c>
      <c r="B5280" t="s">
        <v>21572</v>
      </c>
      <c r="C5280" t="str">
        <f t="shared" si="82"/>
        <v>Pan</v>
      </c>
      <c r="D5280" s="2" t="s">
        <v>24769</v>
      </c>
      <c r="E5280" t="s">
        <v>859</v>
      </c>
      <c r="F5280" t="s">
        <v>1554</v>
      </c>
      <c r="G5280" t="s">
        <v>856</v>
      </c>
      <c r="H5280" t="s">
        <v>524</v>
      </c>
      <c r="I5280" t="s">
        <v>2341</v>
      </c>
      <c r="J5280" t="s">
        <v>242</v>
      </c>
      <c r="K5280" t="s">
        <v>21573</v>
      </c>
      <c r="L5280" t="s">
        <v>21574</v>
      </c>
    </row>
    <row r="5281" spans="1:12">
      <c r="A5281" t="s">
        <v>21637</v>
      </c>
      <c r="B5281" t="s">
        <v>21576</v>
      </c>
      <c r="C5281" t="str">
        <f t="shared" si="82"/>
        <v>Shahi</v>
      </c>
      <c r="D5281" s="2" t="s">
        <v>1859</v>
      </c>
      <c r="E5281" t="s">
        <v>859</v>
      </c>
      <c r="F5281" t="s">
        <v>1241</v>
      </c>
      <c r="G5281" t="s">
        <v>856</v>
      </c>
      <c r="H5281" t="s">
        <v>174</v>
      </c>
      <c r="I5281" t="s">
        <v>21577</v>
      </c>
      <c r="J5281" t="s">
        <v>5548</v>
      </c>
      <c r="K5281" t="s">
        <v>21578</v>
      </c>
      <c r="L5281" t="s">
        <v>21579</v>
      </c>
    </row>
    <row r="5282" spans="1:12">
      <c r="A5282" t="s">
        <v>21641</v>
      </c>
      <c r="B5282" t="s">
        <v>21581</v>
      </c>
      <c r="C5282" t="str">
        <f t="shared" si="82"/>
        <v>Grandma</v>
      </c>
      <c r="D5282" s="2" t="s">
        <v>574</v>
      </c>
      <c r="E5282" t="s">
        <v>859</v>
      </c>
      <c r="F5282" t="s">
        <v>11946</v>
      </c>
      <c r="G5282" t="s">
        <v>856</v>
      </c>
      <c r="H5282" t="s">
        <v>524</v>
      </c>
      <c r="I5282" t="s">
        <v>1120</v>
      </c>
      <c r="J5282" t="s">
        <v>856</v>
      </c>
      <c r="K5282" t="s">
        <v>859</v>
      </c>
      <c r="L5282" t="s">
        <v>21582</v>
      </c>
    </row>
    <row r="5283" spans="1:12">
      <c r="A5283" t="s">
        <v>842</v>
      </c>
      <c r="B5283" t="s">
        <v>843</v>
      </c>
      <c r="C5283" t="str">
        <f t="shared" si="82"/>
        <v>Name</v>
      </c>
      <c r="D5283" s="2" t="s">
        <v>844</v>
      </c>
      <c r="E5283" t="s">
        <v>845</v>
      </c>
      <c r="F5283" t="s">
        <v>846</v>
      </c>
      <c r="G5283" t="s">
        <v>847</v>
      </c>
      <c r="H5283" t="s">
        <v>848</v>
      </c>
      <c r="I5283" t="s">
        <v>849</v>
      </c>
      <c r="J5283" t="s">
        <v>850</v>
      </c>
      <c r="K5283" t="s">
        <v>851</v>
      </c>
      <c r="L5283" t="s">
        <v>852</v>
      </c>
    </row>
    <row r="5284" spans="1:12">
      <c r="A5284" t="s">
        <v>21646</v>
      </c>
      <c r="B5284" t="s">
        <v>21584</v>
      </c>
      <c r="C5284" t="str">
        <f t="shared" si="82"/>
        <v>Inditrade</v>
      </c>
      <c r="D5284" s="2" t="s">
        <v>4824</v>
      </c>
      <c r="E5284" t="s">
        <v>859</v>
      </c>
      <c r="F5284" t="s">
        <v>9462</v>
      </c>
      <c r="G5284" t="s">
        <v>856</v>
      </c>
      <c r="H5284" t="s">
        <v>21585</v>
      </c>
      <c r="I5284" t="s">
        <v>21586</v>
      </c>
      <c r="J5284" t="s">
        <v>19733</v>
      </c>
      <c r="K5284" t="s">
        <v>21587</v>
      </c>
      <c r="L5284" t="s">
        <v>21588</v>
      </c>
    </row>
    <row r="5285" spans="1:12">
      <c r="A5285" t="s">
        <v>21649</v>
      </c>
      <c r="B5285" t="s">
        <v>21590</v>
      </c>
      <c r="C5285" t="str">
        <f t="shared" si="82"/>
        <v>SVP</v>
      </c>
      <c r="D5285" s="2" t="s">
        <v>7911</v>
      </c>
      <c r="E5285" t="s">
        <v>859</v>
      </c>
      <c r="F5285" t="s">
        <v>23981</v>
      </c>
      <c r="G5285" t="s">
        <v>856</v>
      </c>
      <c r="H5285" t="s">
        <v>21591</v>
      </c>
      <c r="I5285" t="s">
        <v>6913</v>
      </c>
      <c r="J5285" t="s">
        <v>1520</v>
      </c>
      <c r="K5285" t="s">
        <v>21592</v>
      </c>
      <c r="L5285" t="s">
        <v>18797</v>
      </c>
    </row>
    <row r="5286" spans="1:12">
      <c r="A5286" t="s">
        <v>21654</v>
      </c>
      <c r="B5286" t="s">
        <v>21594</v>
      </c>
      <c r="C5286" t="str">
        <f t="shared" si="82"/>
        <v>Suvidhaa</v>
      </c>
      <c r="D5286" s="2" t="s">
        <v>6941</v>
      </c>
      <c r="E5286" t="s">
        <v>859</v>
      </c>
      <c r="F5286" t="s">
        <v>28926</v>
      </c>
      <c r="G5286" t="s">
        <v>856</v>
      </c>
      <c r="H5286" t="s">
        <v>7773</v>
      </c>
      <c r="I5286" t="s">
        <v>12582</v>
      </c>
      <c r="J5286" t="s">
        <v>2584</v>
      </c>
      <c r="K5286" t="s">
        <v>12570</v>
      </c>
      <c r="L5286" t="s">
        <v>21595</v>
      </c>
    </row>
    <row r="5287" spans="1:12">
      <c r="A5287" t="s">
        <v>21657</v>
      </c>
      <c r="B5287" t="s">
        <v>21597</v>
      </c>
      <c r="C5287" t="str">
        <f t="shared" si="82"/>
        <v>Finelistings</v>
      </c>
      <c r="D5287" s="2" t="s">
        <v>1097</v>
      </c>
      <c r="E5287" t="s">
        <v>859</v>
      </c>
      <c r="F5287" t="s">
        <v>1916</v>
      </c>
      <c r="G5287" t="s">
        <v>856</v>
      </c>
      <c r="H5287" t="s">
        <v>14634</v>
      </c>
      <c r="I5287" t="s">
        <v>21598</v>
      </c>
      <c r="J5287" t="s">
        <v>8984</v>
      </c>
      <c r="K5287" t="s">
        <v>10601</v>
      </c>
      <c r="L5287" t="s">
        <v>21599</v>
      </c>
    </row>
    <row r="5288" spans="1:12">
      <c r="A5288" t="s">
        <v>21661</v>
      </c>
      <c r="B5288" t="s">
        <v>21601</v>
      </c>
      <c r="C5288" t="str">
        <f t="shared" si="82"/>
        <v>Fone4</v>
      </c>
      <c r="D5288" s="2" t="s">
        <v>1067</v>
      </c>
      <c r="E5288" t="s">
        <v>859</v>
      </c>
      <c r="F5288" t="s">
        <v>6947</v>
      </c>
      <c r="G5288" t="s">
        <v>856</v>
      </c>
      <c r="H5288" t="s">
        <v>6875</v>
      </c>
      <c r="I5288" t="s">
        <v>21602</v>
      </c>
      <c r="J5288" t="s">
        <v>5411</v>
      </c>
      <c r="K5288" t="s">
        <v>21603</v>
      </c>
      <c r="L5288" t="s">
        <v>21604</v>
      </c>
    </row>
    <row r="5289" spans="1:12">
      <c r="A5289" t="s">
        <v>21667</v>
      </c>
      <c r="B5289" t="s">
        <v>21606</v>
      </c>
      <c r="C5289" t="str">
        <f t="shared" si="82"/>
        <v>Oswal</v>
      </c>
      <c r="D5289" s="2" t="s">
        <v>25650</v>
      </c>
      <c r="E5289" t="s">
        <v>859</v>
      </c>
      <c r="F5289" t="s">
        <v>23468</v>
      </c>
      <c r="G5289" t="s">
        <v>856</v>
      </c>
      <c r="H5289" t="s">
        <v>254</v>
      </c>
      <c r="I5289" t="s">
        <v>167</v>
      </c>
      <c r="J5289" t="s">
        <v>570</v>
      </c>
      <c r="K5289" t="s">
        <v>21607</v>
      </c>
      <c r="L5289" t="s">
        <v>21608</v>
      </c>
    </row>
    <row r="5290" spans="1:12">
      <c r="A5290" t="s">
        <v>21670</v>
      </c>
      <c r="B5290" t="s">
        <v>21610</v>
      </c>
      <c r="C5290" t="str">
        <f t="shared" si="82"/>
        <v>Nihar</v>
      </c>
      <c r="D5290" s="2" t="s">
        <v>15041</v>
      </c>
      <c r="E5290" t="s">
        <v>859</v>
      </c>
      <c r="F5290" t="s">
        <v>3076</v>
      </c>
      <c r="G5290" t="s">
        <v>856</v>
      </c>
      <c r="H5290" t="s">
        <v>1687</v>
      </c>
      <c r="I5290" t="s">
        <v>1250</v>
      </c>
      <c r="J5290" t="s">
        <v>3738</v>
      </c>
      <c r="K5290" t="s">
        <v>21611</v>
      </c>
      <c r="L5290" t="s">
        <v>21612</v>
      </c>
    </row>
    <row r="5291" spans="1:12">
      <c r="A5291" t="s">
        <v>21673</v>
      </c>
      <c r="B5291" t="s">
        <v>21614</v>
      </c>
      <c r="C5291" t="str">
        <f t="shared" si="82"/>
        <v>Ankit</v>
      </c>
      <c r="D5291" s="2" t="s">
        <v>7202</v>
      </c>
      <c r="E5291" t="s">
        <v>859</v>
      </c>
      <c r="F5291" t="s">
        <v>10685</v>
      </c>
      <c r="G5291" t="s">
        <v>856</v>
      </c>
      <c r="H5291" t="s">
        <v>21615</v>
      </c>
      <c r="I5291" t="s">
        <v>21616</v>
      </c>
      <c r="J5291" t="s">
        <v>21617</v>
      </c>
      <c r="K5291" t="s">
        <v>21618</v>
      </c>
      <c r="L5291" t="s">
        <v>498</v>
      </c>
    </row>
    <row r="5292" spans="1:12">
      <c r="A5292" t="s">
        <v>21677</v>
      </c>
      <c r="B5292" t="s">
        <v>21620</v>
      </c>
      <c r="C5292" t="str">
        <f t="shared" si="82"/>
        <v>Simplex</v>
      </c>
      <c r="D5292" s="2" t="s">
        <v>25651</v>
      </c>
      <c r="E5292" t="s">
        <v>859</v>
      </c>
      <c r="F5292" t="s">
        <v>8369</v>
      </c>
      <c r="G5292" t="s">
        <v>856</v>
      </c>
      <c r="H5292" t="s">
        <v>354</v>
      </c>
      <c r="I5292" t="s">
        <v>5110</v>
      </c>
      <c r="J5292" t="s">
        <v>856</v>
      </c>
      <c r="K5292" t="s">
        <v>859</v>
      </c>
      <c r="L5292" t="s">
        <v>16271</v>
      </c>
    </row>
    <row r="5293" spans="1:12">
      <c r="A5293" t="s">
        <v>21679</v>
      </c>
      <c r="B5293" t="s">
        <v>21622</v>
      </c>
      <c r="C5293" t="str">
        <f t="shared" si="82"/>
        <v>HCL</v>
      </c>
      <c r="D5293" s="2" t="s">
        <v>5009</v>
      </c>
      <c r="E5293" t="s">
        <v>859</v>
      </c>
      <c r="F5293" t="s">
        <v>29614</v>
      </c>
      <c r="G5293" t="s">
        <v>856</v>
      </c>
      <c r="H5293" t="s">
        <v>1300</v>
      </c>
      <c r="I5293" t="s">
        <v>9336</v>
      </c>
      <c r="J5293" t="s">
        <v>5275</v>
      </c>
      <c r="K5293" t="s">
        <v>20613</v>
      </c>
      <c r="L5293" t="s">
        <v>21623</v>
      </c>
    </row>
    <row r="5294" spans="1:12">
      <c r="A5294" t="s">
        <v>842</v>
      </c>
      <c r="B5294" t="s">
        <v>843</v>
      </c>
      <c r="C5294" t="str">
        <f t="shared" si="82"/>
        <v>Name</v>
      </c>
      <c r="D5294" s="2" t="s">
        <v>844</v>
      </c>
      <c r="E5294" t="s">
        <v>845</v>
      </c>
      <c r="F5294" t="s">
        <v>846</v>
      </c>
      <c r="G5294" t="s">
        <v>847</v>
      </c>
      <c r="H5294" t="s">
        <v>848</v>
      </c>
      <c r="I5294" t="s">
        <v>849</v>
      </c>
      <c r="J5294" t="s">
        <v>850</v>
      </c>
      <c r="K5294" t="s">
        <v>851</v>
      </c>
      <c r="L5294" t="s">
        <v>852</v>
      </c>
    </row>
    <row r="5295" spans="1:12">
      <c r="A5295" t="s">
        <v>21683</v>
      </c>
      <c r="B5295" t="s">
        <v>21625</v>
      </c>
      <c r="C5295" t="str">
        <f t="shared" si="82"/>
        <v>Pan</v>
      </c>
      <c r="D5295" s="2" t="s">
        <v>8900</v>
      </c>
      <c r="E5295" t="s">
        <v>859</v>
      </c>
      <c r="F5295" t="s">
        <v>29615</v>
      </c>
      <c r="G5295" t="s">
        <v>856</v>
      </c>
      <c r="H5295" t="s">
        <v>1437</v>
      </c>
      <c r="I5295" t="s">
        <v>21626</v>
      </c>
      <c r="J5295" t="s">
        <v>856</v>
      </c>
      <c r="K5295" t="s">
        <v>859</v>
      </c>
      <c r="L5295" t="s">
        <v>19516</v>
      </c>
    </row>
    <row r="5296" spans="1:12">
      <c r="A5296" t="s">
        <v>21688</v>
      </c>
      <c r="B5296" t="s">
        <v>21628</v>
      </c>
      <c r="C5296" t="str">
        <f t="shared" si="82"/>
        <v>Rishabh</v>
      </c>
      <c r="D5296" s="2" t="s">
        <v>5066</v>
      </c>
      <c r="E5296" t="s">
        <v>859</v>
      </c>
      <c r="F5296" t="s">
        <v>2748</v>
      </c>
      <c r="G5296" t="s">
        <v>856</v>
      </c>
      <c r="H5296" t="s">
        <v>2196</v>
      </c>
      <c r="I5296" t="s">
        <v>875</v>
      </c>
      <c r="J5296" t="s">
        <v>856</v>
      </c>
      <c r="K5296" t="s">
        <v>859</v>
      </c>
      <c r="L5296" t="s">
        <v>19170</v>
      </c>
    </row>
    <row r="5297" spans="1:12">
      <c r="A5297" t="s">
        <v>21691</v>
      </c>
      <c r="B5297" t="s">
        <v>21630</v>
      </c>
      <c r="C5297" t="str">
        <f t="shared" si="82"/>
        <v>Savani</v>
      </c>
      <c r="D5297" s="2" t="s">
        <v>3796</v>
      </c>
      <c r="E5297" t="s">
        <v>859</v>
      </c>
      <c r="F5297" t="s">
        <v>23021</v>
      </c>
      <c r="G5297" t="s">
        <v>856</v>
      </c>
      <c r="H5297" t="s">
        <v>8163</v>
      </c>
      <c r="I5297" t="s">
        <v>21631</v>
      </c>
      <c r="J5297" t="s">
        <v>1731</v>
      </c>
      <c r="K5297" t="s">
        <v>21632</v>
      </c>
      <c r="L5297" t="s">
        <v>21633</v>
      </c>
    </row>
    <row r="5298" spans="1:12">
      <c r="A5298" t="s">
        <v>21694</v>
      </c>
      <c r="B5298" t="s">
        <v>21635</v>
      </c>
      <c r="C5298" t="str">
        <f t="shared" si="82"/>
        <v>Iykot</v>
      </c>
      <c r="D5298" s="2" t="s">
        <v>3999</v>
      </c>
      <c r="E5298" t="s">
        <v>859</v>
      </c>
      <c r="F5298" t="s">
        <v>157</v>
      </c>
      <c r="G5298" t="s">
        <v>856</v>
      </c>
      <c r="H5298" t="s">
        <v>4867</v>
      </c>
      <c r="I5298" t="s">
        <v>2614</v>
      </c>
      <c r="J5298" t="s">
        <v>378</v>
      </c>
      <c r="K5298" t="s">
        <v>21636</v>
      </c>
      <c r="L5298" t="s">
        <v>16709</v>
      </c>
    </row>
    <row r="5299" spans="1:12">
      <c r="A5299" t="s">
        <v>21699</v>
      </c>
      <c r="B5299" t="s">
        <v>21638</v>
      </c>
      <c r="C5299" t="str">
        <f t="shared" si="82"/>
        <v>Aarvee</v>
      </c>
      <c r="D5299" s="2" t="s">
        <v>10807</v>
      </c>
      <c r="E5299" t="s">
        <v>2985</v>
      </c>
      <c r="F5299" t="s">
        <v>25652</v>
      </c>
      <c r="G5299" t="s">
        <v>856</v>
      </c>
      <c r="H5299" t="s">
        <v>3574</v>
      </c>
      <c r="I5299" t="s">
        <v>1564</v>
      </c>
      <c r="J5299" t="s">
        <v>881</v>
      </c>
      <c r="K5299" t="s">
        <v>21639</v>
      </c>
      <c r="L5299" t="s">
        <v>21640</v>
      </c>
    </row>
    <row r="5300" spans="1:12">
      <c r="A5300" t="s">
        <v>21702</v>
      </c>
      <c r="B5300" t="s">
        <v>21642</v>
      </c>
      <c r="C5300" t="str">
        <f t="shared" si="82"/>
        <v>Gravity</v>
      </c>
      <c r="D5300" s="2" t="s">
        <v>1570</v>
      </c>
      <c r="E5300" t="s">
        <v>859</v>
      </c>
      <c r="F5300" t="s">
        <v>6891</v>
      </c>
      <c r="G5300" t="s">
        <v>856</v>
      </c>
      <c r="H5300" t="s">
        <v>1687</v>
      </c>
      <c r="I5300" t="s">
        <v>21643</v>
      </c>
      <c r="J5300" t="s">
        <v>1986</v>
      </c>
      <c r="K5300" t="s">
        <v>21644</v>
      </c>
      <c r="L5300" t="s">
        <v>21645</v>
      </c>
    </row>
    <row r="5301" spans="1:12">
      <c r="A5301" t="s">
        <v>21705</v>
      </c>
      <c r="B5301" t="s">
        <v>21647</v>
      </c>
      <c r="C5301" t="str">
        <f t="shared" si="82"/>
        <v>Venlon</v>
      </c>
      <c r="D5301" s="2" t="s">
        <v>430</v>
      </c>
      <c r="E5301" t="s">
        <v>859</v>
      </c>
      <c r="F5301" t="s">
        <v>23206</v>
      </c>
      <c r="G5301" t="s">
        <v>856</v>
      </c>
      <c r="H5301" t="s">
        <v>20684</v>
      </c>
      <c r="I5301" t="s">
        <v>17677</v>
      </c>
      <c r="J5301" t="s">
        <v>3019</v>
      </c>
      <c r="K5301" t="s">
        <v>4697</v>
      </c>
      <c r="L5301" t="s">
        <v>21648</v>
      </c>
    </row>
    <row r="5302" spans="1:12">
      <c r="A5302" t="s">
        <v>21706</v>
      </c>
      <c r="B5302" t="s">
        <v>21650</v>
      </c>
      <c r="C5302" t="str">
        <f t="shared" si="82"/>
        <v>Orissa</v>
      </c>
      <c r="D5302" s="2" t="s">
        <v>29616</v>
      </c>
      <c r="E5302" t="s">
        <v>859</v>
      </c>
      <c r="F5302" t="s">
        <v>29617</v>
      </c>
      <c r="G5302" t="s">
        <v>856</v>
      </c>
      <c r="H5302" t="s">
        <v>383</v>
      </c>
      <c r="I5302" t="s">
        <v>21651</v>
      </c>
      <c r="J5302" t="s">
        <v>7470</v>
      </c>
      <c r="K5302" t="s">
        <v>21652</v>
      </c>
      <c r="L5302" t="s">
        <v>21653</v>
      </c>
    </row>
    <row r="5303" spans="1:12">
      <c r="A5303" t="s">
        <v>21711</v>
      </c>
      <c r="B5303" t="s">
        <v>21655</v>
      </c>
      <c r="C5303" t="str">
        <f t="shared" si="82"/>
        <v>ANS</v>
      </c>
      <c r="D5303" s="2" t="s">
        <v>921</v>
      </c>
      <c r="E5303" t="s">
        <v>859</v>
      </c>
      <c r="F5303" t="s">
        <v>9056</v>
      </c>
      <c r="G5303" t="s">
        <v>856</v>
      </c>
      <c r="H5303" t="s">
        <v>12145</v>
      </c>
      <c r="I5303" t="s">
        <v>2572</v>
      </c>
      <c r="J5303" t="s">
        <v>856</v>
      </c>
      <c r="K5303" t="s">
        <v>859</v>
      </c>
      <c r="L5303" t="s">
        <v>21656</v>
      </c>
    </row>
    <row r="5304" spans="1:12">
      <c r="A5304" t="s">
        <v>21714</v>
      </c>
      <c r="B5304" t="s">
        <v>21658</v>
      </c>
      <c r="C5304" t="str">
        <f t="shared" si="82"/>
        <v>Waaree</v>
      </c>
      <c r="D5304" s="2" t="s">
        <v>23393</v>
      </c>
      <c r="E5304" t="s">
        <v>859</v>
      </c>
      <c r="F5304" t="s">
        <v>29618</v>
      </c>
      <c r="G5304" t="s">
        <v>856</v>
      </c>
      <c r="H5304" t="s">
        <v>13353</v>
      </c>
      <c r="I5304" t="s">
        <v>1919</v>
      </c>
      <c r="J5304" t="s">
        <v>5562</v>
      </c>
      <c r="K5304" t="s">
        <v>21659</v>
      </c>
      <c r="L5304" t="s">
        <v>21660</v>
      </c>
    </row>
    <row r="5305" spans="1:12">
      <c r="A5305" t="s">
        <v>21719</v>
      </c>
      <c r="B5305" t="s">
        <v>21662</v>
      </c>
      <c r="C5305" t="str">
        <f t="shared" si="82"/>
        <v>Ecoboard</v>
      </c>
      <c r="D5305" s="2" t="s">
        <v>6047</v>
      </c>
      <c r="E5305" t="s">
        <v>859</v>
      </c>
      <c r="F5305" t="s">
        <v>25238</v>
      </c>
      <c r="G5305" t="s">
        <v>856</v>
      </c>
      <c r="H5305" t="s">
        <v>21663</v>
      </c>
      <c r="I5305" t="s">
        <v>21664</v>
      </c>
      <c r="J5305" t="s">
        <v>6697</v>
      </c>
      <c r="K5305" t="s">
        <v>21665</v>
      </c>
      <c r="L5305" t="s">
        <v>21666</v>
      </c>
    </row>
    <row r="5306" spans="1:12">
      <c r="A5306" t="s">
        <v>21723</v>
      </c>
      <c r="B5306" t="s">
        <v>21668</v>
      </c>
      <c r="C5306" t="str">
        <f t="shared" si="82"/>
        <v>Gayatri</v>
      </c>
      <c r="D5306" s="2" t="s">
        <v>7984</v>
      </c>
      <c r="E5306" t="s">
        <v>859</v>
      </c>
      <c r="F5306" t="s">
        <v>23619</v>
      </c>
      <c r="G5306" t="s">
        <v>856</v>
      </c>
      <c r="H5306" t="s">
        <v>19266</v>
      </c>
      <c r="I5306" t="s">
        <v>19818</v>
      </c>
      <c r="J5306" t="s">
        <v>856</v>
      </c>
      <c r="K5306" t="s">
        <v>859</v>
      </c>
      <c r="L5306" t="s">
        <v>21669</v>
      </c>
    </row>
    <row r="5307" spans="1:12">
      <c r="A5307" t="s">
        <v>21725</v>
      </c>
      <c r="B5307" t="s">
        <v>21671</v>
      </c>
      <c r="C5307" t="str">
        <f t="shared" si="82"/>
        <v>Spectra</v>
      </c>
      <c r="D5307" s="2" t="s">
        <v>6673</v>
      </c>
      <c r="E5307" t="s">
        <v>859</v>
      </c>
      <c r="F5307" t="s">
        <v>695</v>
      </c>
      <c r="G5307" t="s">
        <v>856</v>
      </c>
      <c r="H5307" t="s">
        <v>15323</v>
      </c>
      <c r="I5307" t="s">
        <v>4834</v>
      </c>
      <c r="J5307" t="s">
        <v>856</v>
      </c>
      <c r="K5307" t="s">
        <v>859</v>
      </c>
      <c r="L5307" t="s">
        <v>21672</v>
      </c>
    </row>
    <row r="5308" spans="1:12">
      <c r="A5308" t="s">
        <v>21728</v>
      </c>
      <c r="B5308" t="s">
        <v>21674</v>
      </c>
      <c r="C5308" t="str">
        <f t="shared" si="82"/>
        <v>Ceenik</v>
      </c>
      <c r="D5308" s="2" t="s">
        <v>4665</v>
      </c>
      <c r="E5308" t="s">
        <v>859</v>
      </c>
      <c r="F5308" t="s">
        <v>29619</v>
      </c>
      <c r="G5308" t="s">
        <v>15140</v>
      </c>
      <c r="H5308" t="s">
        <v>142</v>
      </c>
      <c r="I5308" t="s">
        <v>21675</v>
      </c>
      <c r="J5308" t="s">
        <v>856</v>
      </c>
      <c r="K5308" t="s">
        <v>859</v>
      </c>
      <c r="L5308" t="s">
        <v>21676</v>
      </c>
    </row>
    <row r="5309" spans="1:12">
      <c r="A5309" t="s">
        <v>21731</v>
      </c>
      <c r="B5309" t="s">
        <v>21678</v>
      </c>
      <c r="C5309" t="str">
        <f t="shared" si="82"/>
        <v>Sikozy</v>
      </c>
      <c r="D5309" s="2" t="s">
        <v>223</v>
      </c>
      <c r="E5309" t="s">
        <v>859</v>
      </c>
      <c r="F5309" t="s">
        <v>3580</v>
      </c>
      <c r="G5309" t="s">
        <v>856</v>
      </c>
      <c r="H5309" t="s">
        <v>2196</v>
      </c>
      <c r="I5309" t="s">
        <v>870</v>
      </c>
      <c r="J5309" t="s">
        <v>856</v>
      </c>
      <c r="K5309" t="s">
        <v>859</v>
      </c>
      <c r="L5309" t="s">
        <v>1519</v>
      </c>
    </row>
    <row r="5310" spans="1:12">
      <c r="A5310" t="s">
        <v>842</v>
      </c>
      <c r="B5310" t="s">
        <v>843</v>
      </c>
      <c r="C5310" t="str">
        <f t="shared" si="82"/>
        <v>Name</v>
      </c>
      <c r="D5310" s="2" t="s">
        <v>844</v>
      </c>
      <c r="E5310" t="s">
        <v>845</v>
      </c>
      <c r="F5310" t="s">
        <v>846</v>
      </c>
      <c r="G5310" t="s">
        <v>847</v>
      </c>
      <c r="H5310" t="s">
        <v>848</v>
      </c>
      <c r="I5310" t="s">
        <v>849</v>
      </c>
      <c r="J5310" t="s">
        <v>850</v>
      </c>
      <c r="K5310" t="s">
        <v>851</v>
      </c>
      <c r="L5310" t="s">
        <v>852</v>
      </c>
    </row>
    <row r="5311" spans="1:12">
      <c r="A5311" t="s">
        <v>21733</v>
      </c>
      <c r="B5311" t="s">
        <v>21680</v>
      </c>
      <c r="C5311" t="str">
        <f t="shared" si="82"/>
        <v>Brawn</v>
      </c>
      <c r="D5311" s="2" t="s">
        <v>6359</v>
      </c>
      <c r="E5311" t="s">
        <v>859</v>
      </c>
      <c r="F5311" t="s">
        <v>7138</v>
      </c>
      <c r="G5311" t="s">
        <v>856</v>
      </c>
      <c r="H5311" t="s">
        <v>1264</v>
      </c>
      <c r="I5311" t="s">
        <v>21681</v>
      </c>
      <c r="J5311" t="s">
        <v>1043</v>
      </c>
      <c r="K5311" t="s">
        <v>2063</v>
      </c>
      <c r="L5311" t="s">
        <v>21682</v>
      </c>
    </row>
    <row r="5312" spans="1:12">
      <c r="A5312" t="s">
        <v>21736</v>
      </c>
      <c r="B5312" t="s">
        <v>21684</v>
      </c>
      <c r="C5312" t="str">
        <f t="shared" si="82"/>
        <v>Nitco</v>
      </c>
      <c r="D5312" s="2" t="s">
        <v>22958</v>
      </c>
      <c r="E5312" t="s">
        <v>859</v>
      </c>
      <c r="F5312" t="s">
        <v>29620</v>
      </c>
      <c r="G5312" t="s">
        <v>856</v>
      </c>
      <c r="H5312" t="s">
        <v>17595</v>
      </c>
      <c r="I5312" t="s">
        <v>21685</v>
      </c>
      <c r="J5312" t="s">
        <v>21686</v>
      </c>
      <c r="K5312" t="s">
        <v>12174</v>
      </c>
      <c r="L5312" t="s">
        <v>21687</v>
      </c>
    </row>
    <row r="5313" spans="1:12">
      <c r="A5313" t="s">
        <v>21740</v>
      </c>
      <c r="B5313" t="s">
        <v>21689</v>
      </c>
      <c r="C5313" t="str">
        <f t="shared" si="82"/>
        <v>Indiabulls</v>
      </c>
      <c r="D5313" s="2" t="s">
        <v>4596</v>
      </c>
      <c r="E5313" t="s">
        <v>859</v>
      </c>
      <c r="F5313" t="s">
        <v>25654</v>
      </c>
      <c r="G5313" t="s">
        <v>856</v>
      </c>
      <c r="H5313" t="s">
        <v>20600</v>
      </c>
      <c r="I5313" t="s">
        <v>21108</v>
      </c>
      <c r="J5313" t="s">
        <v>5321</v>
      </c>
      <c r="K5313" t="s">
        <v>15059</v>
      </c>
      <c r="L5313" t="s">
        <v>21690</v>
      </c>
    </row>
    <row r="5314" spans="1:12">
      <c r="A5314" t="s">
        <v>21743</v>
      </c>
      <c r="B5314" t="s">
        <v>21692</v>
      </c>
      <c r="C5314" t="str">
        <f t="shared" ref="C5314:C5377" si="83">IFERROR(LEFT(B5314,FIND(" ",B5314)-1),B5314)</f>
        <v>SGN</v>
      </c>
      <c r="D5314" s="2" t="s">
        <v>10572</v>
      </c>
      <c r="E5314" t="s">
        <v>859</v>
      </c>
      <c r="F5314" t="s">
        <v>657</v>
      </c>
      <c r="G5314" t="s">
        <v>856</v>
      </c>
      <c r="H5314" t="s">
        <v>9032</v>
      </c>
      <c r="I5314" t="s">
        <v>15410</v>
      </c>
      <c r="J5314" t="s">
        <v>856</v>
      </c>
      <c r="K5314" t="s">
        <v>859</v>
      </c>
      <c r="L5314" t="s">
        <v>21693</v>
      </c>
    </row>
    <row r="5315" spans="1:12">
      <c r="A5315" t="s">
        <v>21746</v>
      </c>
      <c r="B5315" t="s">
        <v>21695</v>
      </c>
      <c r="C5315" t="str">
        <f t="shared" si="83"/>
        <v>Regency</v>
      </c>
      <c r="D5315" s="2" t="s">
        <v>23878</v>
      </c>
      <c r="E5315" t="s">
        <v>16007</v>
      </c>
      <c r="F5315" t="s">
        <v>23282</v>
      </c>
      <c r="G5315" t="s">
        <v>856</v>
      </c>
      <c r="H5315" t="s">
        <v>21696</v>
      </c>
      <c r="I5315" t="s">
        <v>21697</v>
      </c>
      <c r="J5315" t="s">
        <v>15556</v>
      </c>
      <c r="K5315" t="s">
        <v>15422</v>
      </c>
      <c r="L5315" t="s">
        <v>21698</v>
      </c>
    </row>
    <row r="5316" spans="1:12">
      <c r="A5316" t="s">
        <v>21750</v>
      </c>
      <c r="B5316" t="s">
        <v>21700</v>
      </c>
      <c r="C5316" t="str">
        <f t="shared" si="83"/>
        <v>Net</v>
      </c>
      <c r="D5316" s="2" t="s">
        <v>14311</v>
      </c>
      <c r="E5316" t="s">
        <v>859</v>
      </c>
      <c r="F5316" t="s">
        <v>4275</v>
      </c>
      <c r="G5316" t="s">
        <v>856</v>
      </c>
      <c r="H5316" t="s">
        <v>9494</v>
      </c>
      <c r="I5316" t="s">
        <v>547</v>
      </c>
      <c r="J5316" t="s">
        <v>3728</v>
      </c>
      <c r="K5316" t="s">
        <v>7366</v>
      </c>
      <c r="L5316" t="s">
        <v>21701</v>
      </c>
    </row>
    <row r="5317" spans="1:12">
      <c r="A5317" t="s">
        <v>21754</v>
      </c>
      <c r="B5317" t="s">
        <v>21747</v>
      </c>
      <c r="C5317" t="str">
        <f t="shared" si="83"/>
        <v>Lypsa</v>
      </c>
      <c r="D5317" s="2" t="s">
        <v>6181</v>
      </c>
      <c r="E5317" t="s">
        <v>859</v>
      </c>
      <c r="F5317" t="s">
        <v>7827</v>
      </c>
      <c r="G5317" t="s">
        <v>856</v>
      </c>
      <c r="H5317" t="s">
        <v>21748</v>
      </c>
      <c r="I5317" t="s">
        <v>6928</v>
      </c>
      <c r="J5317" t="s">
        <v>11309</v>
      </c>
      <c r="K5317" t="s">
        <v>21749</v>
      </c>
      <c r="L5317" t="s">
        <v>23785</v>
      </c>
    </row>
    <row r="5318" spans="1:12">
      <c r="A5318" t="s">
        <v>21758</v>
      </c>
      <c r="B5318" t="s">
        <v>21703</v>
      </c>
      <c r="C5318" t="str">
        <f t="shared" si="83"/>
        <v>Satiate</v>
      </c>
      <c r="D5318" s="2" t="s">
        <v>4304</v>
      </c>
      <c r="E5318" t="s">
        <v>859</v>
      </c>
      <c r="F5318" t="s">
        <v>10621</v>
      </c>
      <c r="G5318" t="s">
        <v>856</v>
      </c>
      <c r="H5318" t="s">
        <v>15042</v>
      </c>
      <c r="I5318" t="s">
        <v>859</v>
      </c>
      <c r="J5318" t="s">
        <v>856</v>
      </c>
      <c r="K5318" t="s">
        <v>859</v>
      </c>
      <c r="L5318" t="s">
        <v>21704</v>
      </c>
    </row>
    <row r="5319" spans="1:12">
      <c r="A5319" t="s">
        <v>21761</v>
      </c>
      <c r="B5319" t="s">
        <v>21707</v>
      </c>
      <c r="C5319" t="str">
        <f t="shared" si="83"/>
        <v>NDTV</v>
      </c>
      <c r="D5319" s="2" t="s">
        <v>29621</v>
      </c>
      <c r="E5319" t="s">
        <v>859</v>
      </c>
      <c r="F5319" t="s">
        <v>29622</v>
      </c>
      <c r="G5319" t="s">
        <v>856</v>
      </c>
      <c r="H5319" t="s">
        <v>21708</v>
      </c>
      <c r="I5319" t="s">
        <v>21709</v>
      </c>
      <c r="J5319" t="s">
        <v>13577</v>
      </c>
      <c r="K5319" t="s">
        <v>18501</v>
      </c>
      <c r="L5319" t="s">
        <v>21710</v>
      </c>
    </row>
    <row r="5320" spans="1:12">
      <c r="A5320" t="s">
        <v>21768</v>
      </c>
      <c r="B5320" t="s">
        <v>21712</v>
      </c>
      <c r="C5320" t="str">
        <f t="shared" si="83"/>
        <v>Unitech</v>
      </c>
      <c r="D5320" s="2" t="s">
        <v>6448</v>
      </c>
      <c r="E5320" t="s">
        <v>859</v>
      </c>
      <c r="F5320" t="s">
        <v>29623</v>
      </c>
      <c r="G5320" t="s">
        <v>856</v>
      </c>
      <c r="H5320" t="s">
        <v>21713</v>
      </c>
      <c r="I5320" t="s">
        <v>18949</v>
      </c>
      <c r="J5320" t="s">
        <v>5561</v>
      </c>
      <c r="K5320" t="s">
        <v>21089</v>
      </c>
      <c r="L5320" t="s">
        <v>740</v>
      </c>
    </row>
    <row r="5321" spans="1:12">
      <c r="A5321" t="s">
        <v>842</v>
      </c>
      <c r="B5321" t="s">
        <v>843</v>
      </c>
      <c r="C5321" t="str">
        <f t="shared" si="83"/>
        <v>Name</v>
      </c>
      <c r="D5321" s="2" t="s">
        <v>844</v>
      </c>
      <c r="E5321" t="s">
        <v>845</v>
      </c>
      <c r="F5321" t="s">
        <v>846</v>
      </c>
      <c r="G5321" t="s">
        <v>847</v>
      </c>
      <c r="H5321" t="s">
        <v>848</v>
      </c>
      <c r="I5321" t="s">
        <v>849</v>
      </c>
      <c r="J5321" t="s">
        <v>850</v>
      </c>
      <c r="K5321" t="s">
        <v>851</v>
      </c>
      <c r="L5321" t="s">
        <v>852</v>
      </c>
    </row>
    <row r="5322" spans="1:12">
      <c r="A5322" t="s">
        <v>21771</v>
      </c>
      <c r="B5322" t="s">
        <v>21715</v>
      </c>
      <c r="C5322" t="str">
        <f t="shared" si="83"/>
        <v>Innovative</v>
      </c>
      <c r="D5322" s="2" t="s">
        <v>22763</v>
      </c>
      <c r="E5322" t="s">
        <v>859</v>
      </c>
      <c r="F5322" t="s">
        <v>22763</v>
      </c>
      <c r="G5322" t="s">
        <v>856</v>
      </c>
      <c r="H5322" t="s">
        <v>21716</v>
      </c>
      <c r="I5322" t="s">
        <v>21717</v>
      </c>
      <c r="J5322" t="s">
        <v>4433</v>
      </c>
      <c r="K5322" t="s">
        <v>21718</v>
      </c>
      <c r="L5322" t="s">
        <v>12725</v>
      </c>
    </row>
    <row r="5323" spans="1:12">
      <c r="A5323" t="s">
        <v>21773</v>
      </c>
      <c r="B5323" t="s">
        <v>21720</v>
      </c>
      <c r="C5323" t="str">
        <f t="shared" si="83"/>
        <v>GCM</v>
      </c>
      <c r="D5323" s="2" t="s">
        <v>2820</v>
      </c>
      <c r="E5323" t="s">
        <v>859</v>
      </c>
      <c r="F5323" t="s">
        <v>3471</v>
      </c>
      <c r="G5323" t="s">
        <v>856</v>
      </c>
      <c r="H5323" t="s">
        <v>20590</v>
      </c>
      <c r="I5323" t="s">
        <v>21721</v>
      </c>
      <c r="J5323" t="s">
        <v>856</v>
      </c>
      <c r="K5323" t="s">
        <v>870</v>
      </c>
      <c r="L5323" t="s">
        <v>21722</v>
      </c>
    </row>
    <row r="5324" spans="1:12">
      <c r="A5324" t="s">
        <v>21776</v>
      </c>
      <c r="B5324" t="s">
        <v>21724</v>
      </c>
      <c r="C5324" t="str">
        <f t="shared" si="83"/>
        <v>Beeyu</v>
      </c>
      <c r="D5324" s="2" t="s">
        <v>1886</v>
      </c>
      <c r="E5324" t="s">
        <v>859</v>
      </c>
      <c r="F5324" t="s">
        <v>15125</v>
      </c>
      <c r="G5324" t="s">
        <v>856</v>
      </c>
      <c r="H5324" t="s">
        <v>2196</v>
      </c>
      <c r="I5324" t="s">
        <v>859</v>
      </c>
      <c r="J5324" t="s">
        <v>856</v>
      </c>
      <c r="K5324" t="s">
        <v>859</v>
      </c>
      <c r="L5324" t="s">
        <v>16947</v>
      </c>
    </row>
    <row r="5325" spans="1:12">
      <c r="A5325" t="s">
        <v>21782</v>
      </c>
      <c r="B5325" t="s">
        <v>21726</v>
      </c>
      <c r="C5325" t="str">
        <f t="shared" si="83"/>
        <v>LS</v>
      </c>
      <c r="D5325" s="2" t="s">
        <v>2010</v>
      </c>
      <c r="E5325" t="s">
        <v>25655</v>
      </c>
      <c r="F5325" t="s">
        <v>25656</v>
      </c>
      <c r="G5325" t="s">
        <v>856</v>
      </c>
      <c r="H5325" t="s">
        <v>287</v>
      </c>
      <c r="I5325" t="s">
        <v>6479</v>
      </c>
      <c r="J5325" t="s">
        <v>856</v>
      </c>
      <c r="K5325" t="s">
        <v>859</v>
      </c>
      <c r="L5325" t="s">
        <v>21727</v>
      </c>
    </row>
    <row r="5326" spans="1:12">
      <c r="A5326" t="s">
        <v>21785</v>
      </c>
      <c r="B5326" t="s">
        <v>21729</v>
      </c>
      <c r="C5326" t="str">
        <f t="shared" si="83"/>
        <v>Hasti</v>
      </c>
      <c r="D5326" s="2" t="s">
        <v>9049</v>
      </c>
      <c r="E5326" t="s">
        <v>859</v>
      </c>
      <c r="F5326" t="s">
        <v>5999</v>
      </c>
      <c r="G5326" t="s">
        <v>856</v>
      </c>
      <c r="H5326" t="s">
        <v>175</v>
      </c>
      <c r="I5326" t="s">
        <v>875</v>
      </c>
      <c r="J5326" t="s">
        <v>1804</v>
      </c>
      <c r="K5326" t="s">
        <v>19404</v>
      </c>
      <c r="L5326" t="s">
        <v>21730</v>
      </c>
    </row>
    <row r="5327" spans="1:12">
      <c r="A5327" t="s">
        <v>21789</v>
      </c>
      <c r="B5327" t="s">
        <v>21732</v>
      </c>
      <c r="C5327" t="str">
        <f t="shared" si="83"/>
        <v>Trustwave</v>
      </c>
      <c r="D5327" s="2" t="s">
        <v>7489</v>
      </c>
      <c r="E5327" t="s">
        <v>859</v>
      </c>
      <c r="F5327" t="s">
        <v>11073</v>
      </c>
      <c r="G5327" t="s">
        <v>856</v>
      </c>
      <c r="H5327" t="s">
        <v>6992</v>
      </c>
      <c r="I5327" t="s">
        <v>8825</v>
      </c>
      <c r="J5327" t="s">
        <v>856</v>
      </c>
      <c r="K5327" t="s">
        <v>859</v>
      </c>
      <c r="L5327" t="s">
        <v>10720</v>
      </c>
    </row>
    <row r="5328" spans="1:12">
      <c r="A5328" t="s">
        <v>21792</v>
      </c>
      <c r="B5328" t="s">
        <v>21734</v>
      </c>
      <c r="C5328" t="str">
        <f t="shared" si="83"/>
        <v>Integ.</v>
      </c>
      <c r="D5328" s="2" t="s">
        <v>4332</v>
      </c>
      <c r="E5328" t="s">
        <v>859</v>
      </c>
      <c r="F5328" t="s">
        <v>4332</v>
      </c>
      <c r="G5328" t="s">
        <v>856</v>
      </c>
      <c r="H5328" t="s">
        <v>1249</v>
      </c>
      <c r="I5328" t="s">
        <v>16947</v>
      </c>
      <c r="J5328" t="s">
        <v>883</v>
      </c>
      <c r="K5328" t="s">
        <v>856</v>
      </c>
      <c r="L5328" t="s">
        <v>21735</v>
      </c>
    </row>
    <row r="5329" spans="1:12">
      <c r="A5329" t="s">
        <v>21798</v>
      </c>
      <c r="B5329" t="s">
        <v>21737</v>
      </c>
      <c r="C5329" t="str">
        <f t="shared" si="83"/>
        <v>Williamson</v>
      </c>
      <c r="D5329" s="2" t="s">
        <v>14144</v>
      </c>
      <c r="E5329" t="s">
        <v>244</v>
      </c>
      <c r="F5329" t="s">
        <v>23396</v>
      </c>
      <c r="G5329" t="s">
        <v>856</v>
      </c>
      <c r="H5329" t="s">
        <v>9983</v>
      </c>
      <c r="I5329" t="s">
        <v>21738</v>
      </c>
      <c r="J5329" t="s">
        <v>574</v>
      </c>
      <c r="K5329" t="s">
        <v>19062</v>
      </c>
      <c r="L5329" t="s">
        <v>21739</v>
      </c>
    </row>
    <row r="5330" spans="1:12">
      <c r="A5330" t="s">
        <v>21802</v>
      </c>
      <c r="B5330" t="s">
        <v>21741</v>
      </c>
      <c r="C5330" t="str">
        <f t="shared" si="83"/>
        <v>Kobo</v>
      </c>
      <c r="D5330" s="2" t="s">
        <v>1230</v>
      </c>
      <c r="E5330" t="s">
        <v>859</v>
      </c>
      <c r="F5330" t="s">
        <v>208</v>
      </c>
      <c r="G5330" t="s">
        <v>856</v>
      </c>
      <c r="H5330" t="s">
        <v>19762</v>
      </c>
      <c r="I5330" t="s">
        <v>10986</v>
      </c>
      <c r="J5330" t="s">
        <v>856</v>
      </c>
      <c r="K5330" t="s">
        <v>859</v>
      </c>
      <c r="L5330" t="s">
        <v>21742</v>
      </c>
    </row>
    <row r="5331" spans="1:12">
      <c r="A5331" t="s">
        <v>21805</v>
      </c>
      <c r="B5331" t="s">
        <v>21744</v>
      </c>
      <c r="C5331" t="str">
        <f t="shared" si="83"/>
        <v>SC</v>
      </c>
      <c r="D5331" s="2" t="s">
        <v>13888</v>
      </c>
      <c r="E5331" t="s">
        <v>25657</v>
      </c>
      <c r="F5331" t="s">
        <v>101</v>
      </c>
      <c r="G5331" t="s">
        <v>856</v>
      </c>
      <c r="H5331" t="s">
        <v>933</v>
      </c>
      <c r="I5331" t="s">
        <v>6835</v>
      </c>
      <c r="J5331" t="s">
        <v>4997</v>
      </c>
      <c r="K5331" t="s">
        <v>859</v>
      </c>
      <c r="L5331" t="s">
        <v>21745</v>
      </c>
    </row>
    <row r="5332" spans="1:12">
      <c r="A5332" t="s">
        <v>21808</v>
      </c>
      <c r="B5332" t="s">
        <v>21751</v>
      </c>
      <c r="C5332" t="str">
        <f t="shared" si="83"/>
        <v>VXL</v>
      </c>
      <c r="D5332" s="2" t="s">
        <v>1886</v>
      </c>
      <c r="E5332" t="s">
        <v>859</v>
      </c>
      <c r="F5332" t="s">
        <v>17161</v>
      </c>
      <c r="G5332" t="s">
        <v>856</v>
      </c>
      <c r="H5332" t="s">
        <v>5266</v>
      </c>
      <c r="I5332" t="s">
        <v>21752</v>
      </c>
      <c r="J5332" t="s">
        <v>2522</v>
      </c>
      <c r="K5332" t="s">
        <v>21753</v>
      </c>
      <c r="L5332" t="s">
        <v>15959</v>
      </c>
    </row>
    <row r="5333" spans="1:12">
      <c r="A5333" t="s">
        <v>21811</v>
      </c>
      <c r="B5333" t="s">
        <v>21755</v>
      </c>
      <c r="C5333" t="str">
        <f t="shared" si="83"/>
        <v>Harmony</v>
      </c>
      <c r="D5333" s="2" t="s">
        <v>21756</v>
      </c>
      <c r="E5333" t="s">
        <v>859</v>
      </c>
      <c r="F5333" t="s">
        <v>1486</v>
      </c>
      <c r="G5333" t="s">
        <v>856</v>
      </c>
      <c r="H5333" t="s">
        <v>175</v>
      </c>
      <c r="I5333" t="s">
        <v>16914</v>
      </c>
      <c r="J5333" t="s">
        <v>856</v>
      </c>
      <c r="K5333" t="s">
        <v>859</v>
      </c>
      <c r="L5333" t="s">
        <v>21757</v>
      </c>
    </row>
    <row r="5334" spans="1:12">
      <c r="A5334" t="s">
        <v>21816</v>
      </c>
      <c r="B5334" t="s">
        <v>21759</v>
      </c>
      <c r="C5334" t="str">
        <f t="shared" si="83"/>
        <v>Khyati</v>
      </c>
      <c r="D5334" s="2" t="s">
        <v>5329</v>
      </c>
      <c r="E5334" t="s">
        <v>8920</v>
      </c>
      <c r="F5334" t="s">
        <v>98</v>
      </c>
      <c r="G5334" t="s">
        <v>856</v>
      </c>
      <c r="H5334" t="s">
        <v>354</v>
      </c>
      <c r="I5334" t="s">
        <v>21760</v>
      </c>
      <c r="J5334" t="s">
        <v>856</v>
      </c>
      <c r="K5334" t="s">
        <v>870</v>
      </c>
      <c r="L5334" t="s">
        <v>14478</v>
      </c>
    </row>
    <row r="5335" spans="1:12">
      <c r="A5335" t="s">
        <v>21820</v>
      </c>
      <c r="B5335" t="s">
        <v>21762</v>
      </c>
      <c r="C5335" t="str">
        <f t="shared" si="83"/>
        <v>Omaxe</v>
      </c>
      <c r="D5335" s="2" t="s">
        <v>22834</v>
      </c>
      <c r="E5335" t="s">
        <v>859</v>
      </c>
      <c r="F5335" t="s">
        <v>29624</v>
      </c>
      <c r="G5335" t="s">
        <v>856</v>
      </c>
      <c r="H5335" t="s">
        <v>21763</v>
      </c>
      <c r="I5335" t="s">
        <v>21764</v>
      </c>
      <c r="J5335" t="s">
        <v>21765</v>
      </c>
      <c r="K5335" t="s">
        <v>21766</v>
      </c>
      <c r="L5335" t="s">
        <v>21767</v>
      </c>
    </row>
    <row r="5336" spans="1:12">
      <c r="A5336" t="s">
        <v>21824</v>
      </c>
      <c r="B5336" t="s">
        <v>21769</v>
      </c>
      <c r="C5336" t="str">
        <f t="shared" si="83"/>
        <v>Blu.Coast</v>
      </c>
      <c r="D5336" s="2" t="s">
        <v>29625</v>
      </c>
      <c r="E5336" t="s">
        <v>859</v>
      </c>
      <c r="F5336" t="s">
        <v>29626</v>
      </c>
      <c r="G5336" t="s">
        <v>856</v>
      </c>
      <c r="H5336" t="s">
        <v>9344</v>
      </c>
      <c r="I5336" t="s">
        <v>2526</v>
      </c>
      <c r="J5336" t="s">
        <v>2637</v>
      </c>
      <c r="K5336" t="s">
        <v>859</v>
      </c>
      <c r="L5336" t="s">
        <v>21770</v>
      </c>
    </row>
    <row r="5337" spans="1:12">
      <c r="A5337" t="s">
        <v>842</v>
      </c>
      <c r="B5337" t="s">
        <v>843</v>
      </c>
      <c r="C5337" t="str">
        <f t="shared" si="83"/>
        <v>Name</v>
      </c>
      <c r="D5337" s="2" t="s">
        <v>844</v>
      </c>
      <c r="E5337" t="s">
        <v>845</v>
      </c>
      <c r="F5337" t="s">
        <v>846</v>
      </c>
      <c r="G5337" t="s">
        <v>847</v>
      </c>
      <c r="H5337" t="s">
        <v>848</v>
      </c>
      <c r="I5337" t="s">
        <v>849</v>
      </c>
      <c r="J5337" t="s">
        <v>850</v>
      </c>
      <c r="K5337" t="s">
        <v>851</v>
      </c>
      <c r="L5337" t="s">
        <v>852</v>
      </c>
    </row>
    <row r="5338" spans="1:12">
      <c r="A5338" t="s">
        <v>21828</v>
      </c>
      <c r="B5338" t="s">
        <v>754</v>
      </c>
      <c r="C5338" t="str">
        <f t="shared" si="83"/>
        <v>Tarapur</v>
      </c>
      <c r="D5338" s="2" t="s">
        <v>24204</v>
      </c>
      <c r="E5338" t="s">
        <v>859</v>
      </c>
      <c r="F5338" t="s">
        <v>25308</v>
      </c>
      <c r="G5338" t="s">
        <v>856</v>
      </c>
      <c r="H5338" t="s">
        <v>1279</v>
      </c>
      <c r="I5338" t="s">
        <v>18112</v>
      </c>
      <c r="J5338" t="s">
        <v>856</v>
      </c>
      <c r="K5338" t="s">
        <v>859</v>
      </c>
      <c r="L5338" t="s">
        <v>21772</v>
      </c>
    </row>
    <row r="5339" spans="1:12">
      <c r="A5339" t="s">
        <v>21830</v>
      </c>
      <c r="B5339" t="s">
        <v>21774</v>
      </c>
      <c r="C5339" t="str">
        <f t="shared" si="83"/>
        <v>Incon</v>
      </c>
      <c r="D5339" s="2" t="s">
        <v>152</v>
      </c>
      <c r="E5339" t="s">
        <v>859</v>
      </c>
      <c r="F5339" t="s">
        <v>652</v>
      </c>
      <c r="G5339" t="s">
        <v>856</v>
      </c>
      <c r="H5339" t="s">
        <v>2196</v>
      </c>
      <c r="I5339" t="s">
        <v>19117</v>
      </c>
      <c r="J5339" t="s">
        <v>198</v>
      </c>
      <c r="K5339" t="s">
        <v>859</v>
      </c>
      <c r="L5339" t="s">
        <v>21775</v>
      </c>
    </row>
    <row r="5340" spans="1:12">
      <c r="A5340" t="s">
        <v>21833</v>
      </c>
      <c r="B5340" t="s">
        <v>21777</v>
      </c>
      <c r="C5340" t="str">
        <f t="shared" si="83"/>
        <v>Ather</v>
      </c>
      <c r="D5340" s="2" t="s">
        <v>29627</v>
      </c>
      <c r="E5340" t="s">
        <v>859</v>
      </c>
      <c r="F5340" t="s">
        <v>29628</v>
      </c>
      <c r="G5340" t="s">
        <v>856</v>
      </c>
      <c r="H5340" t="s">
        <v>21778</v>
      </c>
      <c r="I5340" t="s">
        <v>855</v>
      </c>
      <c r="J5340" t="s">
        <v>21779</v>
      </c>
      <c r="K5340" t="s">
        <v>21780</v>
      </c>
      <c r="L5340" t="s">
        <v>21781</v>
      </c>
    </row>
    <row r="5341" spans="1:12">
      <c r="A5341" t="s">
        <v>21839</v>
      </c>
      <c r="B5341" t="s">
        <v>21783</v>
      </c>
      <c r="C5341" t="str">
        <f t="shared" si="83"/>
        <v>Peoples</v>
      </c>
      <c r="D5341" s="2" t="s">
        <v>21784</v>
      </c>
      <c r="E5341" t="s">
        <v>859</v>
      </c>
      <c r="F5341" t="s">
        <v>249</v>
      </c>
      <c r="G5341" t="s">
        <v>856</v>
      </c>
      <c r="H5341" t="s">
        <v>1787</v>
      </c>
      <c r="I5341" t="s">
        <v>856</v>
      </c>
      <c r="J5341" t="s">
        <v>237</v>
      </c>
      <c r="K5341" t="s">
        <v>856</v>
      </c>
      <c r="L5341" t="s">
        <v>13789</v>
      </c>
    </row>
    <row r="5342" spans="1:12">
      <c r="A5342" t="s">
        <v>21843</v>
      </c>
      <c r="B5342" t="s">
        <v>23046</v>
      </c>
      <c r="C5342" t="str">
        <f t="shared" si="83"/>
        <v>Saptak</v>
      </c>
      <c r="D5342" s="2" t="s">
        <v>6840</v>
      </c>
      <c r="E5342" t="s">
        <v>859</v>
      </c>
      <c r="F5342" t="s">
        <v>1740</v>
      </c>
      <c r="G5342" t="s">
        <v>856</v>
      </c>
      <c r="H5342" t="s">
        <v>175</v>
      </c>
      <c r="I5342" t="s">
        <v>859</v>
      </c>
      <c r="J5342" t="s">
        <v>856</v>
      </c>
      <c r="K5342" t="s">
        <v>859</v>
      </c>
      <c r="L5342" t="s">
        <v>13789</v>
      </c>
    </row>
    <row r="5343" spans="1:12">
      <c r="A5343" t="s">
        <v>21846</v>
      </c>
      <c r="B5343" t="s">
        <v>21786</v>
      </c>
      <c r="C5343" t="str">
        <f t="shared" si="83"/>
        <v>Soma</v>
      </c>
      <c r="D5343" s="2" t="s">
        <v>21787</v>
      </c>
      <c r="E5343" t="s">
        <v>859</v>
      </c>
      <c r="F5343" t="s">
        <v>4226</v>
      </c>
      <c r="G5343" t="s">
        <v>856</v>
      </c>
      <c r="H5343" t="s">
        <v>175</v>
      </c>
      <c r="I5343" t="s">
        <v>6345</v>
      </c>
      <c r="J5343" t="s">
        <v>856</v>
      </c>
      <c r="K5343" t="s">
        <v>859</v>
      </c>
      <c r="L5343" t="s">
        <v>21788</v>
      </c>
    </row>
    <row r="5344" spans="1:12">
      <c r="A5344" t="s">
        <v>21851</v>
      </c>
      <c r="B5344" t="s">
        <v>21790</v>
      </c>
      <c r="C5344" t="str">
        <f t="shared" si="83"/>
        <v>Sri</v>
      </c>
      <c r="D5344" s="2" t="s">
        <v>25658</v>
      </c>
      <c r="E5344" t="s">
        <v>859</v>
      </c>
      <c r="F5344" t="s">
        <v>17802</v>
      </c>
      <c r="G5344" t="s">
        <v>856</v>
      </c>
      <c r="H5344" t="s">
        <v>20689</v>
      </c>
      <c r="I5344" t="s">
        <v>4488</v>
      </c>
      <c r="J5344" t="s">
        <v>13937</v>
      </c>
      <c r="K5344" t="s">
        <v>2465</v>
      </c>
      <c r="L5344" t="s">
        <v>21791</v>
      </c>
    </row>
    <row r="5345" spans="1:12">
      <c r="A5345" t="s">
        <v>21856</v>
      </c>
      <c r="B5345" t="s">
        <v>21793</v>
      </c>
      <c r="C5345" t="str">
        <f t="shared" si="83"/>
        <v>Future</v>
      </c>
      <c r="D5345" s="2" t="s">
        <v>5548</v>
      </c>
      <c r="E5345" t="s">
        <v>859</v>
      </c>
      <c r="F5345" t="s">
        <v>2838</v>
      </c>
      <c r="G5345" t="s">
        <v>856</v>
      </c>
      <c r="H5345" t="s">
        <v>21794</v>
      </c>
      <c r="I5345" t="s">
        <v>15473</v>
      </c>
      <c r="J5345" t="s">
        <v>21795</v>
      </c>
      <c r="K5345" t="s">
        <v>21796</v>
      </c>
      <c r="L5345" t="s">
        <v>21797</v>
      </c>
    </row>
    <row r="5346" spans="1:12">
      <c r="A5346" t="s">
        <v>21859</v>
      </c>
      <c r="B5346" t="s">
        <v>21799</v>
      </c>
      <c r="C5346" t="str">
        <f t="shared" si="83"/>
        <v>Silveroak</v>
      </c>
      <c r="D5346" s="2" t="s">
        <v>14427</v>
      </c>
      <c r="E5346" t="s">
        <v>859</v>
      </c>
      <c r="F5346" t="s">
        <v>8900</v>
      </c>
      <c r="G5346" t="s">
        <v>856</v>
      </c>
      <c r="H5346" t="s">
        <v>577</v>
      </c>
      <c r="I5346" t="s">
        <v>21800</v>
      </c>
      <c r="J5346" t="s">
        <v>856</v>
      </c>
      <c r="K5346" t="s">
        <v>870</v>
      </c>
      <c r="L5346" t="s">
        <v>21801</v>
      </c>
    </row>
    <row r="5347" spans="1:12">
      <c r="A5347" t="s">
        <v>21861</v>
      </c>
      <c r="B5347" t="s">
        <v>21803</v>
      </c>
      <c r="C5347" t="str">
        <f t="shared" si="83"/>
        <v>Hemadri</v>
      </c>
      <c r="D5347" s="2" t="s">
        <v>1638</v>
      </c>
      <c r="E5347" t="s">
        <v>859</v>
      </c>
      <c r="F5347" t="s">
        <v>18788</v>
      </c>
      <c r="G5347" t="s">
        <v>856</v>
      </c>
      <c r="H5347" t="s">
        <v>20200</v>
      </c>
      <c r="I5347" t="s">
        <v>17815</v>
      </c>
      <c r="J5347" t="s">
        <v>856</v>
      </c>
      <c r="K5347" t="s">
        <v>870</v>
      </c>
      <c r="L5347" t="s">
        <v>21804</v>
      </c>
    </row>
    <row r="5348" spans="1:12">
      <c r="A5348" t="s">
        <v>842</v>
      </c>
      <c r="B5348" t="s">
        <v>843</v>
      </c>
      <c r="C5348" t="str">
        <f t="shared" si="83"/>
        <v>Name</v>
      </c>
      <c r="D5348" s="2" t="s">
        <v>844</v>
      </c>
      <c r="E5348" t="s">
        <v>845</v>
      </c>
      <c r="F5348" t="s">
        <v>846</v>
      </c>
      <c r="G5348" t="s">
        <v>847</v>
      </c>
      <c r="H5348" t="s">
        <v>848</v>
      </c>
      <c r="I5348" t="s">
        <v>849</v>
      </c>
      <c r="J5348" t="s">
        <v>850</v>
      </c>
      <c r="K5348" t="s">
        <v>851</v>
      </c>
      <c r="L5348" t="s">
        <v>852</v>
      </c>
    </row>
    <row r="5349" spans="1:12">
      <c r="A5349" t="s">
        <v>21864</v>
      </c>
      <c r="B5349" t="s">
        <v>21806</v>
      </c>
      <c r="C5349" t="str">
        <f t="shared" si="83"/>
        <v>Nilachal</v>
      </c>
      <c r="D5349" s="2" t="s">
        <v>4835</v>
      </c>
      <c r="E5349" t="s">
        <v>859</v>
      </c>
      <c r="F5349" t="s">
        <v>25659</v>
      </c>
      <c r="G5349" t="s">
        <v>856</v>
      </c>
      <c r="H5349" t="s">
        <v>13306</v>
      </c>
      <c r="I5349" t="s">
        <v>20822</v>
      </c>
      <c r="J5349" t="s">
        <v>198</v>
      </c>
      <c r="K5349" t="s">
        <v>5110</v>
      </c>
      <c r="L5349" t="s">
        <v>21807</v>
      </c>
    </row>
    <row r="5350" spans="1:12">
      <c r="A5350" t="s">
        <v>21867</v>
      </c>
      <c r="B5350" t="s">
        <v>21809</v>
      </c>
      <c r="C5350" t="str">
        <f t="shared" si="83"/>
        <v>G-Tec</v>
      </c>
      <c r="D5350" s="2" t="s">
        <v>8996</v>
      </c>
      <c r="E5350" t="s">
        <v>859</v>
      </c>
      <c r="F5350" t="s">
        <v>22718</v>
      </c>
      <c r="G5350" t="s">
        <v>856</v>
      </c>
      <c r="H5350" t="s">
        <v>1257</v>
      </c>
      <c r="I5350" t="s">
        <v>17228</v>
      </c>
      <c r="J5350" t="s">
        <v>10152</v>
      </c>
      <c r="K5350" t="s">
        <v>5352</v>
      </c>
      <c r="L5350" t="s">
        <v>21810</v>
      </c>
    </row>
    <row r="5351" spans="1:12">
      <c r="A5351" t="s">
        <v>21870</v>
      </c>
      <c r="B5351" t="s">
        <v>21812</v>
      </c>
      <c r="C5351" t="str">
        <f t="shared" si="83"/>
        <v>Rama</v>
      </c>
      <c r="D5351" s="2" t="s">
        <v>2585</v>
      </c>
      <c r="E5351" t="s">
        <v>859</v>
      </c>
      <c r="F5351" t="s">
        <v>10051</v>
      </c>
      <c r="G5351" t="s">
        <v>856</v>
      </c>
      <c r="H5351" t="s">
        <v>6785</v>
      </c>
      <c r="I5351" t="s">
        <v>21813</v>
      </c>
      <c r="J5351" t="s">
        <v>1964</v>
      </c>
      <c r="K5351" t="s">
        <v>21814</v>
      </c>
      <c r="L5351" t="s">
        <v>21815</v>
      </c>
    </row>
    <row r="5352" spans="1:12">
      <c r="A5352" t="s">
        <v>21874</v>
      </c>
      <c r="B5352" t="s">
        <v>21817</v>
      </c>
      <c r="C5352" t="str">
        <f t="shared" si="83"/>
        <v>Chrome</v>
      </c>
      <c r="D5352" s="2" t="s">
        <v>25660</v>
      </c>
      <c r="E5352" t="s">
        <v>859</v>
      </c>
      <c r="F5352" t="s">
        <v>22863</v>
      </c>
      <c r="G5352" t="s">
        <v>856</v>
      </c>
      <c r="H5352" t="s">
        <v>19998</v>
      </c>
      <c r="I5352" t="s">
        <v>5054</v>
      </c>
      <c r="J5352" t="s">
        <v>1264</v>
      </c>
      <c r="K5352" t="s">
        <v>21818</v>
      </c>
      <c r="L5352" t="s">
        <v>21819</v>
      </c>
    </row>
    <row r="5353" spans="1:12">
      <c r="A5353" t="s">
        <v>21877</v>
      </c>
      <c r="B5353" t="s">
        <v>21821</v>
      </c>
      <c r="C5353" t="str">
        <f t="shared" si="83"/>
        <v>Suven</v>
      </c>
      <c r="D5353" s="2" t="s">
        <v>29629</v>
      </c>
      <c r="E5353" t="s">
        <v>859</v>
      </c>
      <c r="F5353" t="s">
        <v>29630</v>
      </c>
      <c r="G5353" t="s">
        <v>856</v>
      </c>
      <c r="H5353" t="s">
        <v>16704</v>
      </c>
      <c r="I5353" t="s">
        <v>21822</v>
      </c>
      <c r="J5353" t="s">
        <v>5197</v>
      </c>
      <c r="K5353" t="s">
        <v>21823</v>
      </c>
      <c r="L5353" t="s">
        <v>15598</v>
      </c>
    </row>
    <row r="5354" spans="1:12">
      <c r="A5354" t="s">
        <v>21882</v>
      </c>
      <c r="B5354" t="s">
        <v>21825</v>
      </c>
      <c r="C5354" t="str">
        <f t="shared" si="83"/>
        <v>Siddha</v>
      </c>
      <c r="D5354" s="2" t="s">
        <v>1067</v>
      </c>
      <c r="E5354" t="s">
        <v>859</v>
      </c>
      <c r="F5354" t="s">
        <v>1067</v>
      </c>
      <c r="G5354" t="s">
        <v>856</v>
      </c>
      <c r="H5354" t="s">
        <v>175</v>
      </c>
      <c r="I5354" t="s">
        <v>21826</v>
      </c>
      <c r="J5354" t="s">
        <v>856</v>
      </c>
      <c r="K5354" t="s">
        <v>870</v>
      </c>
      <c r="L5354" t="s">
        <v>21827</v>
      </c>
    </row>
    <row r="5355" spans="1:12">
      <c r="A5355" t="s">
        <v>21886</v>
      </c>
      <c r="B5355" t="s">
        <v>21829</v>
      </c>
      <c r="C5355" t="str">
        <f t="shared" si="83"/>
        <v>BEML</v>
      </c>
      <c r="D5355" s="2" t="s">
        <v>25661</v>
      </c>
      <c r="E5355" t="s">
        <v>859</v>
      </c>
      <c r="F5355" t="s">
        <v>25662</v>
      </c>
      <c r="G5355" t="s">
        <v>856</v>
      </c>
      <c r="H5355" t="s">
        <v>19968</v>
      </c>
      <c r="I5355" t="s">
        <v>14521</v>
      </c>
      <c r="J5355" t="s">
        <v>856</v>
      </c>
      <c r="K5355" t="s">
        <v>859</v>
      </c>
      <c r="L5355" t="s">
        <v>870</v>
      </c>
    </row>
    <row r="5356" spans="1:12">
      <c r="A5356" t="s">
        <v>21889</v>
      </c>
      <c r="B5356" t="s">
        <v>21831</v>
      </c>
      <c r="C5356" t="str">
        <f t="shared" si="83"/>
        <v>Callista</v>
      </c>
      <c r="D5356" s="2" t="s">
        <v>15192</v>
      </c>
      <c r="E5356" t="s">
        <v>859</v>
      </c>
      <c r="F5356" t="s">
        <v>24107</v>
      </c>
      <c r="G5356" t="s">
        <v>856</v>
      </c>
      <c r="H5356" t="s">
        <v>354</v>
      </c>
      <c r="I5356" t="s">
        <v>17102</v>
      </c>
      <c r="J5356" t="s">
        <v>856</v>
      </c>
      <c r="K5356" t="s">
        <v>859</v>
      </c>
      <c r="L5356" t="s">
        <v>21832</v>
      </c>
    </row>
    <row r="5357" spans="1:12">
      <c r="A5357" t="s">
        <v>21893</v>
      </c>
      <c r="B5357" t="s">
        <v>21834</v>
      </c>
      <c r="C5357" t="str">
        <f t="shared" si="83"/>
        <v>Deccan</v>
      </c>
      <c r="D5357" s="2" t="s">
        <v>21835</v>
      </c>
      <c r="E5357" t="s">
        <v>859</v>
      </c>
      <c r="F5357" t="s">
        <v>21836</v>
      </c>
      <c r="G5357" t="s">
        <v>856</v>
      </c>
      <c r="H5357" t="s">
        <v>19266</v>
      </c>
      <c r="I5357" t="s">
        <v>21837</v>
      </c>
      <c r="J5357" t="s">
        <v>856</v>
      </c>
      <c r="K5357" t="s">
        <v>859</v>
      </c>
      <c r="L5357" t="s">
        <v>21838</v>
      </c>
    </row>
    <row r="5358" spans="1:12">
      <c r="A5358" t="s">
        <v>21896</v>
      </c>
      <c r="B5358" t="s">
        <v>21840</v>
      </c>
      <c r="C5358" t="str">
        <f t="shared" si="83"/>
        <v>AI</v>
      </c>
      <c r="D5358" s="2" t="s">
        <v>24701</v>
      </c>
      <c r="E5358" t="s">
        <v>859</v>
      </c>
      <c r="F5358" t="s">
        <v>29631</v>
      </c>
      <c r="G5358" t="s">
        <v>856</v>
      </c>
      <c r="H5358" t="s">
        <v>13793</v>
      </c>
      <c r="I5358" t="s">
        <v>2295</v>
      </c>
      <c r="J5358" t="s">
        <v>2862</v>
      </c>
      <c r="K5358" t="s">
        <v>21841</v>
      </c>
      <c r="L5358" t="s">
        <v>21842</v>
      </c>
    </row>
    <row r="5359" spans="1:12">
      <c r="A5359" t="s">
        <v>21901</v>
      </c>
      <c r="B5359" t="s">
        <v>21844</v>
      </c>
      <c r="C5359" t="str">
        <f t="shared" si="83"/>
        <v>TMT</v>
      </c>
      <c r="D5359" s="2" t="s">
        <v>8922</v>
      </c>
      <c r="E5359" t="s">
        <v>859</v>
      </c>
      <c r="F5359" t="s">
        <v>4857</v>
      </c>
      <c r="G5359" t="s">
        <v>856</v>
      </c>
      <c r="H5359" t="s">
        <v>15354</v>
      </c>
      <c r="I5359" t="s">
        <v>9063</v>
      </c>
      <c r="J5359" t="s">
        <v>856</v>
      </c>
      <c r="K5359" t="s">
        <v>859</v>
      </c>
      <c r="L5359" t="s">
        <v>21845</v>
      </c>
    </row>
    <row r="5360" spans="1:12">
      <c r="A5360" t="s">
        <v>21903</v>
      </c>
      <c r="B5360" t="s">
        <v>21847</v>
      </c>
      <c r="C5360" t="str">
        <f t="shared" si="83"/>
        <v>Glittek</v>
      </c>
      <c r="D5360" s="2" t="s">
        <v>1116</v>
      </c>
      <c r="E5360" t="s">
        <v>2569</v>
      </c>
      <c r="F5360" t="s">
        <v>6507</v>
      </c>
      <c r="G5360" t="s">
        <v>856</v>
      </c>
      <c r="H5360" t="s">
        <v>237</v>
      </c>
      <c r="I5360" t="s">
        <v>21848</v>
      </c>
      <c r="J5360" t="s">
        <v>237</v>
      </c>
      <c r="K5360" t="s">
        <v>21849</v>
      </c>
      <c r="L5360" t="s">
        <v>21850</v>
      </c>
    </row>
    <row r="5361" spans="1:12">
      <c r="A5361" t="s">
        <v>21906</v>
      </c>
      <c r="B5361" t="s">
        <v>21852</v>
      </c>
      <c r="C5361" t="str">
        <f t="shared" si="83"/>
        <v>Winny</v>
      </c>
      <c r="D5361" s="2" t="s">
        <v>5047</v>
      </c>
      <c r="E5361" t="s">
        <v>859</v>
      </c>
      <c r="F5361" t="s">
        <v>3160</v>
      </c>
      <c r="G5361" t="s">
        <v>856</v>
      </c>
      <c r="H5361" t="s">
        <v>550</v>
      </c>
      <c r="I5361" t="s">
        <v>21853</v>
      </c>
      <c r="J5361" t="s">
        <v>7582</v>
      </c>
      <c r="K5361" t="s">
        <v>21854</v>
      </c>
      <c r="L5361" t="s">
        <v>21855</v>
      </c>
    </row>
    <row r="5362" spans="1:12">
      <c r="A5362" t="s">
        <v>21908</v>
      </c>
      <c r="B5362" t="s">
        <v>21857</v>
      </c>
      <c r="C5362" t="str">
        <f t="shared" si="83"/>
        <v>Aadi</v>
      </c>
      <c r="D5362" s="2" t="s">
        <v>3818</v>
      </c>
      <c r="E5362" t="s">
        <v>859</v>
      </c>
      <c r="F5362" t="s">
        <v>3818</v>
      </c>
      <c r="G5362" t="s">
        <v>856</v>
      </c>
      <c r="H5362" t="s">
        <v>2196</v>
      </c>
      <c r="I5362" t="s">
        <v>14624</v>
      </c>
      <c r="J5362" t="s">
        <v>856</v>
      </c>
      <c r="K5362" t="s">
        <v>859</v>
      </c>
      <c r="L5362" t="s">
        <v>21858</v>
      </c>
    </row>
    <row r="5363" spans="1:12">
      <c r="A5363" t="s">
        <v>21912</v>
      </c>
      <c r="B5363" t="s">
        <v>21860</v>
      </c>
      <c r="C5363" t="str">
        <f t="shared" si="83"/>
        <v>Tejassvi</v>
      </c>
      <c r="D5363" s="2" t="s">
        <v>3410</v>
      </c>
      <c r="E5363" t="s">
        <v>859</v>
      </c>
      <c r="F5363" t="s">
        <v>1256</v>
      </c>
      <c r="G5363" t="s">
        <v>856</v>
      </c>
      <c r="H5363" t="s">
        <v>230</v>
      </c>
      <c r="I5363" t="s">
        <v>717</v>
      </c>
      <c r="J5363" t="s">
        <v>2472</v>
      </c>
      <c r="K5363" t="s">
        <v>859</v>
      </c>
      <c r="L5363" t="s">
        <v>21858</v>
      </c>
    </row>
    <row r="5364" spans="1:12">
      <c r="A5364" t="s">
        <v>842</v>
      </c>
      <c r="B5364" t="s">
        <v>843</v>
      </c>
      <c r="C5364" t="str">
        <f t="shared" si="83"/>
        <v>Name</v>
      </c>
      <c r="D5364" s="2" t="s">
        <v>844</v>
      </c>
      <c r="E5364" t="s">
        <v>845</v>
      </c>
      <c r="F5364" t="s">
        <v>846</v>
      </c>
      <c r="G5364" t="s">
        <v>847</v>
      </c>
      <c r="H5364" t="s">
        <v>848</v>
      </c>
      <c r="I5364" t="s">
        <v>849</v>
      </c>
      <c r="J5364" t="s">
        <v>850</v>
      </c>
      <c r="K5364" t="s">
        <v>851</v>
      </c>
      <c r="L5364" t="s">
        <v>852</v>
      </c>
    </row>
    <row r="5365" spans="1:12">
      <c r="A5365" t="s">
        <v>21915</v>
      </c>
      <c r="B5365" t="s">
        <v>21862</v>
      </c>
      <c r="C5365" t="str">
        <f t="shared" si="83"/>
        <v>Madhur</v>
      </c>
      <c r="D5365" s="2" t="s">
        <v>3989</v>
      </c>
      <c r="E5365" t="s">
        <v>859</v>
      </c>
      <c r="F5365" t="s">
        <v>5475</v>
      </c>
      <c r="G5365" t="s">
        <v>856</v>
      </c>
      <c r="H5365" t="s">
        <v>354</v>
      </c>
      <c r="I5365" t="s">
        <v>1250</v>
      </c>
      <c r="J5365" t="s">
        <v>856</v>
      </c>
      <c r="K5365" t="s">
        <v>859</v>
      </c>
      <c r="L5365" t="s">
        <v>21863</v>
      </c>
    </row>
    <row r="5366" spans="1:12">
      <c r="A5366" t="s">
        <v>21921</v>
      </c>
      <c r="B5366" t="s">
        <v>21865</v>
      </c>
      <c r="C5366" t="str">
        <f t="shared" si="83"/>
        <v>PFL</v>
      </c>
      <c r="D5366" s="2" t="s">
        <v>7971</v>
      </c>
      <c r="E5366" t="s">
        <v>859</v>
      </c>
      <c r="F5366" t="s">
        <v>11946</v>
      </c>
      <c r="G5366" t="s">
        <v>856</v>
      </c>
      <c r="H5366" t="s">
        <v>13306</v>
      </c>
      <c r="I5366" t="s">
        <v>21866</v>
      </c>
      <c r="J5366" t="s">
        <v>856</v>
      </c>
      <c r="K5366" t="s">
        <v>859</v>
      </c>
      <c r="L5366" t="s">
        <v>7950</v>
      </c>
    </row>
    <row r="5367" spans="1:12">
      <c r="A5367" t="s">
        <v>21924</v>
      </c>
      <c r="B5367" t="s">
        <v>21868</v>
      </c>
      <c r="C5367" t="str">
        <f t="shared" si="83"/>
        <v>Lexoraa</v>
      </c>
      <c r="D5367" s="2" t="s">
        <v>10149</v>
      </c>
      <c r="E5367" t="s">
        <v>859</v>
      </c>
      <c r="F5367" t="s">
        <v>4472</v>
      </c>
      <c r="G5367" t="s">
        <v>856</v>
      </c>
      <c r="H5367" t="s">
        <v>2196</v>
      </c>
      <c r="I5367" t="s">
        <v>15616</v>
      </c>
      <c r="J5367" t="s">
        <v>4945</v>
      </c>
      <c r="K5367" t="s">
        <v>859</v>
      </c>
      <c r="L5367" t="s">
        <v>21869</v>
      </c>
    </row>
    <row r="5368" spans="1:12">
      <c r="A5368" t="s">
        <v>21927</v>
      </c>
      <c r="B5368" t="s">
        <v>21871</v>
      </c>
      <c r="C5368" t="str">
        <f t="shared" si="83"/>
        <v>Ace</v>
      </c>
      <c r="D5368" s="2" t="s">
        <v>8800</v>
      </c>
      <c r="E5368" t="s">
        <v>859</v>
      </c>
      <c r="F5368" t="s">
        <v>623</v>
      </c>
      <c r="G5368" t="s">
        <v>856</v>
      </c>
      <c r="H5368" t="s">
        <v>6992</v>
      </c>
      <c r="I5368" t="s">
        <v>856</v>
      </c>
      <c r="J5368" t="s">
        <v>856</v>
      </c>
      <c r="K5368" t="s">
        <v>859</v>
      </c>
      <c r="L5368" t="s">
        <v>21873</v>
      </c>
    </row>
    <row r="5369" spans="1:12">
      <c r="A5369" t="s">
        <v>21929</v>
      </c>
      <c r="B5369" t="s">
        <v>21875</v>
      </c>
      <c r="C5369" t="str">
        <f t="shared" si="83"/>
        <v>Tarai</v>
      </c>
      <c r="D5369" s="2" t="s">
        <v>11182</v>
      </c>
      <c r="E5369" t="s">
        <v>859</v>
      </c>
      <c r="F5369" t="s">
        <v>10874</v>
      </c>
      <c r="G5369" t="s">
        <v>856</v>
      </c>
      <c r="H5369" t="s">
        <v>577</v>
      </c>
      <c r="I5369" t="s">
        <v>21876</v>
      </c>
      <c r="J5369" t="s">
        <v>856</v>
      </c>
      <c r="K5369" t="s">
        <v>859</v>
      </c>
      <c r="L5369" t="s">
        <v>1001</v>
      </c>
    </row>
    <row r="5370" spans="1:12">
      <c r="A5370" t="s">
        <v>21934</v>
      </c>
      <c r="B5370" t="s">
        <v>21878</v>
      </c>
      <c r="C5370" t="str">
        <f t="shared" si="83"/>
        <v>Pratiksha</v>
      </c>
      <c r="D5370" s="2" t="s">
        <v>7517</v>
      </c>
      <c r="E5370" t="s">
        <v>859</v>
      </c>
      <c r="F5370" t="s">
        <v>10239</v>
      </c>
      <c r="G5370" t="s">
        <v>856</v>
      </c>
      <c r="H5370" t="s">
        <v>20026</v>
      </c>
      <c r="I5370" t="s">
        <v>21879</v>
      </c>
      <c r="J5370" t="s">
        <v>3692</v>
      </c>
      <c r="K5370" t="s">
        <v>21880</v>
      </c>
      <c r="L5370" t="s">
        <v>21881</v>
      </c>
    </row>
    <row r="5371" spans="1:12">
      <c r="A5371" t="s">
        <v>21937</v>
      </c>
      <c r="B5371" t="s">
        <v>21883</v>
      </c>
      <c r="C5371" t="str">
        <f t="shared" si="83"/>
        <v>Sir</v>
      </c>
      <c r="D5371" s="2" t="s">
        <v>26131</v>
      </c>
      <c r="E5371" t="s">
        <v>859</v>
      </c>
      <c r="F5371" t="s">
        <v>29632</v>
      </c>
      <c r="G5371" t="s">
        <v>856</v>
      </c>
      <c r="H5371" t="s">
        <v>693</v>
      </c>
      <c r="I5371" t="s">
        <v>18874</v>
      </c>
      <c r="J5371" t="s">
        <v>21884</v>
      </c>
      <c r="K5371" t="s">
        <v>690</v>
      </c>
      <c r="L5371" t="s">
        <v>21885</v>
      </c>
    </row>
    <row r="5372" spans="1:12">
      <c r="A5372" t="s">
        <v>21940</v>
      </c>
      <c r="B5372" t="s">
        <v>21887</v>
      </c>
      <c r="C5372" t="str">
        <f t="shared" si="83"/>
        <v>SER</v>
      </c>
      <c r="D5372" s="2" t="s">
        <v>25663</v>
      </c>
      <c r="E5372" t="s">
        <v>859</v>
      </c>
      <c r="F5372" t="s">
        <v>10973</v>
      </c>
      <c r="G5372" t="s">
        <v>856</v>
      </c>
      <c r="H5372" t="s">
        <v>732</v>
      </c>
      <c r="I5372" t="s">
        <v>5033</v>
      </c>
      <c r="J5372" t="s">
        <v>1986</v>
      </c>
      <c r="K5372" t="s">
        <v>859</v>
      </c>
      <c r="L5372" t="s">
        <v>21888</v>
      </c>
    </row>
    <row r="5373" spans="1:12">
      <c r="A5373" t="s">
        <v>21943</v>
      </c>
      <c r="B5373" t="s">
        <v>21890</v>
      </c>
      <c r="C5373" t="str">
        <f t="shared" si="83"/>
        <v>RSC</v>
      </c>
      <c r="D5373" s="2" t="s">
        <v>16440</v>
      </c>
      <c r="E5373" t="s">
        <v>859</v>
      </c>
      <c r="F5373" t="s">
        <v>4393</v>
      </c>
      <c r="G5373" t="s">
        <v>856</v>
      </c>
      <c r="H5373" t="s">
        <v>883</v>
      </c>
      <c r="I5373" t="s">
        <v>14807</v>
      </c>
      <c r="J5373" t="s">
        <v>1279</v>
      </c>
      <c r="K5373" t="s">
        <v>21891</v>
      </c>
      <c r="L5373" t="s">
        <v>21892</v>
      </c>
    </row>
    <row r="5374" spans="1:12">
      <c r="A5374" t="s">
        <v>21946</v>
      </c>
      <c r="B5374" t="s">
        <v>21894</v>
      </c>
      <c r="C5374" t="str">
        <f t="shared" si="83"/>
        <v>Roselabs</v>
      </c>
      <c r="D5374" s="2" t="s">
        <v>3484</v>
      </c>
      <c r="E5374" t="s">
        <v>859</v>
      </c>
      <c r="F5374" t="s">
        <v>3484</v>
      </c>
      <c r="G5374" t="s">
        <v>856</v>
      </c>
      <c r="H5374" t="s">
        <v>6992</v>
      </c>
      <c r="I5374" t="s">
        <v>6131</v>
      </c>
      <c r="J5374" t="s">
        <v>856</v>
      </c>
      <c r="K5374" t="s">
        <v>859</v>
      </c>
      <c r="L5374" t="s">
        <v>21895</v>
      </c>
    </row>
    <row r="5375" spans="1:12">
      <c r="A5375" t="s">
        <v>842</v>
      </c>
      <c r="B5375" t="s">
        <v>843</v>
      </c>
      <c r="C5375" t="str">
        <f t="shared" si="83"/>
        <v>Name</v>
      </c>
      <c r="D5375" s="2" t="s">
        <v>844</v>
      </c>
      <c r="E5375" t="s">
        <v>845</v>
      </c>
      <c r="F5375" t="s">
        <v>846</v>
      </c>
      <c r="G5375" t="s">
        <v>847</v>
      </c>
      <c r="H5375" t="s">
        <v>848</v>
      </c>
      <c r="I5375" t="s">
        <v>849</v>
      </c>
      <c r="J5375" t="s">
        <v>850</v>
      </c>
      <c r="K5375" t="s">
        <v>851</v>
      </c>
      <c r="L5375" t="s">
        <v>852</v>
      </c>
    </row>
    <row r="5376" spans="1:12">
      <c r="A5376" t="s">
        <v>21949</v>
      </c>
      <c r="B5376" t="s">
        <v>21897</v>
      </c>
      <c r="C5376" t="str">
        <f t="shared" si="83"/>
        <v>Span</v>
      </c>
      <c r="D5376" s="2" t="s">
        <v>25664</v>
      </c>
      <c r="E5376" t="s">
        <v>859</v>
      </c>
      <c r="F5376" t="s">
        <v>6760</v>
      </c>
      <c r="G5376" t="s">
        <v>856</v>
      </c>
      <c r="H5376" t="s">
        <v>1205</v>
      </c>
      <c r="I5376" t="s">
        <v>21898</v>
      </c>
      <c r="J5376" t="s">
        <v>8772</v>
      </c>
      <c r="K5376" t="s">
        <v>21899</v>
      </c>
      <c r="L5376" t="s">
        <v>21900</v>
      </c>
    </row>
    <row r="5377" spans="1:12">
      <c r="A5377" t="s">
        <v>21952</v>
      </c>
      <c r="B5377" t="s">
        <v>21902</v>
      </c>
      <c r="C5377" t="str">
        <f t="shared" si="83"/>
        <v>Intl.</v>
      </c>
      <c r="D5377" s="2" t="s">
        <v>8296</v>
      </c>
      <c r="E5377" t="s">
        <v>859</v>
      </c>
      <c r="F5377" t="s">
        <v>7465</v>
      </c>
      <c r="G5377" t="s">
        <v>856</v>
      </c>
      <c r="H5377" t="s">
        <v>6992</v>
      </c>
      <c r="I5377" t="s">
        <v>6131</v>
      </c>
      <c r="J5377" t="s">
        <v>856</v>
      </c>
      <c r="K5377" t="s">
        <v>859</v>
      </c>
      <c r="L5377" t="s">
        <v>17102</v>
      </c>
    </row>
    <row r="5378" spans="1:12">
      <c r="A5378" t="s">
        <v>21955</v>
      </c>
      <c r="B5378" t="s">
        <v>21904</v>
      </c>
      <c r="C5378" t="str">
        <f t="shared" ref="C5378:C5441" si="84">IFERROR(LEFT(B5378,FIND(" ",B5378)-1),B5378)</f>
        <v>SAB</v>
      </c>
      <c r="D5378" s="2" t="s">
        <v>932</v>
      </c>
      <c r="E5378" t="s">
        <v>859</v>
      </c>
      <c r="F5378" t="s">
        <v>652</v>
      </c>
      <c r="G5378" t="s">
        <v>856</v>
      </c>
      <c r="H5378" t="s">
        <v>400</v>
      </c>
      <c r="I5378" t="s">
        <v>2063</v>
      </c>
      <c r="J5378" t="s">
        <v>969</v>
      </c>
      <c r="K5378" t="s">
        <v>21905</v>
      </c>
      <c r="L5378" t="s">
        <v>17102</v>
      </c>
    </row>
    <row r="5379" spans="1:12">
      <c r="A5379" t="s">
        <v>21958</v>
      </c>
      <c r="B5379" t="s">
        <v>21907</v>
      </c>
      <c r="C5379" t="str">
        <f t="shared" si="84"/>
        <v>Jagjanani</v>
      </c>
      <c r="D5379" s="2" t="s">
        <v>4843</v>
      </c>
      <c r="E5379" t="s">
        <v>859</v>
      </c>
      <c r="F5379" t="s">
        <v>12623</v>
      </c>
      <c r="G5379" t="s">
        <v>856</v>
      </c>
      <c r="H5379" t="s">
        <v>354</v>
      </c>
      <c r="I5379" t="s">
        <v>17102</v>
      </c>
      <c r="J5379" t="s">
        <v>856</v>
      </c>
      <c r="K5379" t="s">
        <v>859</v>
      </c>
      <c r="L5379" t="s">
        <v>19307</v>
      </c>
    </row>
    <row r="5380" spans="1:12">
      <c r="A5380" t="s">
        <v>21963</v>
      </c>
      <c r="B5380" t="s">
        <v>21909</v>
      </c>
      <c r="C5380" t="str">
        <f t="shared" si="84"/>
        <v>Heera</v>
      </c>
      <c r="D5380" s="2" t="s">
        <v>5023</v>
      </c>
      <c r="E5380" t="s">
        <v>859</v>
      </c>
      <c r="F5380" t="s">
        <v>7011</v>
      </c>
      <c r="G5380" t="s">
        <v>856</v>
      </c>
      <c r="H5380" t="s">
        <v>1274</v>
      </c>
      <c r="I5380" t="s">
        <v>21910</v>
      </c>
      <c r="J5380" t="s">
        <v>856</v>
      </c>
      <c r="K5380" t="s">
        <v>859</v>
      </c>
      <c r="L5380" t="s">
        <v>21911</v>
      </c>
    </row>
    <row r="5381" spans="1:12">
      <c r="A5381" t="s">
        <v>21965</v>
      </c>
      <c r="B5381" t="s">
        <v>21913</v>
      </c>
      <c r="C5381" t="str">
        <f t="shared" si="84"/>
        <v>Epsom</v>
      </c>
      <c r="D5381" s="2" t="s">
        <v>4007</v>
      </c>
      <c r="E5381" t="s">
        <v>859</v>
      </c>
      <c r="F5381" t="s">
        <v>3580</v>
      </c>
      <c r="G5381" t="s">
        <v>856</v>
      </c>
      <c r="H5381" t="s">
        <v>15354</v>
      </c>
      <c r="I5381" t="s">
        <v>169</v>
      </c>
      <c r="J5381" t="s">
        <v>856</v>
      </c>
      <c r="K5381" t="s">
        <v>859</v>
      </c>
      <c r="L5381" t="s">
        <v>21914</v>
      </c>
    </row>
    <row r="5382" spans="1:12">
      <c r="A5382" t="s">
        <v>21967</v>
      </c>
      <c r="B5382" t="s">
        <v>21916</v>
      </c>
      <c r="C5382" t="str">
        <f t="shared" si="84"/>
        <v>SPARC</v>
      </c>
      <c r="D5382" s="2" t="s">
        <v>29633</v>
      </c>
      <c r="E5382" t="s">
        <v>859</v>
      </c>
      <c r="F5382" t="s">
        <v>29634</v>
      </c>
      <c r="G5382" t="s">
        <v>856</v>
      </c>
      <c r="H5382" t="s">
        <v>21917</v>
      </c>
      <c r="I5382" t="s">
        <v>21918</v>
      </c>
      <c r="J5382" t="s">
        <v>4898</v>
      </c>
      <c r="K5382" t="s">
        <v>21919</v>
      </c>
      <c r="L5382" t="s">
        <v>21920</v>
      </c>
    </row>
    <row r="5383" spans="1:12">
      <c r="A5383" t="s">
        <v>21971</v>
      </c>
      <c r="B5383" t="s">
        <v>21922</v>
      </c>
      <c r="C5383" t="str">
        <f t="shared" si="84"/>
        <v>Garodia</v>
      </c>
      <c r="D5383" s="2" t="s">
        <v>15654</v>
      </c>
      <c r="E5383" t="s">
        <v>859</v>
      </c>
      <c r="F5383" t="s">
        <v>493</v>
      </c>
      <c r="G5383" t="s">
        <v>856</v>
      </c>
      <c r="H5383" t="s">
        <v>524</v>
      </c>
      <c r="I5383" t="s">
        <v>15355</v>
      </c>
      <c r="J5383" t="s">
        <v>856</v>
      </c>
      <c r="K5383" t="s">
        <v>859</v>
      </c>
      <c r="L5383" t="s">
        <v>21923</v>
      </c>
    </row>
    <row r="5384" spans="1:12">
      <c r="A5384" t="s">
        <v>21973</v>
      </c>
      <c r="B5384" t="s">
        <v>21925</v>
      </c>
      <c r="C5384" t="str">
        <f t="shared" si="84"/>
        <v>Risa</v>
      </c>
      <c r="D5384" s="2" t="s">
        <v>2098</v>
      </c>
      <c r="E5384" t="s">
        <v>859</v>
      </c>
      <c r="F5384" t="s">
        <v>143</v>
      </c>
      <c r="G5384" t="s">
        <v>856</v>
      </c>
      <c r="H5384" t="s">
        <v>300</v>
      </c>
      <c r="I5384" t="s">
        <v>6131</v>
      </c>
      <c r="J5384" t="s">
        <v>856</v>
      </c>
      <c r="K5384" t="s">
        <v>859</v>
      </c>
      <c r="L5384" t="s">
        <v>21926</v>
      </c>
    </row>
    <row r="5385" spans="1:12">
      <c r="A5385" t="s">
        <v>21975</v>
      </c>
      <c r="B5385" t="s">
        <v>21928</v>
      </c>
      <c r="C5385" t="str">
        <f t="shared" si="84"/>
        <v>Svarnim</v>
      </c>
      <c r="D5385" s="2" t="s">
        <v>9726</v>
      </c>
      <c r="E5385" t="s">
        <v>859</v>
      </c>
      <c r="F5385" t="s">
        <v>4997</v>
      </c>
      <c r="G5385" t="s">
        <v>856</v>
      </c>
      <c r="H5385" t="s">
        <v>524</v>
      </c>
      <c r="I5385" t="s">
        <v>15355</v>
      </c>
      <c r="J5385" t="s">
        <v>856</v>
      </c>
      <c r="K5385" t="s">
        <v>859</v>
      </c>
      <c r="L5385" t="s">
        <v>16675</v>
      </c>
    </row>
    <row r="5386" spans="1:12">
      <c r="A5386" t="s">
        <v>21978</v>
      </c>
      <c r="B5386" t="s">
        <v>21930</v>
      </c>
      <c r="C5386" t="str">
        <f t="shared" si="84"/>
        <v>MEP</v>
      </c>
      <c r="D5386" s="2" t="s">
        <v>563</v>
      </c>
      <c r="E5386" t="s">
        <v>859</v>
      </c>
      <c r="F5386" t="s">
        <v>22812</v>
      </c>
      <c r="G5386" t="s">
        <v>856</v>
      </c>
      <c r="H5386" t="s">
        <v>21931</v>
      </c>
      <c r="I5386" t="s">
        <v>21932</v>
      </c>
      <c r="J5386" t="s">
        <v>7312</v>
      </c>
      <c r="K5386" t="s">
        <v>643</v>
      </c>
      <c r="L5386" t="s">
        <v>21933</v>
      </c>
    </row>
    <row r="5387" spans="1:12">
      <c r="A5387" t="s">
        <v>21980</v>
      </c>
      <c r="B5387" t="s">
        <v>21935</v>
      </c>
      <c r="C5387" t="str">
        <f t="shared" si="84"/>
        <v>Reliance</v>
      </c>
      <c r="D5387" s="2" t="s">
        <v>4958</v>
      </c>
      <c r="E5387" t="s">
        <v>859</v>
      </c>
      <c r="F5387" t="s">
        <v>29635</v>
      </c>
      <c r="G5387" t="s">
        <v>856</v>
      </c>
      <c r="H5387" t="s">
        <v>11345</v>
      </c>
      <c r="I5387" t="s">
        <v>11755</v>
      </c>
      <c r="J5387" t="s">
        <v>856</v>
      </c>
      <c r="K5387" t="s">
        <v>870</v>
      </c>
      <c r="L5387" t="s">
        <v>21936</v>
      </c>
    </row>
    <row r="5388" spans="1:12">
      <c r="A5388" t="s">
        <v>21982</v>
      </c>
      <c r="B5388" t="s">
        <v>21938</v>
      </c>
      <c r="C5388" t="str">
        <f t="shared" si="84"/>
        <v>India</v>
      </c>
      <c r="D5388" s="2" t="s">
        <v>12770</v>
      </c>
      <c r="E5388" t="s">
        <v>859</v>
      </c>
      <c r="F5388" t="s">
        <v>8772</v>
      </c>
      <c r="G5388" t="s">
        <v>856</v>
      </c>
      <c r="H5388" t="s">
        <v>19575</v>
      </c>
      <c r="I5388" t="s">
        <v>17123</v>
      </c>
      <c r="J5388" t="s">
        <v>933</v>
      </c>
      <c r="K5388" t="s">
        <v>856</v>
      </c>
      <c r="L5388" t="s">
        <v>21939</v>
      </c>
    </row>
    <row r="5389" spans="1:12">
      <c r="A5389" t="s">
        <v>21984</v>
      </c>
      <c r="B5389" t="s">
        <v>21941</v>
      </c>
      <c r="C5389" t="str">
        <f t="shared" si="84"/>
        <v>Unitech</v>
      </c>
      <c r="D5389" s="2" t="s">
        <v>1997</v>
      </c>
      <c r="E5389" t="s">
        <v>859</v>
      </c>
      <c r="F5389" t="s">
        <v>442</v>
      </c>
      <c r="G5389" t="s">
        <v>856</v>
      </c>
      <c r="H5389" t="s">
        <v>91</v>
      </c>
      <c r="I5389" t="s">
        <v>16544</v>
      </c>
      <c r="J5389" t="s">
        <v>856</v>
      </c>
      <c r="K5389" t="s">
        <v>1002</v>
      </c>
      <c r="L5389" t="s">
        <v>21942</v>
      </c>
    </row>
    <row r="5390" spans="1:12">
      <c r="A5390" t="s">
        <v>21989</v>
      </c>
      <c r="B5390" t="s">
        <v>21944</v>
      </c>
      <c r="C5390" t="str">
        <f t="shared" si="84"/>
        <v>EMA</v>
      </c>
      <c r="D5390" s="2" t="s">
        <v>25665</v>
      </c>
      <c r="E5390" t="s">
        <v>859</v>
      </c>
      <c r="F5390" t="s">
        <v>4214</v>
      </c>
      <c r="G5390" t="s">
        <v>856</v>
      </c>
      <c r="H5390" t="s">
        <v>1106</v>
      </c>
      <c r="I5390" t="s">
        <v>7105</v>
      </c>
      <c r="J5390" t="s">
        <v>856</v>
      </c>
      <c r="K5390" t="s">
        <v>859</v>
      </c>
      <c r="L5390" t="s">
        <v>21945</v>
      </c>
    </row>
    <row r="5391" spans="1:12">
      <c r="A5391" t="s">
        <v>842</v>
      </c>
      <c r="B5391" t="s">
        <v>843</v>
      </c>
      <c r="C5391" t="str">
        <f t="shared" si="84"/>
        <v>Name</v>
      </c>
      <c r="D5391" s="2" t="s">
        <v>844</v>
      </c>
      <c r="E5391" t="s">
        <v>845</v>
      </c>
      <c r="F5391" t="s">
        <v>846</v>
      </c>
      <c r="G5391" t="s">
        <v>847</v>
      </c>
      <c r="H5391" t="s">
        <v>848</v>
      </c>
      <c r="I5391" t="s">
        <v>849</v>
      </c>
      <c r="J5391" t="s">
        <v>850</v>
      </c>
      <c r="K5391" t="s">
        <v>851</v>
      </c>
      <c r="L5391" t="s">
        <v>852</v>
      </c>
    </row>
    <row r="5392" spans="1:12">
      <c r="A5392" t="s">
        <v>21991</v>
      </c>
      <c r="B5392" t="s">
        <v>21947</v>
      </c>
      <c r="C5392" t="str">
        <f t="shared" si="84"/>
        <v>CMX</v>
      </c>
      <c r="D5392" s="2" t="s">
        <v>22750</v>
      </c>
      <c r="E5392" t="s">
        <v>859</v>
      </c>
      <c r="F5392" t="s">
        <v>11129</v>
      </c>
      <c r="G5392" t="s">
        <v>856</v>
      </c>
      <c r="H5392" t="s">
        <v>15354</v>
      </c>
      <c r="I5392" t="s">
        <v>859</v>
      </c>
      <c r="J5392" t="s">
        <v>856</v>
      </c>
      <c r="K5392" t="s">
        <v>859</v>
      </c>
      <c r="L5392" t="s">
        <v>21948</v>
      </c>
    </row>
    <row r="5393" spans="1:12">
      <c r="A5393" t="s">
        <v>21994</v>
      </c>
      <c r="B5393" t="s">
        <v>21950</v>
      </c>
      <c r="C5393" t="str">
        <f t="shared" si="84"/>
        <v>Sharp</v>
      </c>
      <c r="D5393" s="2" t="s">
        <v>25666</v>
      </c>
      <c r="E5393" t="s">
        <v>859</v>
      </c>
      <c r="F5393" t="s">
        <v>25667</v>
      </c>
      <c r="G5393" t="s">
        <v>856</v>
      </c>
      <c r="H5393" t="s">
        <v>5124</v>
      </c>
      <c r="I5393" t="s">
        <v>11666</v>
      </c>
      <c r="J5393" t="s">
        <v>856</v>
      </c>
      <c r="K5393" t="s">
        <v>859</v>
      </c>
      <c r="L5393" t="s">
        <v>21951</v>
      </c>
    </row>
    <row r="5394" spans="1:12">
      <c r="A5394" t="s">
        <v>21997</v>
      </c>
      <c r="B5394" t="s">
        <v>21953</v>
      </c>
      <c r="C5394" t="str">
        <f t="shared" si="84"/>
        <v>Pasupati</v>
      </c>
      <c r="D5394" s="2" t="s">
        <v>22881</v>
      </c>
      <c r="E5394" t="s">
        <v>859</v>
      </c>
      <c r="F5394" t="s">
        <v>3182</v>
      </c>
      <c r="G5394" t="s">
        <v>856</v>
      </c>
      <c r="H5394" t="s">
        <v>5266</v>
      </c>
      <c r="I5394" t="s">
        <v>15058</v>
      </c>
      <c r="J5394" t="s">
        <v>856</v>
      </c>
      <c r="K5394" t="s">
        <v>859</v>
      </c>
      <c r="L5394" t="s">
        <v>21954</v>
      </c>
    </row>
    <row r="5395" spans="1:12">
      <c r="A5395" t="s">
        <v>22001</v>
      </c>
      <c r="B5395" t="s">
        <v>21956</v>
      </c>
      <c r="C5395" t="str">
        <f t="shared" si="84"/>
        <v>MPL</v>
      </c>
      <c r="D5395" s="2" t="s">
        <v>4439</v>
      </c>
      <c r="E5395" t="s">
        <v>859</v>
      </c>
      <c r="F5395" t="s">
        <v>101</v>
      </c>
      <c r="G5395" t="s">
        <v>856</v>
      </c>
      <c r="H5395" t="s">
        <v>300</v>
      </c>
      <c r="I5395" t="s">
        <v>14333</v>
      </c>
      <c r="J5395" t="s">
        <v>856</v>
      </c>
      <c r="K5395" t="s">
        <v>859</v>
      </c>
      <c r="L5395" t="s">
        <v>21957</v>
      </c>
    </row>
    <row r="5396" spans="1:12">
      <c r="A5396" t="s">
        <v>22003</v>
      </c>
      <c r="B5396" t="s">
        <v>21959</v>
      </c>
      <c r="C5396" t="str">
        <f t="shared" si="84"/>
        <v>SHRI</v>
      </c>
      <c r="D5396" s="2" t="s">
        <v>547</v>
      </c>
      <c r="E5396" t="s">
        <v>2522</v>
      </c>
      <c r="F5396" t="s">
        <v>25668</v>
      </c>
      <c r="G5396" t="s">
        <v>856</v>
      </c>
      <c r="H5396" t="s">
        <v>21960</v>
      </c>
      <c r="I5396" t="s">
        <v>21961</v>
      </c>
      <c r="J5396" t="s">
        <v>164</v>
      </c>
      <c r="K5396" t="s">
        <v>859</v>
      </c>
      <c r="L5396" t="s">
        <v>21962</v>
      </c>
    </row>
    <row r="5397" spans="1:12">
      <c r="A5397" t="s">
        <v>22005</v>
      </c>
      <c r="B5397" t="s">
        <v>21964</v>
      </c>
      <c r="C5397" t="str">
        <f t="shared" si="84"/>
        <v>Mipco</v>
      </c>
      <c r="D5397" s="2" t="s">
        <v>15550</v>
      </c>
      <c r="E5397" t="s">
        <v>859</v>
      </c>
      <c r="F5397" t="s">
        <v>8338</v>
      </c>
      <c r="G5397" t="s">
        <v>856</v>
      </c>
      <c r="H5397" t="s">
        <v>15354</v>
      </c>
      <c r="I5397" t="s">
        <v>9063</v>
      </c>
      <c r="J5397" t="s">
        <v>856</v>
      </c>
      <c r="K5397" t="s">
        <v>859</v>
      </c>
      <c r="L5397" t="s">
        <v>859</v>
      </c>
    </row>
    <row r="5398" spans="1:12">
      <c r="A5398" t="s">
        <v>22008</v>
      </c>
      <c r="B5398" t="s">
        <v>21966</v>
      </c>
      <c r="C5398" t="str">
        <f t="shared" si="84"/>
        <v>Quantum</v>
      </c>
      <c r="D5398" s="2" t="s">
        <v>6520</v>
      </c>
      <c r="E5398" t="s">
        <v>5462</v>
      </c>
      <c r="F5398" t="s">
        <v>890</v>
      </c>
      <c r="G5398" t="s">
        <v>856</v>
      </c>
      <c r="H5398" t="s">
        <v>231</v>
      </c>
      <c r="I5398" t="s">
        <v>12577</v>
      </c>
      <c r="J5398" t="s">
        <v>856</v>
      </c>
      <c r="K5398" t="s">
        <v>859</v>
      </c>
      <c r="L5398" t="s">
        <v>859</v>
      </c>
    </row>
    <row r="5399" spans="1:12">
      <c r="A5399" t="s">
        <v>22010</v>
      </c>
      <c r="B5399" t="s">
        <v>21968</v>
      </c>
      <c r="C5399" t="str">
        <f t="shared" si="84"/>
        <v>Modern</v>
      </c>
      <c r="D5399" s="2" t="s">
        <v>11318</v>
      </c>
      <c r="E5399" t="s">
        <v>691</v>
      </c>
      <c r="F5399" t="s">
        <v>24187</v>
      </c>
      <c r="G5399" t="s">
        <v>856</v>
      </c>
      <c r="H5399" t="s">
        <v>2039</v>
      </c>
      <c r="I5399" t="s">
        <v>20126</v>
      </c>
      <c r="J5399" t="s">
        <v>21969</v>
      </c>
      <c r="K5399" t="s">
        <v>21970</v>
      </c>
      <c r="L5399" t="s">
        <v>859</v>
      </c>
    </row>
    <row r="5400" spans="1:12">
      <c r="A5400" t="s">
        <v>22012</v>
      </c>
      <c r="B5400" t="s">
        <v>21972</v>
      </c>
      <c r="C5400" t="str">
        <f t="shared" si="84"/>
        <v>Omega</v>
      </c>
      <c r="D5400" s="2" t="s">
        <v>3333</v>
      </c>
      <c r="E5400" t="s">
        <v>29636</v>
      </c>
      <c r="F5400" t="s">
        <v>8193</v>
      </c>
      <c r="G5400" t="s">
        <v>856</v>
      </c>
      <c r="H5400" t="s">
        <v>354</v>
      </c>
      <c r="I5400" t="s">
        <v>859</v>
      </c>
      <c r="J5400" t="s">
        <v>856</v>
      </c>
      <c r="K5400" t="s">
        <v>859</v>
      </c>
      <c r="L5400" t="s">
        <v>859</v>
      </c>
    </row>
    <row r="5401" spans="1:12">
      <c r="A5401" t="s">
        <v>22014</v>
      </c>
      <c r="B5401" t="s">
        <v>23788</v>
      </c>
      <c r="C5401" t="str">
        <f t="shared" si="84"/>
        <v>Monind</v>
      </c>
      <c r="D5401" s="2" t="s">
        <v>23482</v>
      </c>
      <c r="E5401" t="s">
        <v>859</v>
      </c>
      <c r="F5401" t="s">
        <v>9556</v>
      </c>
      <c r="G5401" t="s">
        <v>856</v>
      </c>
      <c r="H5401" t="s">
        <v>6281</v>
      </c>
      <c r="I5401" t="s">
        <v>10603</v>
      </c>
      <c r="J5401" t="s">
        <v>856</v>
      </c>
      <c r="K5401" t="s">
        <v>859</v>
      </c>
      <c r="L5401" t="s">
        <v>859</v>
      </c>
    </row>
    <row r="5402" spans="1:12">
      <c r="A5402" t="s">
        <v>842</v>
      </c>
      <c r="B5402" t="s">
        <v>843</v>
      </c>
      <c r="C5402" t="str">
        <f t="shared" si="84"/>
        <v>Name</v>
      </c>
      <c r="D5402" s="2" t="s">
        <v>844</v>
      </c>
      <c r="E5402" t="s">
        <v>845</v>
      </c>
      <c r="F5402" t="s">
        <v>846</v>
      </c>
      <c r="G5402" t="s">
        <v>847</v>
      </c>
      <c r="H5402" t="s">
        <v>848</v>
      </c>
      <c r="I5402" t="s">
        <v>849</v>
      </c>
      <c r="J5402" t="s">
        <v>850</v>
      </c>
      <c r="K5402" t="s">
        <v>851</v>
      </c>
      <c r="L5402" t="s">
        <v>852</v>
      </c>
    </row>
    <row r="5403" spans="1:12">
      <c r="A5403" t="s">
        <v>22018</v>
      </c>
      <c r="B5403" t="s">
        <v>21974</v>
      </c>
      <c r="C5403" t="str">
        <f t="shared" si="84"/>
        <v>Suryo</v>
      </c>
      <c r="D5403" s="2" t="s">
        <v>1486</v>
      </c>
      <c r="E5403" t="s">
        <v>3230</v>
      </c>
      <c r="F5403" t="s">
        <v>14654</v>
      </c>
      <c r="G5403" t="s">
        <v>856</v>
      </c>
      <c r="H5403" t="s">
        <v>933</v>
      </c>
      <c r="I5403" t="s">
        <v>857</v>
      </c>
      <c r="J5403" t="s">
        <v>856</v>
      </c>
      <c r="K5403" t="s">
        <v>859</v>
      </c>
      <c r="L5403" t="s">
        <v>859</v>
      </c>
    </row>
    <row r="5404" spans="1:12">
      <c r="A5404" t="s">
        <v>22020</v>
      </c>
      <c r="B5404" t="s">
        <v>21976</v>
      </c>
      <c r="C5404" t="str">
        <f t="shared" si="84"/>
        <v>V</v>
      </c>
      <c r="D5404" s="2" t="s">
        <v>8249</v>
      </c>
      <c r="E5404" t="s">
        <v>859</v>
      </c>
      <c r="F5404" t="s">
        <v>23695</v>
      </c>
      <c r="G5404" t="s">
        <v>856</v>
      </c>
      <c r="H5404" t="s">
        <v>586</v>
      </c>
      <c r="I5404" t="s">
        <v>21977</v>
      </c>
      <c r="J5404" t="s">
        <v>856</v>
      </c>
      <c r="K5404" t="s">
        <v>859</v>
      </c>
      <c r="L5404" t="s">
        <v>859</v>
      </c>
    </row>
    <row r="5405" spans="1:12">
      <c r="A5405" t="s">
        <v>22023</v>
      </c>
      <c r="B5405" t="s">
        <v>21979</v>
      </c>
      <c r="C5405" t="str">
        <f t="shared" si="84"/>
        <v>Modipon</v>
      </c>
      <c r="D5405" s="2" t="s">
        <v>11061</v>
      </c>
      <c r="E5405" t="s">
        <v>859</v>
      </c>
      <c r="F5405" t="s">
        <v>3663</v>
      </c>
      <c r="G5405" t="s">
        <v>856</v>
      </c>
      <c r="H5405" t="s">
        <v>1249</v>
      </c>
      <c r="I5405" t="s">
        <v>14864</v>
      </c>
      <c r="J5405" t="s">
        <v>856</v>
      </c>
      <c r="K5405" t="s">
        <v>859</v>
      </c>
      <c r="L5405" t="s">
        <v>859</v>
      </c>
    </row>
    <row r="5406" spans="1:12">
      <c r="A5406" t="s">
        <v>22026</v>
      </c>
      <c r="B5406" t="s">
        <v>21981</v>
      </c>
      <c r="C5406" t="str">
        <f t="shared" si="84"/>
        <v>Raymed</v>
      </c>
      <c r="D5406" s="2" t="s">
        <v>597</v>
      </c>
      <c r="E5406" t="s">
        <v>859</v>
      </c>
      <c r="F5406" t="s">
        <v>621</v>
      </c>
      <c r="G5406" t="s">
        <v>856</v>
      </c>
      <c r="H5406" t="s">
        <v>1249</v>
      </c>
      <c r="I5406" t="s">
        <v>18264</v>
      </c>
      <c r="J5406" t="s">
        <v>856</v>
      </c>
      <c r="K5406" t="s">
        <v>859</v>
      </c>
      <c r="L5406" t="s">
        <v>859</v>
      </c>
    </row>
    <row r="5407" spans="1:12">
      <c r="A5407" t="s">
        <v>22028</v>
      </c>
      <c r="B5407" t="s">
        <v>21983</v>
      </c>
      <c r="C5407" t="str">
        <f t="shared" si="84"/>
        <v>Switching</v>
      </c>
      <c r="D5407" s="2" t="s">
        <v>8736</v>
      </c>
      <c r="E5407" t="s">
        <v>859</v>
      </c>
      <c r="F5407" t="s">
        <v>1868</v>
      </c>
      <c r="G5407" t="s">
        <v>856</v>
      </c>
      <c r="H5407" t="s">
        <v>15113</v>
      </c>
      <c r="I5407" t="s">
        <v>630</v>
      </c>
      <c r="J5407" t="s">
        <v>319</v>
      </c>
      <c r="K5407" t="s">
        <v>14531</v>
      </c>
      <c r="L5407" t="s">
        <v>859</v>
      </c>
    </row>
    <row r="5408" spans="1:12">
      <c r="A5408" t="s">
        <v>22031</v>
      </c>
      <c r="B5408" t="s">
        <v>21985</v>
      </c>
      <c r="C5408" t="str">
        <f t="shared" si="84"/>
        <v>GTL</v>
      </c>
      <c r="D5408" s="2" t="s">
        <v>505</v>
      </c>
      <c r="E5408" t="s">
        <v>859</v>
      </c>
      <c r="F5408" t="s">
        <v>25669</v>
      </c>
      <c r="G5408" t="s">
        <v>856</v>
      </c>
      <c r="H5408" t="s">
        <v>21986</v>
      </c>
      <c r="I5408" t="s">
        <v>21987</v>
      </c>
      <c r="J5408" t="s">
        <v>21988</v>
      </c>
      <c r="K5408" t="s">
        <v>993</v>
      </c>
      <c r="L5408" t="s">
        <v>859</v>
      </c>
    </row>
    <row r="5409" spans="1:12">
      <c r="A5409" t="s">
        <v>22036</v>
      </c>
      <c r="B5409" t="s">
        <v>21990</v>
      </c>
      <c r="C5409" t="str">
        <f t="shared" si="84"/>
        <v>Vas</v>
      </c>
      <c r="D5409" s="2" t="s">
        <v>2026</v>
      </c>
      <c r="E5409" t="s">
        <v>859</v>
      </c>
      <c r="F5409" t="s">
        <v>6922</v>
      </c>
      <c r="G5409" t="s">
        <v>856</v>
      </c>
      <c r="H5409" t="s">
        <v>12145</v>
      </c>
      <c r="I5409" t="s">
        <v>6738</v>
      </c>
      <c r="J5409" t="s">
        <v>856</v>
      </c>
      <c r="K5409" t="s">
        <v>859</v>
      </c>
      <c r="L5409" t="s">
        <v>859</v>
      </c>
    </row>
    <row r="5410" spans="1:12">
      <c r="A5410" t="s">
        <v>22038</v>
      </c>
      <c r="B5410" t="s">
        <v>21992</v>
      </c>
      <c r="C5410" t="str">
        <f t="shared" si="84"/>
        <v>Starcom</v>
      </c>
      <c r="D5410" s="2" t="s">
        <v>16335</v>
      </c>
      <c r="E5410" t="s">
        <v>859</v>
      </c>
      <c r="F5410" t="s">
        <v>22774</v>
      </c>
      <c r="G5410" t="s">
        <v>856</v>
      </c>
      <c r="H5410" t="s">
        <v>8095</v>
      </c>
      <c r="I5410" t="s">
        <v>8183</v>
      </c>
      <c r="J5410" t="s">
        <v>1819</v>
      </c>
      <c r="K5410" t="s">
        <v>21993</v>
      </c>
      <c r="L5410" t="s">
        <v>859</v>
      </c>
    </row>
    <row r="5411" spans="1:12">
      <c r="A5411" t="s">
        <v>22042</v>
      </c>
      <c r="B5411" t="s">
        <v>21995</v>
      </c>
      <c r="C5411" t="str">
        <f t="shared" si="84"/>
        <v>Guj.</v>
      </c>
      <c r="D5411" s="2" t="s">
        <v>3314</v>
      </c>
      <c r="E5411" t="s">
        <v>859</v>
      </c>
      <c r="F5411" t="s">
        <v>29637</v>
      </c>
      <c r="G5411" t="s">
        <v>856</v>
      </c>
      <c r="H5411" t="s">
        <v>21582</v>
      </c>
      <c r="I5411" t="s">
        <v>1460</v>
      </c>
      <c r="J5411" t="s">
        <v>1804</v>
      </c>
      <c r="K5411" t="s">
        <v>21996</v>
      </c>
      <c r="L5411" t="s">
        <v>859</v>
      </c>
    </row>
    <row r="5412" spans="1:12">
      <c r="A5412" t="s">
        <v>22045</v>
      </c>
      <c r="B5412" t="s">
        <v>21998</v>
      </c>
      <c r="C5412" t="str">
        <f t="shared" si="84"/>
        <v>Quadrant</v>
      </c>
      <c r="D5412" s="2" t="s">
        <v>552</v>
      </c>
      <c r="E5412" t="s">
        <v>859</v>
      </c>
      <c r="F5412" t="s">
        <v>5272</v>
      </c>
      <c r="G5412" t="s">
        <v>856</v>
      </c>
      <c r="H5412" t="s">
        <v>17960</v>
      </c>
      <c r="I5412" t="s">
        <v>21999</v>
      </c>
      <c r="J5412" t="s">
        <v>22000</v>
      </c>
      <c r="K5412" t="s">
        <v>4197</v>
      </c>
      <c r="L5412" t="s">
        <v>859</v>
      </c>
    </row>
    <row r="5413" spans="1:12">
      <c r="A5413" t="s">
        <v>22047</v>
      </c>
      <c r="B5413" t="s">
        <v>22002</v>
      </c>
      <c r="C5413" t="str">
        <f t="shared" si="84"/>
        <v>TCI</v>
      </c>
      <c r="D5413" s="2" t="s">
        <v>10778</v>
      </c>
      <c r="E5413" t="s">
        <v>889</v>
      </c>
      <c r="F5413" t="s">
        <v>4796</v>
      </c>
      <c r="G5413" t="s">
        <v>856</v>
      </c>
      <c r="H5413" t="s">
        <v>13306</v>
      </c>
      <c r="I5413" t="s">
        <v>1176</v>
      </c>
      <c r="J5413" t="s">
        <v>856</v>
      </c>
      <c r="K5413" t="s">
        <v>859</v>
      </c>
      <c r="L5413" t="s">
        <v>859</v>
      </c>
    </row>
    <row r="5414" spans="1:12">
      <c r="A5414" t="s">
        <v>22049</v>
      </c>
      <c r="B5414" t="s">
        <v>22004</v>
      </c>
      <c r="C5414" t="str">
        <f t="shared" si="84"/>
        <v>Manipal</v>
      </c>
      <c r="D5414" s="2" t="s">
        <v>658</v>
      </c>
      <c r="E5414" t="s">
        <v>859</v>
      </c>
      <c r="F5414" t="s">
        <v>1406</v>
      </c>
      <c r="G5414" t="s">
        <v>856</v>
      </c>
      <c r="H5414" t="s">
        <v>3527</v>
      </c>
      <c r="I5414" t="s">
        <v>6131</v>
      </c>
      <c r="J5414" t="s">
        <v>237</v>
      </c>
      <c r="K5414" t="s">
        <v>5110</v>
      </c>
      <c r="L5414" t="s">
        <v>859</v>
      </c>
    </row>
    <row r="5415" spans="1:12">
      <c r="A5415" t="s">
        <v>22051</v>
      </c>
      <c r="B5415" t="s">
        <v>22006</v>
      </c>
      <c r="C5415" t="str">
        <f t="shared" si="84"/>
        <v>Jayabharat</v>
      </c>
      <c r="D5415" s="2" t="s">
        <v>4461</v>
      </c>
      <c r="E5415" t="s">
        <v>859</v>
      </c>
      <c r="F5415" t="s">
        <v>2283</v>
      </c>
      <c r="G5415" t="s">
        <v>856</v>
      </c>
      <c r="H5415" t="s">
        <v>96</v>
      </c>
      <c r="I5415" t="s">
        <v>22007</v>
      </c>
      <c r="J5415" t="s">
        <v>856</v>
      </c>
      <c r="K5415" t="s">
        <v>859</v>
      </c>
      <c r="L5415" t="s">
        <v>859</v>
      </c>
    </row>
    <row r="5416" spans="1:12">
      <c r="A5416" t="s">
        <v>22054</v>
      </c>
      <c r="B5416" t="s">
        <v>22009</v>
      </c>
      <c r="C5416" t="str">
        <f t="shared" si="84"/>
        <v>Invigorated</v>
      </c>
      <c r="D5416" s="2" t="s">
        <v>9690</v>
      </c>
      <c r="E5416" t="s">
        <v>859</v>
      </c>
      <c r="F5416" t="s">
        <v>118</v>
      </c>
      <c r="G5416" t="s">
        <v>856</v>
      </c>
      <c r="H5416" t="s">
        <v>2196</v>
      </c>
      <c r="I5416" t="s">
        <v>1001</v>
      </c>
      <c r="J5416" t="s">
        <v>856</v>
      </c>
      <c r="K5416" t="s">
        <v>859</v>
      </c>
      <c r="L5416" t="s">
        <v>859</v>
      </c>
    </row>
    <row r="5417" spans="1:12">
      <c r="A5417" t="s">
        <v>22058</v>
      </c>
      <c r="B5417" t="s">
        <v>22011</v>
      </c>
      <c r="C5417" t="str">
        <f t="shared" si="84"/>
        <v>Popees</v>
      </c>
      <c r="D5417" s="2" t="s">
        <v>4548</v>
      </c>
      <c r="E5417" t="s">
        <v>859</v>
      </c>
      <c r="F5417" t="s">
        <v>10907</v>
      </c>
      <c r="G5417" t="s">
        <v>856</v>
      </c>
      <c r="H5417" t="s">
        <v>524</v>
      </c>
      <c r="I5417" t="s">
        <v>1107</v>
      </c>
      <c r="J5417" t="s">
        <v>856</v>
      </c>
      <c r="K5417" t="s">
        <v>859</v>
      </c>
      <c r="L5417" t="s">
        <v>859</v>
      </c>
    </row>
    <row r="5418" spans="1:12">
      <c r="A5418" t="s">
        <v>842</v>
      </c>
      <c r="B5418" t="s">
        <v>843</v>
      </c>
      <c r="C5418" t="str">
        <f t="shared" si="84"/>
        <v>Name</v>
      </c>
      <c r="D5418" s="2" t="s">
        <v>844</v>
      </c>
      <c r="E5418" t="s">
        <v>845</v>
      </c>
      <c r="F5418" t="s">
        <v>846</v>
      </c>
      <c r="G5418" t="s">
        <v>847</v>
      </c>
      <c r="H5418" t="s">
        <v>848</v>
      </c>
      <c r="I5418" t="s">
        <v>849</v>
      </c>
      <c r="J5418" t="s">
        <v>850</v>
      </c>
      <c r="K5418" t="s">
        <v>851</v>
      </c>
      <c r="L5418" t="s">
        <v>852</v>
      </c>
    </row>
    <row r="5419" spans="1:12">
      <c r="A5419" t="s">
        <v>22061</v>
      </c>
      <c r="B5419" t="s">
        <v>22013</v>
      </c>
      <c r="C5419" t="str">
        <f t="shared" si="84"/>
        <v>Amalgamated</v>
      </c>
      <c r="D5419" s="2" t="s">
        <v>6478</v>
      </c>
      <c r="E5419" t="s">
        <v>859</v>
      </c>
      <c r="F5419" t="s">
        <v>5272</v>
      </c>
      <c r="G5419" t="s">
        <v>856</v>
      </c>
      <c r="H5419" t="s">
        <v>6992</v>
      </c>
      <c r="I5419" t="s">
        <v>856</v>
      </c>
      <c r="J5419" t="s">
        <v>856</v>
      </c>
      <c r="K5419" t="s">
        <v>859</v>
      </c>
      <c r="L5419" t="s">
        <v>859</v>
      </c>
    </row>
    <row r="5420" spans="1:12">
      <c r="A5420" t="s">
        <v>22063</v>
      </c>
      <c r="B5420" t="s">
        <v>22015</v>
      </c>
      <c r="C5420" t="str">
        <f t="shared" si="84"/>
        <v>Premium</v>
      </c>
      <c r="D5420" s="2" t="s">
        <v>1754</v>
      </c>
      <c r="E5420" t="s">
        <v>859</v>
      </c>
      <c r="F5420" t="s">
        <v>4134</v>
      </c>
      <c r="G5420" t="s">
        <v>856</v>
      </c>
      <c r="H5420" t="s">
        <v>3024</v>
      </c>
      <c r="I5420" t="s">
        <v>22016</v>
      </c>
      <c r="J5420" t="s">
        <v>4306</v>
      </c>
      <c r="K5420" t="s">
        <v>22017</v>
      </c>
      <c r="L5420" t="s">
        <v>859</v>
      </c>
    </row>
    <row r="5421" spans="1:12">
      <c r="A5421" t="s">
        <v>22065</v>
      </c>
      <c r="B5421" t="s">
        <v>22019</v>
      </c>
      <c r="C5421" t="str">
        <f t="shared" si="84"/>
        <v>Tricom</v>
      </c>
      <c r="D5421" s="2" t="s">
        <v>642</v>
      </c>
      <c r="E5421" t="s">
        <v>859</v>
      </c>
      <c r="F5421" t="s">
        <v>688</v>
      </c>
      <c r="G5421" t="s">
        <v>856</v>
      </c>
      <c r="H5421" t="s">
        <v>5266</v>
      </c>
      <c r="I5421" t="s">
        <v>859</v>
      </c>
      <c r="J5421" t="s">
        <v>856</v>
      </c>
      <c r="K5421" t="s">
        <v>859</v>
      </c>
      <c r="L5421" t="s">
        <v>859</v>
      </c>
    </row>
    <row r="5422" spans="1:12">
      <c r="A5422" t="s">
        <v>22067</v>
      </c>
      <c r="B5422" t="s">
        <v>22021</v>
      </c>
      <c r="C5422" t="str">
        <f t="shared" si="84"/>
        <v>Impex</v>
      </c>
      <c r="D5422" s="2" t="s">
        <v>105</v>
      </c>
      <c r="E5422" t="s">
        <v>859</v>
      </c>
      <c r="F5422" t="s">
        <v>1233</v>
      </c>
      <c r="G5422" t="s">
        <v>856</v>
      </c>
      <c r="H5422" t="s">
        <v>404</v>
      </c>
      <c r="I5422" t="s">
        <v>22022</v>
      </c>
      <c r="J5422" t="s">
        <v>856</v>
      </c>
      <c r="K5422" t="s">
        <v>870</v>
      </c>
      <c r="L5422" t="s">
        <v>859</v>
      </c>
    </row>
    <row r="5423" spans="1:12">
      <c r="A5423" t="s">
        <v>22069</v>
      </c>
      <c r="B5423" t="s">
        <v>22024</v>
      </c>
      <c r="C5423" t="str">
        <f t="shared" si="84"/>
        <v>Yashraj</v>
      </c>
      <c r="D5423" s="2" t="s">
        <v>3867</v>
      </c>
      <c r="E5423" t="s">
        <v>859</v>
      </c>
      <c r="F5423" t="s">
        <v>10239</v>
      </c>
      <c r="G5423" t="s">
        <v>856</v>
      </c>
      <c r="H5423" t="s">
        <v>287</v>
      </c>
      <c r="I5423" t="s">
        <v>22025</v>
      </c>
      <c r="J5423" t="s">
        <v>856</v>
      </c>
      <c r="K5423" t="s">
        <v>870</v>
      </c>
      <c r="L5423" t="s">
        <v>859</v>
      </c>
    </row>
    <row r="5424" spans="1:12">
      <c r="A5424" t="s">
        <v>22072</v>
      </c>
      <c r="B5424" t="s">
        <v>22027</v>
      </c>
      <c r="C5424" t="str">
        <f t="shared" si="84"/>
        <v>T</v>
      </c>
      <c r="D5424" s="2" t="s">
        <v>1147</v>
      </c>
      <c r="E5424" t="s">
        <v>859</v>
      </c>
      <c r="F5424" t="s">
        <v>10057</v>
      </c>
      <c r="G5424" t="s">
        <v>856</v>
      </c>
      <c r="H5424" t="s">
        <v>182</v>
      </c>
      <c r="I5424" t="s">
        <v>5855</v>
      </c>
      <c r="J5424" t="s">
        <v>856</v>
      </c>
      <c r="K5424" t="s">
        <v>859</v>
      </c>
      <c r="L5424" t="s">
        <v>859</v>
      </c>
    </row>
    <row r="5425" spans="1:12">
      <c r="A5425" t="s">
        <v>22074</v>
      </c>
      <c r="B5425" t="s">
        <v>22029</v>
      </c>
      <c r="C5425" t="str">
        <f t="shared" si="84"/>
        <v>Shyam</v>
      </c>
      <c r="D5425" s="2" t="s">
        <v>9900</v>
      </c>
      <c r="E5425" t="s">
        <v>859</v>
      </c>
      <c r="F5425" t="s">
        <v>11601</v>
      </c>
      <c r="G5425" t="s">
        <v>856</v>
      </c>
      <c r="H5425" t="s">
        <v>6954</v>
      </c>
      <c r="I5425" t="s">
        <v>22030</v>
      </c>
      <c r="J5425" t="s">
        <v>856</v>
      </c>
      <c r="K5425" t="s">
        <v>859</v>
      </c>
      <c r="L5425" t="s">
        <v>859</v>
      </c>
    </row>
    <row r="5426" spans="1:12">
      <c r="A5426" t="s">
        <v>22076</v>
      </c>
      <c r="B5426" t="s">
        <v>22032</v>
      </c>
      <c r="C5426" t="str">
        <f t="shared" si="84"/>
        <v>GTL</v>
      </c>
      <c r="D5426" s="2" t="s">
        <v>1350</v>
      </c>
      <c r="E5426" t="s">
        <v>859</v>
      </c>
      <c r="F5426" t="s">
        <v>29638</v>
      </c>
      <c r="G5426" t="s">
        <v>856</v>
      </c>
      <c r="H5426" t="s">
        <v>9437</v>
      </c>
      <c r="I5426" t="s">
        <v>22034</v>
      </c>
      <c r="J5426" t="s">
        <v>22035</v>
      </c>
      <c r="K5426" t="s">
        <v>487</v>
      </c>
      <c r="L5426" t="s">
        <v>859</v>
      </c>
    </row>
    <row r="5427" spans="1:12">
      <c r="A5427" t="s">
        <v>22080</v>
      </c>
      <c r="B5427" t="s">
        <v>22037</v>
      </c>
      <c r="C5427" t="str">
        <f t="shared" si="84"/>
        <v>Shree</v>
      </c>
      <c r="D5427" s="2" t="s">
        <v>7747</v>
      </c>
      <c r="E5427" t="s">
        <v>859</v>
      </c>
      <c r="F5427" t="s">
        <v>415</v>
      </c>
      <c r="G5427" t="s">
        <v>856</v>
      </c>
      <c r="H5427" t="s">
        <v>1106</v>
      </c>
      <c r="I5427" t="s">
        <v>9733</v>
      </c>
      <c r="J5427" t="s">
        <v>856</v>
      </c>
      <c r="K5427" t="s">
        <v>859</v>
      </c>
      <c r="L5427" t="s">
        <v>859</v>
      </c>
    </row>
    <row r="5428" spans="1:12">
      <c r="A5428" t="s">
        <v>22085</v>
      </c>
      <c r="B5428" t="s">
        <v>22039</v>
      </c>
      <c r="C5428" t="str">
        <f t="shared" si="84"/>
        <v>Mukat</v>
      </c>
      <c r="D5428" s="2" t="s">
        <v>8776</v>
      </c>
      <c r="E5428" t="s">
        <v>859</v>
      </c>
      <c r="F5428" t="s">
        <v>5389</v>
      </c>
      <c r="G5428" t="s">
        <v>856</v>
      </c>
      <c r="H5428" t="s">
        <v>175</v>
      </c>
      <c r="I5428" t="s">
        <v>6345</v>
      </c>
      <c r="J5428" t="s">
        <v>159</v>
      </c>
      <c r="K5428" t="s">
        <v>22041</v>
      </c>
      <c r="L5428" t="s">
        <v>859</v>
      </c>
    </row>
    <row r="5429" spans="1:12">
      <c r="A5429" t="s">
        <v>842</v>
      </c>
      <c r="B5429" t="s">
        <v>843</v>
      </c>
      <c r="C5429" t="str">
        <f t="shared" si="84"/>
        <v>Name</v>
      </c>
      <c r="D5429" s="2" t="s">
        <v>844</v>
      </c>
      <c r="E5429" t="s">
        <v>845</v>
      </c>
      <c r="F5429" t="s">
        <v>846</v>
      </c>
      <c r="G5429" t="s">
        <v>847</v>
      </c>
      <c r="H5429" t="s">
        <v>848</v>
      </c>
      <c r="I5429" t="s">
        <v>849</v>
      </c>
      <c r="J5429" t="s">
        <v>850</v>
      </c>
      <c r="K5429" t="s">
        <v>851</v>
      </c>
      <c r="L5429" t="s">
        <v>852</v>
      </c>
    </row>
    <row r="5430" spans="1:12">
      <c r="A5430" t="s">
        <v>22087</v>
      </c>
      <c r="B5430" t="s">
        <v>22043</v>
      </c>
      <c r="C5430" t="str">
        <f t="shared" si="84"/>
        <v>Deccan</v>
      </c>
      <c r="D5430" s="2" t="s">
        <v>2553</v>
      </c>
      <c r="E5430" t="s">
        <v>5026</v>
      </c>
      <c r="F5430" t="s">
        <v>4590</v>
      </c>
      <c r="G5430" t="s">
        <v>856</v>
      </c>
      <c r="H5430" t="s">
        <v>1291</v>
      </c>
      <c r="I5430" t="s">
        <v>22044</v>
      </c>
      <c r="J5430" t="s">
        <v>856</v>
      </c>
      <c r="K5430" t="s">
        <v>859</v>
      </c>
      <c r="L5430" t="s">
        <v>859</v>
      </c>
    </row>
    <row r="5431" spans="1:12">
      <c r="A5431" t="s">
        <v>22089</v>
      </c>
      <c r="B5431" t="s">
        <v>22046</v>
      </c>
      <c r="C5431" t="str">
        <f t="shared" si="84"/>
        <v>Omkar</v>
      </c>
      <c r="D5431" s="2" t="s">
        <v>5665</v>
      </c>
      <c r="E5431" t="s">
        <v>859</v>
      </c>
      <c r="F5431" t="s">
        <v>3418</v>
      </c>
      <c r="G5431" t="s">
        <v>856</v>
      </c>
      <c r="H5431" t="s">
        <v>524</v>
      </c>
      <c r="I5431" t="s">
        <v>8795</v>
      </c>
      <c r="J5431" t="s">
        <v>856</v>
      </c>
      <c r="K5431" t="s">
        <v>859</v>
      </c>
      <c r="L5431" t="s">
        <v>859</v>
      </c>
    </row>
    <row r="5432" spans="1:12">
      <c r="A5432" t="s">
        <v>22091</v>
      </c>
      <c r="B5432" t="s">
        <v>22048</v>
      </c>
      <c r="C5432" t="str">
        <f t="shared" si="84"/>
        <v>Ventura</v>
      </c>
      <c r="D5432" s="2" t="s">
        <v>3969</v>
      </c>
      <c r="E5432" t="s">
        <v>859</v>
      </c>
      <c r="F5432" t="s">
        <v>7038</v>
      </c>
      <c r="G5432" t="s">
        <v>856</v>
      </c>
      <c r="H5432" t="s">
        <v>15354</v>
      </c>
      <c r="I5432" t="s">
        <v>2063</v>
      </c>
      <c r="J5432" t="s">
        <v>856</v>
      </c>
      <c r="K5432" t="s">
        <v>870</v>
      </c>
      <c r="L5432" t="s">
        <v>859</v>
      </c>
    </row>
    <row r="5433" spans="1:12">
      <c r="A5433" t="s">
        <v>22095</v>
      </c>
      <c r="B5433" t="s">
        <v>22050</v>
      </c>
      <c r="C5433" t="str">
        <f t="shared" si="84"/>
        <v>Anirit</v>
      </c>
      <c r="D5433" s="2" t="s">
        <v>2868</v>
      </c>
      <c r="E5433" t="s">
        <v>859</v>
      </c>
      <c r="F5433" t="s">
        <v>3404</v>
      </c>
      <c r="G5433" t="s">
        <v>856</v>
      </c>
      <c r="H5433" t="s">
        <v>8716</v>
      </c>
      <c r="I5433" t="s">
        <v>22044</v>
      </c>
      <c r="J5433" t="s">
        <v>856</v>
      </c>
      <c r="K5433" t="s">
        <v>870</v>
      </c>
      <c r="L5433" t="s">
        <v>859</v>
      </c>
    </row>
    <row r="5434" spans="1:12">
      <c r="A5434" t="s">
        <v>22099</v>
      </c>
      <c r="B5434" t="s">
        <v>22052</v>
      </c>
      <c r="C5434" t="str">
        <f t="shared" si="84"/>
        <v>Vardhman</v>
      </c>
      <c r="D5434" s="2" t="s">
        <v>10648</v>
      </c>
      <c r="E5434" t="s">
        <v>2819</v>
      </c>
      <c r="F5434" t="s">
        <v>29639</v>
      </c>
      <c r="G5434" t="s">
        <v>856</v>
      </c>
      <c r="H5434" t="s">
        <v>2350</v>
      </c>
      <c r="I5434" t="s">
        <v>22053</v>
      </c>
      <c r="J5434" t="s">
        <v>16258</v>
      </c>
      <c r="K5434" t="s">
        <v>16953</v>
      </c>
      <c r="L5434" t="s">
        <v>859</v>
      </c>
    </row>
    <row r="5435" spans="1:12">
      <c r="A5435" t="s">
        <v>22101</v>
      </c>
      <c r="B5435" t="s">
        <v>22055</v>
      </c>
      <c r="C5435" t="str">
        <f t="shared" si="84"/>
        <v>Eureka</v>
      </c>
      <c r="D5435" s="2" t="s">
        <v>545</v>
      </c>
      <c r="E5435" t="s">
        <v>3354</v>
      </c>
      <c r="F5435" t="s">
        <v>25670</v>
      </c>
      <c r="G5435" t="s">
        <v>856</v>
      </c>
      <c r="H5435" t="s">
        <v>2522</v>
      </c>
      <c r="I5435" t="s">
        <v>433</v>
      </c>
      <c r="J5435" t="s">
        <v>582</v>
      </c>
      <c r="K5435" t="s">
        <v>22057</v>
      </c>
      <c r="L5435" t="s">
        <v>859</v>
      </c>
    </row>
    <row r="5436" spans="1:12">
      <c r="A5436" t="s">
        <v>22103</v>
      </c>
      <c r="B5436" t="s">
        <v>22059</v>
      </c>
      <c r="C5436" t="str">
        <f t="shared" si="84"/>
        <v>Mid</v>
      </c>
      <c r="D5436" s="2" t="s">
        <v>166</v>
      </c>
      <c r="E5436" t="s">
        <v>29640</v>
      </c>
      <c r="F5436" t="s">
        <v>1868</v>
      </c>
      <c r="G5436" t="s">
        <v>856</v>
      </c>
      <c r="H5436" t="s">
        <v>933</v>
      </c>
      <c r="I5436" t="s">
        <v>8852</v>
      </c>
      <c r="J5436" t="s">
        <v>505</v>
      </c>
      <c r="K5436" t="s">
        <v>22060</v>
      </c>
      <c r="L5436" t="s">
        <v>859</v>
      </c>
    </row>
    <row r="5437" spans="1:12">
      <c r="A5437" t="s">
        <v>22106</v>
      </c>
      <c r="B5437" t="s">
        <v>22062</v>
      </c>
      <c r="C5437" t="str">
        <f t="shared" si="84"/>
        <v>Sri</v>
      </c>
      <c r="D5437" s="2" t="s">
        <v>2326</v>
      </c>
      <c r="E5437" t="s">
        <v>859</v>
      </c>
      <c r="F5437" t="s">
        <v>10916</v>
      </c>
      <c r="G5437" t="s">
        <v>856</v>
      </c>
      <c r="H5437" t="s">
        <v>2038</v>
      </c>
      <c r="I5437" t="s">
        <v>2467</v>
      </c>
      <c r="J5437" t="s">
        <v>13581</v>
      </c>
      <c r="K5437" t="s">
        <v>594</v>
      </c>
      <c r="L5437" t="s">
        <v>859</v>
      </c>
    </row>
    <row r="5438" spans="1:12">
      <c r="A5438" t="s">
        <v>22108</v>
      </c>
      <c r="B5438" t="s">
        <v>22064</v>
      </c>
      <c r="C5438" t="str">
        <f t="shared" si="84"/>
        <v>ESI</v>
      </c>
      <c r="D5438" s="2" t="s">
        <v>22873</v>
      </c>
      <c r="E5438" t="s">
        <v>6878</v>
      </c>
      <c r="F5438" t="s">
        <v>2330</v>
      </c>
      <c r="G5438" t="s">
        <v>856</v>
      </c>
      <c r="H5438" t="s">
        <v>1437</v>
      </c>
      <c r="I5438" t="s">
        <v>7825</v>
      </c>
      <c r="J5438" t="s">
        <v>10457</v>
      </c>
      <c r="K5438" t="s">
        <v>10436</v>
      </c>
      <c r="L5438" t="s">
        <v>859</v>
      </c>
    </row>
    <row r="5439" spans="1:12">
      <c r="A5439" t="s">
        <v>22110</v>
      </c>
      <c r="B5439" t="s">
        <v>22066</v>
      </c>
      <c r="C5439" t="str">
        <f t="shared" si="84"/>
        <v>Manor</v>
      </c>
      <c r="D5439" s="2" t="s">
        <v>4834</v>
      </c>
      <c r="E5439" t="s">
        <v>6814</v>
      </c>
      <c r="F5439" t="s">
        <v>4752</v>
      </c>
      <c r="G5439" t="s">
        <v>856</v>
      </c>
      <c r="H5439" t="s">
        <v>300</v>
      </c>
      <c r="I5439" t="s">
        <v>706</v>
      </c>
      <c r="J5439" t="s">
        <v>856</v>
      </c>
      <c r="K5439" t="s">
        <v>859</v>
      </c>
      <c r="L5439" t="s">
        <v>859</v>
      </c>
    </row>
    <row r="5440" spans="1:12">
      <c r="A5440" t="s">
        <v>22112</v>
      </c>
      <c r="B5440" t="s">
        <v>22068</v>
      </c>
      <c r="C5440" t="str">
        <f t="shared" si="84"/>
        <v>Modella</v>
      </c>
      <c r="D5440" s="2" t="s">
        <v>1936</v>
      </c>
      <c r="E5440" t="s">
        <v>859</v>
      </c>
      <c r="F5440" t="s">
        <v>12726</v>
      </c>
      <c r="G5440" t="s">
        <v>856</v>
      </c>
      <c r="H5440" t="s">
        <v>354</v>
      </c>
      <c r="I5440" t="s">
        <v>4466</v>
      </c>
      <c r="J5440" t="s">
        <v>856</v>
      </c>
      <c r="K5440" t="s">
        <v>859</v>
      </c>
      <c r="L5440" t="s">
        <v>859</v>
      </c>
    </row>
    <row r="5441" spans="1:12">
      <c r="A5441" t="s">
        <v>22114</v>
      </c>
      <c r="B5441" t="s">
        <v>22070</v>
      </c>
      <c r="C5441" t="str">
        <f t="shared" si="84"/>
        <v>Meyer</v>
      </c>
      <c r="D5441" s="2" t="s">
        <v>1230</v>
      </c>
      <c r="E5441" t="s">
        <v>859</v>
      </c>
      <c r="F5441" t="s">
        <v>7740</v>
      </c>
      <c r="G5441" t="s">
        <v>856</v>
      </c>
      <c r="H5441" t="s">
        <v>1437</v>
      </c>
      <c r="I5441" t="s">
        <v>17789</v>
      </c>
      <c r="J5441" t="s">
        <v>2522</v>
      </c>
      <c r="K5441" t="s">
        <v>22071</v>
      </c>
      <c r="L5441" t="s">
        <v>859</v>
      </c>
    </row>
    <row r="5442" spans="1:12">
      <c r="A5442" t="s">
        <v>22116</v>
      </c>
      <c r="B5442" t="s">
        <v>22073</v>
      </c>
      <c r="C5442" t="str">
        <f t="shared" ref="C5442:C5505" si="85">IFERROR(LEFT(B5442,FIND(" ",B5442)-1),B5442)</f>
        <v>Priya</v>
      </c>
      <c r="D5442" s="2" t="s">
        <v>3148</v>
      </c>
      <c r="E5442" t="s">
        <v>859</v>
      </c>
      <c r="F5442" t="s">
        <v>7607</v>
      </c>
      <c r="G5442" t="s">
        <v>856</v>
      </c>
      <c r="H5442" t="s">
        <v>5984</v>
      </c>
      <c r="I5442" t="s">
        <v>879</v>
      </c>
      <c r="J5442" t="s">
        <v>856</v>
      </c>
      <c r="K5442" t="s">
        <v>859</v>
      </c>
      <c r="L5442" t="s">
        <v>859</v>
      </c>
    </row>
    <row r="5443" spans="1:12">
      <c r="A5443" t="s">
        <v>22118</v>
      </c>
      <c r="B5443" t="s">
        <v>22075</v>
      </c>
      <c r="C5443" t="str">
        <f t="shared" si="85"/>
        <v>Rajvir</v>
      </c>
      <c r="D5443" s="2" t="s">
        <v>13627</v>
      </c>
      <c r="E5443" t="s">
        <v>859</v>
      </c>
      <c r="F5443" t="s">
        <v>2695</v>
      </c>
      <c r="G5443" t="s">
        <v>856</v>
      </c>
      <c r="H5443" t="s">
        <v>503</v>
      </c>
      <c r="I5443" t="s">
        <v>1230</v>
      </c>
      <c r="J5443" t="s">
        <v>338</v>
      </c>
      <c r="K5443" t="s">
        <v>3615</v>
      </c>
      <c r="L5443" t="s">
        <v>859</v>
      </c>
    </row>
    <row r="5444" spans="1:12">
      <c r="A5444" t="s">
        <v>22120</v>
      </c>
      <c r="B5444" t="s">
        <v>22077</v>
      </c>
      <c r="C5444" t="str">
        <f t="shared" si="85"/>
        <v>Richa</v>
      </c>
      <c r="D5444" s="2" t="s">
        <v>1672</v>
      </c>
      <c r="E5444" t="s">
        <v>859</v>
      </c>
      <c r="F5444" t="s">
        <v>5118</v>
      </c>
      <c r="G5444" t="s">
        <v>856</v>
      </c>
      <c r="H5444" t="s">
        <v>22078</v>
      </c>
      <c r="I5444" t="s">
        <v>22079</v>
      </c>
      <c r="J5444" t="s">
        <v>11723</v>
      </c>
      <c r="K5444" t="s">
        <v>7031</v>
      </c>
      <c r="L5444" t="s">
        <v>859</v>
      </c>
    </row>
    <row r="5445" spans="1:12">
      <c r="A5445" t="s">
        <v>842</v>
      </c>
      <c r="B5445" t="s">
        <v>843</v>
      </c>
      <c r="C5445" t="str">
        <f t="shared" si="85"/>
        <v>Name</v>
      </c>
      <c r="D5445" s="2" t="s">
        <v>844</v>
      </c>
      <c r="E5445" t="s">
        <v>845</v>
      </c>
      <c r="F5445" t="s">
        <v>846</v>
      </c>
      <c r="G5445" t="s">
        <v>847</v>
      </c>
      <c r="H5445" t="s">
        <v>848</v>
      </c>
      <c r="I5445" t="s">
        <v>849</v>
      </c>
      <c r="J5445" t="s">
        <v>850</v>
      </c>
      <c r="K5445" t="s">
        <v>851</v>
      </c>
      <c r="L5445" t="s">
        <v>852</v>
      </c>
    </row>
    <row r="5446" spans="1:12">
      <c r="A5446" t="s">
        <v>22122</v>
      </c>
      <c r="B5446" t="s">
        <v>22081</v>
      </c>
      <c r="C5446" t="str">
        <f t="shared" si="85"/>
        <v>E-Land</v>
      </c>
      <c r="D5446" s="2" t="s">
        <v>7517</v>
      </c>
      <c r="E5446" t="s">
        <v>7827</v>
      </c>
      <c r="F5446" t="s">
        <v>6781</v>
      </c>
      <c r="G5446" t="s">
        <v>856</v>
      </c>
      <c r="H5446" t="s">
        <v>20509</v>
      </c>
      <c r="I5446" t="s">
        <v>22082</v>
      </c>
      <c r="J5446" t="s">
        <v>22083</v>
      </c>
      <c r="K5446" t="s">
        <v>22084</v>
      </c>
      <c r="L5446" t="s">
        <v>859</v>
      </c>
    </row>
    <row r="5447" spans="1:12">
      <c r="A5447" t="s">
        <v>22124</v>
      </c>
      <c r="B5447" t="s">
        <v>23049</v>
      </c>
      <c r="C5447" t="str">
        <f t="shared" si="85"/>
        <v>Simplex</v>
      </c>
      <c r="D5447" s="2" t="s">
        <v>23050</v>
      </c>
      <c r="E5447" t="s">
        <v>859</v>
      </c>
      <c r="F5447" t="s">
        <v>3548</v>
      </c>
      <c r="G5447" t="s">
        <v>856</v>
      </c>
      <c r="H5447" t="s">
        <v>175</v>
      </c>
      <c r="I5447" t="s">
        <v>870</v>
      </c>
      <c r="J5447" t="s">
        <v>856</v>
      </c>
      <c r="K5447" t="s">
        <v>859</v>
      </c>
      <c r="L5447" t="s">
        <v>859</v>
      </c>
    </row>
    <row r="5448" spans="1:12">
      <c r="A5448" t="s">
        <v>22126</v>
      </c>
      <c r="B5448" t="s">
        <v>22086</v>
      </c>
      <c r="C5448" t="str">
        <f t="shared" si="85"/>
        <v>NB</v>
      </c>
      <c r="D5448" s="2" t="s">
        <v>14457</v>
      </c>
      <c r="E5448" t="s">
        <v>859</v>
      </c>
      <c r="F5448" t="s">
        <v>2009</v>
      </c>
      <c r="G5448" t="s">
        <v>856</v>
      </c>
      <c r="H5448" t="s">
        <v>15354</v>
      </c>
      <c r="I5448" t="s">
        <v>9063</v>
      </c>
      <c r="J5448" t="s">
        <v>856</v>
      </c>
      <c r="K5448" t="s">
        <v>859</v>
      </c>
      <c r="L5448" t="s">
        <v>859</v>
      </c>
    </row>
    <row r="5449" spans="1:12">
      <c r="A5449" t="s">
        <v>22128</v>
      </c>
      <c r="B5449" t="s">
        <v>22088</v>
      </c>
      <c r="C5449" t="str">
        <f t="shared" si="85"/>
        <v>Coral</v>
      </c>
      <c r="D5449" s="2" t="s">
        <v>6936</v>
      </c>
      <c r="E5449" t="s">
        <v>859</v>
      </c>
      <c r="F5449" t="s">
        <v>686</v>
      </c>
      <c r="G5449" t="s">
        <v>856</v>
      </c>
      <c r="H5449" t="s">
        <v>300</v>
      </c>
      <c r="I5449" t="s">
        <v>706</v>
      </c>
      <c r="J5449" t="s">
        <v>856</v>
      </c>
      <c r="K5449" t="s">
        <v>859</v>
      </c>
      <c r="L5449" t="s">
        <v>859</v>
      </c>
    </row>
    <row r="5450" spans="1:12">
      <c r="A5450" t="s">
        <v>22130</v>
      </c>
      <c r="B5450" t="s">
        <v>22090</v>
      </c>
      <c r="C5450" t="str">
        <f t="shared" si="85"/>
        <v>Univa</v>
      </c>
      <c r="D5450" s="2" t="s">
        <v>9634</v>
      </c>
      <c r="E5450" t="s">
        <v>859</v>
      </c>
      <c r="F5450" t="s">
        <v>4538</v>
      </c>
      <c r="G5450" t="s">
        <v>856</v>
      </c>
      <c r="H5450" t="s">
        <v>400</v>
      </c>
      <c r="I5450" t="s">
        <v>859</v>
      </c>
      <c r="J5450" t="s">
        <v>856</v>
      </c>
      <c r="K5450" t="s">
        <v>859</v>
      </c>
      <c r="L5450" t="s">
        <v>859</v>
      </c>
    </row>
    <row r="5451" spans="1:12">
      <c r="A5451" t="s">
        <v>22134</v>
      </c>
      <c r="B5451" t="s">
        <v>22092</v>
      </c>
      <c r="C5451" t="str">
        <f t="shared" si="85"/>
        <v>Galaxy</v>
      </c>
      <c r="D5451" s="2" t="s">
        <v>6214</v>
      </c>
      <c r="E5451" t="s">
        <v>23279</v>
      </c>
      <c r="F5451" t="s">
        <v>25671</v>
      </c>
      <c r="G5451" t="s">
        <v>856</v>
      </c>
      <c r="H5451" t="s">
        <v>2673</v>
      </c>
      <c r="I5451" t="s">
        <v>22093</v>
      </c>
      <c r="J5451" t="s">
        <v>4311</v>
      </c>
      <c r="K5451" t="s">
        <v>22094</v>
      </c>
      <c r="L5451" t="s">
        <v>859</v>
      </c>
    </row>
    <row r="5452" spans="1:12">
      <c r="A5452" t="s">
        <v>22136</v>
      </c>
      <c r="B5452" t="s">
        <v>22096</v>
      </c>
      <c r="C5452" t="str">
        <f t="shared" si="85"/>
        <v>Educomp</v>
      </c>
      <c r="D5452" s="2" t="s">
        <v>5467</v>
      </c>
      <c r="E5452" t="s">
        <v>859</v>
      </c>
      <c r="F5452" t="s">
        <v>5385</v>
      </c>
      <c r="G5452" t="s">
        <v>856</v>
      </c>
      <c r="H5452" t="s">
        <v>8019</v>
      </c>
      <c r="I5452" t="s">
        <v>22097</v>
      </c>
      <c r="J5452" t="s">
        <v>1902</v>
      </c>
      <c r="K5452" t="s">
        <v>22098</v>
      </c>
      <c r="L5452" t="s">
        <v>859</v>
      </c>
    </row>
    <row r="5453" spans="1:12">
      <c r="A5453" t="s">
        <v>22138</v>
      </c>
      <c r="B5453" t="s">
        <v>22100</v>
      </c>
      <c r="C5453" t="str">
        <f t="shared" si="85"/>
        <v>Infomedia</v>
      </c>
      <c r="D5453" s="2" t="s">
        <v>14353</v>
      </c>
      <c r="E5453" t="s">
        <v>859</v>
      </c>
      <c r="F5453" t="s">
        <v>2496</v>
      </c>
      <c r="G5453" t="s">
        <v>856</v>
      </c>
      <c r="H5453" t="s">
        <v>647</v>
      </c>
      <c r="I5453" t="s">
        <v>9701</v>
      </c>
      <c r="J5453" t="s">
        <v>856</v>
      </c>
      <c r="K5453" t="s">
        <v>859</v>
      </c>
      <c r="L5453" t="s">
        <v>859</v>
      </c>
    </row>
    <row r="5454" spans="1:12">
      <c r="A5454" t="s">
        <v>22141</v>
      </c>
      <c r="B5454" t="s">
        <v>22102</v>
      </c>
      <c r="C5454" t="str">
        <f t="shared" si="85"/>
        <v>Foundry</v>
      </c>
      <c r="D5454" s="2" t="s">
        <v>15556</v>
      </c>
      <c r="E5454" t="s">
        <v>859</v>
      </c>
      <c r="F5454" t="s">
        <v>5494</v>
      </c>
      <c r="G5454" t="s">
        <v>856</v>
      </c>
      <c r="H5454" t="s">
        <v>2196</v>
      </c>
      <c r="I5454" t="s">
        <v>856</v>
      </c>
      <c r="J5454" t="s">
        <v>856</v>
      </c>
      <c r="K5454" t="s">
        <v>859</v>
      </c>
      <c r="L5454" t="s">
        <v>859</v>
      </c>
    </row>
    <row r="5455" spans="1:12">
      <c r="A5455" t="s">
        <v>22144</v>
      </c>
      <c r="B5455" t="s">
        <v>22104</v>
      </c>
      <c r="C5455" t="str">
        <f t="shared" si="85"/>
        <v>Rajeswari</v>
      </c>
      <c r="D5455" s="2" t="s">
        <v>13836</v>
      </c>
      <c r="E5455" t="s">
        <v>859</v>
      </c>
      <c r="F5455" t="s">
        <v>659</v>
      </c>
      <c r="G5455" t="s">
        <v>856</v>
      </c>
      <c r="H5455" t="s">
        <v>15354</v>
      </c>
      <c r="I5455" t="s">
        <v>22105</v>
      </c>
      <c r="J5455" t="s">
        <v>856</v>
      </c>
      <c r="K5455" t="s">
        <v>870</v>
      </c>
      <c r="L5455" t="s">
        <v>859</v>
      </c>
    </row>
    <row r="5456" spans="1:12">
      <c r="A5456" t="s">
        <v>842</v>
      </c>
      <c r="B5456" t="s">
        <v>843</v>
      </c>
      <c r="C5456" t="str">
        <f t="shared" si="85"/>
        <v>Name</v>
      </c>
      <c r="D5456" s="2" t="s">
        <v>844</v>
      </c>
      <c r="E5456" t="s">
        <v>845</v>
      </c>
      <c r="F5456" t="s">
        <v>846</v>
      </c>
      <c r="G5456" t="s">
        <v>847</v>
      </c>
      <c r="H5456" t="s">
        <v>848</v>
      </c>
      <c r="I5456" t="s">
        <v>849</v>
      </c>
      <c r="J5456" t="s">
        <v>850</v>
      </c>
      <c r="K5456" t="s">
        <v>851</v>
      </c>
      <c r="L5456" t="s">
        <v>852</v>
      </c>
    </row>
    <row r="5457" spans="1:12">
      <c r="A5457" t="s">
        <v>22147</v>
      </c>
      <c r="B5457" t="s">
        <v>22107</v>
      </c>
      <c r="C5457" t="str">
        <f t="shared" si="85"/>
        <v>Esha</v>
      </c>
      <c r="D5457" s="2" t="s">
        <v>25672</v>
      </c>
      <c r="E5457" t="s">
        <v>859</v>
      </c>
      <c r="F5457" t="s">
        <v>11969</v>
      </c>
      <c r="G5457" t="s">
        <v>856</v>
      </c>
      <c r="H5457" t="s">
        <v>8801</v>
      </c>
      <c r="I5457" t="s">
        <v>13824</v>
      </c>
      <c r="J5457" t="s">
        <v>3847</v>
      </c>
      <c r="K5457" t="s">
        <v>13463</v>
      </c>
      <c r="L5457" t="s">
        <v>859</v>
      </c>
    </row>
    <row r="5458" spans="1:12">
      <c r="A5458" t="s">
        <v>22150</v>
      </c>
      <c r="B5458" t="s">
        <v>22109</v>
      </c>
      <c r="C5458" t="str">
        <f t="shared" si="85"/>
        <v>Integ.</v>
      </c>
      <c r="D5458" s="2" t="s">
        <v>11437</v>
      </c>
      <c r="E5458" t="s">
        <v>859</v>
      </c>
      <c r="F5458" t="s">
        <v>232</v>
      </c>
      <c r="G5458" t="s">
        <v>856</v>
      </c>
      <c r="H5458" t="s">
        <v>19831</v>
      </c>
      <c r="I5458" t="s">
        <v>20427</v>
      </c>
      <c r="J5458" t="s">
        <v>505</v>
      </c>
      <c r="K5458" t="s">
        <v>4324</v>
      </c>
      <c r="L5458" t="s">
        <v>859</v>
      </c>
    </row>
    <row r="5459" spans="1:12">
      <c r="A5459" t="s">
        <v>22152</v>
      </c>
      <c r="B5459" t="s">
        <v>22111</v>
      </c>
      <c r="C5459" t="str">
        <f t="shared" si="85"/>
        <v>Rajas.</v>
      </c>
      <c r="D5459" s="2" t="s">
        <v>12054</v>
      </c>
      <c r="E5459" t="s">
        <v>22736</v>
      </c>
      <c r="F5459" t="s">
        <v>2115</v>
      </c>
      <c r="G5459" t="s">
        <v>856</v>
      </c>
      <c r="H5459" t="s">
        <v>175</v>
      </c>
      <c r="I5459" t="s">
        <v>870</v>
      </c>
      <c r="J5459" t="s">
        <v>632</v>
      </c>
      <c r="K5459" t="s">
        <v>856</v>
      </c>
      <c r="L5459" t="s">
        <v>859</v>
      </c>
    </row>
    <row r="5460" spans="1:12">
      <c r="A5460" t="s">
        <v>22155</v>
      </c>
      <c r="B5460" t="s">
        <v>22113</v>
      </c>
      <c r="C5460" t="str">
        <f t="shared" si="85"/>
        <v>Shree</v>
      </c>
      <c r="D5460" s="2" t="s">
        <v>10229</v>
      </c>
      <c r="E5460" t="s">
        <v>859</v>
      </c>
      <c r="F5460" t="s">
        <v>8272</v>
      </c>
      <c r="G5460" t="s">
        <v>856</v>
      </c>
      <c r="H5460" t="s">
        <v>524</v>
      </c>
      <c r="I5460" t="s">
        <v>15355</v>
      </c>
      <c r="J5460" t="s">
        <v>856</v>
      </c>
      <c r="K5460" t="s">
        <v>859</v>
      </c>
      <c r="L5460" t="s">
        <v>859</v>
      </c>
    </row>
    <row r="5461" spans="1:12">
      <c r="A5461" t="s">
        <v>22159</v>
      </c>
      <c r="B5461" t="s">
        <v>22115</v>
      </c>
      <c r="C5461" t="str">
        <f t="shared" si="85"/>
        <v>Thakral</v>
      </c>
      <c r="D5461" s="2" t="s">
        <v>3240</v>
      </c>
      <c r="E5461" t="s">
        <v>859</v>
      </c>
      <c r="F5461" t="s">
        <v>7306</v>
      </c>
      <c r="G5461" t="s">
        <v>856</v>
      </c>
      <c r="H5461" t="s">
        <v>15354</v>
      </c>
      <c r="I5461" t="s">
        <v>7105</v>
      </c>
      <c r="J5461" t="s">
        <v>673</v>
      </c>
      <c r="K5461" t="s">
        <v>17956</v>
      </c>
      <c r="L5461" t="s">
        <v>859</v>
      </c>
    </row>
    <row r="5462" spans="1:12">
      <c r="A5462" t="s">
        <v>22163</v>
      </c>
      <c r="B5462" t="s">
        <v>22117</v>
      </c>
      <c r="C5462" t="str">
        <f t="shared" si="85"/>
        <v>Binny</v>
      </c>
      <c r="D5462" s="2" t="s">
        <v>25673</v>
      </c>
      <c r="E5462" t="s">
        <v>859</v>
      </c>
      <c r="F5462" t="s">
        <v>25263</v>
      </c>
      <c r="G5462" t="s">
        <v>856</v>
      </c>
      <c r="H5462" t="s">
        <v>602</v>
      </c>
      <c r="I5462" t="s">
        <v>17690</v>
      </c>
      <c r="J5462" t="s">
        <v>223</v>
      </c>
      <c r="K5462" t="s">
        <v>6987</v>
      </c>
      <c r="L5462" t="s">
        <v>859</v>
      </c>
    </row>
    <row r="5463" spans="1:12">
      <c r="A5463" t="s">
        <v>22168</v>
      </c>
      <c r="B5463" t="s">
        <v>22119</v>
      </c>
      <c r="C5463" t="str">
        <f t="shared" si="85"/>
        <v>Dugar</v>
      </c>
      <c r="D5463" s="2" t="s">
        <v>24672</v>
      </c>
      <c r="E5463" t="s">
        <v>859</v>
      </c>
      <c r="F5463" t="s">
        <v>22850</v>
      </c>
      <c r="G5463" t="s">
        <v>856</v>
      </c>
      <c r="H5463" t="s">
        <v>9032</v>
      </c>
      <c r="I5463" t="s">
        <v>17998</v>
      </c>
      <c r="J5463" t="s">
        <v>856</v>
      </c>
      <c r="K5463" t="s">
        <v>859</v>
      </c>
      <c r="L5463" t="s">
        <v>859</v>
      </c>
    </row>
    <row r="5464" spans="1:12">
      <c r="A5464" t="s">
        <v>22173</v>
      </c>
      <c r="B5464" t="s">
        <v>22121</v>
      </c>
      <c r="C5464" t="str">
        <f t="shared" si="85"/>
        <v>Standard</v>
      </c>
      <c r="D5464" s="2" t="s">
        <v>9761</v>
      </c>
      <c r="E5464" t="s">
        <v>859</v>
      </c>
      <c r="F5464" t="s">
        <v>5005</v>
      </c>
      <c r="G5464" t="s">
        <v>856</v>
      </c>
      <c r="H5464" t="s">
        <v>6992</v>
      </c>
      <c r="I5464" t="s">
        <v>3411</v>
      </c>
      <c r="J5464" t="s">
        <v>856</v>
      </c>
      <c r="K5464" t="s">
        <v>859</v>
      </c>
      <c r="L5464" t="s">
        <v>859</v>
      </c>
    </row>
    <row r="5465" spans="1:12">
      <c r="A5465" t="s">
        <v>22175</v>
      </c>
      <c r="B5465" t="s">
        <v>22123</v>
      </c>
      <c r="C5465" t="str">
        <f t="shared" si="85"/>
        <v>Filtron</v>
      </c>
      <c r="D5465" s="2" t="s">
        <v>1111</v>
      </c>
      <c r="E5465" t="s">
        <v>859</v>
      </c>
      <c r="F5465" t="s">
        <v>526</v>
      </c>
      <c r="G5465" t="s">
        <v>856</v>
      </c>
      <c r="H5465" t="s">
        <v>15354</v>
      </c>
      <c r="I5465" t="s">
        <v>13390</v>
      </c>
      <c r="J5465" t="s">
        <v>856</v>
      </c>
      <c r="K5465" t="s">
        <v>859</v>
      </c>
      <c r="L5465" t="s">
        <v>859</v>
      </c>
    </row>
    <row r="5466" spans="1:12">
      <c r="A5466" t="s">
        <v>22179</v>
      </c>
      <c r="B5466" t="s">
        <v>22125</v>
      </c>
      <c r="C5466" t="str">
        <f t="shared" si="85"/>
        <v>Harig</v>
      </c>
      <c r="D5466" s="2" t="s">
        <v>17022</v>
      </c>
      <c r="E5466" t="s">
        <v>859</v>
      </c>
      <c r="F5466" t="s">
        <v>5562</v>
      </c>
      <c r="G5466" t="s">
        <v>856</v>
      </c>
      <c r="H5466" t="s">
        <v>599</v>
      </c>
      <c r="I5466" t="s">
        <v>411</v>
      </c>
      <c r="J5466" t="s">
        <v>856</v>
      </c>
      <c r="K5466" t="s">
        <v>859</v>
      </c>
      <c r="L5466" t="s">
        <v>859</v>
      </c>
    </row>
    <row r="5467" spans="1:12">
      <c r="A5467" t="s">
        <v>22182</v>
      </c>
      <c r="B5467" t="s">
        <v>22127</v>
      </c>
      <c r="C5467" t="str">
        <f t="shared" si="85"/>
        <v>TECIL</v>
      </c>
      <c r="D5467" s="2" t="s">
        <v>7369</v>
      </c>
      <c r="E5467" t="s">
        <v>859</v>
      </c>
      <c r="F5467" t="s">
        <v>2677</v>
      </c>
      <c r="G5467" t="s">
        <v>856</v>
      </c>
      <c r="H5467" t="s">
        <v>15354</v>
      </c>
      <c r="I5467" t="s">
        <v>6422</v>
      </c>
      <c r="J5467" t="s">
        <v>856</v>
      </c>
      <c r="K5467" t="s">
        <v>859</v>
      </c>
      <c r="L5467" t="s">
        <v>859</v>
      </c>
    </row>
    <row r="5468" spans="1:12">
      <c r="A5468" t="s">
        <v>22187</v>
      </c>
      <c r="B5468" t="s">
        <v>22129</v>
      </c>
      <c r="C5468" t="str">
        <f t="shared" si="85"/>
        <v>Grand</v>
      </c>
      <c r="D5468" s="2" t="s">
        <v>12319</v>
      </c>
      <c r="E5468" t="s">
        <v>859</v>
      </c>
      <c r="F5468" t="s">
        <v>5547</v>
      </c>
      <c r="G5468" t="s">
        <v>856</v>
      </c>
      <c r="H5468" t="s">
        <v>300</v>
      </c>
      <c r="I5468" t="s">
        <v>3411</v>
      </c>
      <c r="J5468" t="s">
        <v>856</v>
      </c>
      <c r="K5468" t="s">
        <v>859</v>
      </c>
      <c r="L5468" t="s">
        <v>859</v>
      </c>
    </row>
    <row r="5469" spans="1:12">
      <c r="A5469" t="s">
        <v>22191</v>
      </c>
      <c r="B5469" t="s">
        <v>22131</v>
      </c>
      <c r="C5469" t="str">
        <f t="shared" si="85"/>
        <v>Natl.</v>
      </c>
      <c r="D5469" s="2" t="s">
        <v>4288</v>
      </c>
      <c r="E5469" t="s">
        <v>859</v>
      </c>
      <c r="F5469" t="s">
        <v>6803</v>
      </c>
      <c r="G5469" t="s">
        <v>856</v>
      </c>
      <c r="H5469" t="s">
        <v>881</v>
      </c>
      <c r="I5469" t="s">
        <v>22132</v>
      </c>
      <c r="J5469" t="s">
        <v>603</v>
      </c>
      <c r="K5469" t="s">
        <v>22133</v>
      </c>
      <c r="L5469" t="s">
        <v>859</v>
      </c>
    </row>
    <row r="5470" spans="1:12">
      <c r="A5470" t="s">
        <v>22194</v>
      </c>
      <c r="B5470" t="s">
        <v>22135</v>
      </c>
      <c r="C5470" t="str">
        <f t="shared" si="85"/>
        <v>Miven</v>
      </c>
      <c r="D5470" s="2" t="s">
        <v>16914</v>
      </c>
      <c r="E5470" t="s">
        <v>859</v>
      </c>
      <c r="F5470" t="s">
        <v>12030</v>
      </c>
      <c r="G5470" t="s">
        <v>856</v>
      </c>
      <c r="H5470" t="s">
        <v>1205</v>
      </c>
      <c r="I5470" t="s">
        <v>8638</v>
      </c>
      <c r="J5470" t="s">
        <v>856</v>
      </c>
      <c r="K5470" t="s">
        <v>859</v>
      </c>
      <c r="L5470" t="s">
        <v>859</v>
      </c>
    </row>
    <row r="5471" spans="1:12">
      <c r="A5471" t="s">
        <v>22197</v>
      </c>
      <c r="B5471" t="s">
        <v>25674</v>
      </c>
      <c r="C5471" t="str">
        <f t="shared" si="85"/>
        <v>Adline</v>
      </c>
      <c r="D5471" s="2" t="s">
        <v>8589</v>
      </c>
      <c r="E5471" t="s">
        <v>859</v>
      </c>
      <c r="F5471" t="s">
        <v>8318</v>
      </c>
      <c r="G5471" t="s">
        <v>856</v>
      </c>
      <c r="H5471" t="s">
        <v>6992</v>
      </c>
      <c r="I5471" t="s">
        <v>15029</v>
      </c>
      <c r="J5471" t="s">
        <v>856</v>
      </c>
      <c r="K5471" t="s">
        <v>859</v>
      </c>
      <c r="L5471" t="s">
        <v>859</v>
      </c>
    </row>
    <row r="5472" spans="1:12">
      <c r="A5472" t="s">
        <v>842</v>
      </c>
      <c r="B5472" t="s">
        <v>843</v>
      </c>
      <c r="C5472" t="str">
        <f t="shared" si="85"/>
        <v>Name</v>
      </c>
      <c r="D5472" s="2" t="s">
        <v>844</v>
      </c>
      <c r="E5472" t="s">
        <v>845</v>
      </c>
      <c r="F5472" t="s">
        <v>846</v>
      </c>
      <c r="G5472" t="s">
        <v>847</v>
      </c>
      <c r="H5472" t="s">
        <v>848</v>
      </c>
      <c r="I5472" t="s">
        <v>849</v>
      </c>
      <c r="J5472" t="s">
        <v>850</v>
      </c>
      <c r="K5472" t="s">
        <v>851</v>
      </c>
      <c r="L5472" t="s">
        <v>852</v>
      </c>
    </row>
    <row r="5473" spans="1:12">
      <c r="A5473" t="s">
        <v>22200</v>
      </c>
      <c r="B5473" t="s">
        <v>22137</v>
      </c>
      <c r="C5473" t="str">
        <f t="shared" si="85"/>
        <v>B</v>
      </c>
      <c r="D5473" s="2" t="s">
        <v>16449</v>
      </c>
      <c r="E5473" t="s">
        <v>859</v>
      </c>
      <c r="F5473" t="s">
        <v>5280</v>
      </c>
      <c r="G5473" t="s">
        <v>856</v>
      </c>
      <c r="H5473" t="s">
        <v>1249</v>
      </c>
      <c r="I5473" t="s">
        <v>8997</v>
      </c>
      <c r="J5473" t="s">
        <v>856</v>
      </c>
      <c r="K5473" t="s">
        <v>859</v>
      </c>
      <c r="L5473" t="s">
        <v>859</v>
      </c>
    </row>
    <row r="5474" spans="1:12">
      <c r="A5474" t="s">
        <v>22201</v>
      </c>
      <c r="B5474" t="s">
        <v>22139</v>
      </c>
      <c r="C5474" t="str">
        <f t="shared" si="85"/>
        <v>Future</v>
      </c>
      <c r="D5474" s="2" t="s">
        <v>4109</v>
      </c>
      <c r="E5474" t="s">
        <v>859</v>
      </c>
      <c r="F5474" t="s">
        <v>2417</v>
      </c>
      <c r="G5474" t="s">
        <v>856</v>
      </c>
      <c r="H5474" t="s">
        <v>3989</v>
      </c>
      <c r="I5474" t="s">
        <v>21246</v>
      </c>
      <c r="J5474" t="s">
        <v>22140</v>
      </c>
      <c r="K5474" t="s">
        <v>2564</v>
      </c>
      <c r="L5474" t="s">
        <v>859</v>
      </c>
    </row>
    <row r="5475" spans="1:12">
      <c r="A5475" t="s">
        <v>22206</v>
      </c>
      <c r="B5475" t="s">
        <v>22142</v>
      </c>
      <c r="C5475" t="str">
        <f t="shared" si="85"/>
        <v>Jain</v>
      </c>
      <c r="D5475" s="2" t="s">
        <v>10462</v>
      </c>
      <c r="E5475" t="s">
        <v>859</v>
      </c>
      <c r="F5475" t="s">
        <v>22935</v>
      </c>
      <c r="G5475" t="s">
        <v>856</v>
      </c>
      <c r="H5475" t="s">
        <v>6856</v>
      </c>
      <c r="I5475" t="s">
        <v>18733</v>
      </c>
      <c r="J5475" t="s">
        <v>22143</v>
      </c>
      <c r="K5475" t="s">
        <v>2849</v>
      </c>
      <c r="L5475" t="s">
        <v>859</v>
      </c>
    </row>
    <row r="5476" spans="1:12">
      <c r="A5476" t="s">
        <v>22208</v>
      </c>
      <c r="B5476" t="s">
        <v>22145</v>
      </c>
      <c r="C5476" t="str">
        <f t="shared" si="85"/>
        <v>Aananda</v>
      </c>
      <c r="D5476" s="2" t="s">
        <v>5009</v>
      </c>
      <c r="E5476" t="s">
        <v>2039</v>
      </c>
      <c r="F5476" t="s">
        <v>416</v>
      </c>
      <c r="G5476" t="s">
        <v>856</v>
      </c>
      <c r="H5476" t="s">
        <v>20065</v>
      </c>
      <c r="I5476" t="s">
        <v>15148</v>
      </c>
      <c r="J5476" t="s">
        <v>352</v>
      </c>
      <c r="K5476" t="s">
        <v>22146</v>
      </c>
      <c r="L5476" t="s">
        <v>859</v>
      </c>
    </row>
    <row r="5477" spans="1:12">
      <c r="A5477" t="s">
        <v>22211</v>
      </c>
      <c r="B5477" t="s">
        <v>22148</v>
      </c>
      <c r="C5477" t="str">
        <f t="shared" si="85"/>
        <v>Bluegod</v>
      </c>
      <c r="D5477" s="2" t="s">
        <v>5180</v>
      </c>
      <c r="E5477" t="s">
        <v>25675</v>
      </c>
      <c r="F5477" t="s">
        <v>25676</v>
      </c>
      <c r="G5477" t="s">
        <v>856</v>
      </c>
      <c r="H5477" t="s">
        <v>593</v>
      </c>
      <c r="I5477" t="s">
        <v>22149</v>
      </c>
      <c r="J5477" t="s">
        <v>856</v>
      </c>
      <c r="K5477" t="s">
        <v>859</v>
      </c>
      <c r="L5477" t="s">
        <v>859</v>
      </c>
    </row>
    <row r="5478" spans="1:12">
      <c r="A5478" t="s">
        <v>22214</v>
      </c>
      <c r="B5478" t="s">
        <v>22151</v>
      </c>
      <c r="C5478" t="str">
        <f t="shared" si="85"/>
        <v>Adhbhut</v>
      </c>
      <c r="D5478" s="2" t="s">
        <v>7800</v>
      </c>
      <c r="E5478" t="s">
        <v>859</v>
      </c>
      <c r="F5478" t="s">
        <v>3458</v>
      </c>
      <c r="G5478" t="s">
        <v>856</v>
      </c>
      <c r="H5478" t="s">
        <v>522</v>
      </c>
      <c r="I5478" t="s">
        <v>18163</v>
      </c>
      <c r="J5478" t="s">
        <v>1257</v>
      </c>
      <c r="K5478" t="s">
        <v>14973</v>
      </c>
      <c r="L5478" t="s">
        <v>859</v>
      </c>
    </row>
    <row r="5479" spans="1:12">
      <c r="A5479" t="s">
        <v>22218</v>
      </c>
      <c r="B5479" t="s">
        <v>22153</v>
      </c>
      <c r="C5479" t="str">
        <f t="shared" si="85"/>
        <v>Balkrishna</v>
      </c>
      <c r="D5479" s="2" t="s">
        <v>9587</v>
      </c>
      <c r="E5479" t="s">
        <v>859</v>
      </c>
      <c r="F5479" t="s">
        <v>25677</v>
      </c>
      <c r="G5479" t="s">
        <v>856</v>
      </c>
      <c r="H5479" t="s">
        <v>3214</v>
      </c>
      <c r="I5479" t="s">
        <v>22154</v>
      </c>
      <c r="J5479" t="s">
        <v>718</v>
      </c>
      <c r="K5479" t="s">
        <v>859</v>
      </c>
      <c r="L5479" t="s">
        <v>859</v>
      </c>
    </row>
    <row r="5480" spans="1:12">
      <c r="A5480" t="s">
        <v>22220</v>
      </c>
      <c r="B5480" t="s">
        <v>22156</v>
      </c>
      <c r="C5480" t="str">
        <f t="shared" si="85"/>
        <v>Aban</v>
      </c>
      <c r="D5480" s="2" t="s">
        <v>23322</v>
      </c>
      <c r="E5480" t="s">
        <v>859</v>
      </c>
      <c r="F5480" t="s">
        <v>25678</v>
      </c>
      <c r="G5480" t="s">
        <v>856</v>
      </c>
      <c r="H5480" t="s">
        <v>22157</v>
      </c>
      <c r="I5480" t="s">
        <v>20676</v>
      </c>
      <c r="J5480" t="s">
        <v>22158</v>
      </c>
      <c r="K5480" t="s">
        <v>3380</v>
      </c>
      <c r="L5480" t="s">
        <v>859</v>
      </c>
    </row>
    <row r="5481" spans="1:12">
      <c r="A5481" t="s">
        <v>22221</v>
      </c>
      <c r="B5481" t="s">
        <v>22160</v>
      </c>
      <c r="C5481" t="str">
        <f t="shared" si="85"/>
        <v>Alps</v>
      </c>
      <c r="D5481" s="2" t="s">
        <v>1405</v>
      </c>
      <c r="E5481" t="s">
        <v>859</v>
      </c>
      <c r="F5481" t="s">
        <v>8971</v>
      </c>
      <c r="G5481" t="s">
        <v>856</v>
      </c>
      <c r="H5481" t="s">
        <v>22161</v>
      </c>
      <c r="I5481" t="s">
        <v>22162</v>
      </c>
      <c r="J5481" t="s">
        <v>856</v>
      </c>
      <c r="K5481" t="s">
        <v>859</v>
      </c>
      <c r="L5481" t="s">
        <v>859</v>
      </c>
    </row>
    <row r="5482" spans="1:12">
      <c r="A5482" t="s">
        <v>22224</v>
      </c>
      <c r="B5482" t="s">
        <v>22164</v>
      </c>
      <c r="C5482" t="str">
        <f t="shared" si="85"/>
        <v>Ansal</v>
      </c>
      <c r="D5482" s="2" t="s">
        <v>7788</v>
      </c>
      <c r="E5482" t="s">
        <v>859</v>
      </c>
      <c r="F5482" t="s">
        <v>25679</v>
      </c>
      <c r="G5482" t="s">
        <v>856</v>
      </c>
      <c r="H5482" t="s">
        <v>22165</v>
      </c>
      <c r="I5482" t="s">
        <v>22166</v>
      </c>
      <c r="J5482" t="s">
        <v>22167</v>
      </c>
      <c r="K5482" t="s">
        <v>10014</v>
      </c>
      <c r="L5482" t="s">
        <v>859</v>
      </c>
    </row>
    <row r="5483" spans="1:12">
      <c r="A5483" t="s">
        <v>842</v>
      </c>
      <c r="B5483" t="s">
        <v>843</v>
      </c>
      <c r="C5483" t="str">
        <f t="shared" si="85"/>
        <v>Name</v>
      </c>
      <c r="D5483" s="2" t="s">
        <v>844</v>
      </c>
      <c r="E5483" t="s">
        <v>845</v>
      </c>
      <c r="F5483" t="s">
        <v>846</v>
      </c>
      <c r="G5483" t="s">
        <v>847</v>
      </c>
      <c r="H5483" t="s">
        <v>848</v>
      </c>
      <c r="I5483" t="s">
        <v>849</v>
      </c>
      <c r="J5483" t="s">
        <v>850</v>
      </c>
      <c r="K5483" t="s">
        <v>851</v>
      </c>
      <c r="L5483" t="s">
        <v>852</v>
      </c>
    </row>
    <row r="5484" spans="1:12">
      <c r="A5484" t="s">
        <v>22225</v>
      </c>
      <c r="B5484" t="s">
        <v>22169</v>
      </c>
      <c r="C5484" t="str">
        <f t="shared" si="85"/>
        <v>Arshiya</v>
      </c>
      <c r="D5484" s="2" t="s">
        <v>7866</v>
      </c>
      <c r="E5484" t="s">
        <v>859</v>
      </c>
      <c r="F5484" t="s">
        <v>562</v>
      </c>
      <c r="G5484" t="s">
        <v>856</v>
      </c>
      <c r="H5484" t="s">
        <v>22170</v>
      </c>
      <c r="I5484" t="s">
        <v>22171</v>
      </c>
      <c r="J5484" t="s">
        <v>9292</v>
      </c>
      <c r="K5484" t="s">
        <v>22172</v>
      </c>
      <c r="L5484" t="s">
        <v>859</v>
      </c>
    </row>
    <row r="5485" spans="1:12">
      <c r="A5485" t="s">
        <v>22227</v>
      </c>
      <c r="B5485" t="s">
        <v>22174</v>
      </c>
      <c r="C5485" t="str">
        <f t="shared" si="85"/>
        <v>BIL</v>
      </c>
      <c r="D5485" s="2" t="s">
        <v>3479</v>
      </c>
      <c r="E5485" t="s">
        <v>859</v>
      </c>
      <c r="F5485" t="s">
        <v>23214</v>
      </c>
      <c r="G5485" t="s">
        <v>856</v>
      </c>
      <c r="H5485" t="s">
        <v>1319</v>
      </c>
      <c r="I5485" t="s">
        <v>21595</v>
      </c>
      <c r="J5485" t="s">
        <v>856</v>
      </c>
      <c r="K5485" t="s">
        <v>859</v>
      </c>
      <c r="L5485" t="s">
        <v>859</v>
      </c>
    </row>
    <row r="5486" spans="1:12">
      <c r="A5486" t="s">
        <v>22230</v>
      </c>
      <c r="B5486" t="s">
        <v>22176</v>
      </c>
      <c r="C5486" t="str">
        <f t="shared" si="85"/>
        <v>Cranes</v>
      </c>
      <c r="D5486" s="2" t="s">
        <v>10613</v>
      </c>
      <c r="E5486" t="s">
        <v>859</v>
      </c>
      <c r="F5486" t="s">
        <v>1382</v>
      </c>
      <c r="G5486" t="s">
        <v>856</v>
      </c>
      <c r="H5486" t="s">
        <v>680</v>
      </c>
      <c r="I5486" t="s">
        <v>22177</v>
      </c>
      <c r="J5486" t="s">
        <v>492</v>
      </c>
      <c r="K5486" t="s">
        <v>22178</v>
      </c>
      <c r="L5486" t="s">
        <v>859</v>
      </c>
    </row>
    <row r="5487" spans="1:12">
      <c r="A5487" t="s">
        <v>22235</v>
      </c>
      <c r="B5487" t="s">
        <v>22180</v>
      </c>
      <c r="C5487" t="str">
        <f t="shared" si="85"/>
        <v>Diamond</v>
      </c>
      <c r="D5487" s="2" t="s">
        <v>25828</v>
      </c>
      <c r="E5487" t="s">
        <v>29641</v>
      </c>
      <c r="F5487" t="s">
        <v>29642</v>
      </c>
      <c r="G5487" t="s">
        <v>856</v>
      </c>
      <c r="H5487" t="s">
        <v>4377</v>
      </c>
      <c r="I5487" t="s">
        <v>6709</v>
      </c>
      <c r="J5487" t="s">
        <v>22181</v>
      </c>
      <c r="K5487" t="s">
        <v>12208</v>
      </c>
      <c r="L5487" t="s">
        <v>859</v>
      </c>
    </row>
    <row r="5488" spans="1:12">
      <c r="A5488" t="s">
        <v>22237</v>
      </c>
      <c r="B5488" t="s">
        <v>22183</v>
      </c>
      <c r="C5488" t="str">
        <f t="shared" si="85"/>
        <v>Dish</v>
      </c>
      <c r="D5488" s="2" t="s">
        <v>504</v>
      </c>
      <c r="E5488" t="s">
        <v>859</v>
      </c>
      <c r="F5488" t="s">
        <v>29643</v>
      </c>
      <c r="G5488" t="s">
        <v>856</v>
      </c>
      <c r="H5488" t="s">
        <v>22184</v>
      </c>
      <c r="I5488" t="s">
        <v>22185</v>
      </c>
      <c r="J5488" t="s">
        <v>22186</v>
      </c>
      <c r="K5488" t="s">
        <v>711</v>
      </c>
      <c r="L5488" t="s">
        <v>859</v>
      </c>
    </row>
    <row r="5489" spans="1:12">
      <c r="A5489" t="s">
        <v>22241</v>
      </c>
      <c r="B5489" t="s">
        <v>22188</v>
      </c>
      <c r="C5489" t="str">
        <f t="shared" si="85"/>
        <v>Essar</v>
      </c>
      <c r="D5489" s="2" t="s">
        <v>4180</v>
      </c>
      <c r="E5489" t="s">
        <v>701</v>
      </c>
      <c r="F5489" t="s">
        <v>29644</v>
      </c>
      <c r="G5489" t="s">
        <v>856</v>
      </c>
      <c r="H5489" t="s">
        <v>22189</v>
      </c>
      <c r="I5489" t="s">
        <v>22190</v>
      </c>
      <c r="J5489" t="s">
        <v>3549</v>
      </c>
      <c r="K5489" t="s">
        <v>14978</v>
      </c>
      <c r="L5489" t="s">
        <v>859</v>
      </c>
    </row>
    <row r="5490" spans="1:12">
      <c r="A5490" t="s">
        <v>22244</v>
      </c>
      <c r="B5490" t="s">
        <v>22192</v>
      </c>
      <c r="C5490" t="str">
        <f t="shared" si="85"/>
        <v>Golden</v>
      </c>
      <c r="D5490" s="2" t="s">
        <v>2950</v>
      </c>
      <c r="E5490" t="s">
        <v>2736</v>
      </c>
      <c r="F5490" t="s">
        <v>29645</v>
      </c>
      <c r="G5490" t="s">
        <v>856</v>
      </c>
      <c r="H5490" t="s">
        <v>2526</v>
      </c>
      <c r="I5490" t="s">
        <v>22193</v>
      </c>
      <c r="J5490" t="s">
        <v>5351</v>
      </c>
      <c r="K5490" t="s">
        <v>649</v>
      </c>
      <c r="L5490" t="s">
        <v>859</v>
      </c>
    </row>
    <row r="5491" spans="1:12">
      <c r="A5491" t="s">
        <v>22248</v>
      </c>
      <c r="B5491" t="s">
        <v>22195</v>
      </c>
      <c r="C5491" t="str">
        <f t="shared" si="85"/>
        <v>Hitech</v>
      </c>
      <c r="D5491" s="2" t="s">
        <v>23684</v>
      </c>
      <c r="E5491" t="s">
        <v>1931</v>
      </c>
      <c r="F5491" t="s">
        <v>23254</v>
      </c>
      <c r="G5491" t="s">
        <v>397</v>
      </c>
      <c r="H5491" t="s">
        <v>4757</v>
      </c>
      <c r="I5491" t="s">
        <v>3346</v>
      </c>
      <c r="J5491" t="s">
        <v>22196</v>
      </c>
      <c r="K5491" t="s">
        <v>4447</v>
      </c>
      <c r="L5491" t="s">
        <v>859</v>
      </c>
    </row>
    <row r="5492" spans="1:12">
      <c r="A5492" t="s">
        <v>22250</v>
      </c>
      <c r="B5492" t="s">
        <v>22198</v>
      </c>
      <c r="C5492" t="str">
        <f t="shared" si="85"/>
        <v>HMT</v>
      </c>
      <c r="D5492" s="2" t="s">
        <v>23159</v>
      </c>
      <c r="E5492" t="s">
        <v>859</v>
      </c>
      <c r="F5492" t="s">
        <v>25680</v>
      </c>
      <c r="G5492" t="s">
        <v>856</v>
      </c>
      <c r="H5492" t="s">
        <v>22199</v>
      </c>
      <c r="I5492" t="s">
        <v>189</v>
      </c>
      <c r="J5492" t="s">
        <v>5257</v>
      </c>
      <c r="K5492" t="s">
        <v>6414</v>
      </c>
      <c r="L5492" t="s">
        <v>859</v>
      </c>
    </row>
    <row r="5493" spans="1:12">
      <c r="A5493" t="s">
        <v>22252</v>
      </c>
      <c r="B5493" t="s">
        <v>22202</v>
      </c>
      <c r="C5493" t="str">
        <f t="shared" si="85"/>
        <v>IL&amp;FS</v>
      </c>
      <c r="D5493" s="2" t="s">
        <v>4237</v>
      </c>
      <c r="E5493" t="s">
        <v>859</v>
      </c>
      <c r="F5493" t="s">
        <v>29646</v>
      </c>
      <c r="G5493" t="s">
        <v>856</v>
      </c>
      <c r="H5493" t="s">
        <v>22203</v>
      </c>
      <c r="I5493" t="s">
        <v>22204</v>
      </c>
      <c r="J5493" t="s">
        <v>9636</v>
      </c>
      <c r="K5493" t="s">
        <v>22205</v>
      </c>
      <c r="L5493" t="s">
        <v>859</v>
      </c>
    </row>
    <row r="5494" spans="1:12">
      <c r="A5494" t="s">
        <v>22256</v>
      </c>
      <c r="B5494" t="s">
        <v>22207</v>
      </c>
      <c r="C5494" t="str">
        <f t="shared" si="85"/>
        <v>Yaari</v>
      </c>
      <c r="D5494" s="2" t="s">
        <v>4796</v>
      </c>
      <c r="E5494" t="s">
        <v>859</v>
      </c>
      <c r="F5494" t="s">
        <v>25681</v>
      </c>
      <c r="G5494" t="s">
        <v>856</v>
      </c>
      <c r="H5494" t="s">
        <v>550</v>
      </c>
      <c r="I5494" t="s">
        <v>2197</v>
      </c>
      <c r="J5494" t="s">
        <v>856</v>
      </c>
      <c r="K5494" t="s">
        <v>859</v>
      </c>
      <c r="L5494" t="s">
        <v>859</v>
      </c>
    </row>
    <row r="5495" spans="1:12">
      <c r="A5495" t="s">
        <v>22258</v>
      </c>
      <c r="B5495" t="s">
        <v>22209</v>
      </c>
      <c r="C5495" t="str">
        <f t="shared" si="85"/>
        <v>Kesar</v>
      </c>
      <c r="D5495" s="2" t="s">
        <v>25682</v>
      </c>
      <c r="E5495" t="s">
        <v>859</v>
      </c>
      <c r="F5495" t="s">
        <v>25683</v>
      </c>
      <c r="G5495" t="s">
        <v>856</v>
      </c>
      <c r="H5495" t="s">
        <v>22210</v>
      </c>
      <c r="I5495" t="s">
        <v>12613</v>
      </c>
      <c r="J5495" t="s">
        <v>5760</v>
      </c>
      <c r="K5495" t="s">
        <v>1106</v>
      </c>
      <c r="L5495" t="s">
        <v>859</v>
      </c>
    </row>
    <row r="5496" spans="1:12">
      <c r="A5496" t="s">
        <v>22260</v>
      </c>
      <c r="B5496" t="s">
        <v>22212</v>
      </c>
      <c r="C5496" t="str">
        <f t="shared" si="85"/>
        <v>Muller</v>
      </c>
      <c r="D5496" s="2" t="s">
        <v>24093</v>
      </c>
      <c r="E5496" t="s">
        <v>859</v>
      </c>
      <c r="F5496" t="s">
        <v>9150</v>
      </c>
      <c r="G5496" t="s">
        <v>856</v>
      </c>
      <c r="H5496" t="s">
        <v>993</v>
      </c>
      <c r="I5496" t="s">
        <v>22213</v>
      </c>
      <c r="J5496" t="s">
        <v>4642</v>
      </c>
      <c r="K5496" t="s">
        <v>16042</v>
      </c>
      <c r="L5496" t="s">
        <v>859</v>
      </c>
    </row>
    <row r="5497" spans="1:12">
      <c r="A5497" t="s">
        <v>22263</v>
      </c>
      <c r="B5497" t="s">
        <v>22215</v>
      </c>
      <c r="C5497" t="str">
        <f t="shared" si="85"/>
        <v>Satchmo</v>
      </c>
      <c r="D5497" s="2" t="s">
        <v>107</v>
      </c>
      <c r="E5497" t="s">
        <v>859</v>
      </c>
      <c r="F5497" t="s">
        <v>17493</v>
      </c>
      <c r="G5497" t="s">
        <v>856</v>
      </c>
      <c r="H5497" t="s">
        <v>22216</v>
      </c>
      <c r="I5497" t="s">
        <v>8552</v>
      </c>
      <c r="J5497" t="s">
        <v>2637</v>
      </c>
      <c r="K5497" t="s">
        <v>22217</v>
      </c>
      <c r="L5497" t="s">
        <v>859</v>
      </c>
    </row>
    <row r="5498" spans="1:12">
      <c r="A5498" t="s">
        <v>22267</v>
      </c>
      <c r="B5498" t="s">
        <v>22219</v>
      </c>
      <c r="C5498" t="str">
        <f t="shared" si="85"/>
        <v>Rama</v>
      </c>
      <c r="D5498" s="2" t="s">
        <v>4850</v>
      </c>
      <c r="E5498" t="s">
        <v>859</v>
      </c>
      <c r="F5498" t="s">
        <v>143</v>
      </c>
      <c r="G5498" t="s">
        <v>856</v>
      </c>
      <c r="H5498" t="s">
        <v>16244</v>
      </c>
      <c r="I5498" t="s">
        <v>8246</v>
      </c>
      <c r="J5498" t="s">
        <v>448</v>
      </c>
      <c r="K5498" t="s">
        <v>859</v>
      </c>
      <c r="L5498" t="s">
        <v>859</v>
      </c>
    </row>
    <row r="5499" spans="1:12">
      <c r="A5499" t="s">
        <v>842</v>
      </c>
      <c r="B5499" t="s">
        <v>843</v>
      </c>
      <c r="C5499" t="str">
        <f t="shared" si="85"/>
        <v>Name</v>
      </c>
      <c r="D5499" s="2" t="s">
        <v>844</v>
      </c>
      <c r="E5499" t="s">
        <v>845</v>
      </c>
      <c r="F5499" t="s">
        <v>846</v>
      </c>
      <c r="G5499" t="s">
        <v>847</v>
      </c>
      <c r="H5499" t="s">
        <v>848</v>
      </c>
      <c r="I5499" t="s">
        <v>849</v>
      </c>
      <c r="J5499" t="s">
        <v>850</v>
      </c>
      <c r="K5499" t="s">
        <v>851</v>
      </c>
      <c r="L5499" t="s">
        <v>852</v>
      </c>
    </row>
    <row r="5500" spans="1:12">
      <c r="A5500" t="s">
        <v>22270</v>
      </c>
      <c r="B5500" t="s">
        <v>774</v>
      </c>
      <c r="C5500" t="str">
        <f t="shared" si="85"/>
        <v>Kridhan</v>
      </c>
      <c r="D5500" s="2" t="s">
        <v>7582</v>
      </c>
      <c r="E5500" t="s">
        <v>19436</v>
      </c>
      <c r="F5500" t="s">
        <v>15003</v>
      </c>
      <c r="G5500" t="s">
        <v>856</v>
      </c>
      <c r="H5500" t="s">
        <v>2027</v>
      </c>
      <c r="I5500" t="s">
        <v>17763</v>
      </c>
      <c r="J5500" t="s">
        <v>4945</v>
      </c>
      <c r="K5500" t="s">
        <v>859</v>
      </c>
      <c r="L5500" t="s">
        <v>859</v>
      </c>
    </row>
    <row r="5501" spans="1:12">
      <c r="A5501" t="s">
        <v>22272</v>
      </c>
      <c r="B5501" t="s">
        <v>22222</v>
      </c>
      <c r="C5501" t="str">
        <f t="shared" si="85"/>
        <v>Reliance</v>
      </c>
      <c r="D5501" s="2" t="s">
        <v>4127</v>
      </c>
      <c r="E5501" t="s">
        <v>859</v>
      </c>
      <c r="F5501" t="s">
        <v>25684</v>
      </c>
      <c r="G5501" t="s">
        <v>856</v>
      </c>
      <c r="H5501" t="s">
        <v>22223</v>
      </c>
      <c r="I5501" t="s">
        <v>1903</v>
      </c>
      <c r="J5501" t="s">
        <v>13466</v>
      </c>
      <c r="K5501" t="s">
        <v>14580</v>
      </c>
      <c r="L5501" t="s">
        <v>859</v>
      </c>
    </row>
    <row r="5502" spans="1:12">
      <c r="A5502" t="s">
        <v>22276</v>
      </c>
      <c r="B5502" t="s">
        <v>763</v>
      </c>
      <c r="C5502" t="str">
        <f t="shared" si="85"/>
        <v>Sea</v>
      </c>
      <c r="D5502" s="2" t="s">
        <v>7397</v>
      </c>
      <c r="E5502" t="s">
        <v>859</v>
      </c>
      <c r="F5502" t="s">
        <v>232</v>
      </c>
      <c r="G5502" t="s">
        <v>856</v>
      </c>
      <c r="H5502" t="s">
        <v>1141</v>
      </c>
      <c r="I5502" t="s">
        <v>12634</v>
      </c>
      <c r="J5502" t="s">
        <v>7866</v>
      </c>
      <c r="K5502" t="s">
        <v>16171</v>
      </c>
      <c r="L5502" t="s">
        <v>859</v>
      </c>
    </row>
    <row r="5503" spans="1:12">
      <c r="A5503" t="s">
        <v>22280</v>
      </c>
      <c r="B5503" t="s">
        <v>22226</v>
      </c>
      <c r="C5503" t="str">
        <f t="shared" si="85"/>
        <v>SRM</v>
      </c>
      <c r="D5503" s="2" t="s">
        <v>8220</v>
      </c>
      <c r="E5503" t="s">
        <v>859</v>
      </c>
      <c r="F5503" t="s">
        <v>12457</v>
      </c>
      <c r="G5503" t="s">
        <v>856</v>
      </c>
      <c r="H5503" t="s">
        <v>1249</v>
      </c>
      <c r="I5503" t="s">
        <v>856</v>
      </c>
      <c r="J5503" t="s">
        <v>856</v>
      </c>
      <c r="K5503" t="s">
        <v>859</v>
      </c>
      <c r="L5503" t="s">
        <v>859</v>
      </c>
    </row>
    <row r="5504" spans="1:12">
      <c r="A5504" t="s">
        <v>22283</v>
      </c>
      <c r="B5504" t="s">
        <v>22228</v>
      </c>
      <c r="C5504" t="str">
        <f t="shared" si="85"/>
        <v>S</v>
      </c>
      <c r="D5504" s="2" t="s">
        <v>28549</v>
      </c>
      <c r="E5504" t="s">
        <v>23132</v>
      </c>
      <c r="F5504" t="s">
        <v>29647</v>
      </c>
      <c r="G5504" t="s">
        <v>856</v>
      </c>
      <c r="H5504" t="s">
        <v>1594</v>
      </c>
      <c r="I5504" t="s">
        <v>22229</v>
      </c>
      <c r="J5504" t="s">
        <v>856</v>
      </c>
      <c r="K5504" t="s">
        <v>859</v>
      </c>
      <c r="L5504" t="s">
        <v>859</v>
      </c>
    </row>
    <row r="5505" spans="1:12">
      <c r="A5505" t="s">
        <v>22286</v>
      </c>
      <c r="B5505" t="s">
        <v>22231</v>
      </c>
      <c r="C5505" t="str">
        <f t="shared" si="85"/>
        <v>Supreme</v>
      </c>
      <c r="D5505" s="2" t="s">
        <v>23991</v>
      </c>
      <c r="E5505" t="s">
        <v>859</v>
      </c>
      <c r="F5505" t="s">
        <v>29648</v>
      </c>
      <c r="G5505" t="s">
        <v>856</v>
      </c>
      <c r="H5505" t="s">
        <v>22232</v>
      </c>
      <c r="I5505" t="s">
        <v>22233</v>
      </c>
      <c r="J5505" t="s">
        <v>6031</v>
      </c>
      <c r="K5505" t="s">
        <v>22234</v>
      </c>
      <c r="L5505" t="s">
        <v>859</v>
      </c>
    </row>
    <row r="5506" spans="1:12">
      <c r="A5506" t="s">
        <v>22288</v>
      </c>
      <c r="B5506" t="s">
        <v>22236</v>
      </c>
      <c r="C5506" t="str">
        <f t="shared" ref="C5506:C5569" si="86">IFERROR(LEFT(B5506,FIND(" ",B5506)-1),B5506)</f>
        <v>Surana</v>
      </c>
      <c r="D5506" s="2" t="s">
        <v>24388</v>
      </c>
      <c r="E5506" t="s">
        <v>859</v>
      </c>
      <c r="F5506" t="s">
        <v>23306</v>
      </c>
      <c r="G5506" t="s">
        <v>856</v>
      </c>
      <c r="H5506" t="s">
        <v>1642</v>
      </c>
      <c r="I5506" t="s">
        <v>859</v>
      </c>
      <c r="J5506" t="s">
        <v>2944</v>
      </c>
      <c r="K5506" t="s">
        <v>859</v>
      </c>
      <c r="L5506" t="s">
        <v>859</v>
      </c>
    </row>
    <row r="5507" spans="1:12">
      <c r="A5507" t="s">
        <v>22291</v>
      </c>
      <c r="B5507" t="s">
        <v>22238</v>
      </c>
      <c r="C5507" t="str">
        <f t="shared" si="86"/>
        <v>Sylph</v>
      </c>
      <c r="D5507" s="2" t="s">
        <v>3634</v>
      </c>
      <c r="E5507" t="s">
        <v>859</v>
      </c>
      <c r="F5507" t="s">
        <v>13496</v>
      </c>
      <c r="G5507" t="s">
        <v>856</v>
      </c>
      <c r="H5507" t="s">
        <v>3378</v>
      </c>
      <c r="I5507" t="s">
        <v>22239</v>
      </c>
      <c r="J5507" t="s">
        <v>14984</v>
      </c>
      <c r="K5507" t="s">
        <v>22240</v>
      </c>
      <c r="L5507" t="s">
        <v>859</v>
      </c>
    </row>
    <row r="5508" spans="1:12">
      <c r="A5508" t="s">
        <v>22295</v>
      </c>
      <c r="B5508" t="s">
        <v>22242</v>
      </c>
      <c r="C5508" t="str">
        <f t="shared" si="86"/>
        <v>Siti</v>
      </c>
      <c r="D5508" s="2" t="s">
        <v>574</v>
      </c>
      <c r="E5508" t="s">
        <v>859</v>
      </c>
      <c r="F5508" t="s">
        <v>29649</v>
      </c>
      <c r="G5508" t="s">
        <v>856</v>
      </c>
      <c r="H5508" t="s">
        <v>17953</v>
      </c>
      <c r="I5508" t="s">
        <v>5489</v>
      </c>
      <c r="J5508" t="s">
        <v>22243</v>
      </c>
      <c r="K5508" t="s">
        <v>2040</v>
      </c>
      <c r="L5508" t="s">
        <v>859</v>
      </c>
    </row>
    <row r="5509" spans="1:12">
      <c r="A5509" t="s">
        <v>22299</v>
      </c>
      <c r="B5509" t="s">
        <v>22245</v>
      </c>
      <c r="C5509" t="str">
        <f t="shared" si="86"/>
        <v>Zenith</v>
      </c>
      <c r="D5509" s="2" t="s">
        <v>6370</v>
      </c>
      <c r="E5509" t="s">
        <v>7418</v>
      </c>
      <c r="F5509" t="s">
        <v>25686</v>
      </c>
      <c r="G5509" t="s">
        <v>856</v>
      </c>
      <c r="H5509" t="s">
        <v>2066</v>
      </c>
      <c r="I5509" t="s">
        <v>22246</v>
      </c>
      <c r="J5509" t="s">
        <v>7659</v>
      </c>
      <c r="K5509" t="s">
        <v>22247</v>
      </c>
      <c r="L5509" t="s">
        <v>859</v>
      </c>
    </row>
    <row r="5510" spans="1:12">
      <c r="A5510" t="s">
        <v>842</v>
      </c>
      <c r="B5510" t="s">
        <v>843</v>
      </c>
      <c r="C5510" t="str">
        <f t="shared" si="86"/>
        <v>Name</v>
      </c>
      <c r="D5510" s="2" t="s">
        <v>844</v>
      </c>
      <c r="E5510" t="s">
        <v>845</v>
      </c>
      <c r="F5510" t="s">
        <v>846</v>
      </c>
      <c r="G5510" t="s">
        <v>847</v>
      </c>
      <c r="H5510" t="s">
        <v>848</v>
      </c>
      <c r="I5510" t="s">
        <v>849</v>
      </c>
      <c r="J5510" t="s">
        <v>850</v>
      </c>
      <c r="K5510" t="s">
        <v>851</v>
      </c>
      <c r="L5510" t="s">
        <v>852</v>
      </c>
    </row>
    <row r="5511" spans="1:12">
      <c r="A5511" t="s">
        <v>22301</v>
      </c>
      <c r="B5511" t="s">
        <v>22251</v>
      </c>
      <c r="C5511" t="str">
        <f t="shared" si="86"/>
        <v>Radhagobind</v>
      </c>
      <c r="D5511" s="2" t="s">
        <v>105</v>
      </c>
      <c r="E5511" t="s">
        <v>859</v>
      </c>
      <c r="F5511" t="s">
        <v>7760</v>
      </c>
      <c r="G5511" t="s">
        <v>856</v>
      </c>
      <c r="H5511" t="s">
        <v>300</v>
      </c>
      <c r="I5511" t="s">
        <v>9034</v>
      </c>
      <c r="J5511" t="s">
        <v>856</v>
      </c>
      <c r="K5511" t="s">
        <v>859</v>
      </c>
      <c r="L5511" t="s">
        <v>859</v>
      </c>
    </row>
    <row r="5512" spans="1:12">
      <c r="A5512" t="s">
        <v>22303</v>
      </c>
      <c r="B5512" t="s">
        <v>22253</v>
      </c>
      <c r="C5512" t="str">
        <f t="shared" si="86"/>
        <v>N</v>
      </c>
      <c r="D5512" s="2" t="s">
        <v>22910</v>
      </c>
      <c r="E5512" t="s">
        <v>859</v>
      </c>
      <c r="F5512" t="s">
        <v>25473</v>
      </c>
      <c r="G5512" t="s">
        <v>856</v>
      </c>
      <c r="H5512" t="s">
        <v>11345</v>
      </c>
      <c r="I5512" t="s">
        <v>22254</v>
      </c>
      <c r="J5512" t="s">
        <v>7582</v>
      </c>
      <c r="K5512" t="s">
        <v>22255</v>
      </c>
      <c r="L5512" t="s">
        <v>859</v>
      </c>
    </row>
    <row r="5513" spans="1:12">
      <c r="A5513" t="s">
        <v>22305</v>
      </c>
      <c r="B5513" t="s">
        <v>22257</v>
      </c>
      <c r="C5513" t="str">
        <f t="shared" si="86"/>
        <v>Premier</v>
      </c>
      <c r="D5513" s="2" t="s">
        <v>3642</v>
      </c>
      <c r="E5513" t="s">
        <v>859</v>
      </c>
      <c r="F5513" t="s">
        <v>3900</v>
      </c>
      <c r="G5513" t="s">
        <v>856</v>
      </c>
      <c r="H5513" t="s">
        <v>4826</v>
      </c>
      <c r="I5513" t="s">
        <v>613</v>
      </c>
      <c r="J5513" t="s">
        <v>856</v>
      </c>
      <c r="K5513" t="s">
        <v>859</v>
      </c>
      <c r="L5513" t="s">
        <v>859</v>
      </c>
    </row>
    <row r="5514" spans="1:12">
      <c r="A5514" t="s">
        <v>22309</v>
      </c>
      <c r="B5514" t="s">
        <v>22259</v>
      </c>
      <c r="C5514" t="str">
        <f t="shared" si="86"/>
        <v>Ecofinity</v>
      </c>
      <c r="D5514" s="2" t="s">
        <v>25028</v>
      </c>
      <c r="E5514" t="s">
        <v>10845</v>
      </c>
      <c r="F5514" t="s">
        <v>26345</v>
      </c>
      <c r="G5514" t="s">
        <v>856</v>
      </c>
      <c r="H5514" t="s">
        <v>2153</v>
      </c>
      <c r="I5514" t="s">
        <v>859</v>
      </c>
      <c r="J5514" t="s">
        <v>6130</v>
      </c>
      <c r="K5514" t="s">
        <v>859</v>
      </c>
      <c r="L5514" t="s">
        <v>859</v>
      </c>
    </row>
    <row r="5515" spans="1:12">
      <c r="A5515" t="s">
        <v>22311</v>
      </c>
      <c r="B5515" t="s">
        <v>22261</v>
      </c>
      <c r="C5515" t="str">
        <f t="shared" si="86"/>
        <v>Nagarjuna</v>
      </c>
      <c r="D5515" s="2" t="s">
        <v>1316</v>
      </c>
      <c r="E5515" t="s">
        <v>859</v>
      </c>
      <c r="F5515" t="s">
        <v>29650</v>
      </c>
      <c r="G5515" t="s">
        <v>856</v>
      </c>
      <c r="H5515" t="s">
        <v>13938</v>
      </c>
      <c r="I5515" t="s">
        <v>22262</v>
      </c>
      <c r="J5515" t="s">
        <v>856</v>
      </c>
      <c r="K5515" t="s">
        <v>870</v>
      </c>
      <c r="L5515" t="s">
        <v>859</v>
      </c>
    </row>
    <row r="5516" spans="1:12">
      <c r="A5516" t="s">
        <v>22312</v>
      </c>
      <c r="B5516" t="s">
        <v>22264</v>
      </c>
      <c r="C5516" t="str">
        <f t="shared" si="86"/>
        <v>Elitecon</v>
      </c>
      <c r="D5516" s="2" t="s">
        <v>23745</v>
      </c>
      <c r="E5516" t="s">
        <v>25687</v>
      </c>
      <c r="F5516" t="s">
        <v>25688</v>
      </c>
      <c r="G5516" t="s">
        <v>856</v>
      </c>
      <c r="H5516" t="s">
        <v>22265</v>
      </c>
      <c r="I5516" t="s">
        <v>859</v>
      </c>
      <c r="J5516" t="s">
        <v>22266</v>
      </c>
      <c r="K5516" t="s">
        <v>859</v>
      </c>
      <c r="L5516" t="s">
        <v>859</v>
      </c>
    </row>
    <row r="5517" spans="1:12">
      <c r="A5517" t="s">
        <v>22316</v>
      </c>
      <c r="B5517" t="s">
        <v>22268</v>
      </c>
      <c r="C5517" t="str">
        <f t="shared" si="86"/>
        <v>TV</v>
      </c>
      <c r="D5517" s="2" t="s">
        <v>1388</v>
      </c>
      <c r="E5517" t="s">
        <v>859</v>
      </c>
      <c r="F5517" t="s">
        <v>4728</v>
      </c>
      <c r="G5517" t="s">
        <v>856</v>
      </c>
      <c r="H5517" t="s">
        <v>20526</v>
      </c>
      <c r="I5517" t="s">
        <v>4790</v>
      </c>
      <c r="J5517" t="s">
        <v>707</v>
      </c>
      <c r="K5517" t="s">
        <v>22269</v>
      </c>
      <c r="L5517" t="s">
        <v>859</v>
      </c>
    </row>
    <row r="5518" spans="1:12">
      <c r="A5518" t="s">
        <v>22320</v>
      </c>
      <c r="B5518" t="s">
        <v>22271</v>
      </c>
      <c r="C5518" t="str">
        <f t="shared" si="86"/>
        <v>Jalan</v>
      </c>
      <c r="D5518" s="2" t="s">
        <v>17161</v>
      </c>
      <c r="E5518" t="s">
        <v>859</v>
      </c>
      <c r="F5518" t="s">
        <v>4875</v>
      </c>
      <c r="G5518" t="s">
        <v>856</v>
      </c>
      <c r="H5518" t="s">
        <v>20219</v>
      </c>
      <c r="I5518" t="s">
        <v>859</v>
      </c>
      <c r="J5518" t="s">
        <v>449</v>
      </c>
      <c r="K5518" t="s">
        <v>19495</v>
      </c>
      <c r="L5518" t="s">
        <v>859</v>
      </c>
    </row>
    <row r="5519" spans="1:12">
      <c r="A5519" t="s">
        <v>22323</v>
      </c>
      <c r="B5519" t="s">
        <v>22273</v>
      </c>
      <c r="C5519" t="str">
        <f t="shared" si="86"/>
        <v>Shrenik</v>
      </c>
      <c r="D5519" s="2" t="s">
        <v>2132</v>
      </c>
      <c r="E5519" t="s">
        <v>859</v>
      </c>
      <c r="F5519" t="s">
        <v>22274</v>
      </c>
      <c r="G5519" t="s">
        <v>856</v>
      </c>
      <c r="H5519" t="s">
        <v>5266</v>
      </c>
      <c r="I5519" t="s">
        <v>6928</v>
      </c>
      <c r="J5519" t="s">
        <v>14530</v>
      </c>
      <c r="K5519" t="s">
        <v>22275</v>
      </c>
      <c r="L5519" t="s">
        <v>859</v>
      </c>
    </row>
    <row r="5520" spans="1:12">
      <c r="A5520" t="s">
        <v>22326</v>
      </c>
      <c r="B5520" t="s">
        <v>22277</v>
      </c>
      <c r="C5520" t="str">
        <f t="shared" si="86"/>
        <v>SMVD</v>
      </c>
      <c r="D5520" s="2" t="s">
        <v>4472</v>
      </c>
      <c r="E5520" t="s">
        <v>859</v>
      </c>
      <c r="F5520" t="s">
        <v>5580</v>
      </c>
      <c r="G5520" t="s">
        <v>856</v>
      </c>
      <c r="H5520" t="s">
        <v>16152</v>
      </c>
      <c r="I5520" t="s">
        <v>22278</v>
      </c>
      <c r="J5520" t="s">
        <v>2522</v>
      </c>
      <c r="K5520" t="s">
        <v>22279</v>
      </c>
      <c r="L5520" t="s">
        <v>859</v>
      </c>
    </row>
    <row r="5521" spans="1:12">
      <c r="A5521" t="s">
        <v>22328</v>
      </c>
      <c r="B5521" t="s">
        <v>22281</v>
      </c>
      <c r="C5521" t="str">
        <f t="shared" si="86"/>
        <v>Maxgrow</v>
      </c>
      <c r="D5521" s="2" t="s">
        <v>6728</v>
      </c>
      <c r="E5521" t="s">
        <v>6697</v>
      </c>
      <c r="F5521" t="s">
        <v>25668</v>
      </c>
      <c r="G5521" t="s">
        <v>856</v>
      </c>
      <c r="H5521" t="s">
        <v>4419</v>
      </c>
      <c r="I5521" t="s">
        <v>859</v>
      </c>
      <c r="J5521" t="s">
        <v>22282</v>
      </c>
      <c r="K5521" t="s">
        <v>859</v>
      </c>
      <c r="L5521" t="s">
        <v>859</v>
      </c>
    </row>
    <row r="5522" spans="1:12">
      <c r="A5522" t="s">
        <v>22330</v>
      </c>
      <c r="B5522" t="s">
        <v>22284</v>
      </c>
      <c r="C5522" t="str">
        <f t="shared" si="86"/>
        <v>Eiko</v>
      </c>
      <c r="D5522" s="2" t="s">
        <v>29651</v>
      </c>
      <c r="E5522" t="s">
        <v>27119</v>
      </c>
      <c r="F5522" t="s">
        <v>12918</v>
      </c>
      <c r="G5522" t="s">
        <v>856</v>
      </c>
      <c r="H5522" t="s">
        <v>938</v>
      </c>
      <c r="I5522" t="s">
        <v>22285</v>
      </c>
      <c r="J5522" t="s">
        <v>7081</v>
      </c>
      <c r="K5522" t="s">
        <v>7904</v>
      </c>
      <c r="L5522" t="s">
        <v>859</v>
      </c>
    </row>
    <row r="5523" spans="1:12">
      <c r="A5523" t="s">
        <v>22332</v>
      </c>
      <c r="B5523" t="s">
        <v>22287</v>
      </c>
      <c r="C5523" t="str">
        <f t="shared" si="86"/>
        <v>Diksha</v>
      </c>
      <c r="D5523" s="2" t="s">
        <v>3216</v>
      </c>
      <c r="E5523" t="s">
        <v>859</v>
      </c>
      <c r="F5523" t="s">
        <v>2944</v>
      </c>
      <c r="G5523" t="s">
        <v>856</v>
      </c>
      <c r="H5523" t="s">
        <v>19831</v>
      </c>
      <c r="I5523" t="s">
        <v>176</v>
      </c>
      <c r="J5523" t="s">
        <v>856</v>
      </c>
      <c r="K5523" t="s">
        <v>859</v>
      </c>
      <c r="L5523" t="s">
        <v>859</v>
      </c>
    </row>
    <row r="5524" spans="1:12">
      <c r="A5524" t="s">
        <v>22334</v>
      </c>
      <c r="B5524" t="s">
        <v>25689</v>
      </c>
      <c r="C5524" t="str">
        <f t="shared" si="86"/>
        <v>Mahip</v>
      </c>
      <c r="D5524" s="2" t="s">
        <v>4472</v>
      </c>
      <c r="E5524" t="s">
        <v>859</v>
      </c>
      <c r="F5524" t="s">
        <v>10051</v>
      </c>
      <c r="G5524" t="s">
        <v>856</v>
      </c>
      <c r="H5524" t="s">
        <v>6631</v>
      </c>
      <c r="I5524" t="s">
        <v>5593</v>
      </c>
      <c r="J5524" t="s">
        <v>8922</v>
      </c>
      <c r="K5524" t="s">
        <v>859</v>
      </c>
      <c r="L5524" t="s">
        <v>859</v>
      </c>
    </row>
    <row r="5525" spans="1:12">
      <c r="A5525" t="s">
        <v>22336</v>
      </c>
      <c r="B5525" t="s">
        <v>22289</v>
      </c>
      <c r="C5525" t="str">
        <f t="shared" si="86"/>
        <v>The</v>
      </c>
      <c r="D5525" s="2" t="s">
        <v>29652</v>
      </c>
      <c r="E5525" t="s">
        <v>28274</v>
      </c>
      <c r="F5525" t="s">
        <v>29653</v>
      </c>
      <c r="G5525" t="s">
        <v>3634</v>
      </c>
      <c r="H5525" t="s">
        <v>7287</v>
      </c>
      <c r="I5525" t="s">
        <v>9918</v>
      </c>
      <c r="J5525" t="s">
        <v>22290</v>
      </c>
      <c r="K5525" t="s">
        <v>7078</v>
      </c>
      <c r="L5525" t="s">
        <v>859</v>
      </c>
    </row>
    <row r="5526" spans="1:12">
      <c r="A5526" t="s">
        <v>842</v>
      </c>
      <c r="B5526" t="s">
        <v>843</v>
      </c>
      <c r="C5526" t="str">
        <f t="shared" si="86"/>
        <v>Name</v>
      </c>
      <c r="D5526" s="2" t="s">
        <v>844</v>
      </c>
      <c r="E5526" t="s">
        <v>845</v>
      </c>
      <c r="F5526" t="s">
        <v>846</v>
      </c>
      <c r="G5526" t="s">
        <v>847</v>
      </c>
      <c r="H5526" t="s">
        <v>848</v>
      </c>
      <c r="I5526" t="s">
        <v>849</v>
      </c>
      <c r="J5526" t="s">
        <v>850</v>
      </c>
      <c r="K5526" t="s">
        <v>851</v>
      </c>
      <c r="L5526" t="s">
        <v>852</v>
      </c>
    </row>
    <row r="5527" spans="1:12">
      <c r="A5527" t="s">
        <v>22338</v>
      </c>
      <c r="B5527" t="s">
        <v>22292</v>
      </c>
      <c r="C5527" t="str">
        <f t="shared" si="86"/>
        <v>Suumaya</v>
      </c>
      <c r="D5527" s="2" t="s">
        <v>5605</v>
      </c>
      <c r="E5527" t="s">
        <v>859</v>
      </c>
      <c r="F5527" t="s">
        <v>504</v>
      </c>
      <c r="G5527" t="s">
        <v>856</v>
      </c>
      <c r="H5527" t="s">
        <v>22293</v>
      </c>
      <c r="I5527" t="s">
        <v>22294</v>
      </c>
      <c r="J5527" t="s">
        <v>856</v>
      </c>
      <c r="K5527" t="s">
        <v>870</v>
      </c>
      <c r="L5527" t="s">
        <v>859</v>
      </c>
    </row>
    <row r="5528" spans="1:12">
      <c r="A5528" t="s">
        <v>22340</v>
      </c>
      <c r="B5528" t="s">
        <v>22296</v>
      </c>
      <c r="C5528" t="str">
        <f t="shared" si="86"/>
        <v>Sanghvi</v>
      </c>
      <c r="D5528" s="2" t="s">
        <v>29654</v>
      </c>
      <c r="E5528" t="s">
        <v>6799</v>
      </c>
      <c r="F5528" t="s">
        <v>29655</v>
      </c>
      <c r="G5528" t="s">
        <v>574</v>
      </c>
      <c r="H5528" t="s">
        <v>19463</v>
      </c>
      <c r="I5528" t="s">
        <v>5390</v>
      </c>
      <c r="J5528" t="s">
        <v>22297</v>
      </c>
      <c r="K5528" t="s">
        <v>22298</v>
      </c>
      <c r="L5528" t="s">
        <v>859</v>
      </c>
    </row>
    <row r="5529" spans="1:12">
      <c r="A5529" t="s">
        <v>22342</v>
      </c>
      <c r="B5529" t="s">
        <v>22300</v>
      </c>
      <c r="C5529" t="str">
        <f t="shared" si="86"/>
        <v>ZR2</v>
      </c>
      <c r="D5529" s="2" t="s">
        <v>25690</v>
      </c>
      <c r="E5529" t="s">
        <v>25691</v>
      </c>
      <c r="F5529" t="s">
        <v>25692</v>
      </c>
      <c r="G5529" t="s">
        <v>237</v>
      </c>
      <c r="H5529" t="s">
        <v>1986</v>
      </c>
      <c r="I5529" t="s">
        <v>859</v>
      </c>
      <c r="J5529" t="s">
        <v>856</v>
      </c>
      <c r="K5529" t="s">
        <v>859</v>
      </c>
      <c r="L5529" t="s">
        <v>859</v>
      </c>
    </row>
    <row r="5530" spans="1:12">
      <c r="A5530" t="s">
        <v>22348</v>
      </c>
      <c r="B5530" t="s">
        <v>22302</v>
      </c>
      <c r="C5530" t="str">
        <f t="shared" si="86"/>
        <v>Arihant</v>
      </c>
      <c r="D5530" s="2" t="s">
        <v>25693</v>
      </c>
      <c r="E5530" t="s">
        <v>25694</v>
      </c>
      <c r="F5530" t="s">
        <v>23363</v>
      </c>
      <c r="G5530" t="s">
        <v>198</v>
      </c>
      <c r="H5530" t="s">
        <v>242</v>
      </c>
      <c r="I5530" t="s">
        <v>859</v>
      </c>
      <c r="J5530" t="s">
        <v>4796</v>
      </c>
      <c r="K5530" t="s">
        <v>859</v>
      </c>
      <c r="L5530" t="s">
        <v>859</v>
      </c>
    </row>
    <row r="5531" spans="1:12">
      <c r="A5531" t="s">
        <v>22350</v>
      </c>
      <c r="B5531" t="s">
        <v>22304</v>
      </c>
      <c r="C5531" t="str">
        <f t="shared" si="86"/>
        <v>Yudiz</v>
      </c>
      <c r="D5531" s="2" t="s">
        <v>23384</v>
      </c>
      <c r="E5531" t="s">
        <v>859</v>
      </c>
      <c r="F5531" t="s">
        <v>3475</v>
      </c>
      <c r="G5531" t="s">
        <v>856</v>
      </c>
      <c r="H5531" t="s">
        <v>859</v>
      </c>
      <c r="I5531" t="s">
        <v>859</v>
      </c>
      <c r="J5531" t="s">
        <v>859</v>
      </c>
      <c r="K5531" t="s">
        <v>859</v>
      </c>
      <c r="L5531" t="s">
        <v>859</v>
      </c>
    </row>
    <row r="5532" spans="1:12">
      <c r="A5532" t="s">
        <v>22352</v>
      </c>
      <c r="B5532" t="s">
        <v>22306</v>
      </c>
      <c r="C5532" t="str">
        <f t="shared" si="86"/>
        <v>Lloyds</v>
      </c>
      <c r="D5532" s="2" t="s">
        <v>23489</v>
      </c>
      <c r="E5532" t="s">
        <v>23813</v>
      </c>
      <c r="F5532" t="s">
        <v>29656</v>
      </c>
      <c r="G5532" t="s">
        <v>969</v>
      </c>
      <c r="H5532" t="s">
        <v>22307</v>
      </c>
      <c r="I5532" t="s">
        <v>859</v>
      </c>
      <c r="J5532" t="s">
        <v>22308</v>
      </c>
      <c r="K5532" t="s">
        <v>859</v>
      </c>
      <c r="L5532" t="s">
        <v>859</v>
      </c>
    </row>
    <row r="5533" spans="1:12">
      <c r="A5533" t="s">
        <v>22355</v>
      </c>
      <c r="B5533" t="s">
        <v>22310</v>
      </c>
      <c r="C5533" t="str">
        <f t="shared" si="86"/>
        <v>Qualitek</v>
      </c>
      <c r="D5533" s="2" t="s">
        <v>24792</v>
      </c>
      <c r="E5533" t="s">
        <v>25537</v>
      </c>
      <c r="F5533" t="s">
        <v>26682</v>
      </c>
      <c r="G5533" t="s">
        <v>856</v>
      </c>
      <c r="H5533" t="s">
        <v>859</v>
      </c>
      <c r="I5533" t="s">
        <v>859</v>
      </c>
      <c r="J5533" t="s">
        <v>859</v>
      </c>
      <c r="K5533" t="s">
        <v>859</v>
      </c>
      <c r="L5533" t="s">
        <v>859</v>
      </c>
    </row>
    <row r="5534" spans="1:12">
      <c r="A5534" t="s">
        <v>22357</v>
      </c>
      <c r="B5534" t="s">
        <v>22313</v>
      </c>
      <c r="C5534" t="str">
        <f t="shared" si="86"/>
        <v>Vishal</v>
      </c>
      <c r="D5534" s="2" t="s">
        <v>4039</v>
      </c>
      <c r="E5534" t="s">
        <v>1083</v>
      </c>
      <c r="F5534" t="s">
        <v>24730</v>
      </c>
      <c r="G5534" t="s">
        <v>856</v>
      </c>
      <c r="H5534" t="s">
        <v>12602</v>
      </c>
      <c r="I5534" t="s">
        <v>22314</v>
      </c>
      <c r="J5534" t="s">
        <v>22315</v>
      </c>
      <c r="K5534" t="s">
        <v>4887</v>
      </c>
      <c r="L5534" t="s">
        <v>859</v>
      </c>
    </row>
    <row r="5535" spans="1:12">
      <c r="A5535" t="s">
        <v>22359</v>
      </c>
      <c r="B5535" t="s">
        <v>22317</v>
      </c>
      <c r="C5535" t="str">
        <f t="shared" si="86"/>
        <v>Axita</v>
      </c>
      <c r="D5535" s="2" t="s">
        <v>579</v>
      </c>
      <c r="E5535" t="s">
        <v>859</v>
      </c>
      <c r="F5535" t="s">
        <v>29657</v>
      </c>
      <c r="G5535" t="s">
        <v>856</v>
      </c>
      <c r="H5535" t="s">
        <v>3318</v>
      </c>
      <c r="I5535" t="s">
        <v>22318</v>
      </c>
      <c r="J5535" t="s">
        <v>22319</v>
      </c>
      <c r="K5535" t="s">
        <v>1740</v>
      </c>
      <c r="L5535" t="s">
        <v>859</v>
      </c>
    </row>
    <row r="5536" spans="1:12">
      <c r="A5536" t="s">
        <v>22363</v>
      </c>
      <c r="B5536" t="s">
        <v>22321</v>
      </c>
      <c r="C5536" t="str">
        <f t="shared" si="86"/>
        <v>Fundviser</v>
      </c>
      <c r="D5536" s="2" t="s">
        <v>857</v>
      </c>
      <c r="E5536" t="s">
        <v>25695</v>
      </c>
      <c r="F5536" t="s">
        <v>25696</v>
      </c>
      <c r="G5536" t="s">
        <v>856</v>
      </c>
      <c r="H5536" t="s">
        <v>718</v>
      </c>
      <c r="I5536" t="s">
        <v>20385</v>
      </c>
      <c r="J5536" t="s">
        <v>145</v>
      </c>
      <c r="K5536" t="s">
        <v>22322</v>
      </c>
      <c r="L5536" t="s">
        <v>859</v>
      </c>
    </row>
    <row r="5537" spans="1:12">
      <c r="A5537" t="s">
        <v>842</v>
      </c>
      <c r="B5537" t="s">
        <v>843</v>
      </c>
      <c r="C5537" t="str">
        <f t="shared" si="86"/>
        <v>Name</v>
      </c>
      <c r="D5537" s="2" t="s">
        <v>844</v>
      </c>
      <c r="E5537" t="s">
        <v>845</v>
      </c>
      <c r="F5537" t="s">
        <v>846</v>
      </c>
      <c r="G5537" t="s">
        <v>847</v>
      </c>
      <c r="H5537" t="s">
        <v>848</v>
      </c>
      <c r="I5537" t="s">
        <v>849</v>
      </c>
      <c r="J5537" t="s">
        <v>850</v>
      </c>
      <c r="K5537" t="s">
        <v>851</v>
      </c>
      <c r="L5537" t="s">
        <v>852</v>
      </c>
    </row>
    <row r="5538" spans="1:12">
      <c r="A5538" t="s">
        <v>22366</v>
      </c>
      <c r="B5538" t="s">
        <v>22324</v>
      </c>
      <c r="C5538" t="str">
        <f t="shared" si="86"/>
        <v>Cosmic</v>
      </c>
      <c r="D5538" s="2" t="s">
        <v>29658</v>
      </c>
      <c r="E5538" t="s">
        <v>25697</v>
      </c>
      <c r="F5538" t="s">
        <v>29659</v>
      </c>
      <c r="G5538" t="s">
        <v>856</v>
      </c>
      <c r="H5538" t="s">
        <v>3008</v>
      </c>
      <c r="I5538" t="s">
        <v>859</v>
      </c>
      <c r="J5538" t="s">
        <v>22325</v>
      </c>
      <c r="K5538" t="s">
        <v>859</v>
      </c>
      <c r="L5538" t="s">
        <v>859</v>
      </c>
    </row>
    <row r="5539" spans="1:12">
      <c r="A5539" t="s">
        <v>22368</v>
      </c>
      <c r="B5539" t="s">
        <v>22327</v>
      </c>
      <c r="C5539" t="str">
        <f t="shared" si="86"/>
        <v>Madhusudan</v>
      </c>
      <c r="D5539" s="2" t="s">
        <v>7010</v>
      </c>
      <c r="E5539" t="s">
        <v>2115</v>
      </c>
      <c r="F5539" t="s">
        <v>23795</v>
      </c>
      <c r="G5539" t="s">
        <v>856</v>
      </c>
      <c r="H5539" t="s">
        <v>92</v>
      </c>
      <c r="I5539" t="s">
        <v>859</v>
      </c>
      <c r="J5539" t="s">
        <v>3000</v>
      </c>
      <c r="K5539" t="s">
        <v>859</v>
      </c>
      <c r="L5539" t="s">
        <v>859</v>
      </c>
    </row>
    <row r="5540" spans="1:12">
      <c r="A5540" t="s">
        <v>22370</v>
      </c>
      <c r="B5540" t="s">
        <v>22329</v>
      </c>
      <c r="C5540" t="str">
        <f t="shared" si="86"/>
        <v>Uravi</v>
      </c>
      <c r="D5540" s="2" t="s">
        <v>1656</v>
      </c>
      <c r="E5540" t="s">
        <v>23712</v>
      </c>
      <c r="F5540" t="s">
        <v>29660</v>
      </c>
      <c r="G5540" t="s">
        <v>856</v>
      </c>
      <c r="H5540" t="s">
        <v>867</v>
      </c>
      <c r="I5540" t="s">
        <v>859</v>
      </c>
      <c r="J5540" t="s">
        <v>7607</v>
      </c>
      <c r="K5540" t="s">
        <v>859</v>
      </c>
      <c r="L5540" t="s">
        <v>859</v>
      </c>
    </row>
    <row r="5541" spans="1:12">
      <c r="A5541" t="s">
        <v>22372</v>
      </c>
      <c r="B5541" t="s">
        <v>22331</v>
      </c>
      <c r="C5541" t="str">
        <f t="shared" si="86"/>
        <v>Lamosaic</v>
      </c>
      <c r="D5541" s="2" t="s">
        <v>12350</v>
      </c>
      <c r="E5541" t="s">
        <v>889</v>
      </c>
      <c r="F5541" t="s">
        <v>15622</v>
      </c>
      <c r="G5541" t="s">
        <v>856</v>
      </c>
      <c r="H5541" t="s">
        <v>1221</v>
      </c>
      <c r="I5541" t="s">
        <v>859</v>
      </c>
      <c r="J5541" t="s">
        <v>11414</v>
      </c>
      <c r="K5541" t="s">
        <v>859</v>
      </c>
      <c r="L5541" t="s">
        <v>859</v>
      </c>
    </row>
    <row r="5542" spans="1:12">
      <c r="A5542" t="s">
        <v>22375</v>
      </c>
      <c r="B5542" t="s">
        <v>22333</v>
      </c>
      <c r="C5542" t="str">
        <f t="shared" si="86"/>
        <v>Akiko</v>
      </c>
      <c r="D5542" s="2" t="s">
        <v>25699</v>
      </c>
      <c r="E5542" t="s">
        <v>14589</v>
      </c>
      <c r="F5542" t="s">
        <v>25700</v>
      </c>
      <c r="G5542" t="s">
        <v>856</v>
      </c>
      <c r="H5542" t="s">
        <v>4472</v>
      </c>
      <c r="I5542" t="s">
        <v>859</v>
      </c>
      <c r="J5542" t="s">
        <v>14548</v>
      </c>
      <c r="K5542" t="s">
        <v>859</v>
      </c>
      <c r="L5542" t="s">
        <v>859</v>
      </c>
    </row>
    <row r="5543" spans="1:12">
      <c r="A5543" t="s">
        <v>22377</v>
      </c>
      <c r="B5543" t="s">
        <v>22335</v>
      </c>
      <c r="C5543" t="str">
        <f t="shared" si="86"/>
        <v>Spice</v>
      </c>
      <c r="D5543" s="2" t="s">
        <v>25701</v>
      </c>
      <c r="E5543" t="s">
        <v>25702</v>
      </c>
      <c r="F5543" t="s">
        <v>25703</v>
      </c>
      <c r="G5543" t="s">
        <v>856</v>
      </c>
      <c r="H5543" t="s">
        <v>329</v>
      </c>
      <c r="I5543" t="s">
        <v>859</v>
      </c>
      <c r="J5543" t="s">
        <v>3328</v>
      </c>
      <c r="K5543" t="s">
        <v>859</v>
      </c>
      <c r="L5543" t="s">
        <v>859</v>
      </c>
    </row>
    <row r="5544" spans="1:12">
      <c r="A5544" t="s">
        <v>22379</v>
      </c>
      <c r="B5544" t="s">
        <v>22337</v>
      </c>
      <c r="C5544" t="str">
        <f t="shared" si="86"/>
        <v>Kapil</v>
      </c>
      <c r="D5544" s="2" t="s">
        <v>23129</v>
      </c>
      <c r="E5544" t="s">
        <v>859</v>
      </c>
      <c r="F5544" t="s">
        <v>25704</v>
      </c>
      <c r="G5544" t="s">
        <v>856</v>
      </c>
      <c r="H5544" t="s">
        <v>175</v>
      </c>
      <c r="I5544" t="s">
        <v>17425</v>
      </c>
      <c r="J5544" t="s">
        <v>8048</v>
      </c>
      <c r="K5544" t="s">
        <v>859</v>
      </c>
      <c r="L5544" t="s">
        <v>859</v>
      </c>
    </row>
    <row r="5545" spans="1:12">
      <c r="A5545" t="s">
        <v>22381</v>
      </c>
      <c r="B5545" t="s">
        <v>22339</v>
      </c>
      <c r="C5545" t="str">
        <f t="shared" si="86"/>
        <v>Sahasra</v>
      </c>
      <c r="D5545" s="2" t="s">
        <v>22918</v>
      </c>
      <c r="E5545" t="s">
        <v>29661</v>
      </c>
      <c r="F5545" t="s">
        <v>29662</v>
      </c>
      <c r="G5545" t="s">
        <v>856</v>
      </c>
      <c r="H5545" t="s">
        <v>104</v>
      </c>
      <c r="I5545" t="s">
        <v>859</v>
      </c>
      <c r="J5545" t="s">
        <v>12658</v>
      </c>
      <c r="K5545" t="s">
        <v>859</v>
      </c>
      <c r="L5545" t="s">
        <v>859</v>
      </c>
    </row>
    <row r="5546" spans="1:12">
      <c r="A5546" t="s">
        <v>22383</v>
      </c>
      <c r="B5546" t="s">
        <v>22341</v>
      </c>
      <c r="C5546" t="str">
        <f t="shared" si="86"/>
        <v>Narmada</v>
      </c>
      <c r="D5546" s="2" t="s">
        <v>23445</v>
      </c>
      <c r="E5546" t="s">
        <v>4229</v>
      </c>
      <c r="F5546" t="s">
        <v>25705</v>
      </c>
      <c r="G5546" t="s">
        <v>6872</v>
      </c>
      <c r="H5546" t="s">
        <v>1223</v>
      </c>
      <c r="I5546" t="s">
        <v>859</v>
      </c>
      <c r="J5546" t="s">
        <v>3243</v>
      </c>
      <c r="K5546" t="s">
        <v>859</v>
      </c>
      <c r="L5546" t="s">
        <v>859</v>
      </c>
    </row>
    <row r="5547" spans="1:12">
      <c r="A5547" t="s">
        <v>22385</v>
      </c>
      <c r="B5547" t="s">
        <v>22349</v>
      </c>
      <c r="C5547" t="str">
        <f t="shared" si="86"/>
        <v>PropsharePlatina</v>
      </c>
      <c r="D5547" s="2" t="s">
        <v>25706</v>
      </c>
      <c r="E5547" t="s">
        <v>859</v>
      </c>
      <c r="F5547" t="s">
        <v>25707</v>
      </c>
      <c r="G5547" t="s">
        <v>15793</v>
      </c>
      <c r="H5547" t="s">
        <v>92</v>
      </c>
      <c r="I5547" t="s">
        <v>859</v>
      </c>
      <c r="J5547" t="s">
        <v>4313</v>
      </c>
      <c r="K5547" t="s">
        <v>859</v>
      </c>
      <c r="L5547" t="s">
        <v>859</v>
      </c>
    </row>
    <row r="5548" spans="1:12">
      <c r="A5548" t="s">
        <v>22388</v>
      </c>
      <c r="B5548" t="s">
        <v>22351</v>
      </c>
      <c r="C5548" t="str">
        <f t="shared" si="86"/>
        <v>Captain</v>
      </c>
      <c r="D5548" s="2" t="s">
        <v>10907</v>
      </c>
      <c r="E5548" t="s">
        <v>4951</v>
      </c>
      <c r="F5548" t="s">
        <v>24517</v>
      </c>
      <c r="G5548" t="s">
        <v>856</v>
      </c>
      <c r="H5548" t="s">
        <v>505</v>
      </c>
      <c r="I5548" t="s">
        <v>381</v>
      </c>
      <c r="J5548" t="s">
        <v>22040</v>
      </c>
      <c r="K5548" t="s">
        <v>437</v>
      </c>
      <c r="L5548" t="s">
        <v>859</v>
      </c>
    </row>
    <row r="5549" spans="1:12">
      <c r="A5549" t="s">
        <v>22392</v>
      </c>
      <c r="B5549" t="s">
        <v>22353</v>
      </c>
      <c r="C5549" t="str">
        <f t="shared" si="86"/>
        <v>JK</v>
      </c>
      <c r="D5549" s="2" t="s">
        <v>29663</v>
      </c>
      <c r="E5549" t="s">
        <v>859</v>
      </c>
      <c r="F5549" t="s">
        <v>29664</v>
      </c>
      <c r="G5549" t="s">
        <v>856</v>
      </c>
      <c r="H5549" t="s">
        <v>5690</v>
      </c>
      <c r="I5549" t="s">
        <v>859</v>
      </c>
      <c r="J5549" t="s">
        <v>22354</v>
      </c>
      <c r="K5549" t="s">
        <v>859</v>
      </c>
      <c r="L5549" t="s">
        <v>859</v>
      </c>
    </row>
    <row r="5550" spans="1:12">
      <c r="A5550" t="s">
        <v>22397</v>
      </c>
      <c r="B5550" t="s">
        <v>22356</v>
      </c>
      <c r="C5550" t="str">
        <f t="shared" si="86"/>
        <v>Enser</v>
      </c>
      <c r="D5550" s="2" t="s">
        <v>4972</v>
      </c>
      <c r="E5550" t="s">
        <v>5757</v>
      </c>
      <c r="F5550" t="s">
        <v>25708</v>
      </c>
      <c r="G5550" t="s">
        <v>856</v>
      </c>
      <c r="H5550" t="s">
        <v>859</v>
      </c>
      <c r="I5550" t="s">
        <v>859</v>
      </c>
      <c r="J5550" t="s">
        <v>859</v>
      </c>
      <c r="K5550" t="s">
        <v>859</v>
      </c>
      <c r="L5550" t="s">
        <v>859</v>
      </c>
    </row>
    <row r="5551" spans="1:12">
      <c r="A5551" t="s">
        <v>22400</v>
      </c>
      <c r="B5551" t="s">
        <v>22358</v>
      </c>
      <c r="C5551" t="str">
        <f t="shared" si="86"/>
        <v>Shubhshree</v>
      </c>
      <c r="D5551" s="2" t="s">
        <v>4665</v>
      </c>
      <c r="E5551" t="s">
        <v>4181</v>
      </c>
      <c r="F5551" t="s">
        <v>29665</v>
      </c>
      <c r="G5551" t="s">
        <v>856</v>
      </c>
      <c r="H5551" t="s">
        <v>859</v>
      </c>
      <c r="I5551" t="s">
        <v>859</v>
      </c>
      <c r="J5551" t="s">
        <v>859</v>
      </c>
      <c r="K5551" t="s">
        <v>859</v>
      </c>
      <c r="L5551" t="s">
        <v>859</v>
      </c>
    </row>
    <row r="5552" spans="1:12">
      <c r="A5552" t="s">
        <v>22402</v>
      </c>
      <c r="B5552" t="s">
        <v>22360</v>
      </c>
      <c r="C5552" t="str">
        <f t="shared" si="86"/>
        <v>ROX</v>
      </c>
      <c r="D5552" s="2" t="s">
        <v>1854</v>
      </c>
      <c r="E5552" t="s">
        <v>1570</v>
      </c>
      <c r="F5552" t="s">
        <v>25709</v>
      </c>
      <c r="G5552" t="s">
        <v>856</v>
      </c>
      <c r="H5552" t="s">
        <v>22361</v>
      </c>
      <c r="I5552" t="s">
        <v>859</v>
      </c>
      <c r="J5552" t="s">
        <v>22362</v>
      </c>
      <c r="K5552" t="s">
        <v>859</v>
      </c>
      <c r="L5552" t="s">
        <v>859</v>
      </c>
    </row>
    <row r="5553" spans="1:12">
      <c r="A5553" t="s">
        <v>842</v>
      </c>
      <c r="B5553" t="s">
        <v>843</v>
      </c>
      <c r="C5553" t="str">
        <f t="shared" si="86"/>
        <v>Name</v>
      </c>
      <c r="D5553" s="2" t="s">
        <v>844</v>
      </c>
      <c r="E5553" t="s">
        <v>845</v>
      </c>
      <c r="F5553" t="s">
        <v>846</v>
      </c>
      <c r="G5553" t="s">
        <v>847</v>
      </c>
      <c r="H5553" t="s">
        <v>848</v>
      </c>
      <c r="I5553" t="s">
        <v>849</v>
      </c>
      <c r="J5553" t="s">
        <v>850</v>
      </c>
      <c r="K5553" t="s">
        <v>851</v>
      </c>
      <c r="L5553" t="s">
        <v>852</v>
      </c>
    </row>
    <row r="5554" spans="1:12">
      <c r="A5554" t="s">
        <v>22405</v>
      </c>
      <c r="B5554" t="s">
        <v>22364</v>
      </c>
      <c r="C5554" t="str">
        <f t="shared" si="86"/>
        <v>Capital</v>
      </c>
      <c r="D5554" s="2" t="s">
        <v>24382</v>
      </c>
      <c r="E5554" t="s">
        <v>859</v>
      </c>
      <c r="F5554" t="s">
        <v>29666</v>
      </c>
      <c r="G5554" t="s">
        <v>1399</v>
      </c>
      <c r="H5554" t="s">
        <v>16450</v>
      </c>
      <c r="I5554" t="s">
        <v>859</v>
      </c>
      <c r="J5554" t="s">
        <v>22365</v>
      </c>
      <c r="K5554" t="s">
        <v>859</v>
      </c>
      <c r="L5554" t="s">
        <v>859</v>
      </c>
    </row>
    <row r="5555" spans="1:12">
      <c r="A5555" t="s">
        <v>22408</v>
      </c>
      <c r="B5555" t="s">
        <v>22367</v>
      </c>
      <c r="C5555" t="str">
        <f t="shared" si="86"/>
        <v>Arvind</v>
      </c>
      <c r="D5555" s="2" t="s">
        <v>8282</v>
      </c>
      <c r="E5555" t="s">
        <v>4007</v>
      </c>
      <c r="F5555" t="s">
        <v>25710</v>
      </c>
      <c r="G5555" t="s">
        <v>856</v>
      </c>
      <c r="H5555" t="s">
        <v>8073</v>
      </c>
      <c r="I5555" t="s">
        <v>859</v>
      </c>
      <c r="J5555" t="s">
        <v>11019</v>
      </c>
      <c r="K5555" t="s">
        <v>859</v>
      </c>
      <c r="L5555" t="s">
        <v>859</v>
      </c>
    </row>
    <row r="5556" spans="1:12">
      <c r="A5556" t="s">
        <v>22413</v>
      </c>
      <c r="B5556" t="s">
        <v>22369</v>
      </c>
      <c r="C5556" t="str">
        <f t="shared" si="86"/>
        <v>Midwest</v>
      </c>
      <c r="D5556" s="2" t="s">
        <v>25711</v>
      </c>
      <c r="E5556" t="s">
        <v>859</v>
      </c>
      <c r="F5556" t="s">
        <v>25712</v>
      </c>
      <c r="G5556" t="s">
        <v>856</v>
      </c>
      <c r="H5556" t="s">
        <v>516</v>
      </c>
      <c r="I5556" t="s">
        <v>859</v>
      </c>
      <c r="J5556" t="s">
        <v>574</v>
      </c>
      <c r="K5556" t="s">
        <v>859</v>
      </c>
      <c r="L5556" t="s">
        <v>859</v>
      </c>
    </row>
    <row r="5557" spans="1:12">
      <c r="A5557" t="s">
        <v>22415</v>
      </c>
      <c r="B5557" t="s">
        <v>22371</v>
      </c>
      <c r="C5557" t="str">
        <f t="shared" si="86"/>
        <v>De</v>
      </c>
      <c r="D5557" s="2" t="s">
        <v>18379</v>
      </c>
      <c r="E5557" t="s">
        <v>12054</v>
      </c>
      <c r="F5557" t="s">
        <v>29667</v>
      </c>
      <c r="G5557" t="s">
        <v>856</v>
      </c>
      <c r="H5557" t="s">
        <v>859</v>
      </c>
      <c r="I5557" t="s">
        <v>859</v>
      </c>
      <c r="J5557" t="s">
        <v>859</v>
      </c>
      <c r="K5557" t="s">
        <v>859</v>
      </c>
      <c r="L5557" t="s">
        <v>859</v>
      </c>
    </row>
    <row r="5558" spans="1:12">
      <c r="A5558" t="s">
        <v>22420</v>
      </c>
      <c r="B5558" t="s">
        <v>22373</v>
      </c>
      <c r="C5558" t="str">
        <f t="shared" si="86"/>
        <v>Abate</v>
      </c>
      <c r="D5558" s="2" t="s">
        <v>6058</v>
      </c>
      <c r="E5558" t="s">
        <v>25713</v>
      </c>
      <c r="F5558" t="s">
        <v>25714</v>
      </c>
      <c r="G5558" t="s">
        <v>856</v>
      </c>
      <c r="H5558" t="s">
        <v>429</v>
      </c>
      <c r="I5558" t="s">
        <v>22374</v>
      </c>
      <c r="J5558" t="s">
        <v>5053</v>
      </c>
      <c r="K5558" t="s">
        <v>859</v>
      </c>
      <c r="L5558" t="s">
        <v>859</v>
      </c>
    </row>
    <row r="5559" spans="1:12">
      <c r="A5559" t="s">
        <v>22424</v>
      </c>
      <c r="B5559" t="s">
        <v>22378</v>
      </c>
      <c r="C5559" t="str">
        <f t="shared" si="86"/>
        <v>Sunrest</v>
      </c>
      <c r="D5559" s="2" t="s">
        <v>12967</v>
      </c>
      <c r="E5559" t="s">
        <v>13800</v>
      </c>
      <c r="F5559" t="s">
        <v>7740</v>
      </c>
      <c r="G5559" t="s">
        <v>856</v>
      </c>
      <c r="H5559" t="s">
        <v>859</v>
      </c>
      <c r="I5559" t="s">
        <v>859</v>
      </c>
      <c r="J5559" t="s">
        <v>859</v>
      </c>
      <c r="K5559" t="s">
        <v>859</v>
      </c>
      <c r="L5559" t="s">
        <v>859</v>
      </c>
    </row>
    <row r="5560" spans="1:12">
      <c r="A5560" t="s">
        <v>22428</v>
      </c>
      <c r="B5560" t="s">
        <v>22380</v>
      </c>
      <c r="C5560" t="str">
        <f t="shared" si="86"/>
        <v>Remedium</v>
      </c>
      <c r="D5560" s="2" t="s">
        <v>505</v>
      </c>
      <c r="E5560" t="s">
        <v>29668</v>
      </c>
      <c r="F5560" t="s">
        <v>18807</v>
      </c>
      <c r="G5560" t="s">
        <v>856</v>
      </c>
      <c r="H5560" t="s">
        <v>497</v>
      </c>
      <c r="I5560" t="s">
        <v>859</v>
      </c>
      <c r="J5560" t="s">
        <v>12385</v>
      </c>
      <c r="K5560" t="s">
        <v>859</v>
      </c>
      <c r="L5560" t="s">
        <v>859</v>
      </c>
    </row>
    <row r="5561" spans="1:12">
      <c r="A5561" t="s">
        <v>22430</v>
      </c>
      <c r="B5561" t="s">
        <v>22382</v>
      </c>
      <c r="C5561" t="str">
        <f t="shared" si="86"/>
        <v>Shashwat</v>
      </c>
      <c r="D5561" s="2" t="s">
        <v>25715</v>
      </c>
      <c r="E5561" t="s">
        <v>3921</v>
      </c>
      <c r="F5561" t="s">
        <v>7216</v>
      </c>
      <c r="G5561" t="s">
        <v>856</v>
      </c>
      <c r="H5561" t="s">
        <v>574</v>
      </c>
      <c r="I5561" t="s">
        <v>859</v>
      </c>
      <c r="J5561" t="s">
        <v>3710</v>
      </c>
      <c r="K5561" t="s">
        <v>859</v>
      </c>
      <c r="L5561" t="s">
        <v>859</v>
      </c>
    </row>
    <row r="5562" spans="1:12">
      <c r="A5562" t="s">
        <v>22432</v>
      </c>
      <c r="B5562" t="s">
        <v>22384</v>
      </c>
      <c r="C5562" t="str">
        <f t="shared" si="86"/>
        <v>Lucent</v>
      </c>
      <c r="D5562" s="2" t="s">
        <v>29669</v>
      </c>
      <c r="E5562" t="s">
        <v>29670</v>
      </c>
      <c r="F5562" t="s">
        <v>29671</v>
      </c>
      <c r="G5562" t="s">
        <v>856</v>
      </c>
      <c r="H5562" t="s">
        <v>4580</v>
      </c>
      <c r="I5562" t="s">
        <v>859</v>
      </c>
      <c r="J5562" t="s">
        <v>657</v>
      </c>
      <c r="K5562" t="s">
        <v>859</v>
      </c>
      <c r="L5562" t="s">
        <v>859</v>
      </c>
    </row>
    <row r="5563" spans="1:12">
      <c r="A5563" t="s">
        <v>22435</v>
      </c>
      <c r="B5563" t="s">
        <v>22386</v>
      </c>
      <c r="C5563" t="str">
        <f t="shared" si="86"/>
        <v>A</v>
      </c>
      <c r="D5563" s="2" t="s">
        <v>26352</v>
      </c>
      <c r="E5563" t="s">
        <v>29672</v>
      </c>
      <c r="F5563" t="s">
        <v>29673</v>
      </c>
      <c r="G5563" t="s">
        <v>856</v>
      </c>
      <c r="H5563" t="s">
        <v>6362</v>
      </c>
      <c r="I5563" t="s">
        <v>11450</v>
      </c>
      <c r="J5563" t="s">
        <v>22387</v>
      </c>
      <c r="K5563" t="s">
        <v>7148</v>
      </c>
      <c r="L5563" t="s">
        <v>859</v>
      </c>
    </row>
    <row r="5564" spans="1:12">
      <c r="A5564" t="s">
        <v>842</v>
      </c>
      <c r="B5564" t="s">
        <v>843</v>
      </c>
      <c r="C5564" t="str">
        <f t="shared" si="86"/>
        <v>Name</v>
      </c>
      <c r="D5564" s="2" t="s">
        <v>844</v>
      </c>
      <c r="E5564" t="s">
        <v>845</v>
      </c>
      <c r="F5564" t="s">
        <v>846</v>
      </c>
      <c r="G5564" t="s">
        <v>847</v>
      </c>
      <c r="H5564" t="s">
        <v>848</v>
      </c>
      <c r="I5564" t="s">
        <v>849</v>
      </c>
      <c r="J5564" t="s">
        <v>850</v>
      </c>
      <c r="K5564" t="s">
        <v>851</v>
      </c>
      <c r="L5564" t="s">
        <v>852</v>
      </c>
    </row>
    <row r="5565" spans="1:12">
      <c r="A5565" t="s">
        <v>22437</v>
      </c>
      <c r="B5565" t="s">
        <v>22389</v>
      </c>
      <c r="C5565" t="str">
        <f t="shared" si="86"/>
        <v>Digitide</v>
      </c>
      <c r="D5565" s="2" t="s">
        <v>29674</v>
      </c>
      <c r="E5565" t="s">
        <v>6504</v>
      </c>
      <c r="F5565" t="s">
        <v>29675</v>
      </c>
      <c r="G5565" t="s">
        <v>856</v>
      </c>
      <c r="H5565" t="s">
        <v>5774</v>
      </c>
      <c r="I5565" t="s">
        <v>22390</v>
      </c>
      <c r="J5565" t="s">
        <v>22391</v>
      </c>
      <c r="K5565" t="s">
        <v>6176</v>
      </c>
      <c r="L5565" t="s">
        <v>859</v>
      </c>
    </row>
    <row r="5566" spans="1:12">
      <c r="A5566" t="s">
        <v>22439</v>
      </c>
      <c r="B5566" t="s">
        <v>22393</v>
      </c>
      <c r="C5566" t="str">
        <f t="shared" si="86"/>
        <v>Siemens</v>
      </c>
      <c r="D5566" s="2" t="s">
        <v>29676</v>
      </c>
      <c r="E5566" t="s">
        <v>29677</v>
      </c>
      <c r="F5566" t="s">
        <v>29678</v>
      </c>
      <c r="G5566" t="s">
        <v>856</v>
      </c>
      <c r="H5566" t="s">
        <v>22394</v>
      </c>
      <c r="I5566" t="s">
        <v>22395</v>
      </c>
      <c r="J5566" t="s">
        <v>22396</v>
      </c>
      <c r="K5566" t="s">
        <v>6974</v>
      </c>
      <c r="L5566" t="s">
        <v>859</v>
      </c>
    </row>
    <row r="5567" spans="1:12">
      <c r="A5567" t="s">
        <v>22441</v>
      </c>
      <c r="B5567" t="s">
        <v>22398</v>
      </c>
      <c r="C5567" t="str">
        <f t="shared" si="86"/>
        <v>Bluspring</v>
      </c>
      <c r="D5567" s="2" t="s">
        <v>24735</v>
      </c>
      <c r="E5567" t="s">
        <v>859</v>
      </c>
      <c r="F5567" t="s">
        <v>29679</v>
      </c>
      <c r="G5567" t="s">
        <v>856</v>
      </c>
      <c r="H5567" t="s">
        <v>20734</v>
      </c>
      <c r="I5567" t="s">
        <v>859</v>
      </c>
      <c r="J5567" t="s">
        <v>22399</v>
      </c>
      <c r="K5567" t="s">
        <v>859</v>
      </c>
      <c r="L5567" t="s">
        <v>859</v>
      </c>
    </row>
    <row r="5568" spans="1:12">
      <c r="A5568" t="s">
        <v>22443</v>
      </c>
      <c r="B5568" t="s">
        <v>22401</v>
      </c>
      <c r="C5568" t="str">
        <f t="shared" si="86"/>
        <v>Emkay</v>
      </c>
      <c r="D5568" s="2" t="s">
        <v>25717</v>
      </c>
      <c r="E5568" t="s">
        <v>235</v>
      </c>
      <c r="F5568" t="s">
        <v>25718</v>
      </c>
      <c r="G5568" t="s">
        <v>1369</v>
      </c>
      <c r="H5568" t="s">
        <v>859</v>
      </c>
      <c r="I5568" t="s">
        <v>859</v>
      </c>
      <c r="J5568" t="s">
        <v>859</v>
      </c>
      <c r="K5568" t="s">
        <v>859</v>
      </c>
      <c r="L5568" t="s">
        <v>859</v>
      </c>
    </row>
    <row r="5569" spans="1:12">
      <c r="A5569" t="s">
        <v>22445</v>
      </c>
      <c r="B5569" t="s">
        <v>22403</v>
      </c>
      <c r="C5569" t="str">
        <f t="shared" si="86"/>
        <v>Heads</v>
      </c>
      <c r="D5569" s="2" t="s">
        <v>3466</v>
      </c>
      <c r="E5569" t="s">
        <v>8785</v>
      </c>
      <c r="F5569" t="s">
        <v>7417</v>
      </c>
      <c r="G5569" t="s">
        <v>856</v>
      </c>
      <c r="H5569" t="s">
        <v>6053</v>
      </c>
      <c r="I5569" t="s">
        <v>22404</v>
      </c>
      <c r="J5569" t="s">
        <v>1051</v>
      </c>
      <c r="K5569" t="s">
        <v>859</v>
      </c>
      <c r="L5569" t="s">
        <v>859</v>
      </c>
    </row>
    <row r="5570" spans="1:12">
      <c r="A5570" t="s">
        <v>22447</v>
      </c>
      <c r="B5570" t="s">
        <v>22406</v>
      </c>
      <c r="C5570" t="str">
        <f t="shared" ref="C5570:C5587" si="87">IFERROR(LEFT(B5570,FIND(" ",B5570)-1),B5570)</f>
        <v>Mittal</v>
      </c>
      <c r="D5570" s="2" t="s">
        <v>1908</v>
      </c>
      <c r="E5570" t="s">
        <v>4082</v>
      </c>
      <c r="F5570" t="s">
        <v>8396</v>
      </c>
      <c r="G5570" t="s">
        <v>856</v>
      </c>
      <c r="H5570" t="s">
        <v>1787</v>
      </c>
      <c r="I5570" t="s">
        <v>22407</v>
      </c>
      <c r="J5570" t="s">
        <v>2744</v>
      </c>
      <c r="K5570" t="s">
        <v>6584</v>
      </c>
      <c r="L5570" t="s">
        <v>859</v>
      </c>
    </row>
    <row r="5571" spans="1:12">
      <c r="A5571" t="s">
        <v>22796</v>
      </c>
      <c r="B5571" t="s">
        <v>22409</v>
      </c>
      <c r="C5571" t="str">
        <f t="shared" si="87"/>
        <v>Bluestone</v>
      </c>
      <c r="D5571" s="2" t="s">
        <v>23304</v>
      </c>
      <c r="E5571" t="s">
        <v>859</v>
      </c>
      <c r="F5571" t="s">
        <v>29680</v>
      </c>
      <c r="G5571" t="s">
        <v>856</v>
      </c>
      <c r="H5571" t="s">
        <v>22410</v>
      </c>
      <c r="I5571" t="s">
        <v>11522</v>
      </c>
      <c r="J5571" t="s">
        <v>22411</v>
      </c>
      <c r="K5571" t="s">
        <v>22412</v>
      </c>
      <c r="L5571" t="s">
        <v>859</v>
      </c>
    </row>
    <row r="5572" spans="1:12">
      <c r="A5572" t="s">
        <v>22797</v>
      </c>
      <c r="B5572" t="s">
        <v>22414</v>
      </c>
      <c r="C5572" t="str">
        <f t="shared" si="87"/>
        <v>Yash</v>
      </c>
      <c r="D5572" s="2" t="s">
        <v>3489</v>
      </c>
      <c r="E5572" t="s">
        <v>859</v>
      </c>
      <c r="F5572" t="s">
        <v>3489</v>
      </c>
      <c r="G5572" t="s">
        <v>856</v>
      </c>
      <c r="H5572" t="s">
        <v>552</v>
      </c>
      <c r="I5572" t="s">
        <v>9745</v>
      </c>
      <c r="J5572" t="s">
        <v>7035</v>
      </c>
      <c r="K5572" t="s">
        <v>859</v>
      </c>
      <c r="L5572" t="s">
        <v>859</v>
      </c>
    </row>
    <row r="5573" spans="1:12">
      <c r="A5573" t="s">
        <v>23058</v>
      </c>
      <c r="B5573" t="s">
        <v>22421</v>
      </c>
      <c r="C5573" t="str">
        <f t="shared" si="87"/>
        <v>Rajkamal</v>
      </c>
      <c r="D5573" s="2" t="s">
        <v>23370</v>
      </c>
      <c r="E5573" t="s">
        <v>9437</v>
      </c>
      <c r="F5573" t="s">
        <v>10330</v>
      </c>
      <c r="G5573" t="s">
        <v>856</v>
      </c>
      <c r="H5573" t="s">
        <v>437</v>
      </c>
      <c r="I5573" t="s">
        <v>22422</v>
      </c>
      <c r="J5573" t="s">
        <v>555</v>
      </c>
      <c r="K5573" t="s">
        <v>22423</v>
      </c>
      <c r="L5573" t="s">
        <v>859</v>
      </c>
    </row>
    <row r="5574" spans="1:12">
      <c r="A5574" t="s">
        <v>25719</v>
      </c>
      <c r="B5574" t="s">
        <v>22425</v>
      </c>
      <c r="C5574" t="str">
        <f t="shared" si="87"/>
        <v>Marble</v>
      </c>
      <c r="D5574" s="2" t="s">
        <v>25567</v>
      </c>
      <c r="E5574" t="s">
        <v>29681</v>
      </c>
      <c r="F5574" t="s">
        <v>29682</v>
      </c>
      <c r="G5574" t="s">
        <v>856</v>
      </c>
      <c r="H5574" t="s">
        <v>1441</v>
      </c>
      <c r="I5574" t="s">
        <v>22426</v>
      </c>
      <c r="J5574" t="s">
        <v>7168</v>
      </c>
      <c r="K5574" t="s">
        <v>22427</v>
      </c>
      <c r="L5574" t="s">
        <v>859</v>
      </c>
    </row>
    <row r="5575" spans="1:12">
      <c r="A5575" t="s">
        <v>25720</v>
      </c>
      <c r="B5575" t="s">
        <v>22429</v>
      </c>
      <c r="C5575" t="str">
        <f t="shared" si="87"/>
        <v>Anondita</v>
      </c>
      <c r="D5575" s="2" t="s">
        <v>25721</v>
      </c>
      <c r="E5575" t="s">
        <v>22870</v>
      </c>
      <c r="F5575" t="s">
        <v>25722</v>
      </c>
      <c r="G5575" t="s">
        <v>856</v>
      </c>
      <c r="H5575" t="s">
        <v>859</v>
      </c>
      <c r="I5575" t="s">
        <v>859</v>
      </c>
      <c r="J5575" t="s">
        <v>859</v>
      </c>
      <c r="K5575" t="s">
        <v>859</v>
      </c>
      <c r="L5575" t="s">
        <v>859</v>
      </c>
    </row>
    <row r="5576" spans="1:12">
      <c r="A5576" t="s">
        <v>25723</v>
      </c>
      <c r="B5576" t="s">
        <v>22431</v>
      </c>
      <c r="C5576" t="str">
        <f t="shared" si="87"/>
        <v>Current</v>
      </c>
      <c r="D5576" s="2" t="s">
        <v>24983</v>
      </c>
      <c r="E5576" t="s">
        <v>23268</v>
      </c>
      <c r="F5576" t="s">
        <v>29683</v>
      </c>
      <c r="G5576" t="s">
        <v>856</v>
      </c>
      <c r="H5576" t="s">
        <v>2888</v>
      </c>
      <c r="I5576" t="s">
        <v>859</v>
      </c>
      <c r="J5576" t="s">
        <v>3487</v>
      </c>
      <c r="K5576" t="s">
        <v>859</v>
      </c>
      <c r="L5576" t="s">
        <v>859</v>
      </c>
    </row>
    <row r="5577" spans="1:12">
      <c r="A5577" t="s">
        <v>25724</v>
      </c>
      <c r="B5577" t="s">
        <v>22433</v>
      </c>
      <c r="C5577" t="str">
        <f t="shared" si="87"/>
        <v>STL</v>
      </c>
      <c r="D5577" s="2" t="s">
        <v>3191</v>
      </c>
      <c r="E5577" t="s">
        <v>859</v>
      </c>
      <c r="F5577" t="s">
        <v>29684</v>
      </c>
      <c r="G5577" t="s">
        <v>856</v>
      </c>
      <c r="H5577" t="s">
        <v>537</v>
      </c>
      <c r="I5577" t="s">
        <v>22434</v>
      </c>
      <c r="J5577" t="s">
        <v>7396</v>
      </c>
      <c r="K5577" t="s">
        <v>5661</v>
      </c>
      <c r="L5577" t="s">
        <v>859</v>
      </c>
    </row>
    <row r="5578" spans="1:12">
      <c r="A5578" t="s">
        <v>25725</v>
      </c>
      <c r="B5578" t="s">
        <v>22436</v>
      </c>
      <c r="C5578" t="str">
        <f t="shared" si="87"/>
        <v>Kody</v>
      </c>
      <c r="D5578" s="2" t="s">
        <v>29685</v>
      </c>
      <c r="E5578" t="s">
        <v>24134</v>
      </c>
      <c r="F5578" t="s">
        <v>29686</v>
      </c>
      <c r="G5578" t="s">
        <v>856</v>
      </c>
      <c r="H5578" t="s">
        <v>859</v>
      </c>
      <c r="I5578" t="s">
        <v>859</v>
      </c>
      <c r="J5578" t="s">
        <v>859</v>
      </c>
      <c r="K5578" t="s">
        <v>859</v>
      </c>
      <c r="L5578" t="s">
        <v>859</v>
      </c>
    </row>
    <row r="5579" spans="1:12">
      <c r="A5579" t="s">
        <v>25726</v>
      </c>
      <c r="B5579" t="s">
        <v>22438</v>
      </c>
      <c r="C5579" t="str">
        <f t="shared" si="87"/>
        <v>Ecoline</v>
      </c>
      <c r="D5579" s="2" t="s">
        <v>4744</v>
      </c>
      <c r="E5579" t="s">
        <v>2267</v>
      </c>
      <c r="F5579" t="s">
        <v>25727</v>
      </c>
      <c r="G5579" t="s">
        <v>856</v>
      </c>
      <c r="H5579" t="s">
        <v>859</v>
      </c>
      <c r="I5579" t="s">
        <v>859</v>
      </c>
      <c r="J5579" t="s">
        <v>859</v>
      </c>
      <c r="K5579" t="s">
        <v>859</v>
      </c>
      <c r="L5579" t="s">
        <v>859</v>
      </c>
    </row>
    <row r="5580" spans="1:12">
      <c r="A5580" t="s">
        <v>842</v>
      </c>
      <c r="B5580" t="s">
        <v>843</v>
      </c>
      <c r="C5580" t="str">
        <f t="shared" si="87"/>
        <v>Name</v>
      </c>
      <c r="D5580" s="2" t="s">
        <v>844</v>
      </c>
      <c r="E5580" t="s">
        <v>845</v>
      </c>
      <c r="F5580" t="s">
        <v>846</v>
      </c>
      <c r="G5580" t="s">
        <v>847</v>
      </c>
      <c r="H5580" t="s">
        <v>848</v>
      </c>
      <c r="I5580" t="s">
        <v>849</v>
      </c>
      <c r="J5580" t="s">
        <v>850</v>
      </c>
      <c r="K5580" t="s">
        <v>851</v>
      </c>
      <c r="L5580" t="s">
        <v>852</v>
      </c>
    </row>
    <row r="5581" spans="1:12">
      <c r="A5581" t="s">
        <v>25728</v>
      </c>
      <c r="B5581" t="s">
        <v>22440</v>
      </c>
      <c r="C5581" t="str">
        <f t="shared" si="87"/>
        <v>Ganesha</v>
      </c>
      <c r="D5581" s="2" t="s">
        <v>23730</v>
      </c>
      <c r="E5581" t="s">
        <v>859</v>
      </c>
      <c r="F5581" t="s">
        <v>10550</v>
      </c>
      <c r="G5581" t="s">
        <v>856</v>
      </c>
      <c r="H5581" t="s">
        <v>859</v>
      </c>
      <c r="I5581" t="s">
        <v>859</v>
      </c>
      <c r="J5581" t="s">
        <v>859</v>
      </c>
      <c r="K5581" t="s">
        <v>859</v>
      </c>
      <c r="L5581" t="s">
        <v>859</v>
      </c>
    </row>
    <row r="5582" spans="1:12">
      <c r="A5582" t="s">
        <v>25729</v>
      </c>
      <c r="B5582" t="s">
        <v>22442</v>
      </c>
      <c r="C5582" t="str">
        <f t="shared" si="87"/>
        <v>Solvex</v>
      </c>
      <c r="D5582" s="2" t="s">
        <v>1629</v>
      </c>
      <c r="E5582" t="s">
        <v>340</v>
      </c>
      <c r="F5582" t="s">
        <v>7806</v>
      </c>
      <c r="G5582" t="s">
        <v>856</v>
      </c>
      <c r="H5582" t="s">
        <v>859</v>
      </c>
      <c r="I5582" t="s">
        <v>859</v>
      </c>
      <c r="J5582" t="s">
        <v>859</v>
      </c>
      <c r="K5582" t="s">
        <v>859</v>
      </c>
      <c r="L5582" t="s">
        <v>859</v>
      </c>
    </row>
    <row r="5583" spans="1:12">
      <c r="A5583" t="s">
        <v>25730</v>
      </c>
      <c r="B5583" t="s">
        <v>22444</v>
      </c>
      <c r="C5583" t="str">
        <f t="shared" si="87"/>
        <v>Hoac</v>
      </c>
      <c r="D5583" s="2" t="s">
        <v>25156</v>
      </c>
      <c r="E5583" t="s">
        <v>22748</v>
      </c>
      <c r="F5583" t="s">
        <v>25731</v>
      </c>
      <c r="G5583" t="s">
        <v>856</v>
      </c>
      <c r="H5583" t="s">
        <v>859</v>
      </c>
      <c r="I5583" t="s">
        <v>859</v>
      </c>
      <c r="J5583" t="s">
        <v>859</v>
      </c>
      <c r="K5583" t="s">
        <v>859</v>
      </c>
      <c r="L5583" t="s">
        <v>859</v>
      </c>
    </row>
    <row r="5584" spans="1:12">
      <c r="A5584" t="s">
        <v>25732</v>
      </c>
      <c r="B5584" t="s">
        <v>22448</v>
      </c>
      <c r="C5584" t="str">
        <f t="shared" si="87"/>
        <v>Ameenji</v>
      </c>
      <c r="D5584" s="2" t="s">
        <v>25733</v>
      </c>
      <c r="E5584" t="s">
        <v>8479</v>
      </c>
      <c r="F5584" t="s">
        <v>22907</v>
      </c>
      <c r="G5584" t="s">
        <v>856</v>
      </c>
      <c r="H5584" t="s">
        <v>859</v>
      </c>
      <c r="I5584" t="s">
        <v>859</v>
      </c>
      <c r="J5584" t="s">
        <v>859</v>
      </c>
      <c r="K5584" t="s">
        <v>859</v>
      </c>
      <c r="L5584" t="s">
        <v>859</v>
      </c>
    </row>
    <row r="5585" spans="1:12">
      <c r="A5585" t="s">
        <v>25734</v>
      </c>
      <c r="B5585" t="s">
        <v>22798</v>
      </c>
      <c r="C5585" t="str">
        <f t="shared" si="87"/>
        <v>Shipwaves</v>
      </c>
      <c r="D5585" s="2" t="s">
        <v>859</v>
      </c>
      <c r="E5585" t="s">
        <v>692</v>
      </c>
      <c r="F5585" t="s">
        <v>22799</v>
      </c>
      <c r="G5585" t="s">
        <v>859</v>
      </c>
      <c r="H5585" t="s">
        <v>859</v>
      </c>
      <c r="I5585" t="s">
        <v>859</v>
      </c>
      <c r="J5585" t="s">
        <v>859</v>
      </c>
      <c r="K5585" t="s">
        <v>859</v>
      </c>
      <c r="L5585" t="s">
        <v>859</v>
      </c>
    </row>
    <row r="5586" spans="1:12">
      <c r="A5586" t="s">
        <v>25735</v>
      </c>
      <c r="B5586" t="s">
        <v>22711</v>
      </c>
      <c r="C5586" t="str">
        <f t="shared" si="87"/>
        <v>Om</v>
      </c>
      <c r="D5586" s="2" t="s">
        <v>23789</v>
      </c>
      <c r="E5586" t="s">
        <v>4752</v>
      </c>
      <c r="F5586" t="s">
        <v>25736</v>
      </c>
      <c r="G5586" t="s">
        <v>856</v>
      </c>
      <c r="H5586" t="s">
        <v>859</v>
      </c>
      <c r="I5586" t="s">
        <v>859</v>
      </c>
      <c r="J5586" t="s">
        <v>859</v>
      </c>
      <c r="K5586" t="s">
        <v>859</v>
      </c>
      <c r="L5586" t="s">
        <v>859</v>
      </c>
    </row>
    <row r="5587" spans="1:12">
      <c r="A5587" t="s">
        <v>25737</v>
      </c>
      <c r="B5587" t="s">
        <v>25738</v>
      </c>
      <c r="C5587" t="str">
        <f t="shared" si="87"/>
        <v>Sihora</v>
      </c>
      <c r="D5587" s="2" t="s">
        <v>859</v>
      </c>
      <c r="E5587" t="s">
        <v>3846</v>
      </c>
      <c r="F5587" t="s">
        <v>2807</v>
      </c>
      <c r="G5587" t="s">
        <v>859</v>
      </c>
      <c r="H5587" t="s">
        <v>859</v>
      </c>
      <c r="I5587" t="s">
        <v>859</v>
      </c>
      <c r="J5587" t="s">
        <v>859</v>
      </c>
      <c r="K5587" t="s">
        <v>859</v>
      </c>
      <c r="L5587" t="s">
        <v>859</v>
      </c>
    </row>
    <row r="5588" spans="1:12">
      <c r="D5588"/>
    </row>
    <row r="5589" spans="1:12">
      <c r="D5589"/>
    </row>
    <row r="5590" spans="1:12">
      <c r="D5590"/>
    </row>
    <row r="5591" spans="1:12">
      <c r="D5591"/>
    </row>
    <row r="5592" spans="1:12">
      <c r="D5592"/>
    </row>
    <row r="5593" spans="1:12">
      <c r="D5593"/>
    </row>
    <row r="5594" spans="1:12">
      <c r="D5594"/>
    </row>
    <row r="5595" spans="1:12">
      <c r="D5595"/>
    </row>
    <row r="5596" spans="1:12">
      <c r="D5596"/>
    </row>
    <row r="5597" spans="1:12">
      <c r="D5597"/>
    </row>
    <row r="5598" spans="1:12">
      <c r="D5598"/>
    </row>
    <row r="5599" spans="1:12">
      <c r="D5599"/>
    </row>
    <row r="5600" spans="1:12">
      <c r="D5600"/>
    </row>
    <row r="5601" spans="4:4">
      <c r="D5601"/>
    </row>
    <row r="5602" spans="4:4">
      <c r="D5602"/>
    </row>
    <row r="5603" spans="4:4">
      <c r="D5603"/>
    </row>
    <row r="5604" spans="4:4">
      <c r="D5604"/>
    </row>
    <row r="5605" spans="4:4">
      <c r="D5605"/>
    </row>
    <row r="5606" spans="4:4">
      <c r="D5606"/>
    </row>
    <row r="5607" spans="4:4">
      <c r="D5607"/>
    </row>
    <row r="5608" spans="4:4">
      <c r="D5608"/>
    </row>
    <row r="5609" spans="4:4">
      <c r="D5609"/>
    </row>
    <row r="5610" spans="4:4">
      <c r="D5610"/>
    </row>
    <row r="5611" spans="4:4">
      <c r="D5611"/>
    </row>
    <row r="5612" spans="4:4">
      <c r="D5612"/>
    </row>
    <row r="5613" spans="4:4">
      <c r="D5613"/>
    </row>
    <row r="5614" spans="4:4">
      <c r="D5614"/>
    </row>
    <row r="5615" spans="4:4">
      <c r="D5615"/>
    </row>
    <row r="5616" spans="4:4">
      <c r="D5616"/>
    </row>
    <row r="5617" spans="4:4">
      <c r="D5617"/>
    </row>
    <row r="5618" spans="4:4">
      <c r="D5618"/>
    </row>
    <row r="5619" spans="4:4">
      <c r="D5619"/>
    </row>
    <row r="5620" spans="4:4">
      <c r="D5620"/>
    </row>
    <row r="5621" spans="4:4">
      <c r="D5621"/>
    </row>
    <row r="5622" spans="4:4">
      <c r="D5622"/>
    </row>
    <row r="5623" spans="4:4">
      <c r="D5623"/>
    </row>
    <row r="5624" spans="4:4">
      <c r="D5624"/>
    </row>
    <row r="5625" spans="4:4">
      <c r="D5625"/>
    </row>
    <row r="5626" spans="4:4">
      <c r="D5626"/>
    </row>
    <row r="5627" spans="4:4">
      <c r="D5627"/>
    </row>
    <row r="5628" spans="4:4">
      <c r="D5628"/>
    </row>
    <row r="5629" spans="4:4">
      <c r="D5629"/>
    </row>
    <row r="5630" spans="4:4">
      <c r="D5630"/>
    </row>
    <row r="5631" spans="4:4">
      <c r="D5631"/>
    </row>
    <row r="5632" spans="4:4">
      <c r="D5632"/>
    </row>
    <row r="5633" spans="4:4">
      <c r="D5633"/>
    </row>
    <row r="5634" spans="4:4">
      <c r="D5634"/>
    </row>
    <row r="5635" spans="4:4">
      <c r="D5635"/>
    </row>
    <row r="5636" spans="4:4">
      <c r="D5636"/>
    </row>
    <row r="5637" spans="4:4">
      <c r="D5637"/>
    </row>
    <row r="5638" spans="4:4">
      <c r="D5638"/>
    </row>
    <row r="5639" spans="4:4">
      <c r="D5639"/>
    </row>
    <row r="5640" spans="4:4">
      <c r="D5640"/>
    </row>
    <row r="5641" spans="4:4">
      <c r="D5641"/>
    </row>
    <row r="5642" spans="4:4">
      <c r="D5642"/>
    </row>
    <row r="5643" spans="4:4">
      <c r="D5643"/>
    </row>
    <row r="5644" spans="4:4">
      <c r="D5644"/>
    </row>
    <row r="5645" spans="4:4">
      <c r="D5645"/>
    </row>
    <row r="5646" spans="4:4">
      <c r="D5646"/>
    </row>
    <row r="5647" spans="4:4">
      <c r="D5647"/>
    </row>
    <row r="5648" spans="4:4">
      <c r="D5648"/>
    </row>
    <row r="5649" spans="4:4">
      <c r="D5649"/>
    </row>
    <row r="5650" spans="4:4">
      <c r="D5650"/>
    </row>
    <row r="5651" spans="4:4">
      <c r="D5651"/>
    </row>
    <row r="5652" spans="4:4">
      <c r="D5652"/>
    </row>
    <row r="5653" spans="4:4">
      <c r="D5653"/>
    </row>
    <row r="5654" spans="4:4">
      <c r="D5654"/>
    </row>
    <row r="5655" spans="4:4">
      <c r="D5655"/>
    </row>
    <row r="5656" spans="4:4">
      <c r="D5656"/>
    </row>
    <row r="5657" spans="4:4">
      <c r="D5657"/>
    </row>
    <row r="5658" spans="4:4">
      <c r="D5658"/>
    </row>
    <row r="5659" spans="4:4">
      <c r="D5659"/>
    </row>
    <row r="5660" spans="4:4">
      <c r="D5660"/>
    </row>
    <row r="5661" spans="4:4">
      <c r="D5661"/>
    </row>
    <row r="5662" spans="4:4">
      <c r="D5662"/>
    </row>
    <row r="5663" spans="4:4">
      <c r="D5663"/>
    </row>
    <row r="5664" spans="4:4">
      <c r="D5664"/>
    </row>
    <row r="5665" spans="4:4">
      <c r="D5665"/>
    </row>
    <row r="5666" spans="4:4">
      <c r="D5666"/>
    </row>
    <row r="5667" spans="4:4">
      <c r="D5667"/>
    </row>
    <row r="5668" spans="4:4">
      <c r="D5668"/>
    </row>
    <row r="5669" spans="4:4">
      <c r="D5669"/>
    </row>
    <row r="5670" spans="4:4">
      <c r="D5670"/>
    </row>
    <row r="5671" spans="4:4">
      <c r="D5671"/>
    </row>
    <row r="5672" spans="4:4">
      <c r="D5672"/>
    </row>
    <row r="5673" spans="4:4">
      <c r="D5673"/>
    </row>
    <row r="5674" spans="4:4">
      <c r="D5674"/>
    </row>
    <row r="5675" spans="4:4">
      <c r="D5675"/>
    </row>
    <row r="5676" spans="4:4">
      <c r="D5676"/>
    </row>
    <row r="5677" spans="4:4">
      <c r="D5677"/>
    </row>
    <row r="5678" spans="4:4">
      <c r="D5678"/>
    </row>
    <row r="5679" spans="4:4">
      <c r="D5679"/>
    </row>
    <row r="5680" spans="4:4">
      <c r="D5680"/>
    </row>
    <row r="5681" spans="4:4">
      <c r="D5681"/>
    </row>
    <row r="5682" spans="4:4">
      <c r="D5682"/>
    </row>
    <row r="5683" spans="4:4">
      <c r="D5683"/>
    </row>
    <row r="5684" spans="4:4">
      <c r="D5684"/>
    </row>
    <row r="5685" spans="4:4">
      <c r="D5685"/>
    </row>
    <row r="5686" spans="4:4">
      <c r="D5686"/>
    </row>
    <row r="5687" spans="4:4">
      <c r="D5687"/>
    </row>
    <row r="5688" spans="4:4">
      <c r="D5688"/>
    </row>
    <row r="5689" spans="4:4">
      <c r="D5689"/>
    </row>
    <row r="5690" spans="4:4">
      <c r="D5690"/>
    </row>
    <row r="5691" spans="4:4">
      <c r="D5691"/>
    </row>
    <row r="5692" spans="4:4">
      <c r="D5692"/>
    </row>
    <row r="5693" spans="4:4">
      <c r="D5693"/>
    </row>
    <row r="5694" spans="4:4">
      <c r="D5694"/>
    </row>
    <row r="5695" spans="4:4">
      <c r="D5695"/>
    </row>
    <row r="5696" spans="4:4">
      <c r="D5696"/>
    </row>
    <row r="5697" spans="4:4">
      <c r="D5697"/>
    </row>
    <row r="5698" spans="4:4">
      <c r="D5698"/>
    </row>
    <row r="5699" spans="4:4">
      <c r="D5699"/>
    </row>
    <row r="5700" spans="4:4">
      <c r="D5700"/>
    </row>
    <row r="5701" spans="4:4">
      <c r="D5701"/>
    </row>
    <row r="5702" spans="4:4">
      <c r="D5702"/>
    </row>
    <row r="5703" spans="4:4">
      <c r="D5703"/>
    </row>
    <row r="5704" spans="4:4">
      <c r="D5704"/>
    </row>
    <row r="5705" spans="4:4">
      <c r="D5705"/>
    </row>
    <row r="5706" spans="4:4">
      <c r="D5706"/>
    </row>
    <row r="5707" spans="4:4">
      <c r="D5707"/>
    </row>
    <row r="5708" spans="4:4">
      <c r="D5708"/>
    </row>
    <row r="5709" spans="4:4">
      <c r="D5709"/>
    </row>
    <row r="5710" spans="4:4">
      <c r="D5710"/>
    </row>
    <row r="5711" spans="4:4">
      <c r="D5711"/>
    </row>
    <row r="5712" spans="4:4">
      <c r="D5712"/>
    </row>
    <row r="5713" spans="4:4">
      <c r="D5713"/>
    </row>
    <row r="5714" spans="4:4">
      <c r="D5714"/>
    </row>
    <row r="5715" spans="4:4">
      <c r="D5715"/>
    </row>
    <row r="5716" spans="4:4">
      <c r="D5716"/>
    </row>
    <row r="5717" spans="4:4">
      <c r="D5717"/>
    </row>
    <row r="5718" spans="4:4">
      <c r="D5718"/>
    </row>
    <row r="5719" spans="4:4">
      <c r="D5719"/>
    </row>
    <row r="5720" spans="4:4">
      <c r="D5720"/>
    </row>
    <row r="5721" spans="4:4">
      <c r="D5721"/>
    </row>
    <row r="5722" spans="4:4">
      <c r="D5722"/>
    </row>
    <row r="5723" spans="4:4">
      <c r="D5723"/>
    </row>
    <row r="5724" spans="4:4">
      <c r="D5724"/>
    </row>
    <row r="5725" spans="4:4">
      <c r="D5725"/>
    </row>
    <row r="5726" spans="4:4">
      <c r="D5726"/>
    </row>
    <row r="5727" spans="4:4">
      <c r="D5727"/>
    </row>
    <row r="5728" spans="4:4">
      <c r="D5728"/>
    </row>
    <row r="5729" spans="4:4">
      <c r="D5729"/>
    </row>
    <row r="5730" spans="4:4">
      <c r="D5730"/>
    </row>
    <row r="5731" spans="4:4">
      <c r="D5731"/>
    </row>
    <row r="5732" spans="4:4">
      <c r="D5732"/>
    </row>
    <row r="5733" spans="4:4">
      <c r="D5733"/>
    </row>
    <row r="5734" spans="4:4">
      <c r="D5734"/>
    </row>
    <row r="5735" spans="4:4">
      <c r="D5735"/>
    </row>
    <row r="5736" spans="4:4">
      <c r="D5736"/>
    </row>
    <row r="5737" spans="4:4">
      <c r="D5737"/>
    </row>
    <row r="5738" spans="4:4">
      <c r="D5738"/>
    </row>
    <row r="5739" spans="4:4">
      <c r="D5739"/>
    </row>
    <row r="5740" spans="4:4">
      <c r="D5740"/>
    </row>
    <row r="5741" spans="4:4">
      <c r="D5741"/>
    </row>
    <row r="5742" spans="4:4">
      <c r="D5742"/>
    </row>
    <row r="5743" spans="4:4">
      <c r="D5743"/>
    </row>
    <row r="5744" spans="4:4">
      <c r="D5744"/>
    </row>
    <row r="5745" spans="4:4">
      <c r="D5745"/>
    </row>
    <row r="5746" spans="4:4">
      <c r="D5746"/>
    </row>
    <row r="5747" spans="4:4">
      <c r="D5747"/>
    </row>
    <row r="5748" spans="4:4">
      <c r="D5748"/>
    </row>
    <row r="5749" spans="4:4">
      <c r="D5749"/>
    </row>
    <row r="5750" spans="4:4">
      <c r="D5750"/>
    </row>
    <row r="5751" spans="4:4">
      <c r="D5751"/>
    </row>
    <row r="5752" spans="4:4">
      <c r="D5752"/>
    </row>
    <row r="5753" spans="4:4">
      <c r="D5753"/>
    </row>
    <row r="5754" spans="4:4">
      <c r="D5754"/>
    </row>
    <row r="5755" spans="4:4">
      <c r="D5755"/>
    </row>
    <row r="5756" spans="4:4">
      <c r="D5756"/>
    </row>
    <row r="5757" spans="4:4">
      <c r="D5757"/>
    </row>
    <row r="5758" spans="4:4">
      <c r="D5758"/>
    </row>
    <row r="5759" spans="4:4">
      <c r="D5759"/>
    </row>
    <row r="5760" spans="4:4">
      <c r="D5760"/>
    </row>
    <row r="5761" spans="4:4">
      <c r="D5761"/>
    </row>
    <row r="5762" spans="4:4">
      <c r="D5762"/>
    </row>
    <row r="5763" spans="4:4">
      <c r="D5763"/>
    </row>
    <row r="5764" spans="4:4">
      <c r="D5764"/>
    </row>
    <row r="5765" spans="4:4">
      <c r="D5765"/>
    </row>
    <row r="5766" spans="4:4">
      <c r="D5766"/>
    </row>
    <row r="5767" spans="4:4">
      <c r="D5767"/>
    </row>
    <row r="5768" spans="4:4">
      <c r="D5768"/>
    </row>
    <row r="5769" spans="4:4">
      <c r="D5769"/>
    </row>
    <row r="5770" spans="4:4">
      <c r="D5770"/>
    </row>
    <row r="5771" spans="4:4">
      <c r="D5771"/>
    </row>
    <row r="5772" spans="4:4">
      <c r="D5772"/>
    </row>
    <row r="5773" spans="4:4">
      <c r="D5773"/>
    </row>
    <row r="5774" spans="4:4">
      <c r="D5774"/>
    </row>
    <row r="5775" spans="4:4">
      <c r="D5775"/>
    </row>
    <row r="5776" spans="4:4">
      <c r="D5776"/>
    </row>
    <row r="5777" spans="4:4">
      <c r="D5777"/>
    </row>
    <row r="5778" spans="4:4">
      <c r="D5778"/>
    </row>
    <row r="5779" spans="4:4">
      <c r="D5779"/>
    </row>
    <row r="5780" spans="4:4">
      <c r="D5780"/>
    </row>
    <row r="5781" spans="4:4">
      <c r="D5781"/>
    </row>
    <row r="5782" spans="4:4">
      <c r="D5782"/>
    </row>
    <row r="5783" spans="4:4">
      <c r="D5783"/>
    </row>
    <row r="5784" spans="4:4">
      <c r="D5784"/>
    </row>
    <row r="5785" spans="4:4">
      <c r="D5785"/>
    </row>
    <row r="5786" spans="4:4">
      <c r="D5786"/>
    </row>
    <row r="5787" spans="4:4">
      <c r="D5787"/>
    </row>
    <row r="5788" spans="4:4">
      <c r="D5788"/>
    </row>
    <row r="5789" spans="4:4">
      <c r="D5789"/>
    </row>
    <row r="5790" spans="4:4">
      <c r="D5790"/>
    </row>
    <row r="5791" spans="4:4">
      <c r="D5791"/>
    </row>
    <row r="5792" spans="4:4">
      <c r="D5792"/>
    </row>
    <row r="5793" spans="4:4">
      <c r="D5793"/>
    </row>
    <row r="5794" spans="4:4">
      <c r="D5794"/>
    </row>
    <row r="5795" spans="4:4">
      <c r="D5795"/>
    </row>
    <row r="5796" spans="4:4">
      <c r="D5796"/>
    </row>
    <row r="5797" spans="4:4">
      <c r="D5797"/>
    </row>
    <row r="5798" spans="4:4">
      <c r="D5798"/>
    </row>
    <row r="5799" spans="4:4">
      <c r="D5799"/>
    </row>
    <row r="5800" spans="4:4">
      <c r="D5800"/>
    </row>
    <row r="5801" spans="4:4">
      <c r="D5801"/>
    </row>
    <row r="5802" spans="4:4">
      <c r="D5802"/>
    </row>
    <row r="5803" spans="4:4">
      <c r="D5803"/>
    </row>
    <row r="5804" spans="4:4">
      <c r="D5804"/>
    </row>
    <row r="5805" spans="4:4">
      <c r="D5805"/>
    </row>
    <row r="5806" spans="4:4">
      <c r="D5806"/>
    </row>
    <row r="5807" spans="4:4">
      <c r="D5807"/>
    </row>
    <row r="5808" spans="4:4">
      <c r="D5808"/>
    </row>
    <row r="5809" spans="4:4">
      <c r="D5809"/>
    </row>
    <row r="5810" spans="4:4">
      <c r="D5810"/>
    </row>
    <row r="5811" spans="4:4">
      <c r="D5811"/>
    </row>
    <row r="5812" spans="4:4">
      <c r="D5812"/>
    </row>
    <row r="5813" spans="4:4">
      <c r="D5813"/>
    </row>
    <row r="5814" spans="4:4">
      <c r="D5814"/>
    </row>
    <row r="5815" spans="4:4">
      <c r="D5815"/>
    </row>
    <row r="5816" spans="4:4">
      <c r="D5816"/>
    </row>
    <row r="5817" spans="4:4">
      <c r="D5817"/>
    </row>
    <row r="5818" spans="4:4">
      <c r="D5818"/>
    </row>
    <row r="5819" spans="4:4">
      <c r="D5819"/>
    </row>
    <row r="5820" spans="4:4">
      <c r="D5820"/>
    </row>
    <row r="5821" spans="4:4">
      <c r="D5821"/>
    </row>
    <row r="5822" spans="4:4">
      <c r="D5822"/>
    </row>
    <row r="5823" spans="4:4">
      <c r="D5823"/>
    </row>
    <row r="5824" spans="4:4">
      <c r="D5824"/>
    </row>
    <row r="5825" spans="4:4">
      <c r="D5825"/>
    </row>
    <row r="5826" spans="4:4">
      <c r="D5826"/>
    </row>
    <row r="5827" spans="4:4">
      <c r="D5827"/>
    </row>
    <row r="5828" spans="4:4">
      <c r="D5828"/>
    </row>
    <row r="5829" spans="4:4">
      <c r="D5829"/>
    </row>
    <row r="5830" spans="4:4">
      <c r="D5830"/>
    </row>
    <row r="5831" spans="4:4">
      <c r="D5831"/>
    </row>
    <row r="5832" spans="4:4">
      <c r="D5832"/>
    </row>
    <row r="5833" spans="4:4">
      <c r="D5833"/>
    </row>
    <row r="5834" spans="4:4">
      <c r="D5834"/>
    </row>
    <row r="5835" spans="4:4">
      <c r="D5835"/>
    </row>
    <row r="5836" spans="4:4">
      <c r="D5836"/>
    </row>
    <row r="5837" spans="4:4">
      <c r="D5837"/>
    </row>
    <row r="5838" spans="4:4">
      <c r="D5838"/>
    </row>
    <row r="5839" spans="4:4">
      <c r="D5839"/>
    </row>
    <row r="5840" spans="4:4">
      <c r="D5840"/>
    </row>
    <row r="5841" spans="4:4">
      <c r="D5841"/>
    </row>
    <row r="5842" spans="4:4">
      <c r="D5842"/>
    </row>
    <row r="5843" spans="4:4">
      <c r="D5843"/>
    </row>
    <row r="5844" spans="4:4">
      <c r="D5844"/>
    </row>
    <row r="5845" spans="4:4">
      <c r="D5845"/>
    </row>
    <row r="5846" spans="4:4">
      <c r="D5846"/>
    </row>
    <row r="5847" spans="4:4">
      <c r="D5847"/>
    </row>
    <row r="5848" spans="4:4">
      <c r="D5848"/>
    </row>
    <row r="5849" spans="4:4">
      <c r="D5849"/>
    </row>
    <row r="5850" spans="4:4">
      <c r="D5850"/>
    </row>
    <row r="5851" spans="4:4">
      <c r="D5851"/>
    </row>
    <row r="5852" spans="4:4">
      <c r="D5852"/>
    </row>
    <row r="5853" spans="4:4">
      <c r="D5853"/>
    </row>
    <row r="5854" spans="4:4">
      <c r="D5854"/>
    </row>
    <row r="5855" spans="4:4">
      <c r="D5855"/>
    </row>
    <row r="5856" spans="4:4">
      <c r="D5856"/>
    </row>
    <row r="5857" spans="4:4">
      <c r="D5857"/>
    </row>
    <row r="5858" spans="4:4">
      <c r="D5858"/>
    </row>
    <row r="5859" spans="4:4">
      <c r="D5859"/>
    </row>
    <row r="5860" spans="4:4">
      <c r="D5860"/>
    </row>
    <row r="5861" spans="4:4">
      <c r="D5861"/>
    </row>
    <row r="5862" spans="4:4">
      <c r="D5862"/>
    </row>
    <row r="5863" spans="4:4">
      <c r="D5863"/>
    </row>
    <row r="5864" spans="4:4">
      <c r="D5864"/>
    </row>
    <row r="5865" spans="4:4">
      <c r="D5865"/>
    </row>
    <row r="5866" spans="4:4">
      <c r="D5866"/>
    </row>
    <row r="5867" spans="4:4">
      <c r="D5867"/>
    </row>
    <row r="5868" spans="4:4">
      <c r="D5868"/>
    </row>
    <row r="5869" spans="4:4">
      <c r="D5869"/>
    </row>
    <row r="5870" spans="4:4">
      <c r="D5870"/>
    </row>
    <row r="5871" spans="4:4">
      <c r="D5871"/>
    </row>
    <row r="5872" spans="4:4">
      <c r="D5872"/>
    </row>
    <row r="5873" spans="4:4">
      <c r="D5873"/>
    </row>
    <row r="5874" spans="4:4">
      <c r="D5874"/>
    </row>
    <row r="5875" spans="4:4">
      <c r="D5875"/>
    </row>
    <row r="5876" spans="4:4">
      <c r="D5876"/>
    </row>
    <row r="5877" spans="4:4">
      <c r="D5877"/>
    </row>
    <row r="5878" spans="4:4">
      <c r="D5878"/>
    </row>
    <row r="5879" spans="4:4">
      <c r="D5879"/>
    </row>
    <row r="5880" spans="4:4">
      <c r="D5880"/>
    </row>
    <row r="5881" spans="4:4">
      <c r="D5881"/>
    </row>
    <row r="5882" spans="4:4">
      <c r="D5882"/>
    </row>
    <row r="5883" spans="4:4">
      <c r="D5883"/>
    </row>
    <row r="5884" spans="4:4">
      <c r="D5884"/>
    </row>
    <row r="5885" spans="4:4">
      <c r="D5885"/>
    </row>
    <row r="5886" spans="4:4">
      <c r="D5886"/>
    </row>
    <row r="5887" spans="4:4">
      <c r="D5887"/>
    </row>
    <row r="5888" spans="4:4">
      <c r="D5888"/>
    </row>
    <row r="5889" spans="4:4">
      <c r="D5889"/>
    </row>
    <row r="5890" spans="4:4">
      <c r="D5890"/>
    </row>
    <row r="5891" spans="4:4">
      <c r="D5891"/>
    </row>
    <row r="5892" spans="4:4">
      <c r="D5892"/>
    </row>
    <row r="5893" spans="4:4">
      <c r="D5893"/>
    </row>
    <row r="5894" spans="4:4">
      <c r="D5894"/>
    </row>
    <row r="5895" spans="4:4">
      <c r="D5895"/>
    </row>
    <row r="5896" spans="4:4">
      <c r="D5896"/>
    </row>
    <row r="5897" spans="4:4">
      <c r="D5897"/>
    </row>
    <row r="5898" spans="4:4">
      <c r="D5898"/>
    </row>
    <row r="5899" spans="4:4">
      <c r="D5899"/>
    </row>
    <row r="5900" spans="4:4">
      <c r="D5900"/>
    </row>
    <row r="5901" spans="4:4">
      <c r="D5901"/>
    </row>
    <row r="5902" spans="4:4">
      <c r="D5902"/>
    </row>
    <row r="5903" spans="4:4">
      <c r="D5903"/>
    </row>
    <row r="5904" spans="4:4">
      <c r="D5904"/>
    </row>
    <row r="5905" spans="4:4">
      <c r="D5905"/>
    </row>
    <row r="5906" spans="4:4">
      <c r="D5906"/>
    </row>
    <row r="5907" spans="4:4">
      <c r="D5907"/>
    </row>
    <row r="5908" spans="4:4">
      <c r="D5908"/>
    </row>
    <row r="5909" spans="4:4">
      <c r="D5909"/>
    </row>
    <row r="5910" spans="4:4">
      <c r="D5910"/>
    </row>
    <row r="5911" spans="4:4">
      <c r="D5911"/>
    </row>
    <row r="5912" spans="4:4">
      <c r="D5912"/>
    </row>
    <row r="5913" spans="4:4">
      <c r="D5913"/>
    </row>
    <row r="5914" spans="4:4">
      <c r="D5914"/>
    </row>
    <row r="5915" spans="4:4">
      <c r="D5915"/>
    </row>
    <row r="5916" spans="4:4">
      <c r="D5916"/>
    </row>
    <row r="5917" spans="4:4">
      <c r="D5917"/>
    </row>
    <row r="5918" spans="4:4">
      <c r="D5918"/>
    </row>
    <row r="5919" spans="4:4">
      <c r="D5919"/>
    </row>
    <row r="5920" spans="4:4">
      <c r="D5920"/>
    </row>
    <row r="5921" spans="4:4">
      <c r="D5921"/>
    </row>
    <row r="5922" spans="4:4">
      <c r="D5922"/>
    </row>
    <row r="5923" spans="4:4">
      <c r="D5923"/>
    </row>
    <row r="5924" spans="4:4">
      <c r="D5924"/>
    </row>
    <row r="5925" spans="4:4">
      <c r="D5925"/>
    </row>
    <row r="5926" spans="4:4">
      <c r="D5926"/>
    </row>
    <row r="5927" spans="4:4">
      <c r="D5927"/>
    </row>
    <row r="5928" spans="4:4">
      <c r="D5928"/>
    </row>
    <row r="5929" spans="4:4">
      <c r="D5929"/>
    </row>
    <row r="5930" spans="4:4">
      <c r="D5930"/>
    </row>
    <row r="5931" spans="4:4">
      <c r="D5931"/>
    </row>
    <row r="5932" spans="4:4">
      <c r="D5932"/>
    </row>
    <row r="5933" spans="4:4">
      <c r="D5933"/>
    </row>
    <row r="5934" spans="4:4">
      <c r="D5934"/>
    </row>
    <row r="5935" spans="4:4">
      <c r="D5935"/>
    </row>
    <row r="5936" spans="4:4">
      <c r="D5936"/>
    </row>
    <row r="5937" spans="4:4">
      <c r="D5937"/>
    </row>
    <row r="5938" spans="4:4">
      <c r="D5938"/>
    </row>
    <row r="5939" spans="4:4">
      <c r="D5939"/>
    </row>
    <row r="5940" spans="4:4">
      <c r="D5940"/>
    </row>
    <row r="5941" spans="4:4">
      <c r="D5941"/>
    </row>
    <row r="5942" spans="4:4">
      <c r="D5942"/>
    </row>
    <row r="5943" spans="4:4">
      <c r="D5943"/>
    </row>
    <row r="5944" spans="4:4">
      <c r="D5944"/>
    </row>
    <row r="5945" spans="4:4">
      <c r="D5945"/>
    </row>
    <row r="5946" spans="4:4">
      <c r="D5946"/>
    </row>
    <row r="5947" spans="4:4">
      <c r="D5947"/>
    </row>
    <row r="5948" spans="4:4">
      <c r="D5948"/>
    </row>
    <row r="5949" spans="4:4">
      <c r="D5949"/>
    </row>
    <row r="5950" spans="4:4">
      <c r="D5950"/>
    </row>
    <row r="5951" spans="4:4">
      <c r="D5951"/>
    </row>
    <row r="5952" spans="4:4">
      <c r="D5952"/>
    </row>
    <row r="5953" spans="4:4">
      <c r="D5953"/>
    </row>
    <row r="5954" spans="4:4">
      <c r="D5954"/>
    </row>
    <row r="5955" spans="4:4">
      <c r="D5955"/>
    </row>
    <row r="5956" spans="4:4">
      <c r="D5956"/>
    </row>
    <row r="5957" spans="4:4">
      <c r="D5957"/>
    </row>
    <row r="5958" spans="4:4">
      <c r="D5958"/>
    </row>
    <row r="5959" spans="4:4">
      <c r="D5959"/>
    </row>
    <row r="5960" spans="4:4">
      <c r="D5960"/>
    </row>
    <row r="5961" spans="4:4">
      <c r="D5961"/>
    </row>
    <row r="5962" spans="4:4">
      <c r="D5962"/>
    </row>
    <row r="5963" spans="4:4">
      <c r="D5963"/>
    </row>
    <row r="5964" spans="4:4">
      <c r="D5964"/>
    </row>
    <row r="5965" spans="4:4">
      <c r="D5965"/>
    </row>
    <row r="5966" spans="4:4">
      <c r="D5966"/>
    </row>
    <row r="5967" spans="4:4">
      <c r="D5967"/>
    </row>
    <row r="5968" spans="4:4">
      <c r="D5968"/>
    </row>
    <row r="5969" spans="4:4">
      <c r="D5969"/>
    </row>
    <row r="5970" spans="4:4">
      <c r="D5970"/>
    </row>
    <row r="5971" spans="4:4">
      <c r="D5971"/>
    </row>
    <row r="5972" spans="4:4">
      <c r="D5972"/>
    </row>
    <row r="5973" spans="4:4">
      <c r="D5973"/>
    </row>
    <row r="5974" spans="4:4">
      <c r="D5974"/>
    </row>
    <row r="5975" spans="4:4">
      <c r="D5975"/>
    </row>
    <row r="5976" spans="4:4">
      <c r="D5976"/>
    </row>
    <row r="5977" spans="4:4">
      <c r="D5977"/>
    </row>
    <row r="5978" spans="4:4">
      <c r="D5978"/>
    </row>
    <row r="5979" spans="4:4">
      <c r="D5979"/>
    </row>
    <row r="5980" spans="4:4">
      <c r="D5980"/>
    </row>
    <row r="5981" spans="4:4">
      <c r="D5981"/>
    </row>
    <row r="5982" spans="4:4">
      <c r="D5982"/>
    </row>
    <row r="5983" spans="4:4">
      <c r="D5983"/>
    </row>
    <row r="5984" spans="4:4">
      <c r="D5984"/>
    </row>
    <row r="5985" spans="4:4">
      <c r="D5985"/>
    </row>
    <row r="5986" spans="4:4">
      <c r="D5986"/>
    </row>
    <row r="5987" spans="4:4">
      <c r="D5987"/>
    </row>
    <row r="5988" spans="4:4">
      <c r="D5988"/>
    </row>
    <row r="5989" spans="4:4">
      <c r="D5989"/>
    </row>
    <row r="5990" spans="4:4">
      <c r="D5990"/>
    </row>
    <row r="5991" spans="4:4">
      <c r="D5991"/>
    </row>
    <row r="5992" spans="4:4">
      <c r="D5992"/>
    </row>
    <row r="5993" spans="4:4">
      <c r="D5993"/>
    </row>
    <row r="5994" spans="4:4">
      <c r="D5994"/>
    </row>
    <row r="5995" spans="4:4">
      <c r="D5995"/>
    </row>
    <row r="5996" spans="4:4">
      <c r="D5996"/>
    </row>
    <row r="5997" spans="4:4">
      <c r="D5997"/>
    </row>
    <row r="5998" spans="4:4">
      <c r="D5998"/>
    </row>
    <row r="5999" spans="4:4">
      <c r="D5999"/>
    </row>
    <row r="6000" spans="4:4">
      <c r="D600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f450316-fe16-44a2-a39f-930d86b55eca"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5783022AD11E44C91B50D6C71DA7743" ma:contentTypeVersion="6" ma:contentTypeDescription="Create a new document." ma:contentTypeScope="" ma:versionID="5b59a680551ae737d74823932f670ee3">
  <xsd:schema xmlns:xsd="http://www.w3.org/2001/XMLSchema" xmlns:xs="http://www.w3.org/2001/XMLSchema" xmlns:p="http://schemas.microsoft.com/office/2006/metadata/properties" xmlns:ns3="3f450316-fe16-44a2-a39f-930d86b55eca" targetNamespace="http://schemas.microsoft.com/office/2006/metadata/properties" ma:root="true" ma:fieldsID="963b99b3b573dc0e7b93801fbe17ff0f" ns3:_="">
    <xsd:import namespace="3f450316-fe16-44a2-a39f-930d86b55eca"/>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450316-fe16-44a2-a39f-930d86b5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EE1D79-20DE-4017-9127-EEF4D45635B6}">
  <ds:schemaRefs>
    <ds:schemaRef ds:uri="http://schemas.openxmlformats.org/package/2006/metadata/core-properties"/>
    <ds:schemaRef ds:uri="3f450316-fe16-44a2-a39f-930d86b55eca"/>
    <ds:schemaRef ds:uri="http://schemas.microsoft.com/office/2006/documentManagement/types"/>
    <ds:schemaRef ds:uri="http://purl.org/dc/elements/1.1/"/>
    <ds:schemaRef ds:uri="http://www.w3.org/XML/1998/namespace"/>
    <ds:schemaRef ds:uri="http://purl.org/dc/terms/"/>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E11C7BA5-1FE2-4193-AAFB-7BCD74DEE66F}">
  <ds:schemaRefs>
    <ds:schemaRef ds:uri="http://schemas.microsoft.com/DataMashup"/>
  </ds:schemaRefs>
</ds:datastoreItem>
</file>

<file path=customXml/itemProps3.xml><?xml version="1.0" encoding="utf-8"?>
<ds:datastoreItem xmlns:ds="http://schemas.openxmlformats.org/officeDocument/2006/customXml" ds:itemID="{0502787C-912E-477B-85D8-DE08749F9D18}">
  <ds:schemaRefs>
    <ds:schemaRef ds:uri="http://schemas.microsoft.com/sharepoint/v3/contenttype/forms"/>
  </ds:schemaRefs>
</ds:datastoreItem>
</file>

<file path=customXml/itemProps4.xml><?xml version="1.0" encoding="utf-8"?>
<ds:datastoreItem xmlns:ds="http://schemas.openxmlformats.org/officeDocument/2006/customXml" ds:itemID="{2DFDD865-9550-4866-9CD1-7C50C561B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450316-fe16-44a2-a39f-930d86b55e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Total_vs_Gains</vt:lpstr>
      <vt:lpstr>DASHBOARD(ISSUE SIZE)</vt:lpstr>
      <vt:lpstr>DASHBOARD(SUB)</vt:lpstr>
      <vt:lpstr>ALL DATA </vt:lpstr>
      <vt:lpstr>subvsgains</vt:lpstr>
      <vt:lpstr>issuevsgains </vt:lpstr>
      <vt:lpstr>FOR NO OF +</vt:lpstr>
      <vt:lpstr>Sheet9 (2)</vt:lpstr>
      <vt:lpstr>Sheet9</vt:lpstr>
      <vt:lpstr>ipo_21-25</vt:lpstr>
      <vt:lpstr>totalsub vs size</vt:lpstr>
      <vt:lpstr>MARKET PRICE_26sep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 Khandelwal</dc:creator>
  <cp:lastModifiedBy>Vinayak Khandelwal</cp:lastModifiedBy>
  <dcterms:created xsi:type="dcterms:W3CDTF">2025-09-26T18:33:42Z</dcterms:created>
  <dcterms:modified xsi:type="dcterms:W3CDTF">2025-11-11T06:04:14Z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0x01010055783022AD11E44C91B50D6C71DA7743</vt:lpwstr>
  </property>
</Properties>
</file>