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FAC5DA97-A90B-4586-891D-0411718B0C6E}" xr6:coauthVersionLast="46" xr6:coauthVersionMax="46" xr10:uidLastSave="{00000000-0000-0000-0000-000000000000}"/>
  <bookViews>
    <workbookView xWindow="870" yWindow="-120" windowWidth="23250" windowHeight="13740" activeTab="6" xr2:uid="{00000000-000D-0000-FFFF-FFFF00000000}"/>
  </bookViews>
  <sheets>
    <sheet name="ENTETE" sheetId="11" r:id="rId1"/>
    <sheet name="SI-EMETTEUR" sheetId="4" r:id="rId2"/>
    <sheet name="AI" sheetId="8" r:id="rId3"/>
    <sheet name="SI-RECEPTEUR " sheetId="9" r:id="rId4"/>
    <sheet name="Surveillance_générale" sheetId="1" r:id="rId5"/>
    <sheet name="Acces" sheetId="3" r:id="rId6"/>
    <sheet name="Traçabilité" sheetId="15" r:id="rId7"/>
    <sheet name="TB_traçabilité" sheetId="16" r:id="rId8"/>
    <sheet name="cfg_seuils" sheetId="14" r:id="rId9"/>
    <sheet name="cfg_searchTimeRange" sheetId="13" r:id="rId10"/>
  </sheets>
  <definedNames>
    <definedName name="DonnéesExternes_1" localSheetId="9" hidden="1">cfg_searchTimeRange!$A$1:$E$21</definedName>
    <definedName name="DonnéesExternes_2" localSheetId="8" hidden="1">cfg_seuils!$A$1:$E$58</definedName>
  </definedNames>
  <calcPr calcId="181029"/>
  <fileRecoveryPr repairLoad="1"/>
  <extLst>
    <ext xmlns:x15="http://schemas.microsoft.com/office/spreadsheetml/2010/11/main" uri="{FCE2AD5D-F65C-4FA6-A056-5C36A1767C68}">
      <x15:dataModel>
        <x15:modelTables>
          <x15:modelTable id="Access_0fbaa588-6e40-4c4c-ad3b-68197c091274" name="Access" connection="Requête - Access"/>
          <x15:modelTable id="AI_1933010e-561c-4ad8-a71b-1a4d60f98f1a" name="AI" connection="Requête - AI"/>
          <x15:modelTable id="Seuils_bab57d53-0e1a-475f-955f-197d43bd6e69" name="Seuils" connection="Requête - Seuils"/>
          <x15:modelTable id="SI-EMETTEUR_0e20ca7d-a424-4166-8e12-dbc6ba9960dd" name="SI-EMETTEUR" connection="Requête - SI-EMETTEUR"/>
          <x15:modelTable id="SI-RECEPTEUR_4cdd4551-0f8f-4a62-9fae-57e7bfc167a8" name="SI-RECEPTEUR" connection="Requête - SI-RECEPTEUR"/>
        </x15:modelTables>
      </x15:dataModel>
    </ext>
  </extLst>
</workbook>
</file>

<file path=xl/calcChain.xml><?xml version="1.0" encoding="utf-8"?>
<calcChain xmlns="http://schemas.openxmlformats.org/spreadsheetml/2006/main">
  <c r="B7" i="15" l="1"/>
  <c r="D29" i="16"/>
  <c r="D28" i="16"/>
  <c r="D26" i="16"/>
  <c r="D25" i="16"/>
  <c r="D24" i="16"/>
  <c r="D22" i="16"/>
  <c r="E3" i="3"/>
  <c r="C3" i="3"/>
  <c r="E2" i="3"/>
  <c r="E1" i="3"/>
  <c r="C14" i="15" l="1"/>
  <c r="D14" i="15" s="1"/>
  <c r="C12" i="15"/>
  <c r="C7" i="15"/>
  <c r="D7" i="15" s="1"/>
  <c r="C5" i="15"/>
  <c r="C4" i="15"/>
  <c r="E3" i="15"/>
  <c r="E1" i="15"/>
  <c r="A6" i="9"/>
  <c r="C4" i="9"/>
  <c r="B12" i="8"/>
  <c r="C24" i="8"/>
  <c r="C25" i="8"/>
  <c r="C19" i="8"/>
  <c r="A20" i="8"/>
  <c r="A19" i="8"/>
  <c r="A13" i="8"/>
  <c r="C6" i="8"/>
  <c r="A6" i="8"/>
  <c r="C4" i="8"/>
  <c r="D30" i="1"/>
  <c r="D29" i="1"/>
  <c r="D27" i="1"/>
  <c r="D26" i="1"/>
  <c r="D25" i="1"/>
  <c r="D23" i="1"/>
  <c r="A11" i="4"/>
  <c r="D9" i="1" l="1"/>
  <c r="E2" i="11"/>
  <c r="E3" i="11"/>
  <c r="E4" i="11"/>
  <c r="B13" i="4"/>
  <c r="A7" i="4"/>
  <c r="C5" i="4"/>
  <c r="C5" i="11"/>
  <c r="A15" i="11"/>
  <c r="A6" i="11"/>
  <c r="C6" i="9"/>
  <c r="C10" i="4" l="1"/>
  <c r="D10" i="4" s="1"/>
  <c r="B10" i="4"/>
  <c r="B13" i="11"/>
  <c r="B26" i="8"/>
  <c r="B25" i="8"/>
  <c r="B24" i="8"/>
  <c r="B23" i="8"/>
  <c r="B22" i="8"/>
  <c r="B19" i="8"/>
  <c r="B17" i="8"/>
  <c r="B16" i="8"/>
  <c r="C26" i="8"/>
  <c r="C23" i="8"/>
  <c r="C22" i="8"/>
  <c r="C21" i="8"/>
  <c r="C20" i="8"/>
  <c r="C18" i="8"/>
  <c r="C17" i="8"/>
  <c r="C16" i="8"/>
  <c r="B18" i="8"/>
  <c r="A26" i="8"/>
  <c r="A25" i="8"/>
  <c r="A24" i="8"/>
  <c r="A23" i="8"/>
  <c r="A22" i="8"/>
  <c r="A21" i="8"/>
  <c r="A18" i="8"/>
  <c r="A17" i="8"/>
  <c r="A16" i="8"/>
  <c r="C10" i="8"/>
  <c r="D10" i="8" s="1"/>
  <c r="C12" i="8"/>
  <c r="D12" i="8" s="1"/>
  <c r="B10" i="8"/>
  <c r="C9" i="8" l="1"/>
  <c r="D9" i="8" s="1"/>
  <c r="B9" i="8"/>
  <c r="C13" i="11" l="1"/>
  <c r="D13" i="11" s="1"/>
  <c r="C9" i="4"/>
  <c r="D9" i="4" s="1"/>
  <c r="A9" i="4"/>
  <c r="B9" i="4"/>
  <c r="C7" i="4"/>
  <c r="C15" i="11"/>
  <c r="C6" i="11"/>
  <c r="C17" i="11"/>
  <c r="D17" i="11" s="1"/>
  <c r="B17" i="11"/>
  <c r="A17" i="11"/>
  <c r="B19" i="11" l="1"/>
  <c r="B18" i="11"/>
  <c r="C19" i="11"/>
  <c r="D19" i="11" s="1"/>
  <c r="C18" i="11"/>
  <c r="D18" i="11" s="1"/>
  <c r="A19" i="11"/>
  <c r="A18" i="11"/>
  <c r="C11" i="11"/>
  <c r="D11" i="11" s="1"/>
  <c r="B11" i="11"/>
  <c r="A11" i="11"/>
  <c r="C10" i="11"/>
  <c r="D10" i="11" s="1"/>
  <c r="B10" i="11"/>
  <c r="A10" i="11"/>
  <c r="C9" i="11"/>
  <c r="D9" i="11" s="1"/>
  <c r="B9" i="11"/>
  <c r="A9" i="11"/>
  <c r="C8" i="11" l="1"/>
  <c r="D8" i="11" s="1"/>
  <c r="B8" i="11"/>
  <c r="A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26439-71DC-4317-8B7F-86DF3680D26E}" name="Requête - Access" description="Connexion à la requête « Access » dans le classeur." type="100" refreshedVersion="6" minRefreshableVersion="5">
    <extLst>
      <ext xmlns:x15="http://schemas.microsoft.com/office/spreadsheetml/2010/11/main" uri="{DE250136-89BD-433C-8126-D09CA5730AF9}">
        <x15:connection id="513d3a15-3137-4f12-9be4-825a66a7b5e7"/>
      </ext>
    </extLst>
  </connection>
  <connection id="2" xr16:uid="{6DBDF8D2-6B27-48A0-B56D-FCC7E5CA2D08}" name="Requête - AI" description="Connexion à la requête « AI » dans le classeur." type="100" refreshedVersion="6" minRefreshableVersion="5">
    <extLst>
      <ext xmlns:x15="http://schemas.microsoft.com/office/spreadsheetml/2010/11/main" uri="{DE250136-89BD-433C-8126-D09CA5730AF9}">
        <x15:connection id="5c0daaef-5dbe-4c0e-a486-5372dbd67f67"/>
      </ext>
    </extLst>
  </connection>
  <connection id="3" xr16:uid="{6064706F-F5A5-45E5-9EDB-DA269DD9BC2D}" keepAlive="1" name="Requête - cfg_searchTimeRange_chumtest" description="Connexion à la requête « cfg_searchTimeRange_chumtest » dans le classeur." type="5" refreshedVersion="6" background="1" saveData="1">
    <dbPr connection="Provider=Microsoft.Mashup.OleDb.1;Data Source=$Workbook$;Location=cfg_searchTimeRange_chumtest;Extended Properties=&quot;&quot;" command="SELECT * FROM [cfg_searchTimeRange_chumtest]"/>
  </connection>
  <connection id="4" xr16:uid="{829559B1-174A-48DD-AE63-7E477848E59E}" keepAlive="1" name="Requête - cfg_seuils_chumtest" description="Connexion à la requête « cfg_seuils_chumtest » dans le classeur." type="5" refreshedVersion="6" background="1" saveData="1">
    <dbPr connection="Provider=Microsoft.Mashup.OleDb.1;Data Source=$Workbook$;Location=cfg_seuils_chumtest;Extended Properties=&quot;&quot;" command="SELECT * FROM [cfg_seuils_chumtest]"/>
  </connection>
  <connection id="5" xr16:uid="{FC21097D-85F9-47D4-B541-4A06C07D251A}" name="Requête - Seuils" description="Connexion à la requête « Seuils » dans le classeur." type="100" refreshedVersion="6" minRefreshableVersion="5">
    <extLst>
      <ext xmlns:x15="http://schemas.microsoft.com/office/spreadsheetml/2010/11/main" uri="{DE250136-89BD-433C-8126-D09CA5730AF9}">
        <x15:connection id="a85c5b2a-10ea-4faa-a222-82d6a557a51a"/>
      </ext>
    </extLst>
  </connection>
  <connection id="6" xr16:uid="{3119EE80-1D7E-4C7C-BA28-809BD0530E03}" name="Requête - SI-EMETTEUR" description="Connexion à la requête « SI-EMETTEUR » dans le classeur." type="100" refreshedVersion="6" minRefreshableVersion="5">
    <extLst>
      <ext xmlns:x15="http://schemas.microsoft.com/office/spreadsheetml/2010/11/main" uri="{DE250136-89BD-433C-8126-D09CA5730AF9}">
        <x15:connection id="31069b22-5d76-4253-ac45-9cceca415025"/>
      </ext>
    </extLst>
  </connection>
  <connection id="7" xr16:uid="{C46EEB01-3C03-429A-B1D7-E9349E1009DE}" name="Requête - SI-RECEPTEUR" description="Connexion à la requête « SI-RECEPTEUR » dans le classeur." type="100" refreshedVersion="6" minRefreshableVersion="5">
    <extLst>
      <ext xmlns:x15="http://schemas.microsoft.com/office/spreadsheetml/2010/11/main" uri="{DE250136-89BD-433C-8126-D09CA5730AF9}">
        <x15:connection id="da2d29ae-a5b9-4362-8320-1b02fc34c9ea"/>
      </ext>
    </extLst>
  </connection>
  <connection id="8" xr16:uid="{5585CE4A-B91A-47F7-85D6-FA9E3C6C928E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<sst xmlns="http://schemas.openxmlformats.org/spreadsheetml/2006/main" count="1189" uniqueCount="326">
  <si>
    <t>Monitoring général V9</t>
  </si>
  <si>
    <t>Description</t>
  </si>
  <si>
    <t>Action</t>
  </si>
  <si>
    <t>Résultat</t>
  </si>
  <si>
    <t>Testé Le</t>
  </si>
  <si>
    <t>Fait</t>
  </si>
  <si>
    <t>Remarque</t>
  </si>
  <si>
    <t>Entête</t>
  </si>
  <si>
    <t>Information Établissement</t>
  </si>
  <si>
    <t>Non</t>
  </si>
  <si>
    <t>Élement retour</t>
  </si>
  <si>
    <t>Permet le retour au nivau supérieur</t>
  </si>
  <si>
    <t>Cliquer</t>
  </si>
  <si>
    <t>Le tableau de bord CDOI_Main V9 est affiché</t>
  </si>
  <si>
    <t>Élément Etablissement</t>
  </si>
  <si>
    <t>Affichage du nom de l'établissement</t>
  </si>
  <si>
    <t>Le nom du composant est affiché</t>
  </si>
  <si>
    <t>Élément environement</t>
  </si>
  <si>
    <t>Affichage du nom de l'environement</t>
  </si>
  <si>
    <t>Le nom de l'environement est affiché</t>
  </si>
  <si>
    <t>Élément Date et heure</t>
  </si>
  <si>
    <t>La date de la dernière mise à jour est affiché</t>
  </si>
  <si>
    <t>Coloration de la date de dernière mise à jour</t>
  </si>
  <si>
    <t>Scénario ROUGE</t>
  </si>
  <si>
    <t>la date est affichée en rouge</t>
  </si>
  <si>
    <t>SI-EMETTEUR</t>
  </si>
  <si>
    <t>Surveillance des sources de la messagerie</t>
  </si>
  <si>
    <t>Les indicateurs globaux</t>
  </si>
  <si>
    <t>Indique par un nombre et une couleur le fonctionnement des sources emetrices connectées à ESV2</t>
  </si>
  <si>
    <t>Indicateur de Debit</t>
  </si>
  <si>
    <t>Le nombre de scénario en vert ou en jaune</t>
  </si>
  <si>
    <t>coloration du nombre de scenarios</t>
  </si>
  <si>
    <t>Scénario VERT</t>
  </si>
  <si>
    <t>Toutes les sources d'émission sont fonctionnelles et il n'y a pas de traitement particuliers</t>
  </si>
  <si>
    <t>L'AI de l'établissement ainsi que les sources connectées sont démarrés</t>
  </si>
  <si>
    <t>le nombre est vert car le débit des composants est à l’intérieur des normes établies.</t>
  </si>
  <si>
    <t>Scénario JAUNE</t>
  </si>
  <si>
    <t>Une ou plusieurs sources ne fonctionnent pas.</t>
  </si>
  <si>
    <t>Arrêter une ou plusieurs sources d'émission ou augmenter anormalement la cadence d'envoi</t>
  </si>
  <si>
    <t>Le nombre est jaune</t>
  </si>
  <si>
    <t>Indicateur de Délai</t>
  </si>
  <si>
    <t>Le nombre de scénarios en vert, jaune ou rouge</t>
  </si>
  <si>
    <t>Idem Scénario 1 indicateur de débit</t>
  </si>
  <si>
    <t>le nombre est vert car le délai des composants est à l’intérieur des normes établies.</t>
  </si>
  <si>
    <t>Idem Scénario 2 indicateur de débit</t>
  </si>
  <si>
    <t>Idem Scénario 3 indicateur de débit</t>
  </si>
  <si>
    <t>Ligne de détail d'un composant</t>
  </si>
  <si>
    <t>Élément Composant</t>
  </si>
  <si>
    <t>Élément instance</t>
  </si>
  <si>
    <t>Élément Débit</t>
  </si>
  <si>
    <t>Un nombre sur fond soit VERT soit JAUNE soit ROUGE</t>
  </si>
  <si>
    <t>Quelque scénarios sont en dehors des normes habituelles</t>
  </si>
  <si>
    <t>Beaucoup de scénarios sont en dehors des normes habituelles</t>
  </si>
  <si>
    <t>Élément Délai</t>
  </si>
  <si>
    <t>le nombre est vert car le délais de reception des composants est à l’intérieur des normes établies.</t>
  </si>
  <si>
    <t>Certaines sources ne fonctionnent pas ou ont une activité anormal</t>
  </si>
  <si>
    <t>AI</t>
  </si>
  <si>
    <t>Surveillance des composants de l'agent d'intégration</t>
  </si>
  <si>
    <t>indique soit en vert soit en rouge un nombre de scenario</t>
  </si>
  <si>
    <t>Nombre de scenario arreté</t>
  </si>
  <si>
    <t>Étape 1</t>
  </si>
  <si>
    <t>Arreter un scenario sur l'une des instances ACQ, I1 ou I2</t>
  </si>
  <si>
    <t>Une icone rouge est affichée⛔</t>
  </si>
  <si>
    <t>Étape 2</t>
  </si>
  <si>
    <t>(ajouter une étape pour le testeur)</t>
  </si>
  <si>
    <t>Démarrer un scenario sur l'une des instances ACQ, I1 ou I2</t>
  </si>
  <si>
    <t>Une icone verte est affichée✅</t>
  </si>
  <si>
    <t>Indicateur d'Accumulation</t>
  </si>
  <si>
    <t>indique soit en vert soit en jaune soit en rouge un nombre de scenario</t>
  </si>
  <si>
    <t>Nombre de scenario ayant des messages en attente</t>
  </si>
  <si>
    <t>Indicateur d'Erreurs</t>
  </si>
  <si>
    <t>Nombre de scenario ayant des messages en erreur</t>
  </si>
  <si>
    <t>Scenario 1</t>
  </si>
  <si>
    <t>Sur une des instance (I1, I2, Acq) sauvegarder un des composants ESV2</t>
  </si>
  <si>
    <t>affiche le temps écoulé depuis la derniere modification</t>
  </si>
  <si>
    <t>Élement état</t>
  </si>
  <si>
    <t>Soit une icône rouge soit une icône verte est affichée</t>
  </si>
  <si>
    <t>Élement accumulation</t>
  </si>
  <si>
    <t>un nombre sur fond noir ou jaune ou rouge est affiché</t>
  </si>
  <si>
    <t>Élement tendance</t>
  </si>
  <si>
    <t>une flèche horizontale ou en diagonale ou verticale est affichée</t>
  </si>
  <si>
    <t>Élement erreurs</t>
  </si>
  <si>
    <t>un nombre sur fond noir ou rouge est affiché</t>
  </si>
  <si>
    <t>SI-RECEPTEUR</t>
  </si>
  <si>
    <t>Un nombre soit VERT soit JAUNE soit ROUGE</t>
  </si>
  <si>
    <t>Scenario vert</t>
  </si>
  <si>
    <t>"Vert : aucun service de sortie ne montre une accumulation.</t>
  </si>
  <si>
    <t>Action à faire</t>
  </si>
  <si>
    <t>Résultat attendu</t>
  </si>
  <si>
    <t>Jaune : un ou plusieurs services de sortie montrent une accumulation modérée.</t>
  </si>
  <si>
    <t>Scenario rouge</t>
  </si>
  <si>
    <t>Rouge : un ou plusieurs services de sortie montrent une accumulation élevée."</t>
  </si>
  <si>
    <t>Indicateur de Délai de transmission</t>
  </si>
  <si>
    <t>Un nombre soit VERT soit ROUGE</t>
  </si>
  <si>
    <t>Élement état du composant</t>
  </si>
  <si>
    <t>Le scenario est arrêté ou démarré</t>
  </si>
  <si>
    <t>En attente</t>
  </si>
  <si>
    <t>Pieds de page</t>
  </si>
  <si>
    <t>Information Utilisateur</t>
  </si>
  <si>
    <t>Concluant</t>
  </si>
  <si>
    <t>Fait le</t>
  </si>
  <si>
    <t>Résultats réels</t>
  </si>
  <si>
    <t>Résultats attendus</t>
  </si>
  <si>
    <t>SDDCV2</t>
  </si>
  <si>
    <t>Testé sur :</t>
  </si>
  <si>
    <t>CDOI</t>
  </si>
  <si>
    <t>CHUMTEST</t>
  </si>
  <si>
    <t>Surveillance Générale de l'agent d'intégration ESV2</t>
  </si>
  <si>
    <t>Surv-AI</t>
  </si>
  <si>
    <t>Hostname du serveur</t>
  </si>
  <si>
    <t>Volet Système d'information emetteur</t>
  </si>
  <si>
    <t>1 - Par rapport aux prévisions un ou plusieurs services d'entrées reçoivent une quantité trop faible de messages</t>
  </si>
  <si>
    <t>2 - Par rapport aux prévisions un ou plusieurs services d'entrées reçoivent une quantité trop faible de messages</t>
  </si>
  <si>
    <t>le nombre de scenario hors norme est supérieur à 1 et passent du vert au jaune</t>
  </si>
  <si>
    <t>INDEMET01</t>
  </si>
  <si>
    <t>a) Déterminer une heure creuse.     b) Envoyer une quantité anormale sur un ou plusieurs services d'entrées.</t>
  </si>
  <si>
    <t xml:space="preserve">ID du cas de test </t>
  </si>
  <si>
    <t xml:space="preserve">Testé par </t>
  </si>
  <si>
    <t xml:space="preserve">Type : </t>
  </si>
  <si>
    <t xml:space="preserve">Test </t>
  </si>
  <si>
    <t>indicateur quantitatif</t>
  </si>
  <si>
    <t>INDRECEP02</t>
  </si>
  <si>
    <t>AFF01</t>
  </si>
  <si>
    <t>INDEMET02</t>
  </si>
  <si>
    <t>Indique par un nombre et une couleur le fonctionnement des  emetteurs connectées à ESV2</t>
  </si>
  <si>
    <t>INDAI01</t>
  </si>
  <si>
    <t>INDAI02</t>
  </si>
  <si>
    <t xml:space="preserve">Ligne de détail </t>
  </si>
  <si>
    <t>ID Cas</t>
  </si>
  <si>
    <t>INDRECE01</t>
  </si>
  <si>
    <t>INDRECE02</t>
  </si>
  <si>
    <t>Débit et délai des composant</t>
  </si>
  <si>
    <t>Indicateur global qualitatif</t>
  </si>
  <si>
    <t>ETABLISSEMENT</t>
  </si>
  <si>
    <t>Situation</t>
  </si>
  <si>
    <t xml:space="preserve">a) déterminer une heure de pointe b) couper une ou plusieurs sources c) </t>
  </si>
  <si>
    <t>Testé sur : mtlsplunkai01</t>
  </si>
  <si>
    <t>aiTendVert</t>
  </si>
  <si>
    <t>-9999999--1</t>
  </si>
  <si>
    <t>aiAccumJaune</t>
  </si>
  <si>
    <t>100</t>
  </si>
  <si>
    <t>aiErreurJaune</t>
  </si>
  <si>
    <t>9999999</t>
  </si>
  <si>
    <t>aiTendJaune</t>
  </si>
  <si>
    <t>2-4</t>
  </si>
  <si>
    <t>aiAlterJaune</t>
  </si>
  <si>
    <t>3600</t>
  </si>
  <si>
    <t>EMTTR</t>
  </si>
  <si>
    <t>emttrDebitJaune</t>
  </si>
  <si>
    <t>2</t>
  </si>
  <si>
    <t>emttrDelaiJaune</t>
  </si>
  <si>
    <t>1.5</t>
  </si>
  <si>
    <t>RCPTR</t>
  </si>
  <si>
    <t>rcptrAccumJaune</t>
  </si>
  <si>
    <t>rcptrDelaiJaune</t>
  </si>
  <si>
    <t>1</t>
  </si>
  <si>
    <t>rcptrErreurJaune</t>
  </si>
  <si>
    <t>aiAccumRouge</t>
  </si>
  <si>
    <t>1000</t>
  </si>
  <si>
    <t>aiErreurRouge</t>
  </si>
  <si>
    <t>aiTendRouge</t>
  </si>
  <si>
    <t>5-9999999</t>
  </si>
  <si>
    <t>aiAlterRouge</t>
  </si>
  <si>
    <t>300</t>
  </si>
  <si>
    <t>emttrDebitRouge</t>
  </si>
  <si>
    <t>emttrDelaiRouge</t>
  </si>
  <si>
    <t>rcptrAccumRouge</t>
  </si>
  <si>
    <t>rcptrDelaiRouge</t>
  </si>
  <si>
    <t>rcptrErreurRouge</t>
  </si>
  <si>
    <t>DATEDU</t>
  </si>
  <si>
    <t>dateDuRouge</t>
  </si>
  <si>
    <t>-5m</t>
  </si>
  <si>
    <t>aiTendNeutre</t>
  </si>
  <si>
    <t>0-1</t>
  </si>
  <si>
    <t>aiAlterAffSec</t>
  </si>
  <si>
    <t>60</t>
  </si>
  <si>
    <t>aiAlterAffMin</t>
  </si>
  <si>
    <t>3570</t>
  </si>
  <si>
    <t>aiAlterAffHre</t>
  </si>
  <si>
    <t>84600</t>
  </si>
  <si>
    <t>aiAlterAffJrs</t>
  </si>
  <si>
    <t>604800</t>
  </si>
  <si>
    <t>emttrDebitFacMin</t>
  </si>
  <si>
    <t>5</t>
  </si>
  <si>
    <t>emttrDelaiFacMin</t>
  </si>
  <si>
    <t>Volet</t>
  </si>
  <si>
    <t>Responsable</t>
  </si>
  <si>
    <t xml:space="preserve">Serveur </t>
  </si>
  <si>
    <t xml:space="preserve"> mtlsplunkai01</t>
  </si>
  <si>
    <t xml:space="preserve">Tableau de bord </t>
  </si>
  <si>
    <t xml:space="preserve"> CDOI-GENERAL-V9</t>
  </si>
  <si>
    <t>SPLUNK 7.3</t>
  </si>
  <si>
    <t>Volet Agent d'intégration</t>
  </si>
  <si>
    <t>APPLICATION</t>
  </si>
  <si>
    <t>ACQ, I1, I2</t>
  </si>
  <si>
    <t>INSTANCE</t>
  </si>
  <si>
    <t>PLAN DE TEST</t>
  </si>
  <si>
    <t>1 - un service d'entrée à un debit en dehors du seuil</t>
  </si>
  <si>
    <t>ACQ</t>
  </si>
  <si>
    <t>Version logitiel</t>
  </si>
  <si>
    <t>État</t>
  </si>
  <si>
    <t>Accumulation</t>
  </si>
  <si>
    <t>Erreur</t>
  </si>
  <si>
    <t>Altération</t>
  </si>
  <si>
    <t>3 - Il y a des erreurs</t>
  </si>
  <si>
    <t>2 - Des messages s'accumutent</t>
  </si>
  <si>
    <t>Oui</t>
  </si>
  <si>
    <t>1 - Des scenarios sont arretés</t>
  </si>
  <si>
    <t>Information etablissement</t>
  </si>
  <si>
    <t>Indique pour un composant la durée moyenne de sejour d'un mesaage</t>
  </si>
  <si>
    <t>Indicateurs par composant</t>
  </si>
  <si>
    <t>Le nom de l'instance est affichée (Acq, I1, I2)</t>
  </si>
  <si>
    <t>Patrick</t>
  </si>
  <si>
    <t>10/06/2020</t>
  </si>
  <si>
    <t>na</t>
  </si>
  <si>
    <t>Utilisateur</t>
  </si>
  <si>
    <t>Affichage du nom de l'utilisateur</t>
  </si>
  <si>
    <t>Role</t>
  </si>
  <si>
    <t>Affichage du role de l'utilisateur</t>
  </si>
  <si>
    <t>Le role du composant est affiché</t>
  </si>
  <si>
    <t>AFF02</t>
  </si>
  <si>
    <t>Entête et pied de page du tableau de bord</t>
  </si>
  <si>
    <t>Pas de remarque particulière</t>
  </si>
  <si>
    <t>Test</t>
  </si>
  <si>
    <t>Élement quitter</t>
  </si>
  <si>
    <t>On quitte l'application Surv-AI</t>
  </si>
  <si>
    <t>Permet de quitter l'application</t>
  </si>
  <si>
    <t>mtlsplunkai01</t>
  </si>
  <si>
    <t>Testé sur</t>
  </si>
  <si>
    <t>Fait par</t>
  </si>
  <si>
    <t>Le</t>
  </si>
  <si>
    <t>nombre indiqué en jaune</t>
  </si>
  <si>
    <t>Le nom de l'instance est affiché</t>
  </si>
  <si>
    <t>Une icône rouge est affichée</t>
  </si>
  <si>
    <t>une flèche diagonale vers le haut ou verticale est affichée</t>
  </si>
  <si>
    <t>une flèche diagonale  ou verticale vers le bas est affichée</t>
  </si>
  <si>
    <t>4 - des composants ont été modifiés</t>
  </si>
  <si>
    <t>patrick</t>
  </si>
  <si>
    <t>11/06/2020</t>
  </si>
  <si>
    <t>Mettre un message en erreur sur l'une des instances ACQ, I1 ou I2</t>
  </si>
  <si>
    <t>un nombre s'affiche en rouge</t>
  </si>
  <si>
    <t>Test 1</t>
  </si>
  <si>
    <t>Panne ESV2</t>
  </si>
  <si>
    <t>12/06/2020</t>
  </si>
  <si>
    <t>2- un ou plusieurs systèmes emetteurs dépassent les seuils prévus</t>
  </si>
  <si>
    <t>Le volet SI-RECEPTEUR permet la surveillance de la reception</t>
  </si>
  <si>
    <t>Les indicateurs globaux de l'emission</t>
  </si>
  <si>
    <t>Surveillance des destinations de la messagerie</t>
  </si>
  <si>
    <t>siteCd</t>
  </si>
  <si>
    <t>envirCd</t>
  </si>
  <si>
    <t>typeObj</t>
  </si>
  <si>
    <t>codeDesc</t>
  </si>
  <si>
    <t>valeur</t>
  </si>
  <si>
    <t>chumtest</t>
  </si>
  <si>
    <t>zz</t>
  </si>
  <si>
    <t>0.5</t>
  </si>
  <si>
    <t>0.005</t>
  </si>
  <si>
    <t>0.01</t>
  </si>
  <si>
    <t>earliestAI</t>
  </si>
  <si>
    <t>latestAI</t>
  </si>
  <si>
    <t>+1s</t>
  </si>
  <si>
    <t>earliestAlter</t>
  </si>
  <si>
    <t>-7d</t>
  </si>
  <si>
    <t>latestAlter</t>
  </si>
  <si>
    <t>+5h</t>
  </si>
  <si>
    <t>earliestEmttr</t>
  </si>
  <si>
    <t>latestEmttr</t>
  </si>
  <si>
    <t>earliestRcptr</t>
  </si>
  <si>
    <t>latestRcptr</t>
  </si>
  <si>
    <t>earliestDateDu</t>
  </si>
  <si>
    <t>-1h</t>
  </si>
  <si>
    <t>latestDateDu</t>
  </si>
  <si>
    <t>v2</t>
  </si>
  <si>
    <t>v1</t>
  </si>
  <si>
    <t>v3</t>
  </si>
  <si>
    <t>v0</t>
  </si>
  <si>
    <t>Version logiciel</t>
  </si>
  <si>
    <t>Résultats observé</t>
  </si>
  <si>
    <t>Surveillance des ressouces ESV2</t>
  </si>
  <si>
    <t>15/06/2020</t>
  </si>
  <si>
    <t>3 - Il y a des messages en erreur</t>
  </si>
  <si>
    <t>Les indicateurs de delai et de debit ont été testé sur une cadence anormalement haute</t>
  </si>
  <si>
    <t>La date de mise à jour est sur fond rouge lorsque celle si est anterieur de 5 mn de la date courante</t>
  </si>
  <si>
    <t>Surveillance d'utilisation</t>
  </si>
  <si>
    <t>Le 15/06/2020 Observation du changement de couleur suite à un envoi massid de message</t>
  </si>
  <si>
    <t>affiche le composant ainsi que l'identifiant de l'altérateur</t>
  </si>
  <si>
    <t>Sur une des instances arrêter puis redémarrer un scenario puis Cliquer sur le nombre</t>
  </si>
  <si>
    <t>Indique soit en vert soit en jaune soit en rouge depuis combien de temps un composant a t'il été modifié.</t>
  </si>
  <si>
    <t xml:space="preserve"> </t>
  </si>
  <si>
    <t>idem attendu</t>
  </si>
  <si>
    <t>Une icône verte est affichée</t>
  </si>
  <si>
    <t>Traçabilité</t>
  </si>
  <si>
    <t>Parcourt D'un message</t>
  </si>
  <si>
    <t>Recherche</t>
  </si>
  <si>
    <t>Parcourt</t>
  </si>
  <si>
    <t>16/06/2020</t>
  </si>
  <si>
    <t>Code utilisateur</t>
  </si>
  <si>
    <t xml:space="preserve">Sécurité </t>
  </si>
  <si>
    <t>splunk-devAI</t>
  </si>
  <si>
    <t>test.cdoiadmin1</t>
  </si>
  <si>
    <t>test.cdoiintegr1</t>
  </si>
  <si>
    <t>test.cdoisuivi1</t>
  </si>
  <si>
    <t>integrateur</t>
  </si>
  <si>
    <t>surveillant</t>
  </si>
  <si>
    <t>administrateur</t>
  </si>
  <si>
    <t>accede à la surveillance et à la traçabilité de tous les établissements</t>
  </si>
  <si>
    <t>accede à la surveillance de tous les établissements</t>
  </si>
  <si>
    <t>accede à la surveillance et à la traçabilité  de tous les établissements ainsi qu'aux fonctionnalités de developpement de splunk</t>
  </si>
  <si>
    <t>Le tableau de bord Surv-AI est affiché</t>
  </si>
  <si>
    <t>19/03/2021</t>
  </si>
  <si>
    <t>Affichage de la date de début de recherche</t>
  </si>
  <si>
    <t>Affichage de la date de fin de recherche</t>
  </si>
  <si>
    <t>Du</t>
  </si>
  <si>
    <t>Au</t>
  </si>
  <si>
    <t>Modèl de suivi</t>
  </si>
  <si>
    <t>Surveillance des messages</t>
  </si>
  <si>
    <t>Bandeau</t>
  </si>
  <si>
    <t>Filtre temporel</t>
  </si>
  <si>
    <t>FILTRES</t>
  </si>
  <si>
    <t>LISTE À ENTËTE</t>
  </si>
  <si>
    <t>DÉTAILS TRAÇABILITÉ</t>
  </si>
  <si>
    <t>Surveillance de lavalidation des messages</t>
  </si>
  <si>
    <t>Surveillance de certain contenu des messages</t>
  </si>
  <si>
    <t>La date de debut est affichée</t>
  </si>
  <si>
    <t>La date de fin est affichée</t>
  </si>
  <si>
    <t>Sortir de la traçabilité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</si>
</sst>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49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rgb="FFFFFFFF"/>
      <name val="Arial"/>
      <family val="2"/>
    </font>
    <font>
      <b/>
      <sz val="12"/>
      <color rgb="FFFFFFFF"/>
      <name val="Arial"/>
      <family val="2"/>
    </font>
    <font>
      <b/>
      <sz val="9"/>
      <color rgb="FFFFFFFF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FFFFFF"/>
      <name val="Arial"/>
      <family val="2"/>
    </font>
    <font>
      <sz val="10"/>
      <color indexed="8"/>
      <name val="Calibri"/>
      <family val="2"/>
      <scheme val="minor"/>
    </font>
    <font>
      <b/>
      <sz val="24"/>
      <color rgb="FF00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name val="Arial"/>
      <family val="2"/>
    </font>
    <font>
      <u/>
      <sz val="11"/>
      <name val="Calibri"/>
      <family val="2"/>
      <scheme val="minor"/>
    </font>
    <font>
      <b/>
      <u/>
      <sz val="16"/>
      <name val="Calibri"/>
      <family val="2"/>
      <scheme val="minor"/>
    </font>
    <font>
      <sz val="10"/>
      <name val="Arial"/>
      <family val="2"/>
    </font>
    <font>
      <b/>
      <sz val="18"/>
      <color rgb="FFFF0000"/>
      <name val="Arial"/>
      <family val="2"/>
    </font>
    <font>
      <b/>
      <u/>
      <sz val="1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37F2E"/>
      </patternFill>
    </fill>
    <fill>
      <patternFill patternType="solid">
        <fgColor rgb="FF757575"/>
      </patternFill>
    </fill>
    <fill>
      <patternFill patternType="solid">
        <fgColor rgb="FFBDBDBD"/>
      </patternFill>
    </fill>
    <fill>
      <patternFill patternType="solid">
        <fgColor rgb="FF7ED085"/>
      </patternFill>
    </fill>
    <fill>
      <patternFill patternType="solid">
        <fgColor rgb="FFEA352E"/>
      </patternFill>
    </fill>
    <fill>
      <patternFill patternType="solid">
        <fgColor rgb="FF40B14B"/>
      </patternFill>
    </fill>
    <fill>
      <patternFill patternType="solid">
        <fgColor rgb="FFFEFF00"/>
      </patternFill>
    </fill>
    <fill>
      <patternFill patternType="solid">
        <fgColor rgb="FFE5E5E5"/>
      </patternFill>
    </fill>
    <fill>
      <patternFill patternType="solid">
        <fgColor rgb="FFB9DDFC"/>
      </patternFill>
    </fill>
    <fill>
      <patternFill patternType="solid">
        <fgColor rgb="FFF2E8D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/>
    </xf>
    <xf numFmtId="0" fontId="6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10" fillId="3" borderId="0" xfId="0" applyFont="1" applyFill="1" applyAlignment="1">
      <alignment vertical="top"/>
    </xf>
    <xf numFmtId="0" fontId="11" fillId="4" borderId="0" xfId="0" applyFont="1" applyFill="1" applyAlignment="1">
      <alignment horizontal="left" vertical="top" wrapText="1" indent="1"/>
    </xf>
    <xf numFmtId="0" fontId="12" fillId="4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14" fillId="4" borderId="0" xfId="0" applyFont="1" applyFill="1" applyAlignment="1">
      <alignment vertical="top"/>
    </xf>
    <xf numFmtId="0" fontId="15" fillId="5" borderId="0" xfId="0" applyFont="1" applyFill="1" applyAlignment="1">
      <alignment horizontal="left" vertical="top" wrapText="1" indent="2"/>
    </xf>
    <xf numFmtId="0" fontId="16" fillId="5" borderId="0" xfId="0" applyFont="1" applyFill="1" applyAlignment="1">
      <alignment vertical="top" wrapText="1"/>
    </xf>
    <xf numFmtId="0" fontId="17" fillId="5" borderId="0" xfId="0" applyFont="1" applyFill="1" applyAlignment="1">
      <alignment vertical="top" wrapText="1"/>
    </xf>
    <xf numFmtId="0" fontId="18" fillId="5" borderId="0" xfId="0" applyFont="1" applyFill="1" applyAlignment="1">
      <alignment vertical="top"/>
    </xf>
    <xf numFmtId="0" fontId="19" fillId="6" borderId="0" xfId="0" applyFont="1" applyFill="1" applyAlignment="1">
      <alignment horizontal="left" vertical="top" wrapText="1" indent="3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2" fillId="7" borderId="0" xfId="0" applyFont="1" applyFill="1" applyAlignment="1">
      <alignment horizontal="left" vertical="top" wrapText="1" indent="3"/>
    </xf>
    <xf numFmtId="0" fontId="23" fillId="8" borderId="0" xfId="0" applyFont="1" applyFill="1" applyAlignment="1">
      <alignment horizontal="left" vertical="top" wrapText="1" indent="3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9" borderId="0" xfId="0" applyFont="1" applyFill="1" applyAlignment="1">
      <alignment horizontal="left" vertical="top" wrapText="1" indent="3"/>
    </xf>
    <xf numFmtId="164" fontId="28" fillId="0" borderId="0" xfId="0" applyNumberFormat="1" applyFont="1" applyAlignment="1">
      <alignment vertical="top" wrapText="1"/>
    </xf>
    <xf numFmtId="0" fontId="29" fillId="0" borderId="0" xfId="0" applyFont="1"/>
    <xf numFmtId="0" fontId="29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30" fillId="10" borderId="0" xfId="0" applyFont="1" applyFill="1" applyAlignment="1">
      <alignment horizontal="center"/>
    </xf>
    <xf numFmtId="0" fontId="30" fillId="10" borderId="0" xfId="0" applyFont="1" applyFill="1" applyAlignment="1">
      <alignment horizontal="center" wrapText="1"/>
    </xf>
    <xf numFmtId="0" fontId="30" fillId="10" borderId="0" xfId="0" applyFont="1" applyFill="1" applyAlignment="1">
      <alignment horizontal="left"/>
    </xf>
    <xf numFmtId="0" fontId="31" fillId="12" borderId="0" xfId="0" applyFont="1" applyFill="1" applyBorder="1" applyAlignment="1">
      <alignment horizontal="center" vertical="top" wrapText="1"/>
    </xf>
    <xf numFmtId="0" fontId="29" fillId="12" borderId="0" xfId="0" applyFont="1" applyFill="1" applyBorder="1" applyAlignment="1">
      <alignment horizontal="center" vertical="top" wrapText="1"/>
    </xf>
    <xf numFmtId="0" fontId="32" fillId="13" borderId="0" xfId="0" applyFont="1" applyFill="1" applyBorder="1" applyAlignment="1">
      <alignment horizontal="center"/>
    </xf>
    <xf numFmtId="0" fontId="30" fillId="13" borderId="0" xfId="0" applyFont="1" applyFill="1" applyBorder="1" applyAlignment="1">
      <alignment horizontal="center" wrapText="1"/>
    </xf>
    <xf numFmtId="0" fontId="30" fillId="13" borderId="0" xfId="0" applyFont="1" applyFill="1" applyBorder="1" applyAlignment="1">
      <alignment horizontal="center"/>
    </xf>
    <xf numFmtId="0" fontId="33" fillId="14" borderId="2" xfId="0" applyFont="1" applyFill="1" applyBorder="1"/>
    <xf numFmtId="0" fontId="34" fillId="14" borderId="2" xfId="0" applyFont="1" applyFill="1" applyBorder="1" applyAlignment="1">
      <alignment wrapText="1"/>
    </xf>
    <xf numFmtId="0" fontId="34" fillId="14" borderId="3" xfId="0" applyFont="1" applyFill="1" applyBorder="1"/>
    <xf numFmtId="0" fontId="34" fillId="14" borderId="0" xfId="0" applyFont="1" applyFill="1" applyBorder="1" applyAlignment="1">
      <alignment horizontal="left"/>
    </xf>
    <xf numFmtId="0" fontId="34" fillId="14" borderId="0" xfId="0" applyFont="1" applyFill="1" applyBorder="1" applyAlignment="1">
      <alignment wrapText="1"/>
    </xf>
    <xf numFmtId="0" fontId="33" fillId="14" borderId="0" xfId="0" applyFont="1" applyFill="1" applyBorder="1"/>
    <xf numFmtId="0" fontId="34" fillId="14" borderId="4" xfId="0" applyFont="1" applyFill="1" applyBorder="1"/>
    <xf numFmtId="0" fontId="32" fillId="14" borderId="1" xfId="0" applyFont="1" applyFill="1" applyBorder="1" applyAlignment="1">
      <alignment horizontal="left"/>
    </xf>
    <xf numFmtId="0" fontId="31" fillId="14" borderId="2" xfId="0" applyFont="1" applyFill="1" applyBorder="1" applyAlignment="1">
      <alignment horizontal="left"/>
    </xf>
    <xf numFmtId="0" fontId="31" fillId="14" borderId="2" xfId="0" applyFont="1" applyFill="1" applyBorder="1" applyAlignment="1">
      <alignment horizontal="center" vertical="top" wrapText="1"/>
    </xf>
    <xf numFmtId="0" fontId="32" fillId="14" borderId="2" xfId="0" applyFont="1" applyFill="1" applyBorder="1"/>
    <xf numFmtId="0" fontId="31" fillId="14" borderId="2" xfId="0" applyFont="1" applyFill="1" applyBorder="1" applyAlignment="1">
      <alignment wrapText="1"/>
    </xf>
    <xf numFmtId="0" fontId="29" fillId="14" borderId="3" xfId="0" applyFont="1" applyFill="1" applyBorder="1"/>
    <xf numFmtId="0" fontId="32" fillId="14" borderId="5" xfId="0" applyFont="1" applyFill="1" applyBorder="1" applyAlignment="1">
      <alignment horizontal="left"/>
    </xf>
    <xf numFmtId="0" fontId="29" fillId="14" borderId="6" xfId="0" applyFont="1" applyFill="1" applyBorder="1" applyAlignment="1">
      <alignment horizontal="left"/>
    </xf>
    <xf numFmtId="0" fontId="29" fillId="14" borderId="6" xfId="0" applyFont="1" applyFill="1" applyBorder="1" applyAlignment="1">
      <alignment wrapText="1"/>
    </xf>
    <xf numFmtId="0" fontId="30" fillId="14" borderId="6" xfId="0" applyFont="1" applyFill="1" applyBorder="1"/>
    <xf numFmtId="0" fontId="29" fillId="14" borderId="7" xfId="0" applyFont="1" applyFill="1" applyBorder="1"/>
    <xf numFmtId="0" fontId="35" fillId="4" borderId="0" xfId="0" applyFont="1" applyFill="1" applyAlignment="1">
      <alignment horizontal="left" vertical="top" wrapText="1" indent="1"/>
    </xf>
    <xf numFmtId="0" fontId="36" fillId="4" borderId="0" xfId="0" applyFont="1" applyFill="1" applyAlignment="1">
      <alignment vertical="top" wrapText="1"/>
    </xf>
    <xf numFmtId="0" fontId="37" fillId="2" borderId="0" xfId="0" applyFont="1" applyFill="1" applyAlignment="1">
      <alignment horizontal="left" vertical="top" wrapText="1"/>
    </xf>
    <xf numFmtId="0" fontId="38" fillId="0" borderId="0" xfId="0" applyFont="1"/>
    <xf numFmtId="0" fontId="32" fillId="11" borderId="0" xfId="0" applyFont="1" applyFill="1" applyBorder="1" applyAlignment="1">
      <alignment horizontal="left"/>
    </xf>
    <xf numFmtId="0" fontId="33" fillId="13" borderId="5" xfId="0" applyFont="1" applyFill="1" applyBorder="1" applyAlignment="1">
      <alignment horizontal="center"/>
    </xf>
    <xf numFmtId="0" fontId="33" fillId="13" borderId="6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/>
    </xf>
    <xf numFmtId="0" fontId="33" fillId="13" borderId="7" xfId="0" applyFont="1" applyFill="1" applyBorder="1" applyAlignment="1">
      <alignment horizontal="center"/>
    </xf>
    <xf numFmtId="0" fontId="39" fillId="12" borderId="0" xfId="0" applyFont="1" applyFill="1" applyBorder="1" applyAlignment="1">
      <alignment horizontal="center" vertical="center"/>
    </xf>
    <xf numFmtId="0" fontId="0" fillId="12" borderId="0" xfId="0" applyFill="1"/>
    <xf numFmtId="0" fontId="35" fillId="12" borderId="0" xfId="0" applyFont="1" applyFill="1" applyAlignment="1">
      <alignment horizontal="left" vertical="top" wrapText="1"/>
    </xf>
    <xf numFmtId="49" fontId="35" fillId="12" borderId="0" xfId="0" applyNumberFormat="1" applyFont="1" applyFill="1" applyAlignment="1">
      <alignment horizontal="left" vertical="top" wrapText="1"/>
    </xf>
    <xf numFmtId="0" fontId="35" fillId="12" borderId="0" xfId="0" applyFont="1" applyFill="1" applyAlignment="1">
      <alignment wrapText="1"/>
    </xf>
    <xf numFmtId="0" fontId="35" fillId="12" borderId="0" xfId="0" applyFont="1" applyFill="1"/>
    <xf numFmtId="0" fontId="35" fillId="12" borderId="0" xfId="0" applyFont="1" applyFill="1" applyAlignment="1">
      <alignment vertical="center"/>
    </xf>
    <xf numFmtId="0" fontId="40" fillId="14" borderId="2" xfId="0" applyFont="1" applyFill="1" applyBorder="1" applyAlignment="1">
      <alignment horizontal="center" vertical="top"/>
    </xf>
    <xf numFmtId="0" fontId="40" fillId="14" borderId="0" xfId="0" applyFont="1" applyFill="1" applyBorder="1" applyAlignment="1">
      <alignment horizontal="center" vertical="top"/>
    </xf>
    <xf numFmtId="0" fontId="35" fillId="12" borderId="0" xfId="0" applyFont="1" applyFill="1" applyAlignment="1">
      <alignment horizontal="center" vertical="top" wrapText="1"/>
    </xf>
    <xf numFmtId="0" fontId="35" fillId="12" borderId="0" xfId="0" applyFont="1" applyFill="1" applyAlignment="1">
      <alignment horizontal="center" wrapText="1"/>
    </xf>
    <xf numFmtId="0" fontId="31" fillId="0" borderId="0" xfId="0" applyFont="1" applyAlignment="1">
      <alignment horizontal="left" wrapText="1"/>
    </xf>
    <xf numFmtId="0" fontId="35" fillId="12" borderId="0" xfId="0" applyFont="1" applyFill="1" applyAlignment="1">
      <alignment horizontal="center" vertical="top"/>
    </xf>
    <xf numFmtId="0" fontId="32" fillId="13" borderId="5" xfId="0" applyFont="1" applyFill="1" applyBorder="1" applyAlignment="1">
      <alignment horizontal="center"/>
    </xf>
    <xf numFmtId="0" fontId="30" fillId="13" borderId="6" xfId="0" applyFont="1" applyFill="1" applyBorder="1" applyAlignment="1">
      <alignment horizontal="center" wrapText="1"/>
    </xf>
    <xf numFmtId="0" fontId="30" fillId="13" borderId="6" xfId="0" applyFont="1" applyFill="1" applyBorder="1" applyAlignment="1">
      <alignment horizontal="center"/>
    </xf>
    <xf numFmtId="0" fontId="35" fillId="5" borderId="0" xfId="0" applyFont="1" applyFill="1" applyAlignment="1">
      <alignment horizontal="left" vertical="top" wrapText="1" indent="2"/>
    </xf>
    <xf numFmtId="0" fontId="35" fillId="5" borderId="0" xfId="0" applyFont="1" applyFill="1" applyAlignment="1">
      <alignment vertical="top" wrapText="1"/>
    </xf>
    <xf numFmtId="0" fontId="36" fillId="0" borderId="0" xfId="0" applyFont="1" applyAlignment="1">
      <alignment vertical="top" wrapText="1"/>
    </xf>
    <xf numFmtId="0" fontId="35" fillId="4" borderId="0" xfId="0" applyFont="1" applyFill="1" applyAlignment="1">
      <alignment vertical="top" wrapText="1"/>
    </xf>
    <xf numFmtId="0" fontId="36" fillId="5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3" fillId="5" borderId="0" xfId="0" applyFont="1" applyFill="1" applyAlignment="1">
      <alignment vertical="top" wrapText="1"/>
    </xf>
    <xf numFmtId="0" fontId="11" fillId="5" borderId="0" xfId="0" applyFont="1" applyFill="1" applyAlignment="1">
      <alignment horizontal="left" vertical="top" wrapText="1" indent="2"/>
    </xf>
    <xf numFmtId="0" fontId="11" fillId="5" borderId="0" xfId="0" applyFont="1" applyFill="1" applyAlignment="1">
      <alignment vertical="top" wrapText="1"/>
    </xf>
    <xf numFmtId="0" fontId="43" fillId="14" borderId="2" xfId="0" applyFont="1" applyFill="1" applyBorder="1" applyAlignment="1">
      <alignment horizontal="center" vertical="top"/>
    </xf>
    <xf numFmtId="0" fontId="34" fillId="14" borderId="2" xfId="0" applyFont="1" applyFill="1" applyBorder="1" applyAlignment="1">
      <alignment horizontal="left"/>
    </xf>
    <xf numFmtId="0" fontId="41" fillId="14" borderId="2" xfId="1" applyFill="1" applyBorder="1" applyAlignment="1">
      <alignment horizontal="center" vertical="top"/>
    </xf>
    <xf numFmtId="0" fontId="41" fillId="12" borderId="0" xfId="1" applyFill="1" applyAlignment="1">
      <alignment horizontal="center" vertical="top" wrapText="1"/>
    </xf>
    <xf numFmtId="0" fontId="35" fillId="12" borderId="0" xfId="0" applyFont="1" applyFill="1" applyAlignment="1">
      <alignment horizontal="center" vertical="center"/>
    </xf>
    <xf numFmtId="0" fontId="45" fillId="14" borderId="2" xfId="1" applyFont="1" applyFill="1" applyBorder="1" applyAlignment="1">
      <alignment horizontal="center" vertical="top"/>
    </xf>
    <xf numFmtId="0" fontId="44" fillId="12" borderId="0" xfId="1" applyFont="1" applyFill="1" applyAlignment="1">
      <alignment horizontal="center" vertical="top"/>
    </xf>
    <xf numFmtId="0" fontId="17" fillId="5" borderId="0" xfId="0" applyFont="1" applyFill="1" applyAlignment="1" applyProtection="1">
      <alignment vertical="top" wrapText="1"/>
      <protection locked="0"/>
    </xf>
    <xf numFmtId="0" fontId="15" fillId="5" borderId="0" xfId="0" applyFont="1" applyFill="1" applyAlignment="1" applyProtection="1">
      <alignment horizontal="left" vertical="top" wrapText="1" indent="2"/>
      <protection locked="0"/>
    </xf>
    <xf numFmtId="0" fontId="16" fillId="5" borderId="0" xfId="0" applyFont="1" applyFill="1" applyAlignment="1" applyProtection="1">
      <alignment vertical="top" wrapText="1"/>
      <protection locked="0"/>
    </xf>
    <xf numFmtId="0" fontId="11" fillId="5" borderId="0" xfId="0" applyFont="1" applyFill="1" applyAlignment="1" applyProtection="1">
      <alignment vertical="top" wrapText="1"/>
      <protection locked="0"/>
    </xf>
    <xf numFmtId="0" fontId="18" fillId="5" borderId="0" xfId="0" applyFont="1" applyFill="1" applyAlignment="1" applyProtection="1">
      <alignment vertical="top"/>
      <protection locked="0"/>
    </xf>
    <xf numFmtId="0" fontId="0" fillId="0" borderId="0" xfId="0" applyProtection="1">
      <protection locked="0"/>
    </xf>
    <xf numFmtId="0" fontId="27" fillId="5" borderId="0" xfId="0" applyFont="1" applyFill="1" applyAlignment="1">
      <alignment horizontal="left" vertical="top" wrapText="1" indent="2"/>
    </xf>
    <xf numFmtId="0" fontId="42" fillId="0" borderId="0" xfId="1" quotePrefix="1" applyFont="1" applyAlignment="1">
      <alignment wrapText="1"/>
    </xf>
    <xf numFmtId="0" fontId="41" fillId="12" borderId="0" xfId="1" quotePrefix="1" applyFill="1" applyAlignment="1">
      <alignment horizontal="center" vertical="top" wrapText="1"/>
    </xf>
    <xf numFmtId="0" fontId="11" fillId="12" borderId="0" xfId="0" applyFont="1" applyFill="1" applyBorder="1" applyAlignment="1">
      <alignment horizontal="left" vertical="top" wrapText="1"/>
    </xf>
    <xf numFmtId="0" fontId="41" fillId="0" borderId="0" xfId="1" quotePrefix="1" applyAlignment="1">
      <alignment horizontal="center" wrapText="1"/>
    </xf>
    <xf numFmtId="0" fontId="41" fillId="0" borderId="0" xfId="1" quotePrefix="1" applyAlignment="1">
      <alignment horizontal="center" vertical="top" wrapText="1"/>
    </xf>
    <xf numFmtId="0" fontId="11" fillId="12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top"/>
    </xf>
    <xf numFmtId="0" fontId="1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3" fillId="9" borderId="0" xfId="0" applyFont="1" applyFill="1" applyAlignment="1">
      <alignment horizontal="left" vertical="top" wrapText="1" indent="3"/>
    </xf>
    <xf numFmtId="0" fontId="46" fillId="0" borderId="0" xfId="0" applyFont="1" applyFill="1" applyBorder="1" applyAlignment="1">
      <alignment horizontal="left"/>
    </xf>
    <xf numFmtId="0" fontId="11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top" wrapText="1"/>
    </xf>
    <xf numFmtId="0" fontId="11" fillId="12" borderId="0" xfId="0" applyFont="1" applyFill="1" applyAlignment="1">
      <alignment horizontal="center"/>
    </xf>
    <xf numFmtId="0" fontId="11" fillId="4" borderId="0" xfId="0" applyFont="1" applyFill="1" applyAlignment="1">
      <alignment vertical="top" wrapText="1"/>
    </xf>
    <xf numFmtId="0" fontId="34" fillId="12" borderId="0" xfId="0" applyFont="1" applyFill="1" applyBorder="1" applyAlignment="1">
      <alignment horizontal="center" vertical="top"/>
    </xf>
    <xf numFmtId="0" fontId="0" fillId="0" borderId="0" xfId="0" applyNumberFormat="1"/>
    <xf numFmtId="0" fontId="30" fillId="11" borderId="0" xfId="0" applyFont="1" applyFill="1" applyBorder="1" applyAlignment="1">
      <alignment horizontal="left"/>
    </xf>
    <xf numFmtId="0" fontId="41" fillId="0" borderId="0" xfId="1" applyAlignment="1">
      <alignment horizontal="left" vertical="top" wrapText="1"/>
    </xf>
    <xf numFmtId="0" fontId="11" fillId="12" borderId="0" xfId="0" applyFont="1" applyFill="1" applyAlignment="1">
      <alignment horizontal="left"/>
    </xf>
    <xf numFmtId="0" fontId="11" fillId="12" borderId="0" xfId="0" applyFont="1" applyFill="1"/>
    <xf numFmtId="0" fontId="2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47" fillId="14" borderId="2" xfId="1" applyFont="1" applyFill="1" applyBorder="1" applyAlignment="1">
      <alignment horizontal="left" vertical="top"/>
    </xf>
    <xf numFmtId="0" fontId="48" fillId="14" borderId="2" xfId="1" applyFont="1" applyFill="1" applyBorder="1" applyAlignment="1">
      <alignment horizontal="center" vertical="top"/>
    </xf>
    <xf numFmtId="0" fontId="46" fillId="0" borderId="0" xfId="0" applyFont="1" applyFill="1" applyBorder="1" applyAlignment="1">
      <alignment horizontal="left" wrapText="1"/>
    </xf>
    <xf numFmtId="0" fontId="39" fillId="14" borderId="0" xfId="0" applyFont="1" applyFill="1" applyBorder="1" applyAlignment="1">
      <alignment horizontal="center" vertical="center"/>
    </xf>
    <xf numFmtId="0" fontId="29" fillId="14" borderId="0" xfId="0" applyFont="1" applyFill="1" applyBorder="1" applyAlignment="1">
      <alignment horizontal="center" vertical="top" wrapText="1"/>
    </xf>
    <xf numFmtId="0" fontId="34" fillId="14" borderId="0" xfId="0" applyFont="1" applyFill="1" applyBorder="1" applyAlignment="1">
      <alignment horizontal="center" vertical="top"/>
    </xf>
    <xf numFmtId="0" fontId="32" fillId="14" borderId="0" xfId="0" applyFont="1" applyFill="1" applyBorder="1" applyAlignment="1">
      <alignment horizontal="left"/>
    </xf>
    <xf numFmtId="0" fontId="30" fillId="14" borderId="0" xfId="0" applyFont="1" applyFill="1" applyBorder="1" applyAlignment="1">
      <alignment horizontal="left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vertical="top"/>
    </xf>
    <xf numFmtId="0" fontId="41" fillId="12" borderId="0" xfId="1" applyFill="1" applyAlignment="1">
      <alignment horizontal="center" vertical="top"/>
    </xf>
  </cellXfs>
  <cellStyles count="2">
    <cellStyle name="Lien hypertexte" xfId="1" builtinId="8"/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7"/>
          <bgColor rgb="FFFF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</dxfs>
  <tableStyles count="1" defaultTableStyle="TableStyleMedium2" defaultPivotStyle="PivotStyleLight16">
    <tableStyle name="TableStyleDark10 2" pivot="0" count="7" xr9:uid="{7DED55AE-D149-48FC-A9C6-DBD94BDC0B44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4" xr16:uid="{7F4BD45D-03F1-4460-9820-A7A24201232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661E133C-8D79-4EF1-9A0C-D2452503F7C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38F0E5-EA0E-4441-817B-BBB20C146C87}" name="cfg_seuils_chumtest" displayName="cfg_seuils_chumtest" ref="A1:E58" tableType="queryTable" totalsRowShown="0">
  <autoFilter ref="A1:E58" xr:uid="{D1550CAA-ABE3-49E8-91D9-2169E865371B}"/>
  <sortState xmlns:xlrd2="http://schemas.microsoft.com/office/spreadsheetml/2017/richdata2" ref="A2:E58">
    <sortCondition ref="B1:B58"/>
  </sortState>
  <tableColumns count="5">
    <tableColumn id="1" xr3:uid="{6233375A-759F-4DF1-BAB9-5023C20BD61F}" uniqueName="1" name="siteCd" queryTableFieldId="1" dataDxfId="9"/>
    <tableColumn id="2" xr3:uid="{678EE018-7043-493F-BBB6-243BCFA6071C}" uniqueName="2" name="envirCd" queryTableFieldId="2" dataDxfId="8"/>
    <tableColumn id="3" xr3:uid="{097AD332-0D9B-4233-AD06-040EB4FC7937}" uniqueName="3" name="typeObj" queryTableFieldId="3" dataDxfId="7"/>
    <tableColumn id="4" xr3:uid="{FB574565-2956-4D1C-9B45-23C0841BC801}" uniqueName="4" name="codeDesc" queryTableFieldId="4" dataDxfId="6"/>
    <tableColumn id="5" xr3:uid="{4373C4B7-F1C5-4CBB-981A-F7D4F0D4E974}" uniqueName="5" name="valeur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26B09-71CD-47C5-A558-9DF57FED75D4}" name="cfg_searchTimeRange_chumtest" displayName="cfg_searchTimeRange_chumtest" ref="A1:E21" tableType="queryTable" totalsRowShown="0">
  <autoFilter ref="A1:E21" xr:uid="{E29E36B2-E7F9-42A1-A7E3-4ECD21C8F7F8}"/>
  <sortState xmlns:xlrd2="http://schemas.microsoft.com/office/spreadsheetml/2017/richdata2" ref="A2:E21">
    <sortCondition ref="B1:B21"/>
  </sortState>
  <tableColumns count="5">
    <tableColumn id="1" xr3:uid="{C4BC2F07-15FF-4000-8E78-5DDA9367D497}" uniqueName="1" name="siteCd" queryTableFieldId="1" dataDxfId="4"/>
    <tableColumn id="2" xr3:uid="{D5EDCDE6-713D-40F7-B159-F07430497C08}" uniqueName="2" name="envirCd" queryTableFieldId="2" dataDxfId="3"/>
    <tableColumn id="3" xr3:uid="{9101479C-B3F0-4412-B1A1-90700CD7768F}" uniqueName="3" name="typeObj" queryTableFieldId="3" dataDxfId="2"/>
    <tableColumn id="4" xr3:uid="{C2A54950-5D9C-42EB-90FA-AFDE51466CDD}" uniqueName="4" name="codeDesc" queryTableFieldId="4" dataDxfId="1"/>
    <tableColumn id="5" xr3:uid="{02D23D64-7F64-4AD3-8AC4-1E6D9F9B84A7}" uniqueName="5" name="valeu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3A0D-DA6D-4C59-91F5-DC95B9E026A8}">
  <sheetPr>
    <outlinePr summaryBelow="0"/>
    <pageSetUpPr fitToPage="1"/>
  </sheetPr>
  <dimension ref="A1:S56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5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15.75" x14ac:dyDescent="0.25">
      <c r="A1" s="67"/>
      <c r="C1" s="67"/>
      <c r="D1" s="67"/>
      <c r="E1" s="67"/>
      <c r="F1" s="6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30" x14ac:dyDescent="0.25">
      <c r="A2" s="61" t="s">
        <v>133</v>
      </c>
      <c r="B2" s="61" t="s">
        <v>106</v>
      </c>
      <c r="C2" s="66" t="s">
        <v>196</v>
      </c>
      <c r="D2" s="61" t="s">
        <v>187</v>
      </c>
      <c r="E2" s="123" t="str">
        <f>"mtlsplunkai01"</f>
        <v>mtlsplunkai01</v>
      </c>
      <c r="F2" s="61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8" x14ac:dyDescent="0.25">
      <c r="A3" s="61" t="s">
        <v>193</v>
      </c>
      <c r="B3" s="61" t="s">
        <v>108</v>
      </c>
      <c r="C3" s="35" t="s">
        <v>107</v>
      </c>
      <c r="D3" s="61" t="s">
        <v>189</v>
      </c>
      <c r="E3" s="61" t="str">
        <f>"CDOI-GENERAL-V9"</f>
        <v>CDOI-GENERAL-V9</v>
      </c>
      <c r="F3" s="6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18" x14ac:dyDescent="0.25">
      <c r="A4" s="61" t="s">
        <v>195</v>
      </c>
      <c r="B4" s="61" t="s">
        <v>198</v>
      </c>
      <c r="C4" s="34" t="s">
        <v>221</v>
      </c>
      <c r="D4" s="123" t="s">
        <v>276</v>
      </c>
      <c r="E4" s="61" t="str">
        <f>"SPLUNK 7.3"</f>
        <v>SPLUNK 7.3</v>
      </c>
      <c r="F4" s="6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18.75" thickBot="1" x14ac:dyDescent="0.3">
      <c r="A5" s="61" t="s">
        <v>228</v>
      </c>
      <c r="B5" s="61" t="s">
        <v>227</v>
      </c>
      <c r="C5" s="121" t="str">
        <f>Surveillance_générale!$C$3</f>
        <v>Surveillance des ressouces ESV2</v>
      </c>
      <c r="D5" s="61"/>
      <c r="E5" s="61"/>
      <c r="F5" s="61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23.25" x14ac:dyDescent="0.25">
      <c r="A6" s="133" t="str">
        <f>"cas de test : "&amp;Surveillance_générale!$A$4</f>
        <v>cas de test : AFF01</v>
      </c>
      <c r="B6" s="96"/>
      <c r="C6" s="91" t="str">
        <f>Surveillance_générale!$B$4</f>
        <v>Information etablissement</v>
      </c>
      <c r="D6" s="39"/>
      <c r="E6" s="40"/>
      <c r="F6" s="41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18.75" thickBot="1" x14ac:dyDescent="0.3">
      <c r="A7" s="62" t="s">
        <v>223</v>
      </c>
      <c r="B7" s="63" t="s">
        <v>2</v>
      </c>
      <c r="C7" s="64" t="s">
        <v>102</v>
      </c>
      <c r="D7" s="63" t="s">
        <v>277</v>
      </c>
      <c r="E7" s="64" t="s">
        <v>229</v>
      </c>
      <c r="F7" s="65" t="s">
        <v>230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12.75" customHeight="1" x14ac:dyDescent="0.25">
      <c r="A8" s="78" t="str">
        <f>Surveillance_générale!B5</f>
        <v>Élement retour</v>
      </c>
      <c r="B8" s="97" t="str">
        <f>Surveillance_générale!D5</f>
        <v>Cliquer</v>
      </c>
      <c r="C8" s="78" t="str">
        <f>Surveillance_générale!C5</f>
        <v>Permet le retour au nivau supérieur</v>
      </c>
      <c r="D8" s="76" t="str">
        <f>C8</f>
        <v>Permet le retour au nivau supérieur</v>
      </c>
      <c r="E8" s="95" t="s">
        <v>212</v>
      </c>
      <c r="F8" s="78" t="s">
        <v>213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15.75" x14ac:dyDescent="0.25">
      <c r="A9" s="78" t="str">
        <f>Surveillance_générale!B6</f>
        <v>Élément Etablissement</v>
      </c>
      <c r="B9" s="97" t="str">
        <f>Surveillance_générale!D6</f>
        <v>na</v>
      </c>
      <c r="C9" s="78" t="str">
        <f>Surveillance_générale!C6</f>
        <v>Affichage du nom de l'établissement</v>
      </c>
      <c r="D9" s="76" t="str">
        <f>C9</f>
        <v>Affichage du nom de l'établissement</v>
      </c>
      <c r="E9" s="95" t="s">
        <v>212</v>
      </c>
      <c r="F9" s="78" t="s">
        <v>213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15.75" x14ac:dyDescent="0.25">
      <c r="A10" s="78" t="str">
        <f>Surveillance_générale!B7</f>
        <v>Élément environement</v>
      </c>
      <c r="B10" s="97" t="str">
        <f>Surveillance_générale!D7</f>
        <v>na</v>
      </c>
      <c r="C10" s="78" t="str">
        <f>Surveillance_générale!C7</f>
        <v>Affichage du nom de l'environement</v>
      </c>
      <c r="D10" s="76" t="str">
        <f>C10</f>
        <v>Affichage du nom de l'environement</v>
      </c>
      <c r="E10" s="95" t="s">
        <v>212</v>
      </c>
      <c r="F10" s="78" t="s">
        <v>213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ht="15.75" x14ac:dyDescent="0.25">
      <c r="A11" s="78" t="str">
        <f>Surveillance_générale!B8</f>
        <v>Élément Date et heure</v>
      </c>
      <c r="B11" s="97" t="str">
        <f>Surveillance_générale!D8</f>
        <v>na</v>
      </c>
      <c r="C11" s="78" t="str">
        <f>Surveillance_générale!C8</f>
        <v>La date de la dernière mise à jour est affiché</v>
      </c>
      <c r="D11" s="76" t="str">
        <f>C11</f>
        <v>La date de la dernière mise à jour est affiché</v>
      </c>
      <c r="E11" s="95" t="s">
        <v>212</v>
      </c>
      <c r="F11" s="78" t="s">
        <v>213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18.75" thickBot="1" x14ac:dyDescent="0.3">
      <c r="A12" s="62" t="s">
        <v>134</v>
      </c>
      <c r="B12" s="63" t="s">
        <v>2</v>
      </c>
      <c r="C12" s="64" t="s">
        <v>102</v>
      </c>
      <c r="D12" s="63" t="s">
        <v>277</v>
      </c>
      <c r="E12" s="64" t="s">
        <v>229</v>
      </c>
      <c r="F12" s="65" t="s">
        <v>230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t="15.75" x14ac:dyDescent="0.25">
      <c r="A13" s="116" t="s">
        <v>242</v>
      </c>
      <c r="B13" s="124" t="str">
        <f>Surveillance_générale!D9</f>
        <v>Modifiier earliestDateDucfg_searchTimeRange.csv</v>
      </c>
      <c r="C13" s="78" t="str">
        <f>Surveillance_générale!E9</f>
        <v>la date est affichée en rouge</v>
      </c>
      <c r="D13" s="76" t="str">
        <f>C13</f>
        <v>la date est affichée en rouge</v>
      </c>
      <c r="E13" s="117" t="s">
        <v>212</v>
      </c>
      <c r="F13" s="116" t="s">
        <v>243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t="16.5" thickBot="1" x14ac:dyDescent="0.3">
      <c r="D14" s="6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t="23.25" x14ac:dyDescent="0.25">
      <c r="A15" s="133" t="str">
        <f>"cas de test : "&amp;Surveillance_générale!$A$76</f>
        <v>cas de test : AFF02</v>
      </c>
      <c r="B15" s="96"/>
      <c r="C15" s="91" t="str">
        <f>Surveillance_générale!$B$76</f>
        <v>Information Utilisateur</v>
      </c>
      <c r="D15" s="39"/>
      <c r="E15" s="40"/>
      <c r="F15" s="41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t="18.75" thickBot="1" x14ac:dyDescent="0.3">
      <c r="A16" s="62" t="s">
        <v>223</v>
      </c>
      <c r="B16" s="63" t="s">
        <v>2</v>
      </c>
      <c r="C16" s="64" t="s">
        <v>102</v>
      </c>
      <c r="D16" s="63" t="s">
        <v>277</v>
      </c>
      <c r="E16" s="64" t="s">
        <v>229</v>
      </c>
      <c r="F16" s="65" t="s">
        <v>230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.75" x14ac:dyDescent="0.25">
      <c r="A17" s="78" t="str">
        <f>Surveillance_générale!B77</f>
        <v>Élement quitter</v>
      </c>
      <c r="B17" s="97" t="str">
        <f>Surveillance_générale!D77</f>
        <v>Cliquer</v>
      </c>
      <c r="C17" s="78" t="str">
        <f>Surveillance_générale!C77</f>
        <v>Permet de quitter l'application</v>
      </c>
      <c r="D17" s="75" t="str">
        <f>C17</f>
        <v>Permet de quitter l'application</v>
      </c>
      <c r="E17" s="95" t="s">
        <v>212</v>
      </c>
      <c r="F17" s="78" t="s">
        <v>213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.75" x14ac:dyDescent="0.25">
      <c r="A18" s="78" t="str">
        <f>Surveillance_générale!B78</f>
        <v>Utilisateur</v>
      </c>
      <c r="B18" s="97" t="str">
        <f>Surveillance_générale!D78</f>
        <v>na</v>
      </c>
      <c r="C18" s="78" t="str">
        <f>Surveillance_générale!C78</f>
        <v>Affichage du nom de l'utilisateur</v>
      </c>
      <c r="D18" s="75" t="str">
        <f>C18</f>
        <v>Affichage du nom de l'utilisateur</v>
      </c>
      <c r="E18" s="95" t="s">
        <v>212</v>
      </c>
      <c r="F18" s="78" t="s">
        <v>213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15.75" x14ac:dyDescent="0.25">
      <c r="A19" s="78" t="str">
        <f>Surveillance_générale!B79</f>
        <v>Role</v>
      </c>
      <c r="B19" s="97" t="str">
        <f>Surveillance_générale!D78</f>
        <v>na</v>
      </c>
      <c r="C19" s="78" t="str">
        <f>Surveillance_générale!C79</f>
        <v>Affichage du role de l'utilisateur</v>
      </c>
      <c r="D19" s="75" t="str">
        <f>C19</f>
        <v>Affichage du role de l'utilisateur</v>
      </c>
      <c r="E19" s="95" t="s">
        <v>212</v>
      </c>
      <c r="F19" s="78" t="s">
        <v>213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t="15.75" x14ac:dyDescent="0.25">
      <c r="A20" s="78"/>
      <c r="B20" s="97"/>
      <c r="C20" s="78"/>
      <c r="D20" s="76"/>
      <c r="E20" s="95"/>
      <c r="F20" s="7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5.75" x14ac:dyDescent="0.25">
      <c r="A21" s="78"/>
      <c r="B21" s="97"/>
      <c r="C21" s="78"/>
      <c r="D21" s="75"/>
      <c r="E21" s="95"/>
      <c r="F21" s="7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15.75" x14ac:dyDescent="0.25">
      <c r="A22" s="30"/>
      <c r="B22" s="28"/>
      <c r="C22" s="29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15.75" x14ac:dyDescent="0.25">
      <c r="A23" s="30"/>
      <c r="B23" s="28"/>
      <c r="C23" s="29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t="15.75" x14ac:dyDescent="0.25">
      <c r="A24" s="30"/>
      <c r="B24" s="28"/>
      <c r="C24" s="29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ht="15.75" x14ac:dyDescent="0.25">
      <c r="A25" s="30"/>
      <c r="B25" s="28"/>
      <c r="C25" s="29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ht="15.75" x14ac:dyDescent="0.25">
      <c r="A26" s="30"/>
      <c r="B26" s="28"/>
      <c r="C26" s="29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5.75" x14ac:dyDescent="0.25">
      <c r="A27" s="30"/>
      <c r="B27" s="28"/>
      <c r="C27" s="29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5.75" x14ac:dyDescent="0.25">
      <c r="A28" s="30"/>
      <c r="B28" s="28"/>
      <c r="C28" s="29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5.75" x14ac:dyDescent="0.25">
      <c r="A29" s="30"/>
      <c r="B29" s="28"/>
      <c r="C29" s="29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5.75" x14ac:dyDescent="0.25">
      <c r="A30" s="30"/>
      <c r="B30" s="28"/>
      <c r="C30" s="29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ht="15.75" x14ac:dyDescent="0.25">
      <c r="A31" s="30"/>
      <c r="B31" s="28"/>
      <c r="C31" s="29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5.75" x14ac:dyDescent="0.25">
      <c r="A32" s="30"/>
      <c r="B32" s="28"/>
      <c r="C32" s="29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5.75" x14ac:dyDescent="0.25">
      <c r="A33" s="30"/>
      <c r="B33" s="28"/>
      <c r="C33" s="29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t="15.75" x14ac:dyDescent="0.25">
      <c r="A34" s="30"/>
      <c r="B34" s="28"/>
      <c r="C34" s="29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ht="15.75" x14ac:dyDescent="0.25">
      <c r="A35" s="30"/>
      <c r="B35" s="28"/>
      <c r="C35" s="29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5.75" x14ac:dyDescent="0.25">
      <c r="A36" s="30"/>
      <c r="B36" s="28"/>
      <c r="C36" s="29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5.75" x14ac:dyDescent="0.25">
      <c r="A37" s="30"/>
      <c r="B37" s="28"/>
      <c r="C37" s="29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5.75" x14ac:dyDescent="0.25">
      <c r="A38" s="30"/>
      <c r="B38" s="28"/>
      <c r="C38" s="29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5.75" x14ac:dyDescent="0.25">
      <c r="A39" s="30"/>
      <c r="B39" s="28"/>
      <c r="C39" s="29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5.75" x14ac:dyDescent="0.25">
      <c r="A40" s="30"/>
      <c r="B40" s="28"/>
      <c r="C40" s="29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5.75" x14ac:dyDescent="0.25">
      <c r="A41" s="30"/>
      <c r="B41" s="28"/>
      <c r="C41" s="29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15.75" x14ac:dyDescent="0.25">
      <c r="A42" s="30"/>
      <c r="B42" s="28"/>
      <c r="C42" s="29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5.75" x14ac:dyDescent="0.25">
      <c r="A43" s="30"/>
      <c r="B43" s="28"/>
      <c r="C43" s="29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5.75" x14ac:dyDescent="0.25">
      <c r="A44" s="30"/>
      <c r="B44" s="28"/>
      <c r="C44" s="29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5.75" x14ac:dyDescent="0.25">
      <c r="A45" s="30"/>
      <c r="B45" s="28"/>
      <c r="C45" s="29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5.75" x14ac:dyDescent="0.25">
      <c r="A46" s="30"/>
      <c r="B46" s="28"/>
      <c r="C46" s="29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5.75" x14ac:dyDescent="0.25">
      <c r="A47" s="30"/>
      <c r="B47" s="28"/>
      <c r="C47" s="29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5.75" x14ac:dyDescent="0.25">
      <c r="A48" s="30"/>
      <c r="B48" s="28"/>
      <c r="C48" s="29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1:19" ht="15.75" x14ac:dyDescent="0.25">
      <c r="A49" s="30"/>
      <c r="B49" s="28"/>
      <c r="C49" s="29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ht="15.75" x14ac:dyDescent="0.25">
      <c r="A50" s="30"/>
      <c r="B50" s="28"/>
      <c r="C50" s="29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1:19" ht="15.75" x14ac:dyDescent="0.25">
      <c r="A51" s="30"/>
      <c r="B51" s="28"/>
      <c r="C51" s="29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5.75" x14ac:dyDescent="0.25">
      <c r="A52" s="30"/>
      <c r="B52" s="28"/>
      <c r="C52" s="29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 ht="15.75" x14ac:dyDescent="0.25">
      <c r="A53" s="30"/>
      <c r="B53" s="28"/>
      <c r="C53" s="29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 ht="15.75" x14ac:dyDescent="0.25">
      <c r="A54" s="30"/>
      <c r="B54" s="28"/>
      <c r="C54" s="29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1:19" ht="15.75" x14ac:dyDescent="0.25">
      <c r="A55" s="30"/>
      <c r="B55" s="28"/>
      <c r="C55" s="29"/>
      <c r="D55" s="28"/>
      <c r="E55" s="29"/>
      <c r="F55" s="28"/>
    </row>
    <row r="56" spans="1:19" ht="15.75" x14ac:dyDescent="0.25">
      <c r="A56" s="30"/>
      <c r="B56" s="28"/>
      <c r="C56" s="29"/>
      <c r="D56" s="28"/>
      <c r="E56" s="29"/>
      <c r="F56" s="28"/>
    </row>
  </sheetData>
  <hyperlinks>
    <hyperlink ref="B8" location="Surveillance_générale!G5" display="Surveillance_générale!G5" xr:uid="{5FBF7494-DC92-4C9A-952B-EE85FBB646AC}"/>
    <hyperlink ref="B9" location="Surveillance_générale!G6" display="Surveillance_générale!G6" xr:uid="{B561A634-4199-41F0-B649-D69D03CCAE3C}"/>
    <hyperlink ref="B10" location="Surveillance_générale!G7" display="Surveillance_générale!G7" xr:uid="{34769A1F-EC6A-4E37-A767-535439DF83CC}"/>
    <hyperlink ref="B11" location="Surveillance_générale!G8" display="Surveillance_générale!G8" xr:uid="{56379704-48AB-42ED-935A-F9209735D4AC}"/>
    <hyperlink ref="B18" location="Surveillance_générale!G82" display="Surveillance_générale!G82" xr:uid="{91E5C00F-D744-48B4-A8DE-445A40510820}"/>
    <hyperlink ref="B19" location="Surveillance_générale!G83" display="Surveillance_générale!G83" xr:uid="{EAEC1068-8252-4F67-A4B8-896ABC7CE345}"/>
    <hyperlink ref="B17" location="Surveillance_générale!G81" display="Surveillance_générale!G81" xr:uid="{79AC8CFA-7CB5-4D9D-8BAC-BB7C45D6B877}"/>
    <hyperlink ref="B13" location="Surveillance_générale!D9" display="Surveillance_générale!D9" xr:uid="{15C86378-84E8-4DB2-9561-409D5CFC9837}"/>
    <hyperlink ref="A6" location="Surveillance_générale!A4" display="Surveillance_générale!A4" xr:uid="{DBBC0862-E637-4964-B57A-AA5BC058F6ED}"/>
    <hyperlink ref="A15" location="Surveillance_générale!A77" display="Surveillance_générale!A77" xr:uid="{E3CDBA91-CDA1-4B6C-92A8-457C50AF7C1B}"/>
  </hyperlinks>
  <pageMargins left="0.25" right="0.25" top="0.75" bottom="0.75" header="0.3" footer="0.3"/>
  <pageSetup paperSize="5" scale="6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2D8980BB-0AFB-4E3E-AE8F-41E942FF03FA}">
            <xm:f>Surveillance_générale!$G5="Oui"</xm:f>
            <x14:dxf>
              <font>
                <b/>
                <i val="0"/>
                <strike val="0"/>
              </font>
              <fill>
                <patternFill>
                  <bgColor rgb="FF92D050"/>
                </patternFill>
              </fill>
            </x14:dxf>
          </x14:cfRule>
          <xm:sqref>A8:F11</xm:sqref>
        </x14:conditionalFormatting>
        <x14:conditionalFormatting xmlns:xm="http://schemas.microsoft.com/office/excel/2006/main">
          <x14:cfRule type="expression" priority="16" id="{8C8F1393-EF59-4CE8-BA67-424549F7B2B0}">
            <xm:f>Surveillance_générale!$G78="Oui"</xm:f>
            <x14:dxf>
              <font>
                <b/>
                <i val="0"/>
                <strike val="0"/>
              </font>
              <fill>
                <patternFill>
                  <bgColor rgb="FF92D050"/>
                </patternFill>
              </fill>
            </x14:dxf>
          </x14:cfRule>
          <xm:sqref>A18:C19 E18:F19</xm:sqref>
        </x14:conditionalFormatting>
        <x14:conditionalFormatting xmlns:xm="http://schemas.microsoft.com/office/excel/2006/main">
          <x14:cfRule type="expression" priority="12" stopIfTrue="1" id="{2E7E1E5B-8260-46FF-8DF2-10C19E6D45A2}">
            <xm:f>Surveillance_générale!$G77="Non"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14:cfRule type="expression" priority="13" stopIfTrue="1" id="{9A364626-8379-4E2C-9C27-CCAB9EE92C21}">
            <xm:f>Surveillance_générale!$G77="Oui"</xm:f>
            <x14:dxf>
              <font>
                <b/>
                <i val="0"/>
                <strike val="0"/>
              </font>
              <fill>
                <patternFill>
                  <bgColor rgb="FF92D050"/>
                </patternFill>
              </fill>
            </x14:dxf>
          </x14:cfRule>
          <xm:sqref>A17:F17 D18:D19</xm:sqref>
        </x14:conditionalFormatting>
        <x14:conditionalFormatting xmlns:xm="http://schemas.microsoft.com/office/excel/2006/main">
          <x14:cfRule type="expression" priority="3" id="{624849CB-7BAB-4BED-92FF-2B294DA5F83A}">
            <xm:f>Surveillance_générale!$G9="Non"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411300A3-FE38-4F45-BCAC-A0F23226E8B5}">
            <xm:f>Surveillance_générale!$G9="Oui"</xm:f>
            <x14:dxf>
              <font>
                <b/>
                <i val="0"/>
                <strike val="0"/>
              </font>
              <fill>
                <patternFill>
                  <bgColor rgb="FF92D050"/>
                </patternFill>
              </fill>
            </x14:dxf>
          </x14:cfRule>
          <xm:sqref>A13:F13</xm:sqref>
        </x14:conditionalFormatting>
        <x14:conditionalFormatting xmlns:xm="http://schemas.microsoft.com/office/excel/2006/main">
          <x14:cfRule type="expression" priority="47" id="{072F54C9-46AA-4310-980F-4E5914AF4405}">
            <xm:f>Surveillance_générale!$G18="Oui"</xm:f>
            <x14:dxf>
              <font>
                <b/>
                <i val="0"/>
                <strike val="0"/>
              </font>
              <fill>
                <patternFill>
                  <bgColor rgb="FF92D050"/>
                </patternFill>
              </fill>
            </x14:dxf>
          </x14:cfRule>
          <xm:sqref>A20:F21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4883-7510-46F5-A5F3-5D3E3F3B0CE9}">
  <dimension ref="A1:E21"/>
  <sheetViews>
    <sheetView workbookViewId="0">
      <selection activeCell="I23" sqref="I23"/>
    </sheetView>
  </sheetViews>
  <sheetFormatPr baseColWidth="10" defaultRowHeight="15" x14ac:dyDescent="0.25"/>
  <cols>
    <col min="1" max="3" width="11.140625" bestFit="1" customWidth="1"/>
    <col min="4" max="4" width="14.28515625" bestFit="1" customWidth="1"/>
    <col min="5" max="5" width="11.140625" bestFit="1" customWidth="1"/>
  </cols>
  <sheetData>
    <row r="1" spans="1:5" x14ac:dyDescent="0.2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25">
      <c r="A2" s="122" t="s">
        <v>253</v>
      </c>
      <c r="B2" s="122" t="s">
        <v>275</v>
      </c>
      <c r="C2" s="122" t="s">
        <v>169</v>
      </c>
      <c r="D2" s="122" t="s">
        <v>269</v>
      </c>
      <c r="E2" s="122" t="s">
        <v>270</v>
      </c>
    </row>
    <row r="3" spans="1:5" x14ac:dyDescent="0.25">
      <c r="A3" s="122" t="s">
        <v>253</v>
      </c>
      <c r="B3" s="122" t="s">
        <v>275</v>
      </c>
      <c r="C3" s="122" t="s">
        <v>169</v>
      </c>
      <c r="D3" s="122" t="s">
        <v>271</v>
      </c>
      <c r="E3" s="122" t="s">
        <v>260</v>
      </c>
    </row>
    <row r="4" spans="1:5" x14ac:dyDescent="0.25">
      <c r="A4" s="122" t="s">
        <v>253</v>
      </c>
      <c r="B4" s="122" t="s">
        <v>275</v>
      </c>
      <c r="C4" s="122" t="s">
        <v>169</v>
      </c>
      <c r="D4" s="122" t="s">
        <v>269</v>
      </c>
      <c r="E4" s="122" t="s">
        <v>270</v>
      </c>
    </row>
    <row r="5" spans="1:5" x14ac:dyDescent="0.25">
      <c r="A5" s="122" t="s">
        <v>253</v>
      </c>
      <c r="B5" s="122" t="s">
        <v>275</v>
      </c>
      <c r="C5" s="122" t="s">
        <v>169</v>
      </c>
      <c r="D5" s="122" t="s">
        <v>271</v>
      </c>
      <c r="E5" s="122" t="s">
        <v>260</v>
      </c>
    </row>
    <row r="6" spans="1:5" x14ac:dyDescent="0.25">
      <c r="A6" s="122" t="s">
        <v>253</v>
      </c>
      <c r="B6" s="122" t="s">
        <v>273</v>
      </c>
      <c r="C6" s="122" t="s">
        <v>147</v>
      </c>
      <c r="D6" s="122" t="s">
        <v>265</v>
      </c>
      <c r="E6" s="122" t="s">
        <v>171</v>
      </c>
    </row>
    <row r="7" spans="1:5" x14ac:dyDescent="0.25">
      <c r="A7" s="122" t="s">
        <v>253</v>
      </c>
      <c r="B7" s="122" t="s">
        <v>273</v>
      </c>
      <c r="C7" s="122" t="s">
        <v>147</v>
      </c>
      <c r="D7" s="122" t="s">
        <v>266</v>
      </c>
      <c r="E7" s="122" t="s">
        <v>260</v>
      </c>
    </row>
    <row r="8" spans="1:5" x14ac:dyDescent="0.25">
      <c r="A8" s="122" t="s">
        <v>253</v>
      </c>
      <c r="B8" s="122" t="s">
        <v>273</v>
      </c>
      <c r="C8" s="122" t="s">
        <v>147</v>
      </c>
      <c r="D8" s="122" t="s">
        <v>265</v>
      </c>
      <c r="E8" s="122" t="s">
        <v>171</v>
      </c>
    </row>
    <row r="9" spans="1:5" x14ac:dyDescent="0.25">
      <c r="A9" s="122" t="s">
        <v>253</v>
      </c>
      <c r="B9" s="122" t="s">
        <v>273</v>
      </c>
      <c r="C9" s="122" t="s">
        <v>147</v>
      </c>
      <c r="D9" s="122" t="s">
        <v>266</v>
      </c>
      <c r="E9" s="122" t="s">
        <v>260</v>
      </c>
    </row>
    <row r="10" spans="1:5" x14ac:dyDescent="0.25">
      <c r="A10" s="122" t="s">
        <v>253</v>
      </c>
      <c r="B10" s="122" t="s">
        <v>272</v>
      </c>
      <c r="C10" s="122" t="s">
        <v>56</v>
      </c>
      <c r="D10" s="122" t="s">
        <v>258</v>
      </c>
      <c r="E10" s="122" t="s">
        <v>171</v>
      </c>
    </row>
    <row r="11" spans="1:5" x14ac:dyDescent="0.25">
      <c r="A11" s="122" t="s">
        <v>253</v>
      </c>
      <c r="B11" s="122" t="s">
        <v>272</v>
      </c>
      <c r="C11" s="122" t="s">
        <v>56</v>
      </c>
      <c r="D11" s="122" t="s">
        <v>259</v>
      </c>
      <c r="E11" s="122" t="s">
        <v>260</v>
      </c>
    </row>
    <row r="12" spans="1:5" x14ac:dyDescent="0.25">
      <c r="A12" s="122" t="s">
        <v>253</v>
      </c>
      <c r="B12" s="122" t="s">
        <v>272</v>
      </c>
      <c r="C12" s="122" t="s">
        <v>56</v>
      </c>
      <c r="D12" s="122" t="s">
        <v>258</v>
      </c>
      <c r="E12" s="122" t="s">
        <v>171</v>
      </c>
    </row>
    <row r="13" spans="1:5" x14ac:dyDescent="0.25">
      <c r="A13" s="122" t="s">
        <v>253</v>
      </c>
      <c r="B13" s="122" t="s">
        <v>272</v>
      </c>
      <c r="C13" s="122" t="s">
        <v>56</v>
      </c>
      <c r="D13" s="122" t="s">
        <v>259</v>
      </c>
      <c r="E13" s="122" t="s">
        <v>260</v>
      </c>
    </row>
    <row r="14" spans="1:5" x14ac:dyDescent="0.25">
      <c r="A14" s="122" t="s">
        <v>253</v>
      </c>
      <c r="B14" s="122" t="s">
        <v>272</v>
      </c>
      <c r="C14" s="122" t="s">
        <v>56</v>
      </c>
      <c r="D14" s="122" t="s">
        <v>261</v>
      </c>
      <c r="E14" s="122" t="s">
        <v>262</v>
      </c>
    </row>
    <row r="15" spans="1:5" x14ac:dyDescent="0.25">
      <c r="A15" s="122" t="s">
        <v>253</v>
      </c>
      <c r="B15" s="122" t="s">
        <v>272</v>
      </c>
      <c r="C15" s="122" t="s">
        <v>56</v>
      </c>
      <c r="D15" s="122" t="s">
        <v>263</v>
      </c>
      <c r="E15" s="122" t="s">
        <v>264</v>
      </c>
    </row>
    <row r="16" spans="1:5" x14ac:dyDescent="0.25">
      <c r="A16" s="122" t="s">
        <v>253</v>
      </c>
      <c r="B16" s="122" t="s">
        <v>272</v>
      </c>
      <c r="C16" s="122" t="s">
        <v>56</v>
      </c>
      <c r="D16" s="122" t="s">
        <v>261</v>
      </c>
      <c r="E16" s="122" t="s">
        <v>262</v>
      </c>
    </row>
    <row r="17" spans="1:5" x14ac:dyDescent="0.25">
      <c r="A17" s="122" t="s">
        <v>253</v>
      </c>
      <c r="B17" s="122" t="s">
        <v>272</v>
      </c>
      <c r="C17" s="122" t="s">
        <v>56</v>
      </c>
      <c r="D17" s="122" t="s">
        <v>263</v>
      </c>
      <c r="E17" s="122" t="s">
        <v>264</v>
      </c>
    </row>
    <row r="18" spans="1:5" x14ac:dyDescent="0.25">
      <c r="A18" s="122" t="s">
        <v>253</v>
      </c>
      <c r="B18" s="122" t="s">
        <v>274</v>
      </c>
      <c r="C18" s="122" t="s">
        <v>152</v>
      </c>
      <c r="D18" s="122" t="s">
        <v>267</v>
      </c>
      <c r="E18" s="122" t="s">
        <v>171</v>
      </c>
    </row>
    <row r="19" spans="1:5" x14ac:dyDescent="0.25">
      <c r="A19" s="122" t="s">
        <v>253</v>
      </c>
      <c r="B19" s="122" t="s">
        <v>274</v>
      </c>
      <c r="C19" s="122" t="s">
        <v>152</v>
      </c>
      <c r="D19" s="122" t="s">
        <v>268</v>
      </c>
      <c r="E19" s="122" t="s">
        <v>260</v>
      </c>
    </row>
    <row r="20" spans="1:5" x14ac:dyDescent="0.25">
      <c r="A20" s="122" t="s">
        <v>253</v>
      </c>
      <c r="B20" s="122" t="s">
        <v>274</v>
      </c>
      <c r="C20" s="122" t="s">
        <v>152</v>
      </c>
      <c r="D20" s="122" t="s">
        <v>267</v>
      </c>
      <c r="E20" s="122" t="s">
        <v>171</v>
      </c>
    </row>
    <row r="21" spans="1:5" x14ac:dyDescent="0.25">
      <c r="A21" s="122" t="s">
        <v>253</v>
      </c>
      <c r="B21" s="122" t="s">
        <v>274</v>
      </c>
      <c r="C21" s="122" t="s">
        <v>152</v>
      </c>
      <c r="D21" s="122" t="s">
        <v>268</v>
      </c>
      <c r="E21" s="122" t="s">
        <v>260</v>
      </c>
    </row>
  </sheetData>
  <pageMargins left="0.25" right="0.25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66C3-53F5-45C1-B730-9E24E1A6506C}">
  <sheetPr>
    <outlinePr summaryBelow="0"/>
  </sheetPr>
  <dimension ref="A1:S61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52.5703125" customWidth="1"/>
    <col min="2" max="2" width="47.7109375" customWidth="1"/>
    <col min="3" max="3" width="67.7109375" customWidth="1"/>
    <col min="4" max="4" width="52" customWidth="1"/>
    <col min="5" max="5" width="34.42578125" customWidth="1"/>
    <col min="6" max="6" width="21.28515625" customWidth="1"/>
    <col min="7" max="19" width="10" customWidth="1"/>
  </cols>
  <sheetData>
    <row r="1" spans="1:19" ht="15.75" x14ac:dyDescent="0.25">
      <c r="A1" s="67"/>
      <c r="C1" s="67"/>
      <c r="D1" s="67"/>
      <c r="E1" s="67"/>
      <c r="F1" s="6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30" x14ac:dyDescent="0.25">
      <c r="A2" s="61" t="s">
        <v>133</v>
      </c>
      <c r="B2" s="61" t="s">
        <v>106</v>
      </c>
      <c r="C2" s="66" t="s">
        <v>196</v>
      </c>
      <c r="D2" s="61" t="s">
        <v>187</v>
      </c>
      <c r="E2" s="61" t="s">
        <v>188</v>
      </c>
      <c r="F2" s="61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8" x14ac:dyDescent="0.25">
      <c r="A3" s="61" t="s">
        <v>193</v>
      </c>
      <c r="B3" s="61" t="s">
        <v>108</v>
      </c>
      <c r="C3" s="35" t="s">
        <v>107</v>
      </c>
      <c r="D3" s="61" t="s">
        <v>189</v>
      </c>
      <c r="E3" s="61" t="s">
        <v>190</v>
      </c>
      <c r="F3" s="6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18" x14ac:dyDescent="0.25">
      <c r="A4" s="61" t="s">
        <v>195</v>
      </c>
      <c r="B4" s="61" t="s">
        <v>198</v>
      </c>
      <c r="C4" s="34" t="s">
        <v>110</v>
      </c>
      <c r="D4" s="61" t="s">
        <v>199</v>
      </c>
      <c r="E4" s="61" t="s">
        <v>191</v>
      </c>
      <c r="F4" s="6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18" x14ac:dyDescent="0.25">
      <c r="A5" s="61" t="s">
        <v>228</v>
      </c>
      <c r="B5" s="61" t="s">
        <v>227</v>
      </c>
      <c r="C5" s="121" t="str">
        <f>Surveillance_générale!$C$31</f>
        <v>Surveillance des composants de l'agent d'intégration</v>
      </c>
      <c r="D5" s="61"/>
      <c r="E5" s="61"/>
      <c r="F5" s="61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6.5" thickBot="1" x14ac:dyDescent="0.3">
      <c r="A6" s="67"/>
      <c r="B6" s="67"/>
      <c r="C6" s="67"/>
      <c r="D6" s="67"/>
      <c r="E6" s="67"/>
      <c r="F6" s="6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23.25" x14ac:dyDescent="0.25">
      <c r="A7" s="134" t="str">
        <f>"cas de test : "&amp;Surveillance_générale!$A$12</f>
        <v>cas de test : INDEMET01</v>
      </c>
      <c r="B7" s="93"/>
      <c r="C7" s="73" t="str">
        <f>Surveillance_générale!$B$12</f>
        <v>Les indicateurs globaux de l'emission</v>
      </c>
      <c r="D7" s="39" t="s">
        <v>118</v>
      </c>
      <c r="E7" s="92" t="s">
        <v>132</v>
      </c>
      <c r="F7" s="41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18.75" thickBot="1" x14ac:dyDescent="0.3">
      <c r="A8" s="62" t="s">
        <v>134</v>
      </c>
      <c r="B8" s="63" t="s">
        <v>2</v>
      </c>
      <c r="C8" s="64" t="s">
        <v>102</v>
      </c>
      <c r="D8" s="63" t="s">
        <v>101</v>
      </c>
      <c r="E8" s="64" t="s">
        <v>186</v>
      </c>
      <c r="F8" s="65" t="s">
        <v>100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39" customHeight="1" x14ac:dyDescent="0.25">
      <c r="A9" s="75" t="str">
        <f>Surveillance_générale!$C14</f>
        <v>Toutes les sources d'émission sont fonctionnelles et il n'y a pas de traitement particuliers</v>
      </c>
      <c r="B9" s="94" t="str">
        <f>Surveillance_générale!D14</f>
        <v>L'AI de l'établissement ainsi que les sources connectées sont démarrés</v>
      </c>
      <c r="C9" s="75" t="str">
        <f>Surveillance_générale!$E14</f>
        <v>le nombre est vert car le débit des composants est à l’intérieur des normes établies.</v>
      </c>
      <c r="D9" s="75" t="str">
        <f>C9</f>
        <v>le nombre est vert car le débit des composants est à l’intérieur des normes établies.</v>
      </c>
      <c r="E9" s="117" t="s">
        <v>212</v>
      </c>
      <c r="F9" s="78" t="s">
        <v>213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30.75" thickBot="1" x14ac:dyDescent="0.3">
      <c r="A10" s="118" t="s">
        <v>244</v>
      </c>
      <c r="B10" s="94" t="str">
        <f>Surveillance_générale!D15</f>
        <v>Arrêter une ou plusieurs sources d'émission ou augmenter anormalement la cadence d'envoi</v>
      </c>
      <c r="C10" s="94" t="str">
        <f>Surveillance_générale!E15</f>
        <v>Le nombre est jaune</v>
      </c>
      <c r="D10" s="76" t="str">
        <f>C10</f>
        <v>Le nombre est jaune</v>
      </c>
      <c r="E10" s="117" t="s">
        <v>212</v>
      </c>
      <c r="F10" s="119" t="s">
        <v>213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ht="23.25" x14ac:dyDescent="0.25">
      <c r="A11" s="134" t="str">
        <f>"cas de test : " &amp; Surveillance_générale!$A$20</f>
        <v>cas de test : INDEMET02</v>
      </c>
      <c r="B11" s="93"/>
      <c r="C11" s="48" t="s">
        <v>131</v>
      </c>
      <c r="D11" s="49" t="s">
        <v>118</v>
      </c>
      <c r="E11" s="50" t="s">
        <v>120</v>
      </c>
      <c r="F11" s="51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18.75" thickBot="1" x14ac:dyDescent="0.3">
      <c r="A12" s="79" t="s">
        <v>134</v>
      </c>
      <c r="B12" s="80" t="s">
        <v>2</v>
      </c>
      <c r="C12" s="81" t="s">
        <v>102</v>
      </c>
      <c r="D12" s="80" t="s">
        <v>101</v>
      </c>
      <c r="E12" s="64" t="s">
        <v>186</v>
      </c>
      <c r="F12" s="65" t="s">
        <v>100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t="30.75" x14ac:dyDescent="0.25">
      <c r="A13" s="77" t="s">
        <v>197</v>
      </c>
      <c r="B13" s="28" t="str">
        <f>cfg_seuils!$D$2</f>
        <v>dateDuRouge</v>
      </c>
      <c r="C13" s="29"/>
      <c r="D13" s="28"/>
      <c r="E13" s="29" t="s">
        <v>237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t="15.75" x14ac:dyDescent="0.25">
      <c r="A14" s="30"/>
      <c r="B14" s="28"/>
      <c r="C14" s="29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t="15.75" x14ac:dyDescent="0.25">
      <c r="A15" s="30"/>
      <c r="B15" s="28"/>
      <c r="C15" s="29"/>
      <c r="D15" s="28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t="15.75" x14ac:dyDescent="0.25">
      <c r="A16" s="30"/>
      <c r="B16" s="28"/>
      <c r="C16" s="29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.75" x14ac:dyDescent="0.25">
      <c r="A17" s="30"/>
      <c r="B17" s="28"/>
      <c r="C17" s="29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.75" x14ac:dyDescent="0.25">
      <c r="A18" s="30"/>
      <c r="B18" s="28"/>
      <c r="C18" s="29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15.75" x14ac:dyDescent="0.25">
      <c r="A19" s="30"/>
      <c r="B19" s="28"/>
      <c r="C19" s="29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t="15.75" x14ac:dyDescent="0.25">
      <c r="A20" s="30"/>
      <c r="B20" s="28"/>
      <c r="C20" s="29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5.75" x14ac:dyDescent="0.25">
      <c r="A21" s="30"/>
      <c r="B21" s="28"/>
      <c r="C21" s="29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15.75" x14ac:dyDescent="0.25">
      <c r="A22" s="30"/>
      <c r="B22" s="28"/>
      <c r="C22" s="29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15.75" x14ac:dyDescent="0.25">
      <c r="A23" s="30"/>
      <c r="B23" s="28"/>
      <c r="C23" s="29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t="15.75" x14ac:dyDescent="0.25">
      <c r="A24" s="30"/>
      <c r="B24" s="28"/>
      <c r="C24" s="29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ht="15.75" x14ac:dyDescent="0.25">
      <c r="A25" s="30"/>
      <c r="B25" s="28"/>
      <c r="C25" s="29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ht="15.75" x14ac:dyDescent="0.25">
      <c r="A26" s="30"/>
      <c r="B26" s="28"/>
      <c r="C26" s="29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5.75" x14ac:dyDescent="0.25">
      <c r="A27" s="30"/>
      <c r="B27" s="28"/>
      <c r="C27" s="29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5.75" x14ac:dyDescent="0.25">
      <c r="A28" s="30"/>
      <c r="B28" s="28"/>
      <c r="C28" s="29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5.75" x14ac:dyDescent="0.25">
      <c r="A29" s="30"/>
      <c r="B29" s="28"/>
      <c r="C29" s="29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5.75" x14ac:dyDescent="0.25">
      <c r="A30" s="30"/>
      <c r="B30" s="28"/>
      <c r="C30" s="29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ht="15.75" x14ac:dyDescent="0.25">
      <c r="A31" s="30"/>
      <c r="B31" s="28"/>
      <c r="C31" s="29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5.75" x14ac:dyDescent="0.25">
      <c r="A32" s="30"/>
      <c r="B32" s="28"/>
      <c r="C32" s="29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5.75" x14ac:dyDescent="0.25">
      <c r="A33" s="30"/>
      <c r="B33" s="28"/>
      <c r="C33" s="29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t="15.75" x14ac:dyDescent="0.25">
      <c r="A34" s="30"/>
      <c r="B34" s="28"/>
      <c r="C34" s="29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ht="15.75" x14ac:dyDescent="0.25">
      <c r="A35" s="30"/>
      <c r="B35" s="28"/>
      <c r="C35" s="29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5.75" x14ac:dyDescent="0.25">
      <c r="A36" s="30"/>
      <c r="B36" s="28"/>
      <c r="C36" s="29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5.75" x14ac:dyDescent="0.25">
      <c r="A37" s="30"/>
      <c r="B37" s="28"/>
      <c r="C37" s="29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5.75" x14ac:dyDescent="0.25">
      <c r="A38" s="30"/>
      <c r="B38" s="28"/>
      <c r="C38" s="29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5.75" x14ac:dyDescent="0.25">
      <c r="A39" s="30"/>
      <c r="B39" s="28"/>
      <c r="C39" s="29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5.75" x14ac:dyDescent="0.25">
      <c r="A40" s="30"/>
      <c r="B40" s="28"/>
      <c r="C40" s="29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5.75" x14ac:dyDescent="0.25">
      <c r="A41" s="30"/>
      <c r="B41" s="28"/>
      <c r="C41" s="29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15.75" x14ac:dyDescent="0.25">
      <c r="A42" s="30"/>
      <c r="B42" s="28"/>
      <c r="C42" s="29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5.75" x14ac:dyDescent="0.25">
      <c r="A43" s="30"/>
      <c r="B43" s="28"/>
      <c r="C43" s="29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5.75" x14ac:dyDescent="0.25">
      <c r="A44" s="30"/>
      <c r="B44" s="28"/>
      <c r="C44" s="29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5.75" x14ac:dyDescent="0.25">
      <c r="A45" s="30"/>
      <c r="B45" s="28"/>
      <c r="C45" s="29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5.75" x14ac:dyDescent="0.25">
      <c r="A46" s="30"/>
      <c r="B46" s="28"/>
      <c r="C46" s="29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5.75" x14ac:dyDescent="0.25">
      <c r="A47" s="30"/>
      <c r="B47" s="28"/>
      <c r="C47" s="29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5.75" x14ac:dyDescent="0.25">
      <c r="A48" s="30"/>
      <c r="B48" s="28"/>
      <c r="C48" s="29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1:19" ht="15.75" x14ac:dyDescent="0.25">
      <c r="A49" s="30"/>
      <c r="B49" s="28"/>
      <c r="C49" s="29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ht="15.75" x14ac:dyDescent="0.25">
      <c r="A50" s="30"/>
      <c r="B50" s="28"/>
      <c r="C50" s="29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1:19" ht="15.75" x14ac:dyDescent="0.25">
      <c r="A51" s="30"/>
      <c r="B51" s="28"/>
      <c r="C51" s="29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5.75" x14ac:dyDescent="0.25">
      <c r="A52" s="30"/>
      <c r="B52" s="28"/>
      <c r="C52" s="29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 ht="15.75" x14ac:dyDescent="0.25">
      <c r="A53" s="30"/>
      <c r="B53" s="28"/>
      <c r="C53" s="29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 ht="15.75" x14ac:dyDescent="0.25">
      <c r="A54" s="30"/>
      <c r="B54" s="28"/>
      <c r="C54" s="29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1:19" ht="15.75" x14ac:dyDescent="0.25">
      <c r="A55" s="30"/>
      <c r="B55" s="28"/>
      <c r="C55" s="29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 ht="15.75" x14ac:dyDescent="0.25">
      <c r="A56" s="30"/>
      <c r="B56" s="28"/>
      <c r="C56" s="29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1:19" ht="15.75" x14ac:dyDescent="0.25">
      <c r="A57" s="30"/>
      <c r="B57" s="28"/>
      <c r="C57" s="29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1:19" ht="15.75" x14ac:dyDescent="0.25">
      <c r="A58" s="30"/>
      <c r="B58" s="28"/>
      <c r="C58" s="2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1:19" ht="15.75" x14ac:dyDescent="0.25">
      <c r="A59" s="30"/>
      <c r="B59" s="28"/>
      <c r="C59" s="29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1:19" ht="15.75" x14ac:dyDescent="0.25">
      <c r="A60" s="30"/>
      <c r="B60" s="28"/>
      <c r="C60" s="29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1:19" ht="15.75" x14ac:dyDescent="0.25">
      <c r="A61" s="30"/>
      <c r="B61" s="28"/>
      <c r="C61" s="29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</sheetData>
  <hyperlinks>
    <hyperlink ref="B9" location="Surveillance_générale!D14" tooltip="Cliquez sur cette cellule pour voir le detaill des champs testés" display="Surveillance_générale!D14" xr:uid="{9A8B6025-74A8-4AF6-95F8-3443167B86AE}"/>
    <hyperlink ref="B10" location="Surveillance_générale!D14" tooltip="Cliquez sur cette cellule pour voir le detaill des champs testés" display="Surveillance_générale!D14" xr:uid="{5C2BDF39-43D3-4664-9CA1-80EDD61DCE67}"/>
    <hyperlink ref="C10" location="Surveillance_générale!D14" display="Surveillance_générale!D14" xr:uid="{6A5863D3-ACA5-4BAD-8D38-051B502872F2}"/>
    <hyperlink ref="A7" location="Surveillance_générale!A12" tooltip="Cliquez sur cette cellule pour voir le detaill des champs testés" display="Surveillance_générale!A12" xr:uid="{629231EB-85D1-4057-9A79-959643DD0F4F}"/>
    <hyperlink ref="A11" location="Surveillance_générale!A20" tooltip="Cliquez sur cette cellule pour voir le detaill des champs testés" display="Surveillance_générale!A20" xr:uid="{085B0EB7-6C01-4B2D-8822-8904F8602532}"/>
  </hyperlink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stopIfTrue="1" id="{BF316E7B-640E-4779-8835-4DEFB191C89F}">
            <xm:f>Surveillance_générale!$G14="Non"</xm:f>
            <x14:dxf>
              <font>
                <b/>
                <i val="0"/>
                <strike val="0"/>
              </font>
              <fill>
                <patternFill>
                  <bgColor rgb="FFFF0000"/>
                </patternFill>
              </fill>
            </x14:dxf>
          </x14:cfRule>
          <xm:sqref>A9:F10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C22A-8593-4FC9-AEC0-D4E4B3EF1BA9}">
  <sheetPr>
    <outlinePr summaryBelow="0"/>
  </sheetPr>
  <dimension ref="A1:S58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39.85546875" customWidth="1"/>
    <col min="2" max="2" width="61.5703125" customWidth="1"/>
    <col min="3" max="3" width="70.28515625" customWidth="1"/>
    <col min="4" max="4" width="50.7109375" customWidth="1"/>
    <col min="5" max="5" width="34.5703125" customWidth="1"/>
    <col min="6" max="6" width="21.28515625" customWidth="1"/>
    <col min="7" max="19" width="10" customWidth="1"/>
  </cols>
  <sheetData>
    <row r="1" spans="1:19" ht="30" x14ac:dyDescent="0.25">
      <c r="A1" s="61" t="s">
        <v>133</v>
      </c>
      <c r="B1" s="61" t="s">
        <v>106</v>
      </c>
      <c r="C1" s="66" t="s">
        <v>196</v>
      </c>
      <c r="D1" s="61" t="s">
        <v>187</v>
      </c>
      <c r="E1" s="61" t="s">
        <v>188</v>
      </c>
      <c r="F1" s="6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8" x14ac:dyDescent="0.25">
      <c r="A2" s="61" t="s">
        <v>193</v>
      </c>
      <c r="B2" s="61" t="s">
        <v>108</v>
      </c>
      <c r="C2" s="35" t="s">
        <v>107</v>
      </c>
      <c r="D2" s="61" t="s">
        <v>189</v>
      </c>
      <c r="E2" s="61" t="s">
        <v>190</v>
      </c>
      <c r="F2" s="61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8" x14ac:dyDescent="0.25">
      <c r="A3" s="61" t="s">
        <v>195</v>
      </c>
      <c r="B3" s="123" t="s">
        <v>194</v>
      </c>
      <c r="C3" s="35" t="s">
        <v>192</v>
      </c>
      <c r="D3" s="61" t="s">
        <v>199</v>
      </c>
      <c r="E3" s="61" t="s">
        <v>191</v>
      </c>
      <c r="F3" s="6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18" x14ac:dyDescent="0.25">
      <c r="A4" s="61" t="s">
        <v>228</v>
      </c>
      <c r="B4" s="123" t="s">
        <v>103</v>
      </c>
      <c r="C4" s="121" t="str">
        <f>Surveillance_générale!$C$31</f>
        <v>Surveillance des composants de l'agent d'intégration</v>
      </c>
      <c r="D4" s="61"/>
      <c r="E4" s="61"/>
      <c r="F4" s="6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16.5" thickBot="1" x14ac:dyDescent="0.3">
      <c r="D5" s="6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23.25" x14ac:dyDescent="0.25">
      <c r="A6" s="134" t="str">
        <f>"cas de test : "&amp;Surveillance_générale!$A$32</f>
        <v>cas de test : INDAI01</v>
      </c>
      <c r="B6" s="93"/>
      <c r="C6" s="73" t="str">
        <f>Surveillance_générale!$B$32</f>
        <v>Les indicateurs globaux</v>
      </c>
      <c r="D6" s="39" t="s">
        <v>118</v>
      </c>
      <c r="E6" s="92" t="s">
        <v>132</v>
      </c>
      <c r="F6" s="41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18" x14ac:dyDescent="0.25">
      <c r="A7" s="44" t="s">
        <v>136</v>
      </c>
      <c r="B7" s="74"/>
      <c r="C7" s="43"/>
      <c r="D7" s="44" t="s">
        <v>104</v>
      </c>
      <c r="E7" s="42"/>
      <c r="F7" s="45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18.75" thickBot="1" x14ac:dyDescent="0.3">
      <c r="A8" s="62" t="s">
        <v>134</v>
      </c>
      <c r="B8" s="63" t="s">
        <v>2</v>
      </c>
      <c r="C8" s="64" t="s">
        <v>102</v>
      </c>
      <c r="D8" s="63" t="s">
        <v>101</v>
      </c>
      <c r="E8" s="64" t="s">
        <v>186</v>
      </c>
      <c r="F8" s="65" t="s">
        <v>100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15.75" x14ac:dyDescent="0.25">
      <c r="A9" s="68" t="s">
        <v>207</v>
      </c>
      <c r="B9" s="105" t="str">
        <f>Surveillance_générale!D34</f>
        <v>Arreter un scenario sur l'une des instances ACQ, I1 ou I2</v>
      </c>
      <c r="C9" s="106" t="str">
        <f>Surveillance_générale!E34</f>
        <v>Une icone rouge est affichée⛔</v>
      </c>
      <c r="D9" s="68" t="str">
        <f>C9</f>
        <v>Une icone rouge est affichée⛔</v>
      </c>
      <c r="E9" s="110" t="s">
        <v>237</v>
      </c>
      <c r="F9" s="111" t="s">
        <v>238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15.75" x14ac:dyDescent="0.25">
      <c r="A10" s="68" t="s">
        <v>205</v>
      </c>
      <c r="B10" s="108" t="str">
        <f>Surveillance_générale!C37</f>
        <v>Arreter un scenario sur l'une des instances ACQ, I1 ou I2</v>
      </c>
      <c r="C10" s="108" t="str">
        <f>Surveillance_générale!E37</f>
        <v>nombre indiqué en jaune</v>
      </c>
      <c r="D10" s="108" t="str">
        <f>C10</f>
        <v>nombre indiqué en jaune</v>
      </c>
      <c r="E10" s="110" t="s">
        <v>237</v>
      </c>
      <c r="F10" s="111" t="s">
        <v>238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ht="15.75" x14ac:dyDescent="0.25">
      <c r="A11" s="68" t="s">
        <v>204</v>
      </c>
      <c r="B11" s="75"/>
      <c r="C11" s="68"/>
      <c r="D11" s="70"/>
      <c r="E11" s="72"/>
      <c r="F11" s="71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30.75" thickBot="1" x14ac:dyDescent="0.3">
      <c r="A12" s="107" t="s">
        <v>236</v>
      </c>
      <c r="B12" s="109" t="str">
        <f>Surveillance_générale!C42 &amp; Surveillance_générale!C43</f>
        <v>Sur une des instance (I1, I2, Acq) sauvegarder un des composants ESV2</v>
      </c>
      <c r="C12" s="106" t="str">
        <f>Surveillance_générale!E42</f>
        <v>affiche le composant ainsi que l'identifiant de l'altérateur</v>
      </c>
      <c r="D12" s="113" t="str">
        <f>C12</f>
        <v>affiche le composant ainsi que l'identifiant de l'altérateur</v>
      </c>
      <c r="E12" t="s">
        <v>237</v>
      </c>
      <c r="F12" s="111" t="s">
        <v>238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t="23.25" x14ac:dyDescent="0.25">
      <c r="A13" s="134" t="str">
        <f>"cas de test : "&amp;Surveillance_générale!$A$43</f>
        <v>cas de test : INDAI02</v>
      </c>
      <c r="B13" s="47"/>
      <c r="C13" s="48" t="s">
        <v>131</v>
      </c>
      <c r="D13" s="49" t="s">
        <v>118</v>
      </c>
      <c r="E13" s="50" t="s">
        <v>120</v>
      </c>
      <c r="F13" s="51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t="18.75" thickBot="1" x14ac:dyDescent="0.3">
      <c r="A14" s="52" t="s">
        <v>117</v>
      </c>
      <c r="B14" s="53"/>
      <c r="C14" s="54"/>
      <c r="D14" s="55" t="s">
        <v>104</v>
      </c>
      <c r="E14" s="53" t="s">
        <v>109</v>
      </c>
      <c r="F14" s="56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t="18.75" thickBot="1" x14ac:dyDescent="0.3">
      <c r="A15" s="36" t="s">
        <v>119</v>
      </c>
      <c r="B15" s="37" t="s">
        <v>2</v>
      </c>
      <c r="C15" s="38" t="s">
        <v>102</v>
      </c>
      <c r="D15" s="37" t="s">
        <v>101</v>
      </c>
      <c r="E15" s="64" t="s">
        <v>186</v>
      </c>
      <c r="F15" s="65" t="s">
        <v>100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t="15.75" x14ac:dyDescent="0.25">
      <c r="A16" s="115" t="str">
        <f>Surveillance_générale!$B44</f>
        <v>Élément Composant</v>
      </c>
      <c r="B16">
        <f>Surveillance_générale!$C45</f>
        <v>0</v>
      </c>
      <c r="C16" s="115" t="str">
        <f>Surveillance_générale!$E44</f>
        <v>Le nom du composant est affiché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.75" x14ac:dyDescent="0.25">
      <c r="A17" s="115" t="str">
        <f>Surveillance_générale!$B45</f>
        <v>Élément instance</v>
      </c>
      <c r="B17" t="str">
        <f>Surveillance_générale!$C46</f>
        <v>une flèche horizontale ou en diagonale ou verticale est affichée</v>
      </c>
      <c r="C17" s="115" t="str">
        <f>Surveillance_générale!$E45</f>
        <v>Le nom de l'instance est affiché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.75" x14ac:dyDescent="0.25">
      <c r="A18" s="115" t="str">
        <f>Surveillance_générale!$B46</f>
        <v>Élement tendance</v>
      </c>
      <c r="B18" t="str">
        <f>Surveillance_générale!$C47</f>
        <v>Arreter un scenario sur l'une des instances ACQ, I1 ou I2</v>
      </c>
      <c r="C18" s="115" t="str">
        <f>Surveillance_générale!$E46</f>
        <v>une flèche horizontale ou en diagonale ou verticale est affichée</v>
      </c>
      <c r="D18" t="s">
        <v>289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26.25" x14ac:dyDescent="0.25">
      <c r="A19" s="115" t="str">
        <f>Surveillance_générale!$B$46</f>
        <v>Élement tendance</v>
      </c>
      <c r="B19" t="str">
        <f>Surveillance_générale!$C48</f>
        <v>Démarrer un scenario sur l'une des instances ACQ, I1 ou I2</v>
      </c>
      <c r="C19" s="135" t="str">
        <f>Surveillance_générale!$E47&amp;Surveillance_générale!$E48</f>
        <v>une flèche diagonale vers le haut ou verticale est affichéeune flèche diagonale  ou verticale vers le bas est affichée</v>
      </c>
      <c r="D19" t="s">
        <v>289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t="15.75" x14ac:dyDescent="0.25">
      <c r="A20" s="115" t="str">
        <f>Surveillance_générale!$B$46</f>
        <v>Élement tendance</v>
      </c>
      <c r="C20" s="115" t="str">
        <f>Surveillance_générale!$E48</f>
        <v>une flèche diagonale  ou verticale vers le bas est affichée</v>
      </c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5.75" x14ac:dyDescent="0.25">
      <c r="A21" s="115" t="str">
        <f>Surveillance_générale!$B49</f>
        <v>Élement erreurs</v>
      </c>
      <c r="C21" s="115" t="str">
        <f>Surveillance_générale!$E49</f>
        <v>un nombre sur fond noir ou rouge est affiché</v>
      </c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15.75" x14ac:dyDescent="0.25">
      <c r="A22" s="115" t="str">
        <f>Surveillance_générale!$B50</f>
        <v>Étape 1</v>
      </c>
      <c r="B22" t="str">
        <f>Surveillance_générale!$C51</f>
        <v>Démarrer un scenario sur l'une des instances ACQ, I1 ou I2</v>
      </c>
      <c r="C22" s="115">
        <f>Surveillance_générale!$E50</f>
        <v>0</v>
      </c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15.75" x14ac:dyDescent="0.25">
      <c r="A23" s="115" t="str">
        <f>Surveillance_générale!$B51</f>
        <v>Étape 2</v>
      </c>
      <c r="B23" t="str">
        <f>Surveillance_générale!$C52</f>
        <v>Soit une icône rouge soit une icône verte est affichée</v>
      </c>
      <c r="C23" s="115">
        <f>Surveillance_générale!$E51</f>
        <v>0</v>
      </c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t="15.75" x14ac:dyDescent="0.25">
      <c r="A24" s="115" t="str">
        <f>Surveillance_générale!$B52</f>
        <v>Élement état</v>
      </c>
      <c r="B24" t="str">
        <f>Surveillance_générale!$C53</f>
        <v>Arreter un scenario sur l'une des instances ACQ, I1 ou I2</v>
      </c>
      <c r="C24" s="115">
        <f>Surveillance_générale!$E52</f>
        <v>0</v>
      </c>
      <c r="D24" s="28" t="s">
        <v>289</v>
      </c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ht="15.75" x14ac:dyDescent="0.25">
      <c r="A25" s="115" t="str">
        <f>Surveillance_générale!$B53</f>
        <v>Étape 1</v>
      </c>
      <c r="B25" t="str">
        <f>Surveillance_générale!$C54</f>
        <v>Démarrer un scenario sur l'une des instances ACQ, I1 ou I2</v>
      </c>
      <c r="C25" s="115" t="str">
        <f>Surveillance_générale!$E53</f>
        <v>Une icône rouge est affichée</v>
      </c>
      <c r="D25" s="28" t="s">
        <v>289</v>
      </c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ht="15.75" x14ac:dyDescent="0.25">
      <c r="A26" s="115" t="str">
        <f>Surveillance_générale!$B54</f>
        <v>Étape 2</v>
      </c>
      <c r="B26" t="str">
        <f>Surveillance_générale!$C55</f>
        <v>un nombre sur fond noir ou jaune ou rouge est affiché</v>
      </c>
      <c r="C26" s="115" t="str">
        <f>Surveillance_générale!$E54</f>
        <v>Une icône verte est affichée</v>
      </c>
      <c r="D26" s="28" t="s">
        <v>289</v>
      </c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5.75" x14ac:dyDescent="0.25">
      <c r="A27" s="30"/>
      <c r="B27" s="28"/>
      <c r="C27" s="29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5.75" x14ac:dyDescent="0.25">
      <c r="A28" s="30"/>
      <c r="B28" s="28"/>
      <c r="C28" s="29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5.75" x14ac:dyDescent="0.25">
      <c r="A29" s="30"/>
      <c r="B29" s="28"/>
      <c r="C29" s="29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5.75" x14ac:dyDescent="0.25">
      <c r="A30" s="30"/>
      <c r="B30" s="28"/>
      <c r="C30" s="29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ht="15.75" x14ac:dyDescent="0.25">
      <c r="A31" s="30"/>
      <c r="B31" s="28"/>
      <c r="C31" s="29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5.75" x14ac:dyDescent="0.25">
      <c r="A32" s="30"/>
      <c r="B32" s="28"/>
      <c r="C32" s="29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5.75" x14ac:dyDescent="0.25">
      <c r="A33" s="30"/>
      <c r="B33" s="28"/>
      <c r="C33" s="29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t="15.75" x14ac:dyDescent="0.25">
      <c r="A34" s="30"/>
      <c r="B34" s="28"/>
      <c r="C34" s="29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ht="15.75" x14ac:dyDescent="0.25">
      <c r="A35" s="30"/>
      <c r="B35" s="28"/>
      <c r="C35" s="29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5.75" x14ac:dyDescent="0.25">
      <c r="A36" s="30"/>
      <c r="B36" s="28"/>
      <c r="C36" s="29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5.75" x14ac:dyDescent="0.25">
      <c r="A37" s="30"/>
      <c r="B37" s="28"/>
      <c r="C37" s="29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5.75" x14ac:dyDescent="0.25">
      <c r="A38" s="30"/>
      <c r="B38" s="28"/>
      <c r="C38" s="29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5.75" x14ac:dyDescent="0.25">
      <c r="A39" s="30"/>
      <c r="B39" s="28"/>
      <c r="C39" s="29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5.75" x14ac:dyDescent="0.25">
      <c r="A40" s="30"/>
      <c r="B40" s="28"/>
      <c r="C40" s="29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5.75" x14ac:dyDescent="0.25">
      <c r="A41" s="30"/>
      <c r="B41" s="28"/>
      <c r="C41" s="29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15.75" x14ac:dyDescent="0.25">
      <c r="A42" s="30"/>
      <c r="B42" s="28"/>
      <c r="C42" s="29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5.75" x14ac:dyDescent="0.25">
      <c r="A43" s="30"/>
      <c r="B43" s="28"/>
      <c r="C43" s="29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5.75" x14ac:dyDescent="0.25">
      <c r="A44" s="30"/>
      <c r="B44" s="28"/>
      <c r="C44" s="29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5.75" x14ac:dyDescent="0.25">
      <c r="A45" s="30"/>
      <c r="B45" s="28"/>
      <c r="C45" s="29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5.75" x14ac:dyDescent="0.25">
      <c r="A46" s="30"/>
      <c r="B46" s="28"/>
      <c r="C46" s="29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5.75" x14ac:dyDescent="0.25">
      <c r="A47" s="30"/>
      <c r="B47" s="28"/>
      <c r="C47" s="29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5.75" x14ac:dyDescent="0.25">
      <c r="A48" s="30"/>
      <c r="B48" s="28"/>
      <c r="C48" s="29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1:19" ht="15.75" x14ac:dyDescent="0.25">
      <c r="A49" s="30"/>
      <c r="B49" s="28"/>
      <c r="C49" s="29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ht="15.75" x14ac:dyDescent="0.25">
      <c r="A50" s="30"/>
      <c r="B50" s="28"/>
      <c r="C50" s="29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1:19" ht="15.75" x14ac:dyDescent="0.25">
      <c r="A51" s="30"/>
      <c r="B51" s="28"/>
      <c r="C51" s="29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5.75" x14ac:dyDescent="0.25">
      <c r="A52" s="30"/>
      <c r="B52" s="28"/>
      <c r="C52" s="29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 ht="15.75" x14ac:dyDescent="0.25">
      <c r="A53" s="30"/>
      <c r="B53" s="28"/>
      <c r="C53" s="29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 ht="15.75" x14ac:dyDescent="0.25">
      <c r="A54" s="30"/>
      <c r="B54" s="28"/>
      <c r="C54" s="29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1:19" ht="15.75" x14ac:dyDescent="0.25">
      <c r="A55" s="30"/>
      <c r="B55" s="28"/>
      <c r="C55" s="29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 ht="15.75" x14ac:dyDescent="0.25">
      <c r="A56" s="30"/>
      <c r="B56" s="28"/>
      <c r="C56" s="29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1:19" ht="15.75" x14ac:dyDescent="0.25">
      <c r="A57" s="30"/>
      <c r="B57" s="28"/>
      <c r="C57" s="29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1:19" ht="15.75" x14ac:dyDescent="0.25">
      <c r="A58" s="30"/>
      <c r="B58" s="28"/>
      <c r="C58" s="2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</sheetData>
  <hyperlinks>
    <hyperlink ref="C9" location="Surveillance_générale!C33" tooltip="indiquez vos conclusions" display="Surveillance_générale!C33" xr:uid="{1E839112-099D-4B5C-95EE-96168B401263}"/>
    <hyperlink ref="B9" location="Surveillance_générale!C38" tooltip="Cliquer sur ce lien puis effectuer l'action demandée" display="Surveillance_générale!C38" xr:uid="{75FAF703-4D31-4BFE-A9E5-3156583C750D}"/>
    <hyperlink ref="B10" location="Surveillance_générale!C38" tooltip="Cliquer sur ce lien puis effectuer l'action demandée" display="Surveillance_générale!C38" xr:uid="{754FC411-6AA6-4749-8478-45617B5CD25A}"/>
    <hyperlink ref="B12" location="Surveillance_générale!C38" tooltip="Cliquer sur ce lien puis effectuer l'action demandée" display="Surveillance_générale!C38" xr:uid="{2F810D47-5C14-466A-ABA3-7AE8B9A5B6E3}"/>
    <hyperlink ref="C12" location="Surveillance_générale!C33" tooltip="indiquez vos conclusions" display="Surveillance_générale!C33" xr:uid="{1A3E2927-77CC-498E-A145-79B9D425A59A}"/>
    <hyperlink ref="C10" location="Surveillance_générale!C38" tooltip="Cliquer sur ce lien puis effectuer l'action demandée" display="Surveillance_générale!C38" xr:uid="{C608EFAE-7F2D-41D3-B038-0B07507C55FD}"/>
    <hyperlink ref="D10" location="Surveillance_générale!C38" tooltip="Cliquer sur ce lien puis effectuer l'action demandée" display="Surveillance_générale!C38" xr:uid="{E80BF668-EB67-4A6B-8B43-6A81131DDBD3}"/>
    <hyperlink ref="A6" location="Surveillance_générale!A32" tooltip="Cliquez sur cette cellule pour voir le detaill des champs testés" display="Surveillance_générale!A32" xr:uid="{E35659B9-A2DA-4AEF-AF45-89066C2EA2EE}"/>
    <hyperlink ref="A13" location="Surveillance_générale!A43" tooltip="Cliquez sur cette cellule pour voir le detaill des champs testés" display="Surveillance_générale!A43" xr:uid="{D91BB14E-A61E-4913-87AC-82D1DBE809CF}"/>
  </hyperlink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1897A0-A438-47D1-B7D0-712EDD4E9C16}">
            <xm:f>Surveillance_générale!$G34="Oui"</xm:f>
            <x14:dxf>
              <font>
                <strike val="0"/>
              </font>
              <fill>
                <patternFill>
                  <bgColor rgb="FF92D050"/>
                </patternFill>
              </fill>
            </x14:dxf>
          </x14:cfRule>
          <xm:sqref>A9:F9</xm:sqref>
        </x14:conditionalFormatting>
        <x14:conditionalFormatting xmlns:xm="http://schemas.microsoft.com/office/excel/2006/main">
          <x14:cfRule type="expression" priority="1" id="{CACC1D2D-782C-4621-AF73-EF73AB365BDB}">
            <xm:f>Surveillance_générale!$G34="Non"</xm:f>
            <x14:dxf>
              <font>
                <strike val="0"/>
              </font>
              <fill>
                <patternFill>
                  <bgColor rgb="FFFF0000"/>
                </patternFill>
              </fill>
            </x14:dxf>
          </x14:cfRule>
          <xm:sqref>A9:F10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9463-7409-4FF5-B4B6-F36A269B85AB}">
  <sheetPr>
    <outlinePr summaryBelow="0"/>
  </sheetPr>
  <dimension ref="A1:S63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48.5703125" customWidth="1"/>
    <col min="2" max="2" width="49.5703125" customWidth="1"/>
    <col min="3" max="3" width="85.5703125" customWidth="1"/>
    <col min="4" max="4" width="46.85546875" customWidth="1"/>
    <col min="5" max="5" width="16.28515625" customWidth="1"/>
    <col min="6" max="6" width="14.140625" customWidth="1"/>
    <col min="7" max="19" width="10" customWidth="1"/>
  </cols>
  <sheetData>
    <row r="1" spans="1:19" ht="30" x14ac:dyDescent="0.25">
      <c r="A1" s="61" t="s">
        <v>133</v>
      </c>
      <c r="B1" s="61" t="s">
        <v>106</v>
      </c>
      <c r="C1" s="66" t="s">
        <v>196</v>
      </c>
      <c r="D1" s="61" t="s">
        <v>187</v>
      </c>
      <c r="E1" s="61" t="s">
        <v>188</v>
      </c>
      <c r="F1" s="6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8" x14ac:dyDescent="0.25">
      <c r="A2" s="61" t="s">
        <v>193</v>
      </c>
      <c r="B2" s="61" t="s">
        <v>108</v>
      </c>
      <c r="C2" s="35" t="s">
        <v>107</v>
      </c>
      <c r="D2" s="61" t="s">
        <v>189</v>
      </c>
      <c r="E2" s="61" t="s">
        <v>190</v>
      </c>
      <c r="F2" s="61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8" x14ac:dyDescent="0.25">
      <c r="A3" s="61" t="s">
        <v>195</v>
      </c>
      <c r="B3" s="123" t="s">
        <v>194</v>
      </c>
      <c r="C3" s="35" t="s">
        <v>192</v>
      </c>
      <c r="D3" s="61" t="s">
        <v>199</v>
      </c>
      <c r="E3" s="61" t="s">
        <v>191</v>
      </c>
      <c r="F3" s="6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18" x14ac:dyDescent="0.25">
      <c r="A4" s="61" t="s">
        <v>228</v>
      </c>
      <c r="B4" s="61" t="s">
        <v>227</v>
      </c>
      <c r="C4" s="121" t="str">
        <f>Surveillance_générale!$C$31</f>
        <v>Surveillance des composants de l'agent d'intégration</v>
      </c>
      <c r="D4" s="61"/>
      <c r="E4" s="61"/>
      <c r="F4" s="6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16.5" thickBot="1" x14ac:dyDescent="0.3"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23.25" x14ac:dyDescent="0.25">
      <c r="A6" s="134" t="str">
        <f>"cas de test : "&amp;Surveillance_générale!$A$59</f>
        <v>cas de test : INDRECE01</v>
      </c>
      <c r="B6" s="93"/>
      <c r="C6" s="73" t="str">
        <f>Surveillance_générale!$B$59</f>
        <v>Les indicateurs globaux</v>
      </c>
      <c r="D6" s="39" t="s">
        <v>118</v>
      </c>
      <c r="E6" s="92" t="s">
        <v>132</v>
      </c>
      <c r="F6" s="41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18.75" thickBot="1" x14ac:dyDescent="0.3">
      <c r="A7" s="62" t="s">
        <v>134</v>
      </c>
      <c r="B7" s="63" t="s">
        <v>2</v>
      </c>
      <c r="C7" s="64" t="s">
        <v>102</v>
      </c>
      <c r="D7" s="63" t="s">
        <v>101</v>
      </c>
      <c r="E7" s="64" t="s">
        <v>186</v>
      </c>
      <c r="F7" s="65" t="s">
        <v>100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25.5" x14ac:dyDescent="0.25">
      <c r="A8" s="68" t="s">
        <v>111</v>
      </c>
      <c r="B8" s="69" t="s">
        <v>135</v>
      </c>
      <c r="C8" s="68" t="s">
        <v>113</v>
      </c>
      <c r="D8" s="68"/>
      <c r="E8" s="110" t="s">
        <v>212</v>
      </c>
      <c r="F8" s="111" t="s">
        <v>279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25.5" x14ac:dyDescent="0.25">
      <c r="A9" s="68" t="s">
        <v>112</v>
      </c>
      <c r="B9" s="68" t="s">
        <v>115</v>
      </c>
      <c r="C9" s="68"/>
      <c r="D9" s="70"/>
      <c r="E9" s="110" t="s">
        <v>212</v>
      </c>
      <c r="F9" s="126" t="s">
        <v>279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16.5" thickBot="1" x14ac:dyDescent="0.3">
      <c r="A10" s="125" t="s">
        <v>280</v>
      </c>
      <c r="B10" s="70"/>
      <c r="C10" s="70"/>
      <c r="D10" s="70"/>
      <c r="E10" s="72"/>
      <c r="F10" s="71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ht="30.75" x14ac:dyDescent="0.25">
      <c r="A11" s="46" t="s">
        <v>116</v>
      </c>
      <c r="B11" s="47" t="s">
        <v>121</v>
      </c>
      <c r="C11" s="48" t="s">
        <v>131</v>
      </c>
      <c r="D11" s="49" t="s">
        <v>118</v>
      </c>
      <c r="E11" s="50" t="s">
        <v>120</v>
      </c>
      <c r="F11" s="51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18.75" thickBot="1" x14ac:dyDescent="0.3">
      <c r="A12" s="52" t="s">
        <v>117</v>
      </c>
      <c r="B12" s="53" t="s">
        <v>105</v>
      </c>
      <c r="C12" s="54"/>
      <c r="D12" s="55" t="s">
        <v>104</v>
      </c>
      <c r="E12" s="53" t="s">
        <v>109</v>
      </c>
      <c r="F12" s="56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t="18" x14ac:dyDescent="0.25">
      <c r="A13" s="36" t="s">
        <v>119</v>
      </c>
      <c r="B13" s="37" t="s">
        <v>2</v>
      </c>
      <c r="C13" s="38" t="s">
        <v>102</v>
      </c>
      <c r="D13" s="37" t="s">
        <v>101</v>
      </c>
      <c r="E13" s="38" t="s">
        <v>100</v>
      </c>
      <c r="F13" s="38" t="s">
        <v>99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t="15.75" x14ac:dyDescent="0.25"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t="15.75" x14ac:dyDescent="0.25">
      <c r="A15" s="30"/>
      <c r="B15" s="28"/>
      <c r="C15" s="29"/>
      <c r="D15" s="28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t="15.75" x14ac:dyDescent="0.25">
      <c r="A16" s="30"/>
      <c r="B16" s="28"/>
      <c r="C16" s="29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.75" x14ac:dyDescent="0.25">
      <c r="A17" s="30"/>
      <c r="B17" s="28"/>
      <c r="C17" s="29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.75" x14ac:dyDescent="0.25">
      <c r="A18" s="30"/>
      <c r="B18" s="28"/>
      <c r="C18" s="29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15.75" x14ac:dyDescent="0.25">
      <c r="A19" s="30"/>
      <c r="B19" s="28"/>
      <c r="C19" s="29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t="15.75" x14ac:dyDescent="0.25">
      <c r="A20" s="30"/>
      <c r="B20" s="28"/>
      <c r="C20" s="29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5.75" x14ac:dyDescent="0.25">
      <c r="A21" s="30"/>
      <c r="B21" s="28"/>
      <c r="C21" s="29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15.75" x14ac:dyDescent="0.25">
      <c r="A22" s="30"/>
      <c r="B22" s="28"/>
      <c r="C22" s="29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15.75" x14ac:dyDescent="0.25">
      <c r="A23" s="30"/>
      <c r="B23" s="28"/>
      <c r="C23" s="29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t="15.75" x14ac:dyDescent="0.25">
      <c r="A24" s="30"/>
      <c r="B24" s="28"/>
      <c r="C24" s="29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ht="15.75" x14ac:dyDescent="0.25">
      <c r="A25" s="30"/>
      <c r="B25" s="28"/>
      <c r="C25" s="29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ht="15.75" x14ac:dyDescent="0.25">
      <c r="A26" s="30"/>
      <c r="B26" s="28"/>
      <c r="C26" s="29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5.75" x14ac:dyDescent="0.25">
      <c r="A27" s="30"/>
      <c r="B27" s="28"/>
      <c r="C27" s="29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5.75" x14ac:dyDescent="0.25">
      <c r="A28" s="30"/>
      <c r="B28" s="28"/>
      <c r="C28" s="29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5.75" x14ac:dyDescent="0.25">
      <c r="A29" s="30"/>
      <c r="B29" s="28"/>
      <c r="C29" s="29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5.75" x14ac:dyDescent="0.25">
      <c r="A30" s="30"/>
      <c r="B30" s="28"/>
      <c r="C30" s="29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ht="15.75" x14ac:dyDescent="0.25">
      <c r="A31" s="30"/>
      <c r="B31" s="28"/>
      <c r="C31" s="29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5.75" x14ac:dyDescent="0.25">
      <c r="A32" s="30"/>
      <c r="B32" s="28"/>
      <c r="C32" s="29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5.75" x14ac:dyDescent="0.25">
      <c r="A33" s="30"/>
      <c r="B33" s="28"/>
      <c r="C33" s="29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t="15.75" x14ac:dyDescent="0.25">
      <c r="A34" s="30"/>
      <c r="B34" s="28"/>
      <c r="C34" s="29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ht="15.75" x14ac:dyDescent="0.25">
      <c r="A35" s="30"/>
      <c r="B35" s="28"/>
      <c r="C35" s="29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5.75" x14ac:dyDescent="0.25">
      <c r="A36" s="30"/>
      <c r="B36" s="28"/>
      <c r="C36" s="29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5.75" x14ac:dyDescent="0.25">
      <c r="A37" s="30"/>
      <c r="B37" s="28"/>
      <c r="C37" s="29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5.75" x14ac:dyDescent="0.25">
      <c r="A38" s="30"/>
      <c r="B38" s="28"/>
      <c r="C38" s="29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5.75" x14ac:dyDescent="0.25">
      <c r="A39" s="30"/>
      <c r="B39" s="28"/>
      <c r="C39" s="29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5.75" x14ac:dyDescent="0.25">
      <c r="A40" s="30"/>
      <c r="B40" s="28"/>
      <c r="C40" s="29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5.75" x14ac:dyDescent="0.25">
      <c r="A41" s="30"/>
      <c r="B41" s="28"/>
      <c r="C41" s="29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15.75" x14ac:dyDescent="0.25">
      <c r="A42" s="30"/>
      <c r="B42" s="28"/>
      <c r="C42" s="29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5.75" x14ac:dyDescent="0.25">
      <c r="A43" s="30"/>
      <c r="B43" s="28"/>
      <c r="C43" s="29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5.75" x14ac:dyDescent="0.25">
      <c r="A44" s="30"/>
      <c r="B44" s="28"/>
      <c r="C44" s="29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5.75" x14ac:dyDescent="0.25">
      <c r="A45" s="30"/>
      <c r="B45" s="28"/>
      <c r="C45" s="29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5.75" x14ac:dyDescent="0.25">
      <c r="A46" s="30"/>
      <c r="B46" s="28"/>
      <c r="C46" s="29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5.75" x14ac:dyDescent="0.25">
      <c r="A47" s="30"/>
      <c r="B47" s="28"/>
      <c r="C47" s="29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5.75" x14ac:dyDescent="0.25">
      <c r="A48" s="30"/>
      <c r="B48" s="28"/>
      <c r="C48" s="29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1:19" ht="15.75" x14ac:dyDescent="0.25">
      <c r="A49" s="30"/>
      <c r="B49" s="28"/>
      <c r="C49" s="29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ht="15.75" x14ac:dyDescent="0.25">
      <c r="A50" s="30"/>
      <c r="B50" s="28"/>
      <c r="C50" s="29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1:19" ht="15.75" x14ac:dyDescent="0.25">
      <c r="A51" s="30"/>
      <c r="B51" s="28"/>
      <c r="C51" s="29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1:19" ht="15.75" x14ac:dyDescent="0.25">
      <c r="A52" s="30"/>
      <c r="B52" s="28"/>
      <c r="C52" s="29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 ht="15.75" x14ac:dyDescent="0.25">
      <c r="A53" s="30"/>
      <c r="B53" s="28"/>
      <c r="C53" s="29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1:19" ht="15.75" x14ac:dyDescent="0.25">
      <c r="A54" s="30"/>
      <c r="B54" s="28"/>
      <c r="C54" s="29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1:19" ht="15.75" x14ac:dyDescent="0.25">
      <c r="A55" s="30"/>
      <c r="B55" s="28"/>
      <c r="C55" s="29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 ht="15.75" x14ac:dyDescent="0.25">
      <c r="A56" s="30"/>
      <c r="B56" s="28"/>
      <c r="C56" s="29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1:19" ht="15.75" x14ac:dyDescent="0.25">
      <c r="A57" s="30"/>
      <c r="B57" s="28"/>
      <c r="C57" s="29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1:19" ht="15.75" x14ac:dyDescent="0.25">
      <c r="A58" s="30"/>
      <c r="B58" s="28"/>
      <c r="C58" s="2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1:19" ht="15.75" x14ac:dyDescent="0.25">
      <c r="A59" s="30"/>
      <c r="B59" s="28"/>
      <c r="C59" s="29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1:19" ht="15.75" x14ac:dyDescent="0.25">
      <c r="A60" s="30"/>
      <c r="B60" s="28"/>
      <c r="C60" s="29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1:19" ht="15.75" x14ac:dyDescent="0.25">
      <c r="A61" s="30"/>
      <c r="B61" s="28"/>
      <c r="C61" s="29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1:19" ht="15.75" x14ac:dyDescent="0.25">
      <c r="A62" s="30"/>
      <c r="B62" s="28"/>
      <c r="C62" s="29"/>
      <c r="D62" s="28"/>
      <c r="E62" s="29"/>
      <c r="F62" s="28"/>
    </row>
    <row r="63" spans="1:19" ht="15.75" x14ac:dyDescent="0.25">
      <c r="A63" s="30"/>
      <c r="B63" s="28"/>
      <c r="C63" s="29"/>
      <c r="D63" s="28"/>
      <c r="E63" s="29"/>
      <c r="F63" s="28"/>
    </row>
  </sheetData>
  <hyperlinks>
    <hyperlink ref="A6" location="Surveillance_générale!A59" tooltip="Cliquez sur cette cellule pour voir le detaill des champs testés" display="Surveillance_générale!A59" xr:uid="{923C52C4-5B2B-4029-B2D6-ADAAC6CE36D6}"/>
  </hyperlinks>
  <pageMargins left="0.25" right="0.25" top="0.75" bottom="0.75" header="0.3" footer="0.3"/>
  <pageSetup paperSize="3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07FF41E-D96A-4C44-818C-9B9DD7FEFE44}">
            <xm:f>Surveillance_générale!$G$61="Oui"</xm:f>
            <x14:dxf>
              <font>
                <strike val="0"/>
              </font>
              <fill>
                <patternFill>
                  <bgColor rgb="FF92D050"/>
                </patternFill>
              </fill>
            </x14:dxf>
          </x14:cfRule>
          <xm:sqref>A8:F8</xm:sqref>
        </x14:conditionalFormatting>
        <x14:conditionalFormatting xmlns:xm="http://schemas.microsoft.com/office/excel/2006/main">
          <x14:cfRule type="expression" priority="2" id="{70F1FA74-142E-4EA2-A0FA-3517B0927AD0}">
            <xm:f>Surveillance_générale!$G$62="Oui"</xm:f>
            <x14:dxf>
              <fill>
                <patternFill>
                  <bgColor rgb="FF92D050"/>
                </patternFill>
              </fill>
            </x14:dxf>
          </x14:cfRule>
          <xm:sqref>A9:D9 F9</xm:sqref>
        </x14:conditionalFormatting>
        <x14:conditionalFormatting xmlns:xm="http://schemas.microsoft.com/office/excel/2006/main">
          <x14:cfRule type="expression" priority="1" id="{FF2D70B6-C6FB-490B-BD37-23EADCC0A219}">
            <xm:f>Surveillance_générale!$G$61="Oui"</xm:f>
            <x14:dxf>
              <font>
                <strike val="0"/>
              </font>
              <fill>
                <patternFill>
                  <bgColor rgb="FF92D050"/>
                </patternFill>
              </fill>
            </x14:dxf>
          </x14:cfRule>
          <xm:sqref>E9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H79"/>
  <sheetViews>
    <sheetView workbookViewId="0">
      <selection activeCell="B79" sqref="B79"/>
    </sheetView>
  </sheetViews>
  <sheetFormatPr baseColWidth="10" defaultColWidth="9.140625" defaultRowHeight="15" outlineLevelRow="3" x14ac:dyDescent="0.25"/>
  <cols>
    <col min="1" max="1" width="12.42578125" customWidth="1"/>
    <col min="2" max="2" width="32.7109375" customWidth="1"/>
    <col min="3" max="3" width="82.140625" customWidth="1"/>
    <col min="4" max="4" width="35.425781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8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x14ac:dyDescent="0.25">
      <c r="A2" s="59"/>
      <c r="B2" s="2" t="s">
        <v>7</v>
      </c>
      <c r="C2" s="3" t="s">
        <v>221</v>
      </c>
      <c r="D2" s="4"/>
      <c r="E2" s="4"/>
      <c r="F2" s="4"/>
      <c r="G2" s="127" t="s">
        <v>288</v>
      </c>
      <c r="H2" s="5"/>
    </row>
    <row r="3" spans="1:8" ht="14.25" customHeight="1" x14ac:dyDescent="0.25">
      <c r="A3" s="8" t="s">
        <v>128</v>
      </c>
      <c r="B3" s="6" t="s">
        <v>8</v>
      </c>
      <c r="C3" s="7" t="s">
        <v>278</v>
      </c>
      <c r="D3" s="8"/>
      <c r="E3" s="8"/>
      <c r="F3" s="8"/>
      <c r="G3" s="9"/>
      <c r="H3" s="10"/>
    </row>
    <row r="4" spans="1:8" outlineLevel="1" x14ac:dyDescent="0.25">
      <c r="A4" s="57" t="s">
        <v>122</v>
      </c>
      <c r="B4" s="57" t="s">
        <v>208</v>
      </c>
      <c r="C4" s="12"/>
      <c r="D4" s="13"/>
      <c r="E4" s="13"/>
      <c r="F4" s="13"/>
      <c r="G4" s="120" t="s">
        <v>206</v>
      </c>
      <c r="H4" s="14"/>
    </row>
    <row r="5" spans="1:8" outlineLevel="2" x14ac:dyDescent="0.25">
      <c r="A5" s="17"/>
      <c r="B5" s="15" t="s">
        <v>10</v>
      </c>
      <c r="C5" s="16" t="s">
        <v>11</v>
      </c>
      <c r="D5" s="17" t="s">
        <v>12</v>
      </c>
      <c r="E5" s="16" t="s">
        <v>13</v>
      </c>
      <c r="F5" s="88" t="s">
        <v>213</v>
      </c>
      <c r="G5" s="83" t="s">
        <v>206</v>
      </c>
      <c r="H5" s="87" t="s">
        <v>222</v>
      </c>
    </row>
    <row r="6" spans="1:8" outlineLevel="2" x14ac:dyDescent="0.25">
      <c r="A6" s="17"/>
      <c r="B6" s="15" t="s">
        <v>14</v>
      </c>
      <c r="C6" s="16" t="s">
        <v>15</v>
      </c>
      <c r="D6" s="86" t="s">
        <v>214</v>
      </c>
      <c r="E6" s="16" t="s">
        <v>16</v>
      </c>
      <c r="F6" s="88" t="s">
        <v>213</v>
      </c>
      <c r="G6" s="83" t="s">
        <v>206</v>
      </c>
      <c r="H6" s="87" t="s">
        <v>222</v>
      </c>
    </row>
    <row r="7" spans="1:8" outlineLevel="2" x14ac:dyDescent="0.25">
      <c r="A7" s="17"/>
      <c r="B7" s="15" t="s">
        <v>17</v>
      </c>
      <c r="C7" s="16" t="s">
        <v>18</v>
      </c>
      <c r="D7" s="86" t="s">
        <v>214</v>
      </c>
      <c r="E7" s="16" t="s">
        <v>19</v>
      </c>
      <c r="F7" s="88" t="s">
        <v>213</v>
      </c>
      <c r="G7" s="83" t="s">
        <v>206</v>
      </c>
      <c r="H7" s="87" t="s">
        <v>222</v>
      </c>
    </row>
    <row r="8" spans="1:8" outlineLevel="2" x14ac:dyDescent="0.25">
      <c r="A8" s="17"/>
      <c r="B8" s="15" t="s">
        <v>20</v>
      </c>
      <c r="C8" s="16" t="s">
        <v>21</v>
      </c>
      <c r="D8" s="86" t="s">
        <v>214</v>
      </c>
      <c r="E8" s="16" t="s">
        <v>22</v>
      </c>
      <c r="F8" s="86" t="s">
        <v>213</v>
      </c>
      <c r="G8" s="83" t="s">
        <v>206</v>
      </c>
      <c r="H8" s="87" t="s">
        <v>282</v>
      </c>
    </row>
    <row r="9" spans="1:8" ht="24" outlineLevel="3" x14ac:dyDescent="0.25">
      <c r="B9" s="19" t="s">
        <v>23</v>
      </c>
      <c r="C9" s="112" t="s">
        <v>242</v>
      </c>
      <c r="D9" s="112" t="str">
        <f>"Modifiier " &amp;  cfg_searchTimeRange!$D$2 &amp; "cfg_searchTimeRange.csv"</f>
        <v>Modifiier earliestDateDucfg_searchTimeRange.csv</v>
      </c>
      <c r="E9" s="20" t="s">
        <v>24</v>
      </c>
      <c r="F9" s="112" t="s">
        <v>243</v>
      </c>
      <c r="G9" s="112" t="s">
        <v>206</v>
      </c>
      <c r="H9" s="21"/>
    </row>
    <row r="10" spans="1:8" ht="15.75" x14ac:dyDescent="0.25">
      <c r="A10" s="4"/>
      <c r="B10" s="2" t="s">
        <v>185</v>
      </c>
      <c r="C10" s="3"/>
      <c r="D10" s="4"/>
      <c r="E10" s="4"/>
      <c r="F10" s="4"/>
      <c r="G10" s="127"/>
      <c r="H10" s="5"/>
    </row>
    <row r="11" spans="1:8" x14ac:dyDescent="0.25">
      <c r="A11" s="8" t="s">
        <v>128</v>
      </c>
      <c r="B11" s="6" t="s">
        <v>25</v>
      </c>
      <c r="C11" s="7" t="s">
        <v>26</v>
      </c>
      <c r="D11" s="8"/>
      <c r="E11" s="8"/>
      <c r="F11" s="130" t="s">
        <v>213</v>
      </c>
      <c r="G11" s="128" t="s">
        <v>206</v>
      </c>
      <c r="H11" s="129" t="s">
        <v>281</v>
      </c>
    </row>
    <row r="12" spans="1:8" ht="25.5" outlineLevel="1" x14ac:dyDescent="0.25">
      <c r="A12" s="57" t="s">
        <v>114</v>
      </c>
      <c r="B12" s="11" t="s">
        <v>246</v>
      </c>
      <c r="C12" s="58" t="s">
        <v>124</v>
      </c>
      <c r="D12" s="13"/>
      <c r="E12" s="13"/>
      <c r="F12" s="13" t="s">
        <v>213</v>
      </c>
      <c r="G12" s="120" t="s">
        <v>206</v>
      </c>
      <c r="H12" s="14"/>
    </row>
    <row r="13" spans="1:8" outlineLevel="2" x14ac:dyDescent="0.25">
      <c r="A13" s="17"/>
      <c r="B13" s="15" t="s">
        <v>29</v>
      </c>
      <c r="C13" s="16" t="s">
        <v>30</v>
      </c>
      <c r="D13" s="17"/>
      <c r="E13" s="17" t="s">
        <v>31</v>
      </c>
      <c r="F13" s="88" t="s">
        <v>213</v>
      </c>
      <c r="G13" s="90" t="s">
        <v>206</v>
      </c>
      <c r="H13" s="18"/>
    </row>
    <row r="14" spans="1:8" ht="24" outlineLevel="3" x14ac:dyDescent="0.25">
      <c r="B14" s="22" t="s">
        <v>32</v>
      </c>
      <c r="C14" s="20" t="s">
        <v>33</v>
      </c>
      <c r="D14" s="20" t="s">
        <v>34</v>
      </c>
      <c r="E14" s="20" t="s">
        <v>35</v>
      </c>
      <c r="F14" s="20"/>
      <c r="G14" s="112" t="s">
        <v>206</v>
      </c>
      <c r="H14" s="21"/>
    </row>
    <row r="15" spans="1:8" ht="36" outlineLevel="3" x14ac:dyDescent="0.25">
      <c r="A15" s="34"/>
      <c r="B15" s="23" t="s">
        <v>36</v>
      </c>
      <c r="C15" s="20" t="s">
        <v>37</v>
      </c>
      <c r="D15" s="20" t="s">
        <v>38</v>
      </c>
      <c r="E15" s="24" t="s">
        <v>39</v>
      </c>
      <c r="F15" s="20"/>
      <c r="G15" s="112" t="s">
        <v>206</v>
      </c>
      <c r="H15" s="20"/>
    </row>
    <row r="16" spans="1:8" outlineLevel="2" x14ac:dyDescent="0.25">
      <c r="A16" s="17"/>
      <c r="B16" s="15" t="s">
        <v>40</v>
      </c>
      <c r="C16" s="16" t="s">
        <v>41</v>
      </c>
      <c r="D16" s="17"/>
      <c r="E16" s="17"/>
      <c r="F16" s="88" t="s">
        <v>213</v>
      </c>
      <c r="G16" s="88" t="s">
        <v>206</v>
      </c>
      <c r="H16" s="18"/>
    </row>
    <row r="17" spans="1:8" ht="27.75" customHeight="1" outlineLevel="3" x14ac:dyDescent="0.25">
      <c r="B17" s="22" t="s">
        <v>32</v>
      </c>
      <c r="C17" s="20" t="s">
        <v>42</v>
      </c>
      <c r="D17" s="20"/>
      <c r="E17" s="20" t="s">
        <v>43</v>
      </c>
      <c r="F17" s="20"/>
      <c r="G17" s="112" t="s">
        <v>206</v>
      </c>
      <c r="H17" s="21"/>
    </row>
    <row r="18" spans="1:8" outlineLevel="3" x14ac:dyDescent="0.25">
      <c r="B18" s="23" t="s">
        <v>36</v>
      </c>
      <c r="C18" s="20" t="s">
        <v>44</v>
      </c>
      <c r="D18" s="20"/>
      <c r="E18" s="20"/>
      <c r="F18" s="20"/>
      <c r="G18" s="25" t="s">
        <v>9</v>
      </c>
      <c r="H18" s="21"/>
    </row>
    <row r="19" spans="1:8" outlineLevel="3" x14ac:dyDescent="0.25">
      <c r="B19" s="19" t="s">
        <v>23</v>
      </c>
      <c r="C19" s="20" t="s">
        <v>45</v>
      </c>
      <c r="D19" s="20"/>
      <c r="E19" s="20"/>
      <c r="F19" s="20"/>
      <c r="G19" s="25"/>
      <c r="H19" s="21"/>
    </row>
    <row r="20" spans="1:8" outlineLevel="1" x14ac:dyDescent="0.25">
      <c r="A20" s="57" t="s">
        <v>123</v>
      </c>
      <c r="B20" s="57" t="s">
        <v>210</v>
      </c>
      <c r="C20" s="85" t="s">
        <v>209</v>
      </c>
      <c r="D20" s="13"/>
      <c r="E20" s="13"/>
      <c r="F20" s="13" t="s">
        <v>213</v>
      </c>
      <c r="G20" s="120" t="s">
        <v>206</v>
      </c>
      <c r="H20" s="14"/>
    </row>
    <row r="21" spans="1:8" outlineLevel="2" x14ac:dyDescent="0.25">
      <c r="A21" s="17"/>
      <c r="B21" s="15" t="s">
        <v>47</v>
      </c>
      <c r="C21" s="16"/>
      <c r="D21" s="88" t="s">
        <v>214</v>
      </c>
      <c r="E21" s="16" t="s">
        <v>16</v>
      </c>
      <c r="F21" s="88" t="s">
        <v>213</v>
      </c>
      <c r="G21" s="90" t="s">
        <v>206</v>
      </c>
      <c r="H21" s="18"/>
    </row>
    <row r="22" spans="1:8" outlineLevel="2" x14ac:dyDescent="0.25">
      <c r="A22" s="17"/>
      <c r="B22" s="15" t="s">
        <v>48</v>
      </c>
      <c r="C22" s="16"/>
      <c r="D22" s="88" t="s">
        <v>214</v>
      </c>
      <c r="E22" s="83" t="s">
        <v>211</v>
      </c>
      <c r="F22" s="88" t="s">
        <v>213</v>
      </c>
      <c r="G22" s="90" t="s">
        <v>206</v>
      </c>
      <c r="H22" s="18"/>
    </row>
    <row r="23" spans="1:8" ht="24" outlineLevel="2" x14ac:dyDescent="0.25">
      <c r="A23" s="17"/>
      <c r="B23" s="15" t="s">
        <v>49</v>
      </c>
      <c r="C23" s="16" t="s">
        <v>50</v>
      </c>
      <c r="D23" s="17" t="str">
        <f>"Modifier des seuils dans le fichier cfg_seuils.csv "</f>
        <v xml:space="preserve">Modifier des seuils dans le fichier cfg_seuils.csv </v>
      </c>
      <c r="E23" s="17" t="s">
        <v>31</v>
      </c>
      <c r="F23" s="88" t="s">
        <v>213</v>
      </c>
      <c r="G23" s="90" t="s">
        <v>206</v>
      </c>
      <c r="H23" s="87" t="s">
        <v>284</v>
      </c>
    </row>
    <row r="24" spans="1:8" ht="24" outlineLevel="3" x14ac:dyDescent="0.25">
      <c r="B24" s="22" t="s">
        <v>32</v>
      </c>
      <c r="C24" s="20" t="s">
        <v>33</v>
      </c>
      <c r="D24" s="20" t="s">
        <v>34</v>
      </c>
      <c r="E24" s="20" t="s">
        <v>35</v>
      </c>
      <c r="F24" s="131" t="s">
        <v>213</v>
      </c>
      <c r="G24" s="20" t="s">
        <v>9</v>
      </c>
      <c r="H24" s="21"/>
    </row>
    <row r="25" spans="1:8" ht="24" outlineLevel="3" x14ac:dyDescent="0.25">
      <c r="B25" s="23" t="s">
        <v>36</v>
      </c>
      <c r="C25" s="20" t="s">
        <v>51</v>
      </c>
      <c r="D25" s="20" t="str">
        <f>cfg_seuils!$D$3</f>
        <v>emttrDebitJaune</v>
      </c>
      <c r="E25" s="20" t="s">
        <v>35</v>
      </c>
      <c r="F25" s="131" t="s">
        <v>213</v>
      </c>
      <c r="G25" s="20" t="s">
        <v>9</v>
      </c>
      <c r="H25" s="21"/>
    </row>
    <row r="26" spans="1:8" ht="24" outlineLevel="3" x14ac:dyDescent="0.25">
      <c r="B26" s="19" t="s">
        <v>23</v>
      </c>
      <c r="C26" s="20" t="s">
        <v>52</v>
      </c>
      <c r="D26" s="20" t="str">
        <f>cfg_seuils!$D$3</f>
        <v>emttrDebitJaune</v>
      </c>
      <c r="E26" s="20" t="s">
        <v>35</v>
      </c>
      <c r="F26" s="131" t="s">
        <v>213</v>
      </c>
      <c r="G26" s="20" t="s">
        <v>9</v>
      </c>
      <c r="H26" s="21"/>
    </row>
    <row r="27" spans="1:8" ht="24" outlineLevel="2" x14ac:dyDescent="0.25">
      <c r="A27" s="17"/>
      <c r="B27" s="15" t="s">
        <v>53</v>
      </c>
      <c r="C27" s="16" t="s">
        <v>50</v>
      </c>
      <c r="D27" s="17" t="str">
        <f>"Modifier des seuils dans le fichier cfg_seuils.csv "</f>
        <v xml:space="preserve">Modifier des seuils dans le fichier cfg_seuils.csv </v>
      </c>
      <c r="E27" s="17" t="s">
        <v>31</v>
      </c>
      <c r="F27" s="88" t="s">
        <v>213</v>
      </c>
      <c r="G27" s="90" t="s">
        <v>206</v>
      </c>
      <c r="H27" s="18"/>
    </row>
    <row r="28" spans="1:8" ht="24" outlineLevel="3" x14ac:dyDescent="0.25">
      <c r="B28" s="22" t="s">
        <v>32</v>
      </c>
      <c r="C28" s="20" t="s">
        <v>33</v>
      </c>
      <c r="D28" s="20" t="s">
        <v>34</v>
      </c>
      <c r="E28" s="20" t="s">
        <v>54</v>
      </c>
      <c r="F28" s="20"/>
      <c r="G28" s="112" t="s">
        <v>206</v>
      </c>
      <c r="H28" s="21"/>
    </row>
    <row r="29" spans="1:8" outlineLevel="3" x14ac:dyDescent="0.25">
      <c r="B29" s="23" t="s">
        <v>36</v>
      </c>
      <c r="C29" s="20" t="s">
        <v>55</v>
      </c>
      <c r="D29" s="20" t="str">
        <f>cfg_seuils!$D$6</f>
        <v>emttrDelaiJaune</v>
      </c>
      <c r="E29" s="20"/>
      <c r="F29" s="20"/>
      <c r="G29" s="112" t="s">
        <v>206</v>
      </c>
      <c r="H29" s="21"/>
    </row>
    <row r="30" spans="1:8" outlineLevel="3" x14ac:dyDescent="0.25">
      <c r="B30" s="19" t="s">
        <v>23</v>
      </c>
      <c r="C30" s="20" t="s">
        <v>33</v>
      </c>
      <c r="D30" s="20" t="str">
        <f>cfg_seuils!$D$7</f>
        <v>emttrDelaiRouge</v>
      </c>
      <c r="E30" s="20"/>
      <c r="F30" s="20"/>
      <c r="G30" s="112" t="s">
        <v>206</v>
      </c>
      <c r="H30" s="21"/>
    </row>
    <row r="31" spans="1:8" x14ac:dyDescent="0.25">
      <c r="A31" s="8" t="s">
        <v>128</v>
      </c>
      <c r="B31" s="6" t="s">
        <v>56</v>
      </c>
      <c r="C31" s="7" t="s">
        <v>57</v>
      </c>
      <c r="D31" s="8"/>
      <c r="E31" s="8"/>
      <c r="F31" s="8"/>
      <c r="G31" s="9"/>
      <c r="H31" s="10"/>
    </row>
    <row r="32" spans="1:8" ht="29.25" customHeight="1" outlineLevel="1" x14ac:dyDescent="0.25">
      <c r="A32" s="57" t="s">
        <v>125</v>
      </c>
      <c r="B32" s="11" t="s">
        <v>27</v>
      </c>
      <c r="C32" s="12" t="s">
        <v>28</v>
      </c>
      <c r="D32" s="13"/>
      <c r="E32" s="13"/>
      <c r="F32" s="13" t="s">
        <v>238</v>
      </c>
      <c r="G32" s="120" t="s">
        <v>206</v>
      </c>
      <c r="H32" s="14"/>
    </row>
    <row r="33" spans="1:8" outlineLevel="2" x14ac:dyDescent="0.25">
      <c r="A33" s="17"/>
      <c r="B33" s="82" t="s">
        <v>200</v>
      </c>
      <c r="C33" s="16" t="s">
        <v>58</v>
      </c>
      <c r="D33" s="17"/>
      <c r="E33" s="17" t="s">
        <v>59</v>
      </c>
      <c r="F33" s="88" t="s">
        <v>238</v>
      </c>
      <c r="G33" s="90" t="s">
        <v>206</v>
      </c>
      <c r="H33" s="18"/>
    </row>
    <row r="34" spans="1:8" ht="24" outlineLevel="3" x14ac:dyDescent="0.25">
      <c r="B34" s="26" t="s">
        <v>60</v>
      </c>
      <c r="C34" s="20"/>
      <c r="D34" s="20" t="s">
        <v>61</v>
      </c>
      <c r="E34" s="20" t="s">
        <v>62</v>
      </c>
      <c r="F34" s="20"/>
      <c r="G34" s="112" t="s">
        <v>206</v>
      </c>
      <c r="H34" s="21"/>
    </row>
    <row r="35" spans="1:8" ht="24" outlineLevel="3" x14ac:dyDescent="0.25">
      <c r="B35" s="26" t="s">
        <v>63</v>
      </c>
      <c r="C35" s="20"/>
      <c r="D35" s="20" t="s">
        <v>65</v>
      </c>
      <c r="E35" s="20" t="s">
        <v>66</v>
      </c>
      <c r="F35" s="20"/>
      <c r="G35" s="20"/>
      <c r="H35" s="20"/>
    </row>
    <row r="36" spans="1:8" outlineLevel="2" x14ac:dyDescent="0.25">
      <c r="A36" s="17"/>
      <c r="B36" s="82" t="s">
        <v>201</v>
      </c>
      <c r="C36" s="16" t="s">
        <v>68</v>
      </c>
      <c r="D36" s="17"/>
      <c r="E36" s="17" t="s">
        <v>69</v>
      </c>
      <c r="F36" s="88" t="s">
        <v>238</v>
      </c>
      <c r="G36" s="90" t="s">
        <v>206</v>
      </c>
      <c r="H36" s="18"/>
    </row>
    <row r="37" spans="1:8" outlineLevel="3" x14ac:dyDescent="0.25">
      <c r="B37" s="26" t="s">
        <v>60</v>
      </c>
      <c r="C37" s="20" t="s">
        <v>61</v>
      </c>
      <c r="D37" s="20"/>
      <c r="E37" s="84" t="s">
        <v>231</v>
      </c>
      <c r="F37" s="88" t="s">
        <v>238</v>
      </c>
      <c r="G37" s="84"/>
      <c r="H37" s="21"/>
    </row>
    <row r="38" spans="1:8" outlineLevel="3" x14ac:dyDescent="0.25">
      <c r="B38" s="26" t="s">
        <v>63</v>
      </c>
      <c r="C38" s="20" t="s">
        <v>65</v>
      </c>
      <c r="D38" s="20"/>
      <c r="E38" s="20"/>
      <c r="F38" s="88" t="s">
        <v>238</v>
      </c>
      <c r="G38" s="20"/>
      <c r="H38" s="20"/>
    </row>
    <row r="39" spans="1:8" outlineLevel="2" x14ac:dyDescent="0.25">
      <c r="A39" s="17"/>
      <c r="B39" s="82" t="s">
        <v>202</v>
      </c>
      <c r="C39" s="16" t="s">
        <v>58</v>
      </c>
      <c r="D39" s="17"/>
      <c r="E39" s="17" t="s">
        <v>71</v>
      </c>
      <c r="F39" s="88" t="s">
        <v>238</v>
      </c>
      <c r="G39" s="90" t="s">
        <v>9</v>
      </c>
      <c r="H39" s="18"/>
    </row>
    <row r="40" spans="1:8" outlineLevel="3" x14ac:dyDescent="0.25">
      <c r="B40" s="114" t="s">
        <v>241</v>
      </c>
      <c r="C40" s="112" t="s">
        <v>239</v>
      </c>
      <c r="E40" s="112" t="s">
        <v>240</v>
      </c>
      <c r="F40" s="88" t="s">
        <v>238</v>
      </c>
      <c r="G40" s="20"/>
      <c r="H40" s="21"/>
    </row>
    <row r="41" spans="1:8" ht="26.25" customHeight="1" outlineLevel="2" x14ac:dyDescent="0.25">
      <c r="A41" s="17"/>
      <c r="B41" s="82" t="s">
        <v>203</v>
      </c>
      <c r="C41" s="90" t="s">
        <v>287</v>
      </c>
      <c r="D41" s="88"/>
      <c r="E41" s="17" t="s">
        <v>74</v>
      </c>
      <c r="F41" s="88" t="s">
        <v>238</v>
      </c>
      <c r="G41" s="90" t="s">
        <v>206</v>
      </c>
      <c r="H41" s="18"/>
    </row>
    <row r="42" spans="1:8" ht="45" outlineLevel="3" x14ac:dyDescent="0.25">
      <c r="B42" s="26"/>
      <c r="C42" s="20" t="s">
        <v>73</v>
      </c>
      <c r="D42" s="132" t="s">
        <v>286</v>
      </c>
      <c r="E42" s="112" t="s">
        <v>285</v>
      </c>
      <c r="F42" s="20"/>
      <c r="G42" s="20"/>
      <c r="H42" s="21"/>
    </row>
    <row r="43" spans="1:8" outlineLevel="1" x14ac:dyDescent="0.25">
      <c r="A43" s="57" t="s">
        <v>126</v>
      </c>
      <c r="B43" s="57" t="s">
        <v>127</v>
      </c>
      <c r="C43" s="12"/>
      <c r="D43" s="13"/>
      <c r="E43" s="13"/>
      <c r="F43" s="13"/>
      <c r="G43" s="120" t="s">
        <v>206</v>
      </c>
      <c r="H43" s="14"/>
    </row>
    <row r="44" spans="1:8" outlineLevel="3" x14ac:dyDescent="0.25">
      <c r="A44" s="98"/>
      <c r="B44" s="15" t="s">
        <v>47</v>
      </c>
      <c r="C44" s="16"/>
      <c r="D44" s="17"/>
      <c r="E44" s="16" t="s">
        <v>16</v>
      </c>
      <c r="F44" s="88" t="s">
        <v>238</v>
      </c>
      <c r="G44" s="90" t="s">
        <v>206</v>
      </c>
      <c r="H44" s="18"/>
    </row>
    <row r="45" spans="1:8" outlineLevel="3" x14ac:dyDescent="0.25">
      <c r="A45" s="17"/>
      <c r="B45" s="15" t="s">
        <v>48</v>
      </c>
      <c r="C45" s="16"/>
      <c r="D45" s="17"/>
      <c r="E45" s="90" t="s">
        <v>232</v>
      </c>
      <c r="F45" s="88" t="s">
        <v>238</v>
      </c>
      <c r="G45" s="90" t="s">
        <v>206</v>
      </c>
      <c r="H45" s="18"/>
    </row>
    <row r="46" spans="1:8" s="103" customFormat="1" outlineLevel="2" x14ac:dyDescent="0.25">
      <c r="A46" s="98"/>
      <c r="B46" s="104" t="s">
        <v>79</v>
      </c>
      <c r="C46" s="16" t="s">
        <v>80</v>
      </c>
      <c r="D46" s="17"/>
      <c r="E46" s="83" t="s">
        <v>80</v>
      </c>
      <c r="F46" s="88" t="s">
        <v>238</v>
      </c>
      <c r="G46" s="90" t="s">
        <v>206</v>
      </c>
      <c r="H46" s="102"/>
    </row>
    <row r="47" spans="1:8" outlineLevel="3" x14ac:dyDescent="0.25">
      <c r="B47" s="26" t="s">
        <v>60</v>
      </c>
      <c r="C47" s="20" t="s">
        <v>61</v>
      </c>
      <c r="D47" s="20"/>
      <c r="E47" s="84" t="s">
        <v>234</v>
      </c>
      <c r="F47" s="88" t="s">
        <v>238</v>
      </c>
      <c r="G47" s="90" t="s">
        <v>206</v>
      </c>
      <c r="H47" s="21"/>
    </row>
    <row r="48" spans="1:8" outlineLevel="3" x14ac:dyDescent="0.25">
      <c r="B48" s="26" t="s">
        <v>63</v>
      </c>
      <c r="C48" s="20" t="s">
        <v>65</v>
      </c>
      <c r="D48" s="20"/>
      <c r="E48" s="84" t="s">
        <v>235</v>
      </c>
      <c r="F48" s="88" t="s">
        <v>238</v>
      </c>
      <c r="G48" s="90" t="s">
        <v>206</v>
      </c>
      <c r="H48" s="21"/>
    </row>
    <row r="49" spans="1:8" s="103" customFormat="1" outlineLevel="2" x14ac:dyDescent="0.25">
      <c r="A49" s="98"/>
      <c r="B49" s="104" t="s">
        <v>81</v>
      </c>
      <c r="C49" s="16" t="s">
        <v>82</v>
      </c>
      <c r="D49" s="17"/>
      <c r="E49" s="16" t="s">
        <v>82</v>
      </c>
      <c r="F49" s="88" t="s">
        <v>238</v>
      </c>
      <c r="G49" s="90" t="s">
        <v>206</v>
      </c>
      <c r="H49" s="102"/>
    </row>
    <row r="50" spans="1:8" outlineLevel="3" x14ac:dyDescent="0.25">
      <c r="B50" s="26" t="s">
        <v>60</v>
      </c>
      <c r="C50" s="20" t="s">
        <v>61</v>
      </c>
      <c r="D50" s="20"/>
      <c r="E50" s="84"/>
      <c r="F50" s="88" t="s">
        <v>238</v>
      </c>
      <c r="G50" s="90" t="s">
        <v>206</v>
      </c>
      <c r="H50" s="21"/>
    </row>
    <row r="51" spans="1:8" outlineLevel="3" x14ac:dyDescent="0.25">
      <c r="B51" s="26" t="s">
        <v>63</v>
      </c>
      <c r="C51" s="20" t="s">
        <v>65</v>
      </c>
      <c r="D51" s="20"/>
      <c r="E51" s="20"/>
      <c r="F51" s="88" t="s">
        <v>238</v>
      </c>
      <c r="G51" s="90" t="s">
        <v>206</v>
      </c>
      <c r="H51" s="21"/>
    </row>
    <row r="52" spans="1:8" s="103" customFormat="1" outlineLevel="2" x14ac:dyDescent="0.25">
      <c r="A52" s="98"/>
      <c r="B52" s="99" t="s">
        <v>75</v>
      </c>
      <c r="C52" s="100" t="s">
        <v>76</v>
      </c>
      <c r="D52" s="98"/>
      <c r="E52" s="101"/>
      <c r="F52" s="88" t="s">
        <v>238</v>
      </c>
      <c r="G52" s="90" t="s">
        <v>206</v>
      </c>
      <c r="H52" s="102"/>
    </row>
    <row r="53" spans="1:8" outlineLevel="3" x14ac:dyDescent="0.25">
      <c r="B53" s="26" t="s">
        <v>60</v>
      </c>
      <c r="C53" s="20" t="s">
        <v>61</v>
      </c>
      <c r="D53" s="20"/>
      <c r="E53" s="20" t="s">
        <v>233</v>
      </c>
      <c r="F53" s="20"/>
      <c r="G53" s="25"/>
      <c r="H53" s="21"/>
    </row>
    <row r="54" spans="1:8" outlineLevel="3" x14ac:dyDescent="0.25">
      <c r="B54" s="26" t="s">
        <v>63</v>
      </c>
      <c r="C54" s="20" t="s">
        <v>65</v>
      </c>
      <c r="D54" s="20"/>
      <c r="E54" s="112" t="s">
        <v>290</v>
      </c>
      <c r="F54" s="20"/>
      <c r="G54" s="25"/>
      <c r="H54" s="21"/>
    </row>
    <row r="55" spans="1:8" s="103" customFormat="1" outlineLevel="2" x14ac:dyDescent="0.25">
      <c r="A55" s="98"/>
      <c r="B55" s="89" t="s">
        <v>77</v>
      </c>
      <c r="C55" s="16" t="s">
        <v>78</v>
      </c>
      <c r="D55" s="17"/>
      <c r="E55" s="16" t="s">
        <v>78</v>
      </c>
      <c r="F55" s="88" t="s">
        <v>238</v>
      </c>
      <c r="G55" s="90" t="s">
        <v>206</v>
      </c>
      <c r="H55" s="102"/>
    </row>
    <row r="56" spans="1:8" outlineLevel="3" x14ac:dyDescent="0.25">
      <c r="B56" s="26" t="s">
        <v>60</v>
      </c>
      <c r="C56" s="20" t="s">
        <v>61</v>
      </c>
      <c r="F56" s="20"/>
      <c r="G56" s="25"/>
      <c r="H56" s="21"/>
    </row>
    <row r="57" spans="1:8" outlineLevel="3" x14ac:dyDescent="0.25">
      <c r="B57" s="26" t="s">
        <v>63</v>
      </c>
      <c r="C57" s="20" t="s">
        <v>65</v>
      </c>
      <c r="F57" s="20"/>
      <c r="G57" s="25"/>
      <c r="H57" s="21"/>
    </row>
    <row r="58" spans="1:8" x14ac:dyDescent="0.25">
      <c r="A58" s="8" t="s">
        <v>128</v>
      </c>
      <c r="B58" s="6" t="s">
        <v>83</v>
      </c>
      <c r="C58" s="7" t="s">
        <v>247</v>
      </c>
      <c r="D58" s="8"/>
      <c r="E58" s="8"/>
      <c r="F58" s="8"/>
      <c r="G58" s="9"/>
      <c r="H58" s="10"/>
    </row>
    <row r="59" spans="1:8" outlineLevel="1" x14ac:dyDescent="0.25">
      <c r="A59" s="57" t="s">
        <v>129</v>
      </c>
      <c r="B59" s="11" t="s">
        <v>27</v>
      </c>
      <c r="C59" s="120" t="s">
        <v>245</v>
      </c>
      <c r="D59" s="13"/>
      <c r="E59" s="13"/>
      <c r="F59" s="13" t="s">
        <v>279</v>
      </c>
      <c r="G59" s="120" t="s">
        <v>206</v>
      </c>
      <c r="H59" s="14"/>
    </row>
    <row r="60" spans="1:8" outlineLevel="2" x14ac:dyDescent="0.25">
      <c r="A60" s="17"/>
      <c r="B60" s="15" t="s">
        <v>67</v>
      </c>
      <c r="C60" s="16" t="s">
        <v>84</v>
      </c>
      <c r="D60" s="17"/>
      <c r="E60" s="88"/>
      <c r="F60" s="88" t="s">
        <v>279</v>
      </c>
      <c r="G60" s="90" t="s">
        <v>206</v>
      </c>
      <c r="H60" s="18"/>
    </row>
    <row r="61" spans="1:8" outlineLevel="3" x14ac:dyDescent="0.25">
      <c r="A61" s="60"/>
      <c r="B61" s="22" t="s">
        <v>32</v>
      </c>
      <c r="C61" s="20" t="s">
        <v>86</v>
      </c>
      <c r="D61" s="20" t="s">
        <v>87</v>
      </c>
      <c r="E61" s="20" t="s">
        <v>88</v>
      </c>
      <c r="F61" s="20"/>
      <c r="G61" s="112" t="s">
        <v>206</v>
      </c>
      <c r="H61" s="21"/>
    </row>
    <row r="62" spans="1:8" outlineLevel="3" x14ac:dyDescent="0.25">
      <c r="A62" s="60"/>
      <c r="B62" s="23" t="s">
        <v>36</v>
      </c>
      <c r="C62" s="20" t="s">
        <v>89</v>
      </c>
      <c r="D62" s="20" t="s">
        <v>87</v>
      </c>
      <c r="E62" s="20" t="s">
        <v>88</v>
      </c>
      <c r="F62" s="20"/>
      <c r="G62" s="112" t="s">
        <v>206</v>
      </c>
      <c r="H62" s="20"/>
    </row>
    <row r="63" spans="1:8" outlineLevel="3" x14ac:dyDescent="0.25">
      <c r="A63" s="60"/>
      <c r="B63" s="19" t="s">
        <v>23</v>
      </c>
      <c r="C63" s="20" t="s">
        <v>91</v>
      </c>
      <c r="D63" s="20" t="s">
        <v>87</v>
      </c>
      <c r="E63" s="20" t="s">
        <v>88</v>
      </c>
      <c r="F63" s="20"/>
      <c r="G63" s="20"/>
      <c r="H63" s="21"/>
    </row>
    <row r="64" spans="1:8" ht="25.5" outlineLevel="2" x14ac:dyDescent="0.25">
      <c r="A64" s="17"/>
      <c r="B64" s="15" t="s">
        <v>92</v>
      </c>
      <c r="C64" s="16" t="s">
        <v>84</v>
      </c>
      <c r="D64" s="17"/>
      <c r="E64" s="17"/>
      <c r="F64" s="88" t="s">
        <v>279</v>
      </c>
      <c r="G64" s="90" t="s">
        <v>206</v>
      </c>
      <c r="H64" s="18"/>
    </row>
    <row r="65" spans="1:8" outlineLevel="3" x14ac:dyDescent="0.25">
      <c r="A65" s="60"/>
      <c r="B65" s="22" t="s">
        <v>32</v>
      </c>
      <c r="C65" s="20" t="s">
        <v>64</v>
      </c>
      <c r="D65" s="20" t="s">
        <v>87</v>
      </c>
      <c r="E65" s="20" t="s">
        <v>88</v>
      </c>
      <c r="F65" s="88" t="s">
        <v>279</v>
      </c>
      <c r="G65" s="20"/>
      <c r="H65" s="21"/>
    </row>
    <row r="66" spans="1:8" outlineLevel="3" x14ac:dyDescent="0.25">
      <c r="A66" s="60"/>
      <c r="B66" s="23" t="s">
        <v>36</v>
      </c>
      <c r="C66" s="20" t="s">
        <v>64</v>
      </c>
      <c r="D66" s="20" t="s">
        <v>87</v>
      </c>
      <c r="E66" s="20" t="s">
        <v>88</v>
      </c>
      <c r="F66" s="88" t="s">
        <v>279</v>
      </c>
      <c r="G66" s="20"/>
      <c r="H66" s="20"/>
    </row>
    <row r="67" spans="1:8" outlineLevel="3" x14ac:dyDescent="0.25">
      <c r="A67" s="57"/>
      <c r="B67" s="19" t="s">
        <v>23</v>
      </c>
      <c r="C67" s="20" t="s">
        <v>64</v>
      </c>
      <c r="D67" s="20" t="s">
        <v>87</v>
      </c>
      <c r="E67" s="20" t="s">
        <v>88</v>
      </c>
      <c r="F67" s="88" t="s">
        <v>279</v>
      </c>
      <c r="G67" s="20"/>
      <c r="H67" s="21"/>
    </row>
    <row r="68" spans="1:8" outlineLevel="2" x14ac:dyDescent="0.25">
      <c r="A68" s="17"/>
      <c r="B68" s="15" t="s">
        <v>70</v>
      </c>
      <c r="C68" s="16" t="s">
        <v>93</v>
      </c>
      <c r="D68" s="17"/>
      <c r="E68" s="17"/>
      <c r="F68" s="88" t="s">
        <v>279</v>
      </c>
      <c r="G68" s="90" t="s">
        <v>9</v>
      </c>
      <c r="H68" s="18"/>
    </row>
    <row r="69" spans="1:8" outlineLevel="3" x14ac:dyDescent="0.25">
      <c r="A69" s="60"/>
      <c r="B69" s="26" t="s">
        <v>85</v>
      </c>
      <c r="C69" s="20" t="s">
        <v>64</v>
      </c>
      <c r="D69" s="20" t="s">
        <v>87</v>
      </c>
      <c r="E69" s="20" t="s">
        <v>88</v>
      </c>
      <c r="F69" s="20"/>
      <c r="G69" s="20"/>
      <c r="H69" s="21"/>
    </row>
    <row r="70" spans="1:8" outlineLevel="3" x14ac:dyDescent="0.25">
      <c r="A70" s="60"/>
      <c r="B70" s="26" t="s">
        <v>90</v>
      </c>
      <c r="C70" s="20" t="s">
        <v>64</v>
      </c>
      <c r="D70" s="20" t="s">
        <v>87</v>
      </c>
      <c r="E70" s="20" t="s">
        <v>88</v>
      </c>
      <c r="F70" s="20"/>
      <c r="G70" s="20"/>
      <c r="H70" s="20"/>
    </row>
    <row r="71" spans="1:8" outlineLevel="1" x14ac:dyDescent="0.25">
      <c r="A71" s="57" t="s">
        <v>130</v>
      </c>
      <c r="B71" s="11" t="s">
        <v>46</v>
      </c>
      <c r="C71" s="12"/>
      <c r="D71" s="13"/>
      <c r="E71" s="13"/>
      <c r="F71" s="13"/>
      <c r="G71" s="12"/>
      <c r="H71" s="14"/>
    </row>
    <row r="72" spans="1:8" outlineLevel="2" x14ac:dyDescent="0.25">
      <c r="A72" s="88"/>
      <c r="B72" s="15" t="s">
        <v>94</v>
      </c>
      <c r="C72" s="16" t="s">
        <v>95</v>
      </c>
      <c r="D72" s="17"/>
      <c r="E72" s="17" t="s">
        <v>31</v>
      </c>
      <c r="F72" s="17"/>
      <c r="G72" s="16"/>
      <c r="H72" s="18"/>
    </row>
    <row r="73" spans="1:8" ht="24" outlineLevel="3" x14ac:dyDescent="0.25">
      <c r="B73" s="26" t="s">
        <v>72</v>
      </c>
      <c r="C73" s="20" t="s">
        <v>33</v>
      </c>
      <c r="D73" s="20" t="s">
        <v>34</v>
      </c>
      <c r="E73" s="20" t="s">
        <v>35</v>
      </c>
      <c r="F73" s="27">
        <v>43964</v>
      </c>
      <c r="G73" s="20" t="s">
        <v>96</v>
      </c>
      <c r="H73" s="21"/>
    </row>
    <row r="74" spans="1:8" ht="15.75" x14ac:dyDescent="0.25">
      <c r="A74" s="4"/>
      <c r="B74" s="2" t="s">
        <v>97</v>
      </c>
      <c r="C74" s="3"/>
      <c r="D74" s="4"/>
      <c r="E74" s="4"/>
      <c r="F74" s="4"/>
      <c r="G74" s="3"/>
      <c r="H74" s="5"/>
    </row>
    <row r="75" spans="1:8" x14ac:dyDescent="0.25">
      <c r="A75" s="8" t="s">
        <v>128</v>
      </c>
      <c r="B75" s="6" t="s">
        <v>98</v>
      </c>
      <c r="C75" s="7" t="s">
        <v>283</v>
      </c>
      <c r="D75" s="8"/>
      <c r="E75" s="8"/>
      <c r="F75" s="8"/>
      <c r="G75" s="9"/>
      <c r="H75" s="10"/>
    </row>
    <row r="76" spans="1:8" outlineLevel="1" x14ac:dyDescent="0.25">
      <c r="A76" s="58" t="s">
        <v>220</v>
      </c>
      <c r="B76" s="57" t="s">
        <v>98</v>
      </c>
      <c r="C76" s="12"/>
      <c r="D76" s="13"/>
      <c r="E76" s="13"/>
      <c r="F76" s="13"/>
      <c r="G76" s="12"/>
      <c r="H76" s="14"/>
    </row>
    <row r="77" spans="1:8" outlineLevel="2" x14ac:dyDescent="0.25">
      <c r="A77" s="17"/>
      <c r="B77" s="89" t="s">
        <v>224</v>
      </c>
      <c r="C77" s="90" t="s">
        <v>226</v>
      </c>
      <c r="D77" s="17" t="s">
        <v>12</v>
      </c>
      <c r="E77" s="90" t="s">
        <v>225</v>
      </c>
      <c r="F77" s="88" t="s">
        <v>213</v>
      </c>
      <c r="G77" s="83" t="s">
        <v>206</v>
      </c>
      <c r="H77" s="87"/>
    </row>
    <row r="78" spans="1:8" outlineLevel="2" x14ac:dyDescent="0.25">
      <c r="A78" s="17"/>
      <c r="B78" s="82" t="s">
        <v>215</v>
      </c>
      <c r="C78" s="83" t="s">
        <v>216</v>
      </c>
      <c r="D78" s="86" t="s">
        <v>214</v>
      </c>
      <c r="E78" s="16" t="s">
        <v>16</v>
      </c>
      <c r="F78" s="88" t="s">
        <v>213</v>
      </c>
      <c r="G78" s="83" t="s">
        <v>206</v>
      </c>
      <c r="H78" s="18"/>
    </row>
    <row r="79" spans="1:8" outlineLevel="2" x14ac:dyDescent="0.25">
      <c r="A79" s="17"/>
      <c r="B79" s="82" t="s">
        <v>217</v>
      </c>
      <c r="C79" s="83" t="s">
        <v>218</v>
      </c>
      <c r="D79" s="86" t="s">
        <v>214</v>
      </c>
      <c r="E79" s="83" t="s">
        <v>219</v>
      </c>
      <c r="F79" s="88" t="s">
        <v>213</v>
      </c>
      <c r="G79" s="83" t="s">
        <v>206</v>
      </c>
      <c r="H79" s="18"/>
    </row>
  </sheetData>
  <pageMargins left="0" right="0" top="0" bottom="0" header="0" footer="0"/>
  <pageSetup paperSize="8" fitToWidth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9FF3-AC5A-480F-998E-830B797CCB85}">
  <sheetPr>
    <outlinePr summaryBelow="0"/>
  </sheetPr>
  <dimension ref="A1:R61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43.140625" customWidth="1"/>
    <col min="2" max="2" width="37.42578125" customWidth="1"/>
    <col min="3" max="3" width="70.28515625" customWidth="1"/>
    <col min="4" max="4" width="32" customWidth="1"/>
    <col min="5" max="5" width="34.5703125" customWidth="1"/>
    <col min="6" max="18" width="10" customWidth="1"/>
  </cols>
  <sheetData>
    <row r="1" spans="1:18" ht="30" x14ac:dyDescent="0.25">
      <c r="A1" s="139" t="s">
        <v>133</v>
      </c>
      <c r="B1" s="139" t="s">
        <v>106</v>
      </c>
      <c r="C1" s="136" t="s">
        <v>196</v>
      </c>
      <c r="D1" s="139" t="s">
        <v>187</v>
      </c>
      <c r="E1" s="140" t="str">
        <f>"mtlsplunkai01"</f>
        <v>mtlsplunkai01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8" x14ac:dyDescent="0.25">
      <c r="A2" s="139" t="s">
        <v>193</v>
      </c>
      <c r="B2" s="139" t="s">
        <v>108</v>
      </c>
      <c r="C2" s="137" t="s">
        <v>297</v>
      </c>
      <c r="D2" s="139" t="s">
        <v>189</v>
      </c>
      <c r="E2" s="139" t="str">
        <f>"CDOI-GENERAL-V9"</f>
        <v>CDOI-GENERAL-V9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ht="18" x14ac:dyDescent="0.25">
      <c r="A3" s="139" t="s">
        <v>228</v>
      </c>
      <c r="B3" s="140" t="s">
        <v>298</v>
      </c>
      <c r="C3" s="138" t="str">
        <f>Surveillance_générale!$C$3</f>
        <v>Surveillance des ressouces ESV2</v>
      </c>
      <c r="D3" s="140" t="s">
        <v>276</v>
      </c>
      <c r="E3" s="139" t="str">
        <f>"SPLUNK 8.04"</f>
        <v>SPLUNK 8.04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18" x14ac:dyDescent="0.25">
      <c r="A4" s="33" t="s">
        <v>296</v>
      </c>
      <c r="B4" s="32" t="s">
        <v>217</v>
      </c>
      <c r="C4" s="31" t="s">
        <v>102</v>
      </c>
      <c r="D4" s="32" t="s">
        <v>101</v>
      </c>
      <c r="E4" s="31" t="s">
        <v>100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34.5" customHeight="1" x14ac:dyDescent="0.25">
      <c r="A5" s="142" t="s">
        <v>299</v>
      </c>
      <c r="B5" s="141" t="s">
        <v>304</v>
      </c>
      <c r="C5" s="141" t="s">
        <v>307</v>
      </c>
      <c r="D5" s="141"/>
      <c r="E5" s="14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15.75" x14ac:dyDescent="0.25">
      <c r="A6" s="30" t="s">
        <v>300</v>
      </c>
      <c r="B6" s="29" t="s">
        <v>302</v>
      </c>
      <c r="C6" s="29" t="s">
        <v>305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spans="1:18" ht="15.75" x14ac:dyDescent="0.25">
      <c r="A7" s="30" t="s">
        <v>301</v>
      </c>
      <c r="B7" s="29" t="s">
        <v>303</v>
      </c>
      <c r="C7" s="29" t="s">
        <v>306</v>
      </c>
      <c r="D7" s="29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15.75" x14ac:dyDescent="0.25">
      <c r="A8" s="30"/>
      <c r="B8" s="29"/>
      <c r="C8" s="29"/>
      <c r="D8" s="29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ht="15.75" x14ac:dyDescent="0.25">
      <c r="A9" s="30"/>
      <c r="B9" s="29"/>
      <c r="C9" s="29"/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15.75" x14ac:dyDescent="0.25">
      <c r="A10" s="30"/>
      <c r="B10" s="29"/>
      <c r="C10" s="29"/>
      <c r="D10" s="29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x14ac:dyDescent="0.25">
      <c r="A11" s="30"/>
      <c r="B11" s="28"/>
      <c r="D11" s="28"/>
      <c r="E11" s="2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x14ac:dyDescent="0.25">
      <c r="A12" s="30"/>
      <c r="B12" s="28"/>
      <c r="C12" s="29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x14ac:dyDescent="0.25">
      <c r="A13" s="30"/>
      <c r="B13" s="28"/>
      <c r="C13" s="29"/>
      <c r="D13" s="28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x14ac:dyDescent="0.25">
      <c r="A14" s="30"/>
      <c r="B14" s="28"/>
      <c r="C14" s="29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x14ac:dyDescent="0.25">
      <c r="A15" s="30"/>
      <c r="B15" s="28"/>
      <c r="C15" s="29"/>
      <c r="D15" s="28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8" ht="15.75" x14ac:dyDescent="0.25">
      <c r="A16" s="30"/>
      <c r="B16" s="28"/>
      <c r="C16" s="29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ht="15.75" x14ac:dyDescent="0.25">
      <c r="A17" s="30"/>
      <c r="B17" s="28"/>
      <c r="C17" s="29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ht="15.75" x14ac:dyDescent="0.25">
      <c r="A18" s="30"/>
      <c r="B18" s="28"/>
      <c r="C18" s="29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ht="15.75" x14ac:dyDescent="0.25">
      <c r="A19" s="30"/>
      <c r="B19" s="28"/>
      <c r="C19" s="29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ht="15.75" x14ac:dyDescent="0.25">
      <c r="A20" s="30"/>
      <c r="B20" s="28"/>
      <c r="C20" s="29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ht="15.75" x14ac:dyDescent="0.25">
      <c r="A21" s="30"/>
      <c r="B21" s="28"/>
      <c r="C21" s="29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ht="15.75" x14ac:dyDescent="0.25">
      <c r="A22" s="30"/>
      <c r="B22" s="28"/>
      <c r="C22" s="29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.75" x14ac:dyDescent="0.25">
      <c r="A23" s="30"/>
      <c r="B23" s="28"/>
      <c r="C23" s="29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.75" x14ac:dyDescent="0.25">
      <c r="A24" s="30"/>
      <c r="B24" s="28"/>
      <c r="C24" s="29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ht="15.75" x14ac:dyDescent="0.25">
      <c r="A25" s="30"/>
      <c r="B25" s="28"/>
      <c r="C25" s="29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ht="15.75" x14ac:dyDescent="0.25">
      <c r="A26" s="30"/>
      <c r="B26" s="28"/>
      <c r="C26" s="29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ht="15.75" x14ac:dyDescent="0.25">
      <c r="A27" s="30"/>
      <c r="B27" s="28"/>
      <c r="C27" s="29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ht="15.75" x14ac:dyDescent="0.25">
      <c r="A28" s="30"/>
      <c r="B28" s="28"/>
      <c r="C28" s="29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ht="15.75" x14ac:dyDescent="0.25">
      <c r="A29" s="30"/>
      <c r="B29" s="28"/>
      <c r="C29" s="29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ht="15.75" x14ac:dyDescent="0.25">
      <c r="A30" s="30"/>
      <c r="B30" s="28"/>
      <c r="C30" s="29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ht="15.75" x14ac:dyDescent="0.25">
      <c r="A31" s="30"/>
      <c r="B31" s="28"/>
      <c r="C31" s="29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ht="15.75" x14ac:dyDescent="0.25">
      <c r="A32" s="30"/>
      <c r="B32" s="28"/>
      <c r="C32" s="29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ht="15.75" x14ac:dyDescent="0.25">
      <c r="A33" s="30"/>
      <c r="B33" s="28"/>
      <c r="C33" s="29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ht="15.75" x14ac:dyDescent="0.25">
      <c r="A34" s="30"/>
      <c r="B34" s="28"/>
      <c r="C34" s="29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ht="15.75" x14ac:dyDescent="0.25">
      <c r="A35" s="30"/>
      <c r="B35" s="28"/>
      <c r="C35" s="29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ht="15.75" x14ac:dyDescent="0.25">
      <c r="A36" s="30"/>
      <c r="B36" s="28"/>
      <c r="C36" s="29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15.75" x14ac:dyDescent="0.25">
      <c r="A37" s="30"/>
      <c r="B37" s="28"/>
      <c r="C37" s="29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18" ht="15.75" x14ac:dyDescent="0.25">
      <c r="A38" s="30"/>
      <c r="B38" s="28"/>
      <c r="C38" s="29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18" ht="15.75" x14ac:dyDescent="0.25">
      <c r="A39" s="30"/>
      <c r="B39" s="28"/>
      <c r="C39" s="29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5.75" x14ac:dyDescent="0.25">
      <c r="A40" s="30"/>
      <c r="B40" s="28"/>
      <c r="C40" s="29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18" ht="15.75" x14ac:dyDescent="0.25">
      <c r="A41" s="30"/>
      <c r="B41" s="28"/>
      <c r="C41" s="29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 ht="15.75" x14ac:dyDescent="0.25">
      <c r="A42" s="30"/>
      <c r="B42" s="28"/>
      <c r="C42" s="29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18" ht="15.75" x14ac:dyDescent="0.25">
      <c r="A43" s="30"/>
      <c r="B43" s="28"/>
      <c r="C43" s="29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18" ht="15.75" x14ac:dyDescent="0.25">
      <c r="A44" s="30"/>
      <c r="B44" s="28"/>
      <c r="C44" s="29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18" ht="15.75" x14ac:dyDescent="0.25">
      <c r="A45" s="30"/>
      <c r="B45" s="28"/>
      <c r="C45" s="29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18" ht="15.75" x14ac:dyDescent="0.25">
      <c r="A46" s="30"/>
      <c r="B46" s="28"/>
      <c r="C46" s="29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18" ht="15.75" x14ac:dyDescent="0.25">
      <c r="A47" s="30"/>
      <c r="B47" s="28"/>
      <c r="C47" s="29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spans="1:18" ht="15.75" x14ac:dyDescent="0.25">
      <c r="A48" s="30"/>
      <c r="B48" s="28"/>
      <c r="C48" s="29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spans="1:18" ht="15.75" x14ac:dyDescent="0.25">
      <c r="A49" s="30"/>
      <c r="B49" s="28"/>
      <c r="C49" s="29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1:18" ht="15.75" x14ac:dyDescent="0.25">
      <c r="A50" s="30"/>
      <c r="B50" s="28"/>
      <c r="C50" s="29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1:18" ht="15.75" x14ac:dyDescent="0.25">
      <c r="A51" s="30"/>
      <c r="B51" s="28"/>
      <c r="C51" s="29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 ht="15.75" x14ac:dyDescent="0.25">
      <c r="A52" s="30"/>
      <c r="B52" s="28"/>
      <c r="C52" s="29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1:18" ht="15.75" x14ac:dyDescent="0.25">
      <c r="A53" s="30"/>
      <c r="B53" s="28"/>
      <c r="C53" s="29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1:18" ht="15.75" x14ac:dyDescent="0.25">
      <c r="A54" s="30"/>
      <c r="B54" s="28"/>
      <c r="C54" s="29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 ht="15.75" x14ac:dyDescent="0.25">
      <c r="A55" s="30"/>
      <c r="B55" s="28"/>
      <c r="C55" s="29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 ht="15.75" x14ac:dyDescent="0.25">
      <c r="A56" s="30"/>
      <c r="B56" s="28"/>
      <c r="C56" s="29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 ht="15.75" x14ac:dyDescent="0.25">
      <c r="A57" s="30"/>
      <c r="B57" s="28"/>
      <c r="C57" s="29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 ht="15.75" x14ac:dyDescent="0.25">
      <c r="A58" s="30"/>
      <c r="B58" s="28"/>
      <c r="C58" s="2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 ht="15.75" x14ac:dyDescent="0.25">
      <c r="A59" s="30"/>
      <c r="B59" s="28"/>
      <c r="C59" s="29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ht="15.75" x14ac:dyDescent="0.25">
      <c r="A60" s="30"/>
      <c r="B60" s="28"/>
      <c r="C60" s="29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 ht="15.75" x14ac:dyDescent="0.25">
      <c r="A61" s="30"/>
      <c r="B61" s="28"/>
      <c r="C61" s="29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6EE2-9C56-4AB9-A3CB-A55C95A414FE}">
  <sheetPr>
    <outlinePr summaryBelow="0"/>
    <pageSetUpPr fitToPage="1"/>
  </sheetPr>
  <dimension ref="A1:S51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4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61" t="s">
        <v>133</v>
      </c>
      <c r="B1" s="61" t="s">
        <v>106</v>
      </c>
      <c r="C1" s="66" t="s">
        <v>196</v>
      </c>
      <c r="D1" s="61" t="s">
        <v>187</v>
      </c>
      <c r="E1" s="123" t="str">
        <f>"mtlsplunkai01"</f>
        <v>mtlsplunkai01</v>
      </c>
      <c r="F1" s="6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8" x14ac:dyDescent="0.25">
      <c r="A2" s="61" t="s">
        <v>193</v>
      </c>
      <c r="B2" s="61" t="s">
        <v>108</v>
      </c>
      <c r="C2" s="35" t="s">
        <v>107</v>
      </c>
      <c r="D2" s="61" t="s">
        <v>189</v>
      </c>
      <c r="E2" s="123" t="s">
        <v>291</v>
      </c>
      <c r="F2" s="61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8" x14ac:dyDescent="0.25">
      <c r="A3" s="61" t="s">
        <v>195</v>
      </c>
      <c r="B3" s="61" t="s">
        <v>198</v>
      </c>
      <c r="C3" s="34" t="s">
        <v>221</v>
      </c>
      <c r="D3" s="123" t="s">
        <v>276</v>
      </c>
      <c r="E3" s="61" t="str">
        <f>"SPLUNK 7.3"</f>
        <v>SPLUNK 7.3</v>
      </c>
      <c r="F3" s="61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18.75" thickBot="1" x14ac:dyDescent="0.3">
      <c r="A4" s="61" t="s">
        <v>228</v>
      </c>
      <c r="B4" s="123" t="s">
        <v>103</v>
      </c>
      <c r="C4" s="121" t="str">
        <f>Surveillance_générale!$C$3</f>
        <v>Surveillance des ressouces ESV2</v>
      </c>
      <c r="D4" s="61"/>
      <c r="E4" s="61"/>
      <c r="F4" s="61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23.25" x14ac:dyDescent="0.25">
      <c r="A5" s="133" t="s">
        <v>293</v>
      </c>
      <c r="B5" s="96"/>
      <c r="C5" s="91" t="str">
        <f>Surveillance_générale!$B$4</f>
        <v>Information etablissement</v>
      </c>
      <c r="D5" s="39"/>
      <c r="E5" s="40"/>
      <c r="F5" s="41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18.75" thickBot="1" x14ac:dyDescent="0.3">
      <c r="A6" s="62" t="s">
        <v>134</v>
      </c>
      <c r="B6" s="63" t="s">
        <v>2</v>
      </c>
      <c r="C6" s="64" t="s">
        <v>102</v>
      </c>
      <c r="D6" s="63" t="s">
        <v>277</v>
      </c>
      <c r="E6" s="64" t="s">
        <v>229</v>
      </c>
      <c r="F6" s="65" t="s">
        <v>230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t="12.75" customHeight="1" x14ac:dyDescent="0.25">
      <c r="A7" s="116" t="s">
        <v>325</v>
      </c>
      <c r="B7" s="144" t="str">
        <f>TB_traçabilité!D5</f>
        <v>Cliquer</v>
      </c>
      <c r="C7" s="78" t="str">
        <f>Surveillance_générale!C5</f>
        <v>Permet le retour au nivau supérieur</v>
      </c>
      <c r="D7" s="76" t="str">
        <f>C7</f>
        <v>Permet le retour au nivau supérieur</v>
      </c>
      <c r="E7" s="95" t="s">
        <v>212</v>
      </c>
      <c r="F7" s="116" t="s">
        <v>295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15.75" x14ac:dyDescent="0.25">
      <c r="A8" s="78"/>
      <c r="B8" s="97"/>
      <c r="C8" s="78"/>
      <c r="D8" s="76"/>
      <c r="E8" s="95"/>
      <c r="F8" s="7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15.75" x14ac:dyDescent="0.25">
      <c r="A9" s="78"/>
      <c r="B9" s="97"/>
      <c r="C9" s="78"/>
      <c r="D9" s="76"/>
      <c r="E9" s="95"/>
      <c r="F9" s="7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t="15.75" x14ac:dyDescent="0.25">
      <c r="A10" s="78"/>
      <c r="B10" s="97"/>
      <c r="C10" s="78"/>
      <c r="D10" s="76"/>
      <c r="E10" s="95"/>
      <c r="F10" s="7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ht="16.5" thickBot="1" x14ac:dyDescent="0.3">
      <c r="D11" s="6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23.25" x14ac:dyDescent="0.25">
      <c r="A12" s="133" t="s">
        <v>294</v>
      </c>
      <c r="B12" s="96"/>
      <c r="C12" s="91" t="str">
        <f>Surveillance_générale!$B$76</f>
        <v>Information Utilisateur</v>
      </c>
      <c r="D12" s="39"/>
      <c r="E12" s="40"/>
      <c r="F12" s="41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t="18.75" thickBot="1" x14ac:dyDescent="0.3">
      <c r="A13" s="62" t="s">
        <v>134</v>
      </c>
      <c r="B13" s="63" t="s">
        <v>2</v>
      </c>
      <c r="C13" s="64" t="s">
        <v>102</v>
      </c>
      <c r="D13" s="63" t="s">
        <v>277</v>
      </c>
      <c r="E13" s="64" t="s">
        <v>229</v>
      </c>
      <c r="F13" s="65" t="s">
        <v>230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t="15.75" x14ac:dyDescent="0.25">
      <c r="A14" s="116" t="s">
        <v>292</v>
      </c>
      <c r="B14" s="97"/>
      <c r="C14" s="78" t="str">
        <f>Surveillance_générale!C77</f>
        <v>Permet de quitter l'application</v>
      </c>
      <c r="D14" s="75" t="str">
        <f>C14</f>
        <v>Permet de quitter l'application</v>
      </c>
      <c r="E14" s="95" t="s">
        <v>212</v>
      </c>
      <c r="F14" s="78" t="s">
        <v>213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t="15.75" x14ac:dyDescent="0.25">
      <c r="A15" s="78"/>
      <c r="B15" s="97"/>
      <c r="C15" s="78"/>
      <c r="D15" s="76"/>
      <c r="E15" s="95"/>
      <c r="F15" s="7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t="15.75" x14ac:dyDescent="0.25">
      <c r="A16" s="78"/>
      <c r="B16" s="97"/>
      <c r="C16" s="78"/>
      <c r="D16" s="75"/>
      <c r="E16" s="95"/>
      <c r="F16" s="7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.75" x14ac:dyDescent="0.25">
      <c r="A17" s="30"/>
      <c r="B17" s="28"/>
      <c r="C17" s="29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.75" x14ac:dyDescent="0.25">
      <c r="A18" s="30"/>
      <c r="B18" s="28"/>
      <c r="C18" s="29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15.75" x14ac:dyDescent="0.25">
      <c r="A19" s="30"/>
      <c r="B19" s="28"/>
      <c r="C19" s="29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t="15.75" x14ac:dyDescent="0.25">
      <c r="A20" s="30"/>
      <c r="B20" s="28"/>
      <c r="C20" s="29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5.75" x14ac:dyDescent="0.25">
      <c r="A21" s="30"/>
      <c r="B21" s="28"/>
      <c r="C21" s="29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15.75" x14ac:dyDescent="0.25">
      <c r="A22" s="30"/>
      <c r="B22" s="28"/>
      <c r="C22" s="29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15.75" x14ac:dyDescent="0.25">
      <c r="A23" s="30"/>
      <c r="B23" s="28"/>
      <c r="C23" s="29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t="15.75" x14ac:dyDescent="0.25">
      <c r="A24" s="30"/>
      <c r="B24" s="28"/>
      <c r="C24" s="29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ht="15.75" x14ac:dyDescent="0.25">
      <c r="A25" s="30"/>
      <c r="B25" s="28"/>
      <c r="C25" s="29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ht="15.75" x14ac:dyDescent="0.25">
      <c r="A26" s="30"/>
      <c r="B26" s="28"/>
      <c r="C26" s="29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5.75" x14ac:dyDescent="0.25">
      <c r="A27" s="30"/>
      <c r="B27" s="28"/>
      <c r="C27" s="29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5.75" x14ac:dyDescent="0.25">
      <c r="A28" s="30"/>
      <c r="B28" s="28"/>
      <c r="C28" s="29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ht="15.75" x14ac:dyDescent="0.25">
      <c r="A29" s="30"/>
      <c r="B29" s="28"/>
      <c r="C29" s="29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ht="15.75" x14ac:dyDescent="0.25">
      <c r="A30" s="30"/>
      <c r="B30" s="28"/>
      <c r="C30" s="29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ht="15.75" x14ac:dyDescent="0.25">
      <c r="A31" s="30"/>
      <c r="B31" s="28"/>
      <c r="C31" s="29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5.75" x14ac:dyDescent="0.25">
      <c r="A32" s="30"/>
      <c r="B32" s="28"/>
      <c r="C32" s="29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5.75" x14ac:dyDescent="0.25">
      <c r="A33" s="30"/>
      <c r="B33" s="28"/>
      <c r="C33" s="29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t="15.75" x14ac:dyDescent="0.25">
      <c r="A34" s="30"/>
      <c r="B34" s="28"/>
      <c r="C34" s="29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ht="15.75" x14ac:dyDescent="0.25">
      <c r="A35" s="30"/>
      <c r="B35" s="28"/>
      <c r="C35" s="29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5.75" x14ac:dyDescent="0.25">
      <c r="A36" s="30"/>
      <c r="B36" s="28"/>
      <c r="C36" s="29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5.75" x14ac:dyDescent="0.25">
      <c r="A37" s="30"/>
      <c r="B37" s="28"/>
      <c r="C37" s="29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5.75" x14ac:dyDescent="0.25">
      <c r="A38" s="30"/>
      <c r="B38" s="28"/>
      <c r="C38" s="29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5.75" x14ac:dyDescent="0.25">
      <c r="A39" s="30"/>
      <c r="B39" s="28"/>
      <c r="C39" s="29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5.75" x14ac:dyDescent="0.25">
      <c r="A40" s="30"/>
      <c r="B40" s="28"/>
      <c r="C40" s="29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5.75" x14ac:dyDescent="0.25">
      <c r="A41" s="30"/>
      <c r="B41" s="28"/>
      <c r="C41" s="29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15.75" x14ac:dyDescent="0.25">
      <c r="A42" s="30"/>
      <c r="B42" s="28"/>
      <c r="C42" s="29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5.75" x14ac:dyDescent="0.25">
      <c r="A43" s="30"/>
      <c r="B43" s="28"/>
      <c r="C43" s="29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5.75" x14ac:dyDescent="0.25">
      <c r="A44" s="30"/>
      <c r="B44" s="28"/>
      <c r="C44" s="29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5.75" x14ac:dyDescent="0.25">
      <c r="A45" s="30"/>
      <c r="B45" s="28"/>
      <c r="C45" s="29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5.75" x14ac:dyDescent="0.25">
      <c r="A46" s="30"/>
      <c r="B46" s="28"/>
      <c r="C46" s="29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5.75" x14ac:dyDescent="0.25">
      <c r="A47" s="30"/>
      <c r="B47" s="28"/>
      <c r="C47" s="29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5.75" x14ac:dyDescent="0.25">
      <c r="A48" s="30"/>
      <c r="B48" s="28"/>
      <c r="C48" s="29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1:19" ht="15.75" x14ac:dyDescent="0.25">
      <c r="A49" s="30"/>
      <c r="B49" s="28"/>
      <c r="C49" s="29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ht="15.75" x14ac:dyDescent="0.25">
      <c r="A50" s="30"/>
      <c r="B50" s="28"/>
      <c r="C50" s="29"/>
      <c r="D50" s="28"/>
      <c r="E50" s="29"/>
      <c r="F50" s="28"/>
    </row>
    <row r="51" spans="1:19" ht="15.75" x14ac:dyDescent="0.25">
      <c r="A51" s="30"/>
      <c r="B51" s="28"/>
      <c r="C51" s="29"/>
      <c r="D51" s="28"/>
      <c r="E51" s="29"/>
      <c r="F51" s="28"/>
    </row>
  </sheetData>
  <hyperlinks>
    <hyperlink ref="B7" location="TB_traçabilité!A5" tooltip="Cliquer sur la cellule" display="TB_traçabilité!A5" xr:uid="{4BB5DF1F-CDFA-43F7-A31E-3915FFA228E8}"/>
    <hyperlink ref="A12" location="Surveillance_générale!A77" display="Surveillance_générale!A77" xr:uid="{0FF9DE15-B3FA-43B5-8978-D3AB489AF10F}"/>
  </hyperlinks>
  <pageMargins left="0.25" right="0.25" top="0.75" bottom="0.75" header="0.3" footer="0.3"/>
  <pageSetup paperSize="5" scale="6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03BAD983-ECA3-4FA5-B0FA-FEF3C5C1386B}">
            <xm:f>Surveillance_générale!$G18="Oui"</xm:f>
            <x14:dxf>
              <font>
                <b/>
                <i val="0"/>
                <strike val="0"/>
              </font>
              <fill>
                <patternFill>
                  <bgColor rgb="FF92D050"/>
                </patternFill>
              </fill>
            </x14:dxf>
          </x14:cfRule>
          <xm:sqref>A15:F16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8231-E1BC-4F25-8FF1-86922665EFB2}">
  <dimension ref="A1:H79"/>
  <sheetViews>
    <sheetView workbookViewId="0">
      <selection activeCell="A5" sqref="A5"/>
    </sheetView>
  </sheetViews>
  <sheetFormatPr baseColWidth="10" defaultColWidth="9.140625" defaultRowHeight="15" outlineLevelRow="3" x14ac:dyDescent="0.25"/>
  <cols>
    <col min="1" max="1" width="12.42578125" customWidth="1"/>
    <col min="2" max="2" width="32.7109375" customWidth="1"/>
    <col min="3" max="3" width="77.140625" customWidth="1"/>
    <col min="4" max="4" width="35.425781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8" ht="15.75" x14ac:dyDescent="0.25">
      <c r="B1" s="1" t="s">
        <v>291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x14ac:dyDescent="0.25">
      <c r="A2" s="59"/>
      <c r="B2" s="2" t="s">
        <v>7</v>
      </c>
      <c r="C2" s="3" t="s">
        <v>221</v>
      </c>
      <c r="D2" s="4"/>
      <c r="E2" s="4"/>
      <c r="F2" s="4"/>
      <c r="G2" s="127" t="s">
        <v>288</v>
      </c>
      <c r="H2" s="5"/>
    </row>
    <row r="3" spans="1:8" ht="14.25" customHeight="1" x14ac:dyDescent="0.25">
      <c r="A3" s="8" t="s">
        <v>128</v>
      </c>
      <c r="B3" s="6" t="s">
        <v>8</v>
      </c>
      <c r="C3" s="7" t="s">
        <v>317</v>
      </c>
      <c r="D3" s="8"/>
      <c r="E3" s="8"/>
      <c r="F3" s="8"/>
      <c r="G3" s="9"/>
      <c r="H3" s="10"/>
    </row>
    <row r="4" spans="1:8" outlineLevel="1" x14ac:dyDescent="0.25">
      <c r="A4" s="57" t="s">
        <v>122</v>
      </c>
      <c r="B4" s="57" t="s">
        <v>208</v>
      </c>
      <c r="C4" s="12"/>
      <c r="D4" s="13"/>
      <c r="E4" s="13"/>
      <c r="F4" s="13"/>
      <c r="G4" s="120" t="s">
        <v>206</v>
      </c>
      <c r="H4" s="14"/>
    </row>
    <row r="5" spans="1:8" outlineLevel="2" x14ac:dyDescent="0.25">
      <c r="A5" s="17"/>
      <c r="B5" s="15" t="s">
        <v>10</v>
      </c>
      <c r="C5" s="16" t="s">
        <v>11</v>
      </c>
      <c r="D5" s="17" t="s">
        <v>12</v>
      </c>
      <c r="E5" s="90" t="s">
        <v>308</v>
      </c>
      <c r="F5" s="88" t="s">
        <v>309</v>
      </c>
      <c r="G5" s="90"/>
      <c r="H5" s="87" t="s">
        <v>222</v>
      </c>
    </row>
    <row r="6" spans="1:8" outlineLevel="2" x14ac:dyDescent="0.25">
      <c r="A6" s="17"/>
      <c r="B6" s="89" t="s">
        <v>312</v>
      </c>
      <c r="C6" s="90" t="s">
        <v>310</v>
      </c>
      <c r="D6" s="86" t="s">
        <v>214</v>
      </c>
      <c r="E6" s="90" t="s">
        <v>323</v>
      </c>
      <c r="F6" s="88" t="s">
        <v>213</v>
      </c>
      <c r="G6" s="83" t="s">
        <v>206</v>
      </c>
      <c r="H6" s="87" t="s">
        <v>222</v>
      </c>
    </row>
    <row r="7" spans="1:8" outlineLevel="2" x14ac:dyDescent="0.25">
      <c r="A7" s="17"/>
      <c r="B7" s="89" t="s">
        <v>313</v>
      </c>
      <c r="C7" s="90" t="s">
        <v>311</v>
      </c>
      <c r="D7" s="86" t="s">
        <v>214</v>
      </c>
      <c r="E7" s="90" t="s">
        <v>324</v>
      </c>
      <c r="F7" s="88" t="s">
        <v>213</v>
      </c>
      <c r="G7" s="83" t="s">
        <v>206</v>
      </c>
      <c r="H7" s="87" t="s">
        <v>222</v>
      </c>
    </row>
    <row r="8" spans="1:8" outlineLevel="2" x14ac:dyDescent="0.25">
      <c r="A8" s="17"/>
      <c r="B8" s="15" t="s">
        <v>20</v>
      </c>
      <c r="C8" s="16" t="s">
        <v>21</v>
      </c>
      <c r="D8" s="86" t="s">
        <v>214</v>
      </c>
      <c r="E8" s="16" t="s">
        <v>22</v>
      </c>
      <c r="F8" s="86" t="s">
        <v>213</v>
      </c>
      <c r="G8" s="83" t="s">
        <v>206</v>
      </c>
      <c r="H8" s="87" t="s">
        <v>282</v>
      </c>
    </row>
    <row r="9" spans="1:8" ht="15.75" x14ac:dyDescent="0.25">
      <c r="A9" s="4"/>
      <c r="B9" s="2" t="s">
        <v>316</v>
      </c>
      <c r="C9" s="127" t="s">
        <v>314</v>
      </c>
      <c r="D9" s="4"/>
      <c r="E9" s="4"/>
      <c r="F9" s="4"/>
      <c r="G9" s="127"/>
      <c r="H9" s="5"/>
    </row>
    <row r="10" spans="1:8" x14ac:dyDescent="0.25">
      <c r="A10" s="8" t="s">
        <v>128</v>
      </c>
      <c r="B10" s="6" t="s">
        <v>318</v>
      </c>
      <c r="C10" s="7" t="s">
        <v>315</v>
      </c>
      <c r="D10" s="8"/>
      <c r="E10" s="8"/>
      <c r="F10" s="130" t="s">
        <v>213</v>
      </c>
      <c r="G10" s="128" t="s">
        <v>206</v>
      </c>
      <c r="H10" s="129" t="s">
        <v>281</v>
      </c>
    </row>
    <row r="11" spans="1:8" ht="25.5" outlineLevel="1" x14ac:dyDescent="0.25">
      <c r="A11" s="57" t="s">
        <v>114</v>
      </c>
      <c r="B11" s="11" t="s">
        <v>246</v>
      </c>
      <c r="C11" s="58" t="s">
        <v>124</v>
      </c>
      <c r="D11" s="13"/>
      <c r="E11" s="13"/>
      <c r="F11" s="13" t="s">
        <v>213</v>
      </c>
      <c r="G11" s="120" t="s">
        <v>206</v>
      </c>
      <c r="H11" s="14"/>
    </row>
    <row r="12" spans="1:8" hidden="1" outlineLevel="2" x14ac:dyDescent="0.25">
      <c r="A12" s="17"/>
      <c r="B12" s="15" t="s">
        <v>29</v>
      </c>
      <c r="C12" s="16" t="s">
        <v>30</v>
      </c>
      <c r="D12" s="17"/>
      <c r="E12" s="17" t="s">
        <v>31</v>
      </c>
      <c r="F12" s="88" t="s">
        <v>213</v>
      </c>
      <c r="G12" s="90" t="s">
        <v>206</v>
      </c>
      <c r="H12" s="18"/>
    </row>
    <row r="13" spans="1:8" ht="24" hidden="1" outlineLevel="3" x14ac:dyDescent="0.25">
      <c r="B13" s="22" t="s">
        <v>32</v>
      </c>
      <c r="C13" s="20" t="s">
        <v>33</v>
      </c>
      <c r="D13" s="20" t="s">
        <v>34</v>
      </c>
      <c r="E13" s="20" t="s">
        <v>35</v>
      </c>
      <c r="F13" s="20"/>
      <c r="G13" s="112" t="s">
        <v>206</v>
      </c>
      <c r="H13" s="21"/>
    </row>
    <row r="14" spans="1:8" ht="36" hidden="1" outlineLevel="3" x14ac:dyDescent="0.25">
      <c r="A14" s="34"/>
      <c r="B14" s="23" t="s">
        <v>36</v>
      </c>
      <c r="C14" s="20" t="s">
        <v>37</v>
      </c>
      <c r="D14" s="20" t="s">
        <v>38</v>
      </c>
      <c r="E14" s="24" t="s">
        <v>39</v>
      </c>
      <c r="F14" s="20"/>
      <c r="G14" s="112" t="s">
        <v>206</v>
      </c>
      <c r="H14" s="20"/>
    </row>
    <row r="15" spans="1:8" hidden="1" outlineLevel="2" collapsed="1" x14ac:dyDescent="0.25">
      <c r="A15" s="17"/>
      <c r="B15" s="15" t="s">
        <v>40</v>
      </c>
      <c r="C15" s="16" t="s">
        <v>41</v>
      </c>
      <c r="D15" s="17"/>
      <c r="E15" s="17"/>
      <c r="F15" s="88" t="s">
        <v>213</v>
      </c>
      <c r="G15" s="88" t="s">
        <v>206</v>
      </c>
      <c r="H15" s="18"/>
    </row>
    <row r="16" spans="1:8" ht="27.75" hidden="1" customHeight="1" outlineLevel="3" x14ac:dyDescent="0.25">
      <c r="B16" s="22" t="s">
        <v>32</v>
      </c>
      <c r="C16" s="20" t="s">
        <v>42</v>
      </c>
      <c r="D16" s="20"/>
      <c r="E16" s="20" t="s">
        <v>43</v>
      </c>
      <c r="F16" s="20"/>
      <c r="G16" s="112" t="s">
        <v>206</v>
      </c>
      <c r="H16" s="21"/>
    </row>
    <row r="17" spans="1:8" hidden="1" outlineLevel="3" x14ac:dyDescent="0.25">
      <c r="B17" s="23" t="s">
        <v>36</v>
      </c>
      <c r="C17" s="20" t="s">
        <v>44</v>
      </c>
      <c r="D17" s="20"/>
      <c r="E17" s="20"/>
      <c r="F17" s="20"/>
      <c r="G17" s="25" t="s">
        <v>9</v>
      </c>
      <c r="H17" s="21"/>
    </row>
    <row r="18" spans="1:8" hidden="1" outlineLevel="3" x14ac:dyDescent="0.25">
      <c r="B18" s="19" t="s">
        <v>23</v>
      </c>
      <c r="C18" s="20" t="s">
        <v>45</v>
      </c>
      <c r="D18" s="20"/>
      <c r="E18" s="20"/>
      <c r="F18" s="20"/>
      <c r="G18" s="25"/>
      <c r="H18" s="21"/>
    </row>
    <row r="19" spans="1:8" outlineLevel="1" collapsed="1" x14ac:dyDescent="0.25">
      <c r="A19" s="57" t="s">
        <v>123</v>
      </c>
      <c r="B19" s="57" t="s">
        <v>210</v>
      </c>
      <c r="C19" s="85" t="s">
        <v>209</v>
      </c>
      <c r="D19" s="13"/>
      <c r="E19" s="13"/>
      <c r="F19" s="13" t="s">
        <v>213</v>
      </c>
      <c r="G19" s="120" t="s">
        <v>206</v>
      </c>
      <c r="H19" s="14"/>
    </row>
    <row r="20" spans="1:8" outlineLevel="2" x14ac:dyDescent="0.25">
      <c r="A20" s="17"/>
      <c r="B20" s="15" t="s">
        <v>47</v>
      </c>
      <c r="C20" s="16"/>
      <c r="D20" s="88" t="s">
        <v>214</v>
      </c>
      <c r="E20" s="16" t="s">
        <v>16</v>
      </c>
      <c r="F20" s="88" t="s">
        <v>213</v>
      </c>
      <c r="G20" s="90" t="s">
        <v>206</v>
      </c>
      <c r="H20" s="18"/>
    </row>
    <row r="21" spans="1:8" outlineLevel="2" x14ac:dyDescent="0.25">
      <c r="A21" s="17"/>
      <c r="B21" s="15" t="s">
        <v>48</v>
      </c>
      <c r="C21" s="16"/>
      <c r="D21" s="88" t="s">
        <v>214</v>
      </c>
      <c r="E21" s="83" t="s">
        <v>211</v>
      </c>
      <c r="F21" s="88" t="s">
        <v>213</v>
      </c>
      <c r="G21" s="90" t="s">
        <v>206</v>
      </c>
      <c r="H21" s="18"/>
    </row>
    <row r="22" spans="1:8" ht="24" outlineLevel="2" x14ac:dyDescent="0.25">
      <c r="A22" s="17"/>
      <c r="B22" s="15" t="s">
        <v>49</v>
      </c>
      <c r="C22" s="16" t="s">
        <v>50</v>
      </c>
      <c r="D22" s="17" t="str">
        <f>"Modifier des seuils dans le fichier cfg_seuils.csv "</f>
        <v xml:space="preserve">Modifier des seuils dans le fichier cfg_seuils.csv </v>
      </c>
      <c r="E22" s="17" t="s">
        <v>31</v>
      </c>
      <c r="F22" s="88" t="s">
        <v>213</v>
      </c>
      <c r="G22" s="90" t="s">
        <v>206</v>
      </c>
      <c r="H22" s="87" t="s">
        <v>284</v>
      </c>
    </row>
    <row r="23" spans="1:8" ht="24" hidden="1" outlineLevel="3" x14ac:dyDescent="0.25">
      <c r="B23" s="22" t="s">
        <v>32</v>
      </c>
      <c r="C23" s="20" t="s">
        <v>33</v>
      </c>
      <c r="D23" s="20" t="s">
        <v>34</v>
      </c>
      <c r="E23" s="20" t="s">
        <v>35</v>
      </c>
      <c r="F23" s="131" t="s">
        <v>213</v>
      </c>
      <c r="G23" s="20" t="s">
        <v>9</v>
      </c>
      <c r="H23" s="21"/>
    </row>
    <row r="24" spans="1:8" ht="24" hidden="1" outlineLevel="3" x14ac:dyDescent="0.25">
      <c r="B24" s="23" t="s">
        <v>36</v>
      </c>
      <c r="C24" s="20" t="s">
        <v>51</v>
      </c>
      <c r="D24" s="20" t="str">
        <f>cfg_seuils!$D$3</f>
        <v>emttrDebitJaune</v>
      </c>
      <c r="E24" s="20" t="s">
        <v>35</v>
      </c>
      <c r="F24" s="131" t="s">
        <v>213</v>
      </c>
      <c r="G24" s="20" t="s">
        <v>9</v>
      </c>
      <c r="H24" s="21"/>
    </row>
    <row r="25" spans="1:8" ht="24" hidden="1" outlineLevel="3" x14ac:dyDescent="0.25">
      <c r="B25" s="19" t="s">
        <v>23</v>
      </c>
      <c r="C25" s="20" t="s">
        <v>52</v>
      </c>
      <c r="D25" s="20" t="str">
        <f>cfg_seuils!$D$3</f>
        <v>emttrDebitJaune</v>
      </c>
      <c r="E25" s="20" t="s">
        <v>35</v>
      </c>
      <c r="F25" s="131" t="s">
        <v>213</v>
      </c>
      <c r="G25" s="20" t="s">
        <v>9</v>
      </c>
      <c r="H25" s="21"/>
    </row>
    <row r="26" spans="1:8" ht="24" outlineLevel="2" collapsed="1" x14ac:dyDescent="0.25">
      <c r="A26" s="17"/>
      <c r="B26" s="15" t="s">
        <v>53</v>
      </c>
      <c r="C26" s="16" t="s">
        <v>50</v>
      </c>
      <c r="D26" s="17" t="str">
        <f>"Modifier des seuils dans le fichier cfg_seuils.csv "</f>
        <v xml:space="preserve">Modifier des seuils dans le fichier cfg_seuils.csv </v>
      </c>
      <c r="E26" s="17" t="s">
        <v>31</v>
      </c>
      <c r="F26" s="88" t="s">
        <v>213</v>
      </c>
      <c r="G26" s="90" t="s">
        <v>206</v>
      </c>
      <c r="H26" s="18"/>
    </row>
    <row r="27" spans="1:8" ht="24" outlineLevel="3" x14ac:dyDescent="0.25">
      <c r="B27" s="22" t="s">
        <v>32</v>
      </c>
      <c r="C27" s="20" t="s">
        <v>33</v>
      </c>
      <c r="D27" s="20" t="s">
        <v>34</v>
      </c>
      <c r="E27" s="20" t="s">
        <v>54</v>
      </c>
      <c r="F27" s="20"/>
      <c r="G27" s="112" t="s">
        <v>206</v>
      </c>
      <c r="H27" s="21"/>
    </row>
    <row r="28" spans="1:8" outlineLevel="3" x14ac:dyDescent="0.25">
      <c r="B28" s="23" t="s">
        <v>36</v>
      </c>
      <c r="C28" s="20" t="s">
        <v>55</v>
      </c>
      <c r="D28" s="20" t="str">
        <f>cfg_seuils!$D$6</f>
        <v>emttrDelaiJaune</v>
      </c>
      <c r="E28" s="20"/>
      <c r="F28" s="20"/>
      <c r="G28" s="112" t="s">
        <v>206</v>
      </c>
      <c r="H28" s="21"/>
    </row>
    <row r="29" spans="1:8" outlineLevel="3" x14ac:dyDescent="0.25">
      <c r="B29" s="19" t="s">
        <v>23</v>
      </c>
      <c r="C29" s="20" t="s">
        <v>33</v>
      </c>
      <c r="D29" s="20" t="str">
        <f>cfg_seuils!$D$7</f>
        <v>emttrDelaiRouge</v>
      </c>
      <c r="E29" s="20"/>
      <c r="F29" s="20"/>
      <c r="G29" s="112" t="s">
        <v>206</v>
      </c>
      <c r="H29" s="21"/>
    </row>
    <row r="30" spans="1:8" x14ac:dyDescent="0.25">
      <c r="A30" s="8" t="s">
        <v>128</v>
      </c>
      <c r="B30" s="6" t="s">
        <v>319</v>
      </c>
      <c r="C30" s="7" t="s">
        <v>322</v>
      </c>
      <c r="D30" s="8"/>
      <c r="E30" s="8"/>
      <c r="F30" s="8"/>
      <c r="G30" s="9"/>
      <c r="H30" s="10"/>
    </row>
    <row r="31" spans="1:8" ht="29.25" hidden="1" customHeight="1" outlineLevel="1" x14ac:dyDescent="0.25">
      <c r="A31" s="57" t="s">
        <v>125</v>
      </c>
      <c r="B31" s="11" t="s">
        <v>27</v>
      </c>
      <c r="C31" s="12" t="s">
        <v>28</v>
      </c>
      <c r="D31" s="13"/>
      <c r="E31" s="13"/>
      <c r="F31" s="13" t="s">
        <v>238</v>
      </c>
      <c r="G31" s="120" t="s">
        <v>206</v>
      </c>
      <c r="H31" s="14"/>
    </row>
    <row r="32" spans="1:8" hidden="1" outlineLevel="2" x14ac:dyDescent="0.25">
      <c r="A32" s="17"/>
      <c r="B32" s="82" t="s">
        <v>200</v>
      </c>
      <c r="C32" s="16" t="s">
        <v>58</v>
      </c>
      <c r="D32" s="17"/>
      <c r="E32" s="17" t="s">
        <v>59</v>
      </c>
      <c r="F32" s="88" t="s">
        <v>238</v>
      </c>
      <c r="G32" s="90" t="s">
        <v>206</v>
      </c>
      <c r="H32" s="18"/>
    </row>
    <row r="33" spans="1:8" ht="24" hidden="1" outlineLevel="3" x14ac:dyDescent="0.25">
      <c r="B33" s="26" t="s">
        <v>60</v>
      </c>
      <c r="C33" s="20"/>
      <c r="D33" s="20" t="s">
        <v>61</v>
      </c>
      <c r="E33" s="20" t="s">
        <v>62</v>
      </c>
      <c r="F33" s="20"/>
      <c r="G33" s="112" t="s">
        <v>206</v>
      </c>
      <c r="H33" s="21"/>
    </row>
    <row r="34" spans="1:8" ht="24" hidden="1" outlineLevel="3" x14ac:dyDescent="0.25">
      <c r="B34" s="26" t="s">
        <v>63</v>
      </c>
      <c r="C34" s="20"/>
      <c r="D34" s="20" t="s">
        <v>65</v>
      </c>
      <c r="E34" s="20" t="s">
        <v>66</v>
      </c>
      <c r="F34" s="20"/>
      <c r="G34" s="20"/>
      <c r="H34" s="20"/>
    </row>
    <row r="35" spans="1:8" hidden="1" outlineLevel="2" collapsed="1" x14ac:dyDescent="0.25">
      <c r="A35" s="17"/>
      <c r="B35" s="82" t="s">
        <v>201</v>
      </c>
      <c r="C35" s="16" t="s">
        <v>68</v>
      </c>
      <c r="D35" s="17"/>
      <c r="E35" s="17" t="s">
        <v>69</v>
      </c>
      <c r="F35" s="88" t="s">
        <v>238</v>
      </c>
      <c r="G35" s="90" t="s">
        <v>206</v>
      </c>
      <c r="H35" s="18"/>
    </row>
    <row r="36" spans="1:8" hidden="1" outlineLevel="3" x14ac:dyDescent="0.25">
      <c r="B36" s="26" t="s">
        <v>60</v>
      </c>
      <c r="C36" s="20" t="s">
        <v>61</v>
      </c>
      <c r="D36" s="20"/>
      <c r="E36" s="84" t="s">
        <v>231</v>
      </c>
      <c r="F36" s="88" t="s">
        <v>238</v>
      </c>
      <c r="G36" s="84"/>
      <c r="H36" s="21"/>
    </row>
    <row r="37" spans="1:8" hidden="1" outlineLevel="3" x14ac:dyDescent="0.25">
      <c r="B37" s="26" t="s">
        <v>63</v>
      </c>
      <c r="C37" s="20" t="s">
        <v>65</v>
      </c>
      <c r="D37" s="20"/>
      <c r="E37" s="20"/>
      <c r="F37" s="88" t="s">
        <v>238</v>
      </c>
      <c r="G37" s="20"/>
      <c r="H37" s="20"/>
    </row>
    <row r="38" spans="1:8" hidden="1" outlineLevel="2" collapsed="1" x14ac:dyDescent="0.25">
      <c r="A38" s="17"/>
      <c r="B38" s="82" t="s">
        <v>202</v>
      </c>
      <c r="C38" s="16" t="s">
        <v>58</v>
      </c>
      <c r="D38" s="17"/>
      <c r="E38" s="17" t="s">
        <v>71</v>
      </c>
      <c r="F38" s="88" t="s">
        <v>238</v>
      </c>
      <c r="G38" s="90" t="s">
        <v>9</v>
      </c>
      <c r="H38" s="18"/>
    </row>
    <row r="39" spans="1:8" hidden="1" outlineLevel="3" x14ac:dyDescent="0.25">
      <c r="B39" s="114" t="s">
        <v>241</v>
      </c>
      <c r="C39" s="112" t="s">
        <v>239</v>
      </c>
      <c r="E39" s="112" t="s">
        <v>240</v>
      </c>
      <c r="F39" s="88" t="s">
        <v>238</v>
      </c>
      <c r="G39" s="20"/>
      <c r="H39" s="21"/>
    </row>
    <row r="40" spans="1:8" ht="26.25" hidden="1" customHeight="1" outlineLevel="2" collapsed="1" x14ac:dyDescent="0.25">
      <c r="A40" s="17"/>
      <c r="B40" s="82" t="s">
        <v>203</v>
      </c>
      <c r="C40" s="90" t="s">
        <v>287</v>
      </c>
      <c r="D40" s="88"/>
      <c r="E40" s="17" t="s">
        <v>74</v>
      </c>
      <c r="F40" s="88" t="s">
        <v>238</v>
      </c>
      <c r="G40" s="90" t="s">
        <v>206</v>
      </c>
      <c r="H40" s="18"/>
    </row>
    <row r="41" spans="1:8" ht="45" hidden="1" outlineLevel="3" x14ac:dyDescent="0.25">
      <c r="B41" s="26"/>
      <c r="C41" s="20" t="s">
        <v>73</v>
      </c>
      <c r="D41" s="132" t="s">
        <v>286</v>
      </c>
      <c r="E41" s="112" t="s">
        <v>285</v>
      </c>
      <c r="F41" s="20"/>
      <c r="G41" s="20"/>
      <c r="H41" s="21"/>
    </row>
    <row r="42" spans="1:8" hidden="1" outlineLevel="1" x14ac:dyDescent="0.25">
      <c r="A42" s="57" t="s">
        <v>126</v>
      </c>
      <c r="B42" s="57" t="s">
        <v>127</v>
      </c>
      <c r="C42" s="12"/>
      <c r="D42" s="13"/>
      <c r="E42" s="13"/>
      <c r="F42" s="13"/>
      <c r="G42" s="120" t="s">
        <v>206</v>
      </c>
      <c r="H42" s="14"/>
    </row>
    <row r="43" spans="1:8" hidden="1" outlineLevel="3" x14ac:dyDescent="0.25">
      <c r="A43" s="98"/>
      <c r="B43" s="15" t="s">
        <v>47</v>
      </c>
      <c r="C43" s="16"/>
      <c r="D43" s="17"/>
      <c r="E43" s="16" t="s">
        <v>16</v>
      </c>
      <c r="F43" s="88" t="s">
        <v>238</v>
      </c>
      <c r="G43" s="90" t="s">
        <v>206</v>
      </c>
      <c r="H43" s="18"/>
    </row>
    <row r="44" spans="1:8" hidden="1" outlineLevel="3" x14ac:dyDescent="0.25">
      <c r="A44" s="17"/>
      <c r="B44" s="15" t="s">
        <v>48</v>
      </c>
      <c r="C44" s="16"/>
      <c r="D44" s="17"/>
      <c r="E44" s="90" t="s">
        <v>232</v>
      </c>
      <c r="F44" s="88" t="s">
        <v>238</v>
      </c>
      <c r="G44" s="90" t="s">
        <v>206</v>
      </c>
      <c r="H44" s="18"/>
    </row>
    <row r="45" spans="1:8" s="103" customFormat="1" hidden="1" outlineLevel="2" collapsed="1" x14ac:dyDescent="0.25">
      <c r="A45" s="98"/>
      <c r="B45" s="104" t="s">
        <v>79</v>
      </c>
      <c r="C45" s="16" t="s">
        <v>80</v>
      </c>
      <c r="D45" s="17"/>
      <c r="E45" s="83" t="s">
        <v>80</v>
      </c>
      <c r="F45" s="88" t="s">
        <v>238</v>
      </c>
      <c r="G45" s="90" t="s">
        <v>206</v>
      </c>
      <c r="H45" s="102"/>
    </row>
    <row r="46" spans="1:8" hidden="1" outlineLevel="3" x14ac:dyDescent="0.25">
      <c r="B46" s="26" t="s">
        <v>60</v>
      </c>
      <c r="C46" s="20" t="s">
        <v>61</v>
      </c>
      <c r="D46" s="20"/>
      <c r="E46" s="84" t="s">
        <v>234</v>
      </c>
      <c r="F46" s="88" t="s">
        <v>238</v>
      </c>
      <c r="G46" s="90" t="s">
        <v>206</v>
      </c>
      <c r="H46" s="21"/>
    </row>
    <row r="47" spans="1:8" hidden="1" outlineLevel="3" x14ac:dyDescent="0.25">
      <c r="B47" s="26" t="s">
        <v>63</v>
      </c>
      <c r="C47" s="20" t="s">
        <v>65</v>
      </c>
      <c r="D47" s="20"/>
      <c r="E47" s="84" t="s">
        <v>235</v>
      </c>
      <c r="F47" s="88" t="s">
        <v>238</v>
      </c>
      <c r="G47" s="90" t="s">
        <v>206</v>
      </c>
      <c r="H47" s="21"/>
    </row>
    <row r="48" spans="1:8" s="103" customFormat="1" hidden="1" outlineLevel="2" collapsed="1" x14ac:dyDescent="0.25">
      <c r="A48" s="98"/>
      <c r="B48" s="104" t="s">
        <v>81</v>
      </c>
      <c r="C48" s="16" t="s">
        <v>82</v>
      </c>
      <c r="D48" s="17"/>
      <c r="E48" s="16" t="s">
        <v>82</v>
      </c>
      <c r="F48" s="88" t="s">
        <v>238</v>
      </c>
      <c r="G48" s="90" t="s">
        <v>206</v>
      </c>
      <c r="H48" s="102"/>
    </row>
    <row r="49" spans="1:8" hidden="1" outlineLevel="3" x14ac:dyDescent="0.25">
      <c r="B49" s="26" t="s">
        <v>60</v>
      </c>
      <c r="C49" s="20" t="s">
        <v>61</v>
      </c>
      <c r="D49" s="20"/>
      <c r="E49" s="84"/>
      <c r="F49" s="88" t="s">
        <v>238</v>
      </c>
      <c r="G49" s="90" t="s">
        <v>206</v>
      </c>
      <c r="H49" s="21"/>
    </row>
    <row r="50" spans="1:8" hidden="1" outlineLevel="3" x14ac:dyDescent="0.25">
      <c r="B50" s="26" t="s">
        <v>63</v>
      </c>
      <c r="C50" s="20" t="s">
        <v>65</v>
      </c>
      <c r="D50" s="20"/>
      <c r="E50" s="20"/>
      <c r="F50" s="88" t="s">
        <v>238</v>
      </c>
      <c r="G50" s="90" t="s">
        <v>206</v>
      </c>
      <c r="H50" s="21"/>
    </row>
    <row r="51" spans="1:8" s="103" customFormat="1" hidden="1" outlineLevel="2" collapsed="1" x14ac:dyDescent="0.25">
      <c r="A51" s="98"/>
      <c r="B51" s="99" t="s">
        <v>75</v>
      </c>
      <c r="C51" s="100" t="s">
        <v>76</v>
      </c>
      <c r="D51" s="98"/>
      <c r="E51" s="101"/>
      <c r="F51" s="88" t="s">
        <v>238</v>
      </c>
      <c r="G51" s="90" t="s">
        <v>206</v>
      </c>
      <c r="H51" s="102"/>
    </row>
    <row r="52" spans="1:8" hidden="1" outlineLevel="3" x14ac:dyDescent="0.25">
      <c r="B52" s="26" t="s">
        <v>60</v>
      </c>
      <c r="C52" s="20" t="s">
        <v>61</v>
      </c>
      <c r="D52" s="20"/>
      <c r="E52" s="20" t="s">
        <v>233</v>
      </c>
      <c r="F52" s="20"/>
      <c r="G52" s="25"/>
      <c r="H52" s="21"/>
    </row>
    <row r="53" spans="1:8" hidden="1" outlineLevel="3" x14ac:dyDescent="0.25">
      <c r="B53" s="26" t="s">
        <v>63</v>
      </c>
      <c r="C53" s="20" t="s">
        <v>65</v>
      </c>
      <c r="D53" s="20"/>
      <c r="E53" s="112" t="s">
        <v>290</v>
      </c>
      <c r="F53" s="20"/>
      <c r="G53" s="25"/>
      <c r="H53" s="21"/>
    </row>
    <row r="54" spans="1:8" s="103" customFormat="1" hidden="1" outlineLevel="2" collapsed="1" x14ac:dyDescent="0.25">
      <c r="A54" s="98"/>
      <c r="B54" s="89" t="s">
        <v>77</v>
      </c>
      <c r="C54" s="16" t="s">
        <v>78</v>
      </c>
      <c r="D54" s="17"/>
      <c r="E54" s="16" t="s">
        <v>78</v>
      </c>
      <c r="F54" s="88" t="s">
        <v>238</v>
      </c>
      <c r="G54" s="90" t="s">
        <v>206</v>
      </c>
      <c r="H54" s="102"/>
    </row>
    <row r="55" spans="1:8" hidden="1" outlineLevel="3" x14ac:dyDescent="0.25">
      <c r="B55" s="26" t="s">
        <v>60</v>
      </c>
      <c r="C55" s="20" t="s">
        <v>61</v>
      </c>
      <c r="F55" s="20"/>
      <c r="G55" s="25"/>
      <c r="H55" s="21"/>
    </row>
    <row r="56" spans="1:8" hidden="1" outlineLevel="3" x14ac:dyDescent="0.25">
      <c r="B56" s="26" t="s">
        <v>63</v>
      </c>
      <c r="C56" s="20" t="s">
        <v>65</v>
      </c>
      <c r="F56" s="20"/>
      <c r="G56" s="25"/>
      <c r="H56" s="21"/>
    </row>
    <row r="57" spans="1:8" collapsed="1" x14ac:dyDescent="0.25">
      <c r="A57" s="8" t="s">
        <v>128</v>
      </c>
      <c r="B57" s="6" t="s">
        <v>320</v>
      </c>
      <c r="C57" s="7" t="s">
        <v>321</v>
      </c>
      <c r="D57" s="8"/>
      <c r="E57" s="8"/>
      <c r="F57" s="8"/>
      <c r="G57" s="9"/>
      <c r="H57" s="10"/>
    </row>
    <row r="58" spans="1:8" hidden="1" outlineLevel="1" x14ac:dyDescent="0.25">
      <c r="A58" s="57" t="s">
        <v>129</v>
      </c>
      <c r="B58" s="11" t="s">
        <v>27</v>
      </c>
      <c r="C58" s="120" t="s">
        <v>245</v>
      </c>
      <c r="D58" s="13"/>
      <c r="E58" s="13"/>
      <c r="F58" s="13" t="s">
        <v>279</v>
      </c>
      <c r="G58" s="120" t="s">
        <v>206</v>
      </c>
      <c r="H58" s="14"/>
    </row>
    <row r="59" spans="1:8" hidden="1" outlineLevel="2" x14ac:dyDescent="0.25">
      <c r="A59" s="17"/>
      <c r="B59" s="15" t="s">
        <v>67</v>
      </c>
      <c r="C59" s="16" t="s">
        <v>84</v>
      </c>
      <c r="D59" s="17"/>
      <c r="E59" s="88"/>
      <c r="F59" s="88" t="s">
        <v>279</v>
      </c>
      <c r="G59" s="90" t="s">
        <v>206</v>
      </c>
      <c r="H59" s="18"/>
    </row>
    <row r="60" spans="1:8" hidden="1" outlineLevel="3" x14ac:dyDescent="0.25">
      <c r="A60" s="60"/>
      <c r="B60" s="22" t="s">
        <v>32</v>
      </c>
      <c r="C60" s="20" t="s">
        <v>86</v>
      </c>
      <c r="D60" s="20" t="s">
        <v>87</v>
      </c>
      <c r="E60" s="20" t="s">
        <v>88</v>
      </c>
      <c r="F60" s="20"/>
      <c r="G60" s="112" t="s">
        <v>206</v>
      </c>
      <c r="H60" s="21"/>
    </row>
    <row r="61" spans="1:8" hidden="1" outlineLevel="3" x14ac:dyDescent="0.25">
      <c r="A61" s="60"/>
      <c r="B61" s="23" t="s">
        <v>36</v>
      </c>
      <c r="C61" s="20" t="s">
        <v>89</v>
      </c>
      <c r="D61" s="20" t="s">
        <v>87</v>
      </c>
      <c r="E61" s="20" t="s">
        <v>88</v>
      </c>
      <c r="F61" s="20"/>
      <c r="G61" s="112" t="s">
        <v>206</v>
      </c>
      <c r="H61" s="20"/>
    </row>
    <row r="62" spans="1:8" hidden="1" outlineLevel="3" x14ac:dyDescent="0.25">
      <c r="A62" s="60"/>
      <c r="B62" s="19" t="s">
        <v>23</v>
      </c>
      <c r="C62" s="20" t="s">
        <v>91</v>
      </c>
      <c r="D62" s="20" t="s">
        <v>87</v>
      </c>
      <c r="E62" s="20" t="s">
        <v>88</v>
      </c>
      <c r="F62" s="20"/>
      <c r="G62" s="20"/>
      <c r="H62" s="21"/>
    </row>
    <row r="63" spans="1:8" ht="25.5" hidden="1" outlineLevel="2" collapsed="1" x14ac:dyDescent="0.25">
      <c r="A63" s="17"/>
      <c r="B63" s="15" t="s">
        <v>92</v>
      </c>
      <c r="C63" s="16" t="s">
        <v>84</v>
      </c>
      <c r="D63" s="17"/>
      <c r="E63" s="17"/>
      <c r="F63" s="88" t="s">
        <v>279</v>
      </c>
      <c r="G63" s="90" t="s">
        <v>206</v>
      </c>
      <c r="H63" s="18"/>
    </row>
    <row r="64" spans="1:8" hidden="1" outlineLevel="3" x14ac:dyDescent="0.25">
      <c r="A64" s="60"/>
      <c r="B64" s="22" t="s">
        <v>32</v>
      </c>
      <c r="C64" s="20" t="s">
        <v>64</v>
      </c>
      <c r="D64" s="20" t="s">
        <v>87</v>
      </c>
      <c r="E64" s="20" t="s">
        <v>88</v>
      </c>
      <c r="F64" s="88" t="s">
        <v>279</v>
      </c>
      <c r="G64" s="20"/>
      <c r="H64" s="21"/>
    </row>
    <row r="65" spans="1:8" hidden="1" outlineLevel="3" x14ac:dyDescent="0.25">
      <c r="A65" s="60"/>
      <c r="B65" s="23" t="s">
        <v>36</v>
      </c>
      <c r="C65" s="20" t="s">
        <v>64</v>
      </c>
      <c r="D65" s="20" t="s">
        <v>87</v>
      </c>
      <c r="E65" s="20" t="s">
        <v>88</v>
      </c>
      <c r="F65" s="88" t="s">
        <v>279</v>
      </c>
      <c r="G65" s="20"/>
      <c r="H65" s="20"/>
    </row>
    <row r="66" spans="1:8" hidden="1" outlineLevel="3" x14ac:dyDescent="0.25">
      <c r="A66" s="57"/>
      <c r="B66" s="19" t="s">
        <v>23</v>
      </c>
      <c r="C66" s="20" t="s">
        <v>64</v>
      </c>
      <c r="D66" s="20" t="s">
        <v>87</v>
      </c>
      <c r="E66" s="20" t="s">
        <v>88</v>
      </c>
      <c r="F66" s="88" t="s">
        <v>279</v>
      </c>
      <c r="G66" s="20"/>
      <c r="H66" s="21"/>
    </row>
    <row r="67" spans="1:8" hidden="1" outlineLevel="2" collapsed="1" x14ac:dyDescent="0.25">
      <c r="A67" s="17"/>
      <c r="B67" s="15" t="s">
        <v>70</v>
      </c>
      <c r="C67" s="16" t="s">
        <v>93</v>
      </c>
      <c r="D67" s="17"/>
      <c r="E67" s="17"/>
      <c r="F67" s="88" t="s">
        <v>279</v>
      </c>
      <c r="G67" s="90" t="s">
        <v>9</v>
      </c>
      <c r="H67" s="18"/>
    </row>
    <row r="68" spans="1:8" hidden="1" outlineLevel="3" x14ac:dyDescent="0.25">
      <c r="A68" s="60"/>
      <c r="B68" s="26" t="s">
        <v>85</v>
      </c>
      <c r="C68" s="20" t="s">
        <v>64</v>
      </c>
      <c r="D68" s="20" t="s">
        <v>87</v>
      </c>
      <c r="E68" s="20" t="s">
        <v>88</v>
      </c>
      <c r="F68" s="20"/>
      <c r="G68" s="20"/>
      <c r="H68" s="21"/>
    </row>
    <row r="69" spans="1:8" hidden="1" outlineLevel="3" x14ac:dyDescent="0.25">
      <c r="A69" s="60"/>
      <c r="B69" s="26" t="s">
        <v>90</v>
      </c>
      <c r="C69" s="20" t="s">
        <v>64</v>
      </c>
      <c r="D69" s="20" t="s">
        <v>87</v>
      </c>
      <c r="E69" s="20" t="s">
        <v>88</v>
      </c>
      <c r="F69" s="20"/>
      <c r="G69" s="20"/>
      <c r="H69" s="20"/>
    </row>
    <row r="70" spans="1:8" hidden="1" outlineLevel="1" x14ac:dyDescent="0.25">
      <c r="A70" s="57" t="s">
        <v>130</v>
      </c>
      <c r="B70" s="11" t="s">
        <v>46</v>
      </c>
      <c r="C70" s="12"/>
      <c r="D70" s="13"/>
      <c r="E70" s="13"/>
      <c r="F70" s="13"/>
      <c r="G70" s="12"/>
      <c r="H70" s="14"/>
    </row>
    <row r="71" spans="1:8" hidden="1" outlineLevel="2" x14ac:dyDescent="0.25">
      <c r="A71" s="88"/>
      <c r="B71" s="15" t="s">
        <v>94</v>
      </c>
      <c r="C71" s="16" t="s">
        <v>95</v>
      </c>
      <c r="D71" s="17"/>
      <c r="E71" s="17" t="s">
        <v>31</v>
      </c>
      <c r="F71" s="17"/>
      <c r="G71" s="16"/>
      <c r="H71" s="18"/>
    </row>
    <row r="72" spans="1:8" ht="24" hidden="1" outlineLevel="3" x14ac:dyDescent="0.25">
      <c r="B72" s="26" t="s">
        <v>72</v>
      </c>
      <c r="C72" s="20" t="s">
        <v>33</v>
      </c>
      <c r="D72" s="20" t="s">
        <v>34</v>
      </c>
      <c r="E72" s="20" t="s">
        <v>35</v>
      </c>
      <c r="F72" s="27">
        <v>43964</v>
      </c>
      <c r="G72" s="20" t="s">
        <v>96</v>
      </c>
      <c r="H72" s="21"/>
    </row>
    <row r="73" spans="1:8" ht="15.75" collapsed="1" x14ac:dyDescent="0.25">
      <c r="A73" s="4"/>
      <c r="B73" s="2" t="s">
        <v>97</v>
      </c>
      <c r="C73" s="3"/>
      <c r="D73" s="4"/>
      <c r="E73" s="4"/>
      <c r="F73" s="4"/>
      <c r="G73" s="3"/>
      <c r="H73" s="5"/>
    </row>
    <row r="74" spans="1:8" x14ac:dyDescent="0.25">
      <c r="A74" s="8" t="s">
        <v>128</v>
      </c>
      <c r="B74" s="6" t="s">
        <v>98</v>
      </c>
      <c r="C74" s="7" t="s">
        <v>283</v>
      </c>
      <c r="D74" s="8"/>
      <c r="E74" s="8"/>
      <c r="F74" s="8"/>
      <c r="G74" s="9"/>
      <c r="H74" s="10"/>
    </row>
    <row r="75" spans="1:8" hidden="1" outlineLevel="1" x14ac:dyDescent="0.25">
      <c r="A75" s="58" t="s">
        <v>220</v>
      </c>
      <c r="B75" s="57" t="s">
        <v>98</v>
      </c>
      <c r="C75" s="12"/>
      <c r="D75" s="13"/>
      <c r="E75" s="13"/>
      <c r="F75" s="13"/>
      <c r="G75" s="12"/>
      <c r="H75" s="14"/>
    </row>
    <row r="76" spans="1:8" hidden="1" outlineLevel="2" x14ac:dyDescent="0.25">
      <c r="A76" s="17"/>
      <c r="B76" s="89" t="s">
        <v>224</v>
      </c>
      <c r="C76" s="90" t="s">
        <v>226</v>
      </c>
      <c r="D76" s="17" t="s">
        <v>12</v>
      </c>
      <c r="E76" s="90" t="s">
        <v>225</v>
      </c>
      <c r="F76" s="88" t="s">
        <v>213</v>
      </c>
      <c r="G76" s="83" t="s">
        <v>206</v>
      </c>
      <c r="H76" s="87"/>
    </row>
    <row r="77" spans="1:8" hidden="1" outlineLevel="2" x14ac:dyDescent="0.25">
      <c r="A77" s="17"/>
      <c r="B77" s="82" t="s">
        <v>215</v>
      </c>
      <c r="C77" s="83" t="s">
        <v>216</v>
      </c>
      <c r="D77" s="86" t="s">
        <v>214</v>
      </c>
      <c r="E77" s="16" t="s">
        <v>16</v>
      </c>
      <c r="F77" s="88" t="s">
        <v>213</v>
      </c>
      <c r="G77" s="83" t="s">
        <v>206</v>
      </c>
      <c r="H77" s="18"/>
    </row>
    <row r="78" spans="1:8" hidden="1" outlineLevel="2" x14ac:dyDescent="0.25">
      <c r="A78" s="17"/>
      <c r="B78" s="82" t="s">
        <v>217</v>
      </c>
      <c r="C78" s="83" t="s">
        <v>218</v>
      </c>
      <c r="D78" s="86" t="s">
        <v>214</v>
      </c>
      <c r="E78" s="83" t="s">
        <v>219</v>
      </c>
      <c r="F78" s="88" t="s">
        <v>213</v>
      </c>
      <c r="G78" s="83" t="s">
        <v>206</v>
      </c>
      <c r="H78" s="18"/>
    </row>
    <row r="79" spans="1:8" collapsed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61D3-0118-4F25-ADB0-F22D9D0FD999}">
  <dimension ref="A1:E58"/>
  <sheetViews>
    <sheetView topLeftCell="A2" workbookViewId="0">
      <selection activeCell="A2" sqref="A2:E58"/>
    </sheetView>
  </sheetViews>
  <sheetFormatPr baseColWidth="10" defaultRowHeight="15" x14ac:dyDescent="0.25"/>
  <cols>
    <col min="1" max="1" width="18.7109375" customWidth="1"/>
    <col min="2" max="2" width="19.42578125" customWidth="1"/>
    <col min="3" max="3" width="11.140625" bestFit="1" customWidth="1"/>
    <col min="4" max="4" width="17.28515625" bestFit="1" customWidth="1"/>
    <col min="5" max="5" width="11.140625" bestFit="1" customWidth="1"/>
  </cols>
  <sheetData>
    <row r="1" spans="1:5" x14ac:dyDescent="0.25">
      <c r="A1" t="s">
        <v>248</v>
      </c>
      <c r="B1" t="s">
        <v>249</v>
      </c>
      <c r="C1" t="s">
        <v>250</v>
      </c>
      <c r="D1" t="s">
        <v>251</v>
      </c>
      <c r="E1" t="s">
        <v>252</v>
      </c>
    </row>
    <row r="2" spans="1:5" x14ac:dyDescent="0.25">
      <c r="A2" s="122" t="s">
        <v>253</v>
      </c>
      <c r="B2" s="122" t="s">
        <v>275</v>
      </c>
      <c r="C2" s="122" t="s">
        <v>169</v>
      </c>
      <c r="D2" s="122" t="s">
        <v>170</v>
      </c>
      <c r="E2" s="122" t="s">
        <v>171</v>
      </c>
    </row>
    <row r="3" spans="1:5" x14ac:dyDescent="0.25">
      <c r="A3" s="122" t="s">
        <v>253</v>
      </c>
      <c r="B3" s="122" t="s">
        <v>273</v>
      </c>
      <c r="C3" s="122" t="s">
        <v>147</v>
      </c>
      <c r="D3" s="122" t="s">
        <v>148</v>
      </c>
      <c r="E3" s="122" t="s">
        <v>149</v>
      </c>
    </row>
    <row r="4" spans="1:5" x14ac:dyDescent="0.25">
      <c r="A4" s="122" t="s">
        <v>253</v>
      </c>
      <c r="B4" s="122" t="s">
        <v>273</v>
      </c>
      <c r="C4" s="122" t="s">
        <v>147</v>
      </c>
      <c r="D4" s="122" t="s">
        <v>164</v>
      </c>
      <c r="E4" s="122" t="s">
        <v>142</v>
      </c>
    </row>
    <row r="5" spans="1:5" x14ac:dyDescent="0.25">
      <c r="A5" s="122" t="s">
        <v>253</v>
      </c>
      <c r="B5" s="122" t="s">
        <v>273</v>
      </c>
      <c r="C5" s="122" t="s">
        <v>147</v>
      </c>
      <c r="D5" s="122" t="s">
        <v>182</v>
      </c>
      <c r="E5" s="122" t="s">
        <v>183</v>
      </c>
    </row>
    <row r="6" spans="1:5" x14ac:dyDescent="0.25">
      <c r="A6" s="122" t="s">
        <v>253</v>
      </c>
      <c r="B6" s="122" t="s">
        <v>273</v>
      </c>
      <c r="C6" s="122" t="s">
        <v>147</v>
      </c>
      <c r="D6" s="122" t="s">
        <v>150</v>
      </c>
      <c r="E6" s="122" t="s">
        <v>151</v>
      </c>
    </row>
    <row r="7" spans="1:5" x14ac:dyDescent="0.25">
      <c r="A7" s="122" t="s">
        <v>253</v>
      </c>
      <c r="B7" s="122" t="s">
        <v>273</v>
      </c>
      <c r="C7" s="122" t="s">
        <v>147</v>
      </c>
      <c r="D7" s="122" t="s">
        <v>165</v>
      </c>
      <c r="E7" s="122" t="s">
        <v>149</v>
      </c>
    </row>
    <row r="8" spans="1:5" x14ac:dyDescent="0.25">
      <c r="A8" s="122" t="s">
        <v>253</v>
      </c>
      <c r="B8" s="122" t="s">
        <v>273</v>
      </c>
      <c r="C8" s="122" t="s">
        <v>147</v>
      </c>
      <c r="D8" s="122" t="s">
        <v>184</v>
      </c>
      <c r="E8" s="122" t="s">
        <v>183</v>
      </c>
    </row>
    <row r="9" spans="1:5" x14ac:dyDescent="0.25">
      <c r="A9" s="122" t="s">
        <v>253</v>
      </c>
      <c r="B9" s="122" t="s">
        <v>272</v>
      </c>
      <c r="C9" s="122" t="s">
        <v>56</v>
      </c>
      <c r="D9" s="122" t="s">
        <v>139</v>
      </c>
      <c r="E9" s="122" t="s">
        <v>140</v>
      </c>
    </row>
    <row r="10" spans="1:5" x14ac:dyDescent="0.25">
      <c r="A10" s="122" t="s">
        <v>253</v>
      </c>
      <c r="B10" s="122" t="s">
        <v>272</v>
      </c>
      <c r="C10" s="122" t="s">
        <v>56</v>
      </c>
      <c r="D10" s="122" t="s">
        <v>157</v>
      </c>
      <c r="E10" s="122" t="s">
        <v>158</v>
      </c>
    </row>
    <row r="11" spans="1:5" x14ac:dyDescent="0.25">
      <c r="A11" s="122" t="s">
        <v>253</v>
      </c>
      <c r="B11" s="122" t="s">
        <v>272</v>
      </c>
      <c r="C11" s="122" t="s">
        <v>56</v>
      </c>
      <c r="D11" s="122" t="s">
        <v>141</v>
      </c>
      <c r="E11" s="122" t="s">
        <v>142</v>
      </c>
    </row>
    <row r="12" spans="1:5" x14ac:dyDescent="0.25">
      <c r="A12" s="122" t="s">
        <v>253</v>
      </c>
      <c r="B12" s="122" t="s">
        <v>272</v>
      </c>
      <c r="C12" s="122" t="s">
        <v>56</v>
      </c>
      <c r="D12" s="122" t="s">
        <v>159</v>
      </c>
      <c r="E12" s="122" t="s">
        <v>155</v>
      </c>
    </row>
    <row r="13" spans="1:5" x14ac:dyDescent="0.25">
      <c r="A13" s="122" t="s">
        <v>253</v>
      </c>
      <c r="B13" s="122" t="s">
        <v>272</v>
      </c>
      <c r="C13" s="122" t="s">
        <v>56</v>
      </c>
      <c r="D13" s="122" t="s">
        <v>137</v>
      </c>
      <c r="E13" s="122" t="s">
        <v>138</v>
      </c>
    </row>
    <row r="14" spans="1:5" x14ac:dyDescent="0.25">
      <c r="A14" s="122" t="s">
        <v>253</v>
      </c>
      <c r="B14" s="122" t="s">
        <v>272</v>
      </c>
      <c r="C14" s="122" t="s">
        <v>56</v>
      </c>
      <c r="D14" s="122" t="s">
        <v>172</v>
      </c>
      <c r="E14" s="122" t="s">
        <v>173</v>
      </c>
    </row>
    <row r="15" spans="1:5" x14ac:dyDescent="0.25">
      <c r="A15" s="122" t="s">
        <v>253</v>
      </c>
      <c r="B15" s="122" t="s">
        <v>272</v>
      </c>
      <c r="C15" s="122" t="s">
        <v>56</v>
      </c>
      <c r="D15" s="122" t="s">
        <v>143</v>
      </c>
      <c r="E15" s="122" t="s">
        <v>144</v>
      </c>
    </row>
    <row r="16" spans="1:5" x14ac:dyDescent="0.25">
      <c r="A16" s="122" t="s">
        <v>253</v>
      </c>
      <c r="B16" s="122" t="s">
        <v>272</v>
      </c>
      <c r="C16" s="122" t="s">
        <v>56</v>
      </c>
      <c r="D16" s="122" t="s">
        <v>160</v>
      </c>
      <c r="E16" s="122" t="s">
        <v>161</v>
      </c>
    </row>
    <row r="17" spans="1:5" x14ac:dyDescent="0.25">
      <c r="A17" s="122" t="s">
        <v>253</v>
      </c>
      <c r="B17" s="122" t="s">
        <v>272</v>
      </c>
      <c r="C17" s="122" t="s">
        <v>56</v>
      </c>
      <c r="D17" s="122" t="s">
        <v>174</v>
      </c>
      <c r="E17" s="122" t="s">
        <v>175</v>
      </c>
    </row>
    <row r="18" spans="1:5" x14ac:dyDescent="0.25">
      <c r="A18" s="122" t="s">
        <v>253</v>
      </c>
      <c r="B18" s="122" t="s">
        <v>272</v>
      </c>
      <c r="C18" s="122" t="s">
        <v>56</v>
      </c>
      <c r="D18" s="122" t="s">
        <v>176</v>
      </c>
      <c r="E18" s="122" t="s">
        <v>177</v>
      </c>
    </row>
    <row r="19" spans="1:5" x14ac:dyDescent="0.25">
      <c r="A19" s="122" t="s">
        <v>253</v>
      </c>
      <c r="B19" s="122" t="s">
        <v>272</v>
      </c>
      <c r="C19" s="122" t="s">
        <v>56</v>
      </c>
      <c r="D19" s="122" t="s">
        <v>178</v>
      </c>
      <c r="E19" s="122" t="s">
        <v>179</v>
      </c>
    </row>
    <row r="20" spans="1:5" x14ac:dyDescent="0.25">
      <c r="A20" s="122" t="s">
        <v>253</v>
      </c>
      <c r="B20" s="122" t="s">
        <v>272</v>
      </c>
      <c r="C20" s="122" t="s">
        <v>56</v>
      </c>
      <c r="D20" s="122" t="s">
        <v>180</v>
      </c>
      <c r="E20" s="122" t="s">
        <v>181</v>
      </c>
    </row>
    <row r="21" spans="1:5" x14ac:dyDescent="0.25">
      <c r="A21" s="122" t="s">
        <v>253</v>
      </c>
      <c r="B21" s="122" t="s">
        <v>272</v>
      </c>
      <c r="C21" s="122" t="s">
        <v>56</v>
      </c>
      <c r="D21" s="122" t="s">
        <v>145</v>
      </c>
      <c r="E21" s="122" t="s">
        <v>146</v>
      </c>
    </row>
    <row r="22" spans="1:5" x14ac:dyDescent="0.25">
      <c r="A22" s="122" t="s">
        <v>253</v>
      </c>
      <c r="B22" s="122" t="s">
        <v>272</v>
      </c>
      <c r="C22" s="122" t="s">
        <v>56</v>
      </c>
      <c r="D22" s="122" t="s">
        <v>162</v>
      </c>
      <c r="E22" s="122" t="s">
        <v>163</v>
      </c>
    </row>
    <row r="23" spans="1:5" x14ac:dyDescent="0.25">
      <c r="A23" s="122" t="s">
        <v>253</v>
      </c>
      <c r="B23" s="122" t="s">
        <v>274</v>
      </c>
      <c r="C23" s="122" t="s">
        <v>152</v>
      </c>
      <c r="D23" s="122" t="s">
        <v>153</v>
      </c>
      <c r="E23" s="122" t="s">
        <v>140</v>
      </c>
    </row>
    <row r="24" spans="1:5" x14ac:dyDescent="0.25">
      <c r="A24" s="122" t="s">
        <v>253</v>
      </c>
      <c r="B24" s="122" t="s">
        <v>274</v>
      </c>
      <c r="C24" s="122" t="s">
        <v>152</v>
      </c>
      <c r="D24" s="122" t="s">
        <v>166</v>
      </c>
      <c r="E24" s="122" t="s">
        <v>158</v>
      </c>
    </row>
    <row r="25" spans="1:5" x14ac:dyDescent="0.25">
      <c r="A25" s="122" t="s">
        <v>253</v>
      </c>
      <c r="B25" s="122" t="s">
        <v>274</v>
      </c>
      <c r="C25" s="122" t="s">
        <v>152</v>
      </c>
      <c r="D25" s="122" t="s">
        <v>154</v>
      </c>
      <c r="E25" s="122" t="s">
        <v>155</v>
      </c>
    </row>
    <row r="26" spans="1:5" x14ac:dyDescent="0.25">
      <c r="A26" s="122" t="s">
        <v>253</v>
      </c>
      <c r="B26" s="122" t="s">
        <v>274</v>
      </c>
      <c r="C26" s="122" t="s">
        <v>152</v>
      </c>
      <c r="D26" s="122" t="s">
        <v>167</v>
      </c>
      <c r="E26" s="122" t="s">
        <v>149</v>
      </c>
    </row>
    <row r="27" spans="1:5" x14ac:dyDescent="0.25">
      <c r="A27" s="122" t="s">
        <v>253</v>
      </c>
      <c r="B27" s="122" t="s">
        <v>274</v>
      </c>
      <c r="C27" s="122" t="s">
        <v>152</v>
      </c>
      <c r="D27" s="122" t="s">
        <v>156</v>
      </c>
      <c r="E27" s="122" t="s">
        <v>142</v>
      </c>
    </row>
    <row r="28" spans="1:5" x14ac:dyDescent="0.25">
      <c r="A28" s="122" t="s">
        <v>253</v>
      </c>
      <c r="B28" s="122" t="s">
        <v>274</v>
      </c>
      <c r="C28" s="122" t="s">
        <v>152</v>
      </c>
      <c r="D28" s="122" t="s">
        <v>168</v>
      </c>
      <c r="E28" s="122" t="s">
        <v>155</v>
      </c>
    </row>
    <row r="29" spans="1:5" x14ac:dyDescent="0.25">
      <c r="A29" s="122" t="s">
        <v>253</v>
      </c>
      <c r="B29" s="122" t="s">
        <v>254</v>
      </c>
      <c r="C29" s="122" t="s">
        <v>147</v>
      </c>
      <c r="D29" s="122" t="s">
        <v>148</v>
      </c>
      <c r="E29" s="122" t="s">
        <v>255</v>
      </c>
    </row>
    <row r="30" spans="1:5" x14ac:dyDescent="0.25">
      <c r="A30" s="122" t="s">
        <v>253</v>
      </c>
      <c r="B30" s="122" t="s">
        <v>254</v>
      </c>
      <c r="C30" s="122" t="s">
        <v>147</v>
      </c>
      <c r="D30" s="122" t="s">
        <v>150</v>
      </c>
      <c r="E30" s="122" t="s">
        <v>256</v>
      </c>
    </row>
    <row r="31" spans="1:5" x14ac:dyDescent="0.25">
      <c r="A31" s="122" t="s">
        <v>253</v>
      </c>
      <c r="B31" s="122" t="s">
        <v>254</v>
      </c>
      <c r="C31" s="122" t="s">
        <v>147</v>
      </c>
      <c r="D31" s="122" t="s">
        <v>165</v>
      </c>
      <c r="E31" s="122" t="s">
        <v>257</v>
      </c>
    </row>
    <row r="32" spans="1:5" x14ac:dyDescent="0.25">
      <c r="A32" s="122"/>
      <c r="B32" s="122"/>
      <c r="C32" s="122"/>
      <c r="D32" s="122"/>
      <c r="E32" s="122"/>
    </row>
    <row r="33" spans="1:5" x14ac:dyDescent="0.25">
      <c r="A33" s="122"/>
      <c r="B33" s="122"/>
      <c r="C33" s="122"/>
      <c r="D33" s="122"/>
      <c r="E33" s="122"/>
    </row>
    <row r="34" spans="1:5" x14ac:dyDescent="0.25">
      <c r="A34" s="122"/>
      <c r="B34" s="122"/>
      <c r="C34" s="122"/>
      <c r="D34" s="122"/>
      <c r="E34" s="122"/>
    </row>
    <row r="35" spans="1:5" x14ac:dyDescent="0.25">
      <c r="A35" s="122"/>
      <c r="B35" s="122"/>
      <c r="C35" s="122"/>
      <c r="D35" s="122"/>
      <c r="E35" s="122"/>
    </row>
    <row r="36" spans="1:5" x14ac:dyDescent="0.25">
      <c r="A36" s="122"/>
      <c r="B36" s="122"/>
      <c r="C36" s="122"/>
      <c r="D36" s="122"/>
      <c r="E36" s="122"/>
    </row>
    <row r="37" spans="1:5" x14ac:dyDescent="0.25">
      <c r="A37" s="122"/>
      <c r="B37" s="122"/>
      <c r="C37" s="122"/>
      <c r="D37" s="122"/>
      <c r="E37" s="122"/>
    </row>
    <row r="38" spans="1:5" x14ac:dyDescent="0.25">
      <c r="A38" s="122"/>
      <c r="B38" s="122"/>
      <c r="C38" s="122"/>
      <c r="D38" s="122"/>
      <c r="E38" s="122"/>
    </row>
    <row r="39" spans="1:5" x14ac:dyDescent="0.25">
      <c r="A39" s="122"/>
      <c r="B39" s="122"/>
      <c r="C39" s="122"/>
      <c r="D39" s="122"/>
      <c r="E39" s="122"/>
    </row>
    <row r="40" spans="1:5" x14ac:dyDescent="0.25">
      <c r="A40" s="122"/>
      <c r="B40" s="122"/>
      <c r="C40" s="122"/>
      <c r="D40" s="122"/>
      <c r="E40" s="122"/>
    </row>
    <row r="41" spans="1:5" x14ac:dyDescent="0.25">
      <c r="A41" s="122"/>
      <c r="B41" s="122"/>
      <c r="C41" s="122"/>
      <c r="D41" s="122"/>
      <c r="E41" s="122"/>
    </row>
    <row r="42" spans="1:5" x14ac:dyDescent="0.25">
      <c r="A42" s="122"/>
      <c r="B42" s="122"/>
      <c r="C42" s="122"/>
      <c r="D42" s="122"/>
      <c r="E42" s="122"/>
    </row>
    <row r="43" spans="1:5" x14ac:dyDescent="0.25">
      <c r="A43" s="122"/>
      <c r="B43" s="122"/>
      <c r="C43" s="122"/>
      <c r="D43" s="122"/>
      <c r="E43" s="122"/>
    </row>
    <row r="44" spans="1:5" x14ac:dyDescent="0.25">
      <c r="A44" s="122"/>
      <c r="B44" s="122"/>
      <c r="C44" s="122"/>
      <c r="D44" s="122"/>
      <c r="E44" s="122"/>
    </row>
    <row r="45" spans="1:5" x14ac:dyDescent="0.25">
      <c r="A45" s="122"/>
      <c r="B45" s="122"/>
      <c r="C45" s="122"/>
      <c r="D45" s="122"/>
      <c r="E45" s="122"/>
    </row>
    <row r="46" spans="1:5" x14ac:dyDescent="0.25">
      <c r="A46" s="122"/>
      <c r="B46" s="122"/>
      <c r="C46" s="122"/>
      <c r="D46" s="122"/>
      <c r="E46" s="122"/>
    </row>
    <row r="47" spans="1:5" x14ac:dyDescent="0.25">
      <c r="A47" s="122"/>
      <c r="B47" s="122"/>
      <c r="C47" s="122"/>
      <c r="D47" s="122"/>
      <c r="E47" s="122"/>
    </row>
    <row r="48" spans="1:5" x14ac:dyDescent="0.25">
      <c r="A48" s="122"/>
      <c r="B48" s="122"/>
      <c r="C48" s="122"/>
      <c r="D48" s="122"/>
      <c r="E48" s="122"/>
    </row>
    <row r="49" spans="1:5" x14ac:dyDescent="0.25">
      <c r="A49" s="122"/>
      <c r="B49" s="122"/>
      <c r="C49" s="122"/>
      <c r="D49" s="122"/>
      <c r="E49" s="122"/>
    </row>
    <row r="50" spans="1:5" x14ac:dyDescent="0.25">
      <c r="A50" s="122"/>
      <c r="B50" s="122"/>
      <c r="C50" s="122"/>
      <c r="D50" s="122"/>
      <c r="E50" s="122"/>
    </row>
    <row r="51" spans="1:5" x14ac:dyDescent="0.25">
      <c r="A51" s="122"/>
      <c r="B51" s="122"/>
      <c r="C51" s="122"/>
      <c r="D51" s="122"/>
      <c r="E51" s="122"/>
    </row>
    <row r="52" spans="1:5" x14ac:dyDescent="0.25">
      <c r="A52" s="122"/>
      <c r="B52" s="122"/>
      <c r="C52" s="122"/>
      <c r="D52" s="122"/>
      <c r="E52" s="122"/>
    </row>
    <row r="53" spans="1:5" x14ac:dyDescent="0.25">
      <c r="A53" s="122"/>
      <c r="B53" s="122"/>
      <c r="C53" s="122"/>
      <c r="D53" s="122"/>
      <c r="E53" s="122"/>
    </row>
    <row r="54" spans="1:5" x14ac:dyDescent="0.25">
      <c r="A54" s="122"/>
      <c r="B54" s="122"/>
      <c r="C54" s="122"/>
      <c r="D54" s="122"/>
      <c r="E54" s="122"/>
    </row>
    <row r="55" spans="1:5" x14ac:dyDescent="0.25">
      <c r="A55" s="122"/>
      <c r="B55" s="122"/>
      <c r="C55" s="122"/>
      <c r="D55" s="122"/>
      <c r="E55" s="122"/>
    </row>
    <row r="56" spans="1:5" x14ac:dyDescent="0.25">
      <c r="A56" s="122"/>
      <c r="B56" s="122"/>
      <c r="C56" s="122"/>
      <c r="D56" s="122"/>
      <c r="E56" s="122"/>
    </row>
    <row r="57" spans="1:5" x14ac:dyDescent="0.25">
      <c r="A57" s="122"/>
      <c r="B57" s="122"/>
      <c r="C57" s="122"/>
      <c r="D57" s="122"/>
      <c r="E57" s="122"/>
    </row>
    <row r="58" spans="1:5" x14ac:dyDescent="0.25">
      <c r="A58" s="122"/>
      <c r="B58" s="122"/>
      <c r="C58" s="122"/>
      <c r="D58" s="122"/>
      <c r="E58" s="12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8 e b 8 c 4 - 7 6 a e - 4 5 2 2 - a 8 9 0 - 7 c 6 8 5 2 a 2 0 1 6 e "   x m l n s = " h t t p : / / s c h e m a s . m i c r o s o f t . c o m / D a t a M a s h u p " > A A A A A D c F A A B Q S w M E F A A C A A g A Z J f P U J z Z X W a o A A A A + A A A A B I A H A B D b 2 5 m a W c v U G F j a 2 F n Z S 5 4 b W w g o h g A K K A U A A A A A A A A A A A A A A A A A A A A A A A A A A A A h Y / B C o J A F E V / R W b v v H H S i n i O h N u E I I i 2 o q M O 6 R j O m P 5 b i z 6 p X 0 g o q 1 3 L e z k X z n 3 c 7 h i N T e 1 c Z W d U q 0 P i U U Y c q b M 2 V 7 o M S W 8 L d 0 0 i g f s 0 O 6 e l d C Z Y m 8 1 o V E g q a y 8 b g G E Y 6 L C g b V c C Z 8 y D U 7 I 7 Z J V s U l d p Y 1 O d S f J Z 5 f 9 X R O D x J S M 4 X X E a B M G S + r 6 H M N e Y K P 1 F + G R M G c J P i X F f 2 7 6 T o u j c e I s w R 4 T 3 C / E E U E s D B B Q A A g A I A G S X z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l 8 9 Q Z b r I M y 0 C A A A F D Q A A E w A c A E Z v c m 1 1 b G F z L 1 N l Y 3 R p b 2 4 x L m 0 g o h g A K K A U A A A A A A A A A A A A A A A A A A A A A A A A A A A A 7 Z X f i t p A F M b v B d 9 h m L 1 R y A Z 0 a w t d c r H V l I b S 1 p o s v T A i s / G o g 5 M Z m T + i i A 9 k X 8 M X 6 7 j Z V q W J F G t b F + q N + s 1 k z v f N 7 0 x G Q a K p 4 C j M v m u 3 5 V K 5 p M Z E w g D d J Q k o h T z E Q J d L y H 5 C Y W Q C V v H n C T D 3 i 5 C T B y E m l b e U g d s U X A P X q o K b r + N 7 B V L F U 6 I l j T 9 x a E k 6 g / i N k U B M H I H S S E 2 Z 4 Z M 4 N H I G l D H C 7 b q j z Z p v 1 p I w Q J W b q j t n a o 6 r D u K G M Q d p a a D q Z D 4 y Z / 1 w D K C t m 8 z W s h t o S D 2 c D W L n P e U D D z / O w b 1 V t 0 U 0 6 T 0 9 f 4 W j x R R Q K g Z 0 S D d r b N e I y I P N E E n C 1 V D I t C m Y S f l 2 l q r s V 3 O W S 5 y N 1 b D 1 t F 1 F w 1 y v H P R d r x f o N w X 6 i w K 9 U a C / P N B X 1 X K J 8 v x U B y y D i + Q Y F D E M z s k v e N 7 s Q j C U X e Q 5 z J w V M M w G z 8 h x v 9 q / Y v m r z K 5 w G F z 7 H / w o 8 u 8 7 + B L Z H T j M N h X / z H A v x H G Q P r / W m 6 8 a F J p K k R q 1 Y 9 m 2 / 4 W G d 0 A G N k 8 l r 6 6 D u k + z 7 h g L E 8 K I V N 7 W b K 9 6 U q f k 2 M l p G M I X R / u l b X c U D b a C 0 n / k B b D T X 5 3 e Z B 2 / 6 b c v u 8 t + W D z S Z r s Y 5 3 t h 5 B Z / r r d A M h z 1 F R C Z j C O a Q o f w E f S T s U m 3 3 Z l L v q l m b k s k J r W o f 4 P 7 s b p u o m a W e 7 c F j K Z U g / T w r Q 2 X x V R e w 0 E + T 2 w Y P v J q 9 U b d Q Z + N P e O h X j D w d j / d j 4 K f e t K z t J d + G 2 R 7 + H h 7 / T 1 k B + X + k z p C 6 h t Q S w E C L Q A U A A I A C A B k l 8 9 Q n N l d Z q g A A A D 4 A A A A E g A A A A A A A A A A A A A A A A A A A A A A Q 2 9 u Z m l n L 1 B h Y 2 t h Z 2 U u e G 1 s U E s B A i 0 A F A A C A A g A Z J f P U A / K 6 a u k A A A A 6 Q A A A B M A A A A A A A A A A A A A A A A A 9 A A A A F t D b 2 5 0 Z W 5 0 X 1 R 5 c G V z X S 5 4 b W x Q S w E C L Q A U A A I A C A B k l 8 9 Q Z b r I M y 0 C A A A F D Q A A E w A A A A A A A A A A A A A A A A D l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Q w A A A A A A A J N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2 N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l c 3 M v V H l w Z S B t b 2 R p Z m n D q S 5 7 Q 2 9 s d W 1 u M S w w f S Z x d W 9 0 O y w m c X V v d D t T Z W N 0 a W 9 u M S 9 B Y 2 N l c 3 M v V H l w Z S B t b 2 R p Z m n D q S 5 7 Q 2 9 s d W 1 u M i w x f S Z x d W 9 0 O y w m c X V v d D t T Z W N 0 a W 9 u M S 9 B Y 2 N l c 3 M v V H l w Z S B t b 2 R p Z m n D q S 5 7 Q 2 9 s d W 1 u M y w y f S Z x d W 9 0 O y w m c X V v d D t T Z W N 0 a W 9 u M S 9 B Y 2 N l c 3 M v V H l w Z S B t b 2 R p Z m n D q S 5 7 Q 2 9 s d W 1 u N C w z f S Z x d W 9 0 O y w m c X V v d D t T Z W N 0 a W 9 u M S 9 B Y 2 N l c 3 M v V H l w Z S B t b 2 R p Z m n D q S 5 7 Q 2 9 s d W 1 u N S w 0 f S Z x d W 9 0 O y w m c X V v d D t T Z W N 0 a W 9 u M S 9 B Y 2 N l c 3 M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Y 2 N l c 3 M v V H l w Z S B t b 2 R p Z m n D q S 5 7 Q 2 9 s d W 1 u M S w w f S Z x d W 9 0 O y w m c X V v d D t T Z W N 0 a W 9 u M S 9 B Y 2 N l c 3 M v V H l w Z S B t b 2 R p Z m n D q S 5 7 Q 2 9 s d W 1 u M i w x f S Z x d W 9 0 O y w m c X V v d D t T Z W N 0 a W 9 u M S 9 B Y 2 N l c 3 M v V H l w Z S B t b 2 R p Z m n D q S 5 7 Q 2 9 s d W 1 u M y w y f S Z x d W 9 0 O y w m c X V v d D t T Z W N 0 a W 9 u M S 9 B Y 2 N l c 3 M v V H l w Z S B t b 2 R p Z m n D q S 5 7 Q 2 9 s d W 1 u N C w z f S Z x d W 9 0 O y w m c X V v d D t T Z W N 0 a W 9 u M S 9 B Y 2 N l c 3 M v V H l w Z S B t b 2 R p Z m n D q S 5 7 Q 2 9 s d W 1 u N S w 0 f S Z x d W 9 0 O y w m c X V v d D t T Z W N 0 a W 9 u M S 9 B Y 2 N l c 3 M v V H l w Z S B t b 2 R p Z m n D q S 5 7 Q 2 9 s d W 1 u N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w L T A 2 L T A y V D E w O j U z O j E 2 L j c y N T Q z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x I i A v P j x F b n R y e S B U e X B l P S J R d W V y e U l E I i B W Y W x 1 Z T 0 i c z h k Y T F m N z B h L T c 5 N T c t N D g x Y y 1 h Z T J l L T U 5 M D c 1 Y j I 4 N G F m N C I g L z 4 8 L 1 N 0 Y W J s Z U V u d H J p Z X M + P C 9 J d G V t P j x J d G V t P j x J d G V t T G 9 j Y X R p b 2 4 + P E l 0 Z W 1 U e X B l P k Z v c m 1 1 b G E 8 L 0 l 0 Z W 1 U e X B l P j x J d G V t U G F 0 a D 5 T Z W N 0 a W 9 u M S 9 B Y 2 N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L 0 F j Y 2 V z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x M D o 1 M T o x O S 4 z N j Q w M D k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k v V H l w Z S B t b 2 R p Z m n D q S 5 7 Q 2 9 s d W 1 u M S w w f S Z x d W 9 0 O y w m c X V v d D t T Z W N 0 a W 9 u M S 9 B S S 9 U e X B l I G 1 v Z G l m a c O p L n t D b 2 x 1 b W 4 y L D F 9 J n F 1 b 3 Q 7 L C Z x d W 9 0 O 1 N l Y 3 R p b 2 4 x L 0 F J L 1 R 5 c G U g b W 9 k a W Z p w 6 k u e 0 N v b H V t b j M s M n 0 m c X V v d D s s J n F 1 b 3 Q 7 U 2 V j d G l v b j E v Q U k v V H l w Z S B t b 2 R p Z m n D q S 5 7 Q 2 9 s d W 1 u N C w z f S Z x d W 9 0 O y w m c X V v d D t T Z W N 0 a W 9 u M S 9 B S S 9 U e X B l I G 1 v Z G l m a c O p L n t D b 2 x 1 b W 4 1 L D R 9 J n F 1 b 3 Q 7 L C Z x d W 9 0 O 1 N l Y 3 R p b 2 4 x L 0 F J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k v V H l w Z S B t b 2 R p Z m n D q S 5 7 Q 2 9 s d W 1 u M S w w f S Z x d W 9 0 O y w m c X V v d D t T Z W N 0 a W 9 u M S 9 B S S 9 U e X B l I G 1 v Z G l m a c O p L n t D b 2 x 1 b W 4 y L D F 9 J n F 1 b 3 Q 7 L C Z x d W 9 0 O 1 N l Y 3 R p b 2 4 x L 0 F J L 1 R 5 c G U g b W 9 k a W Z p w 6 k u e 0 N v b H V t b j M s M n 0 m c X V v d D s s J n F 1 b 3 Q 7 U 2 V j d G l v b j E v Q U k v V H l w Z S B t b 2 R p Z m n D q S 5 7 Q 2 9 s d W 1 u N C w z f S Z x d W 9 0 O y w m c X V v d D t T Z W N 0 a W 9 u M S 9 B S S 9 U e X B l I G 1 v Z G l m a c O p L n t D b 2 x 1 b W 4 1 L D R 9 J n F 1 b 3 Q 7 L C Z x d W 9 0 O 1 N l Y 3 R p b 2 4 x L 0 F J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L 0 F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E w O j U x O j E 5 L j M 3 O T Y 5 N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1 a W x z L 1 R 5 c G U g b W 9 k a W Z p w 6 k u e 0 N v b H V t b j E s M H 0 m c X V v d D s s J n F 1 b 3 Q 7 U 2 V j d G l v b j E v U 2 V 1 a W x z L 1 R 5 c G U g b W 9 k a W Z p w 6 k u e 0 N v b H V t b j I s M X 0 m c X V v d D s s J n F 1 b 3 Q 7 U 2 V j d G l v b j E v U 2 V 1 a W x z L 1 R 5 c G U g b W 9 k a W Z p w 6 k u e 0 N v b H V t b j M s M n 0 m c X V v d D s s J n F 1 b 3 Q 7 U 2 V j d G l v b j E v U 2 V 1 a W x z L 1 R 5 c G U g b W 9 k a W Z p w 6 k u e 0 N v b H V t b j Q s M 3 0 m c X V v d D s s J n F 1 b 3 Q 7 U 2 V j d G l v b j E v U 2 V 1 a W x z L 1 R 5 c G U g b W 9 k a W Z p w 6 k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V 1 a W x z L 1 R 5 c G U g b W 9 k a W Z p w 6 k u e 0 N v b H V t b j E s M H 0 m c X V v d D s s J n F 1 b 3 Q 7 U 2 V j d G l v b j E v U 2 V 1 a W x z L 1 R 5 c G U g b W 9 k a W Z p w 6 k u e 0 N v b H V t b j I s M X 0 m c X V v d D s s J n F 1 b 3 Q 7 U 2 V j d G l v b j E v U 2 V 1 a W x z L 1 R 5 c G U g b W 9 k a W Z p w 6 k u e 0 N v b H V t b j M s M n 0 m c X V v d D s s J n F 1 b 3 Q 7 U 2 V j d G l v b j E v U 2 V 1 a W x z L 1 R 5 c G U g b W 9 k a W Z p w 6 k u e 0 N v b H V t b j Q s M 3 0 m c X V v d D s s J n F 1 b 3 Q 7 U 2 V j d G l v b j E v U 2 V 1 a W x z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V p b H M v U 2 V 1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1 a W x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S 1 F T U V U V E V V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E w O j U x O j E 5 L j M 5 N T I 1 N D d a I i A v P j x F b n R y e S B U e X B l P S J G a W x s Q 2 9 s d W 1 u V H l w Z X M i I F Z h b H V l P S J z Q U F Z R 0 J n W U d C Z z 0 9 I i A v P j x F b n R y e S B U e X B l P S J G a W x s Q 2 9 s d W 1 u T m F t Z X M i I F Z h b H V l P S J z W y Z x d W 9 0 O 0 N v b H V t b j E m c X V v d D s s J n F 1 b 3 Q 7 Q 2 9 s d W 1 u M i Z x d W 9 0 O y w m c X V v d D t Q b G F u I G R l I H R l c 3 Q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L U V N R V R U R V V S L 1 R 5 c G U g b W 9 k a W Z p w 6 k u e 0 N v b H V t b j E s M H 0 m c X V v d D s s J n F 1 b 3 Q 7 U 2 V j d G l v b j E v U 0 k t R U 1 F V F R F V V I v V H l w Z S B t b 2 R p Z m n D q S 5 7 Q 2 9 s d W 1 u M i w x f S Z x d W 9 0 O y w m c X V v d D t T Z W N 0 a W 9 u M S 9 T S S 1 F T U V U V E V V U i 9 U e X B l I G 1 v Z G l m a c O p L n t Q b G F u I G R l I H R l c 3 Q s M n 0 m c X V v d D s s J n F 1 b 3 Q 7 U 2 V j d G l v b j E v U 0 k t R U 1 F V F R F V V I v V H l w Z S B t b 2 R p Z m n D q S 5 7 Q 2 9 s d W 1 u N C w z f S Z x d W 9 0 O y w m c X V v d D t T Z W N 0 a W 9 u M S 9 T S S 1 F T U V U V E V V U i 9 U e X B l I G 1 v Z G l m a c O p L n t D b 2 x 1 b W 4 1 L D R 9 J n F 1 b 3 Q 7 L C Z x d W 9 0 O 1 N l Y 3 R p b 2 4 x L 1 N J L U V N R V R U R V V S L 1 R 5 c G U g b W 9 k a W Z p w 6 k u e 0 N v b H V t b j Y s N X 0 m c X V v d D s s J n F 1 b 3 Q 7 U 2 V j d G l v b j E v U 0 k t R U 1 F V F R F V V I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S S 1 F T U V U V E V V U i 9 U e X B l I G 1 v Z G l m a c O p L n t D b 2 x 1 b W 4 x L D B 9 J n F 1 b 3 Q 7 L C Z x d W 9 0 O 1 N l Y 3 R p b 2 4 x L 1 N J L U V N R V R U R V V S L 1 R 5 c G U g b W 9 k a W Z p w 6 k u e 0 N v b H V t b j I s M X 0 m c X V v d D s s J n F 1 b 3 Q 7 U 2 V j d G l v b j E v U 0 k t R U 1 F V F R F V V I v V H l w Z S B t b 2 R p Z m n D q S 5 7 U G x h b i B k Z S B 0 Z X N 0 L D J 9 J n F 1 b 3 Q 7 L C Z x d W 9 0 O 1 N l Y 3 R p b 2 4 x L 1 N J L U V N R V R U R V V S L 1 R 5 c G U g b W 9 k a W Z p w 6 k u e 0 N v b H V t b j Q s M 3 0 m c X V v d D s s J n F 1 b 3 Q 7 U 2 V j d G l v b j E v U 0 k t R U 1 F V F R F V V I v V H l w Z S B t b 2 R p Z m n D q S 5 7 Q 2 9 s d W 1 u N S w 0 f S Z x d W 9 0 O y w m c X V v d D t T Z W N 0 a W 9 u M S 9 T S S 1 F T U V U V E V V U i 9 U e X B l I G 1 v Z G l m a c O p L n t D b 2 x 1 b W 4 2 L D V 9 J n F 1 b 3 Q 7 L C Z x d W 9 0 O 1 N l Y 3 R p b 2 4 x L 1 N J L U V N R V R U R V V S L 1 R 5 c G U g b W 9 k a W Z p w 6 k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L U V N R V R U R V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L U V N R V R U R V V S L 1 N J L U V N R V R U R V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k t R U 1 F V F R F V V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L U V N R V R U R V V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S 1 S R U N F U F R F V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x M D o 1 M T o x O S 4 0 N D g 2 N D g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k t U k V D R V B U R V V S L 1 R 5 c G U g b W 9 k a W Z p w 6 k u e 0 N v b H V t b j E s M H 0 m c X V v d D s s J n F 1 b 3 Q 7 U 2 V j d G l v b j E v U 0 k t U k V D R V B U R V V S L 1 R 5 c G U g b W 9 k a W Z p w 6 k u e 0 N v b H V t b j I s M X 0 m c X V v d D s s J n F 1 b 3 Q 7 U 2 V j d G l v b j E v U 0 k t U k V D R V B U R V V S L 1 R 5 c G U g b W 9 k a W Z p w 6 k u e 0 N v b H V t b j M s M n 0 m c X V v d D s s J n F 1 b 3 Q 7 U 2 V j d G l v b j E v U 0 k t U k V D R V B U R V V S L 1 R 5 c G U g b W 9 k a W Z p w 6 k u e 0 N v b H V t b j Q s M 3 0 m c X V v d D s s J n F 1 b 3 Q 7 U 2 V j d G l v b j E v U 0 k t U k V D R V B U R V V S L 1 R 5 c G U g b W 9 k a W Z p w 6 k u e 0 N v b H V t b j U s N H 0 m c X V v d D s s J n F 1 b 3 Q 7 U 2 V j d G l v b j E v U 0 k t U k V D R V B U R V V S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k t U k V D R V B U R V V S L 1 R 5 c G U g b W 9 k a W Z p w 6 k u e 0 N v b H V t b j E s M H 0 m c X V v d D s s J n F 1 b 3 Q 7 U 2 V j d G l v b j E v U 0 k t U k V D R V B U R V V S L 1 R 5 c G U g b W 9 k a W Z p w 6 k u e 0 N v b H V t b j I s M X 0 m c X V v d D s s J n F 1 b 3 Q 7 U 2 V j d G l v b j E v U 0 k t U k V D R V B U R V V S L 1 R 5 c G U g b W 9 k a W Z p w 6 k u e 0 N v b H V t b j M s M n 0 m c X V v d D s s J n F 1 b 3 Q 7 U 2 V j d G l v b j E v U 0 k t U k V D R V B U R V V S L 1 R 5 c G U g b W 9 k a W Z p w 6 k u e 0 N v b H V t b j Q s M 3 0 m c X V v d D s s J n F 1 b 3 Q 7 U 2 V j d G l v b j E v U 0 k t U k V D R V B U R V V S L 1 R 5 c G U g b W 9 k a W Z p w 6 k u e 0 N v b H V t b j U s N H 0 m c X V v d D s s J n F 1 b 3 Q 7 U 2 V j d G l v b j E v U 0 k t U k V D R V B U R V V S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L V J F Q 0 V Q V E V V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S 1 S R U N F U F R F V V I v U 0 k t U k V D R V B U R V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k t U k V D R V B U R V V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m d f c 2 V h c m N o V G l t Z V J h b m d l X 2 N o d W 1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Z n X 3 N l Y X J j a F R p b W V S Y W 5 n Z V 9 j a H V t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y M j o 1 M z o y N C 4 1 M T U 0 M D A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m Z 1 9 z Z W F y Y 2 h U a W 1 l U m F u Z 2 V f Y 2 h 1 b X R l c 3 Q v V H l w Z S B t b 2 R p Z m n D q S 5 7 Q 2 9 s d W 1 u M S w w f S Z x d W 9 0 O y w m c X V v d D t T Z W N 0 a W 9 u M S 9 j Z m d f c 2 V h c m N o V G l t Z V J h b m d l X 2 N o d W 1 0 Z X N 0 L 1 R 5 c G U g b W 9 k a W Z p w 6 k u e 0 N v b H V t b j I s M X 0 m c X V v d D s s J n F 1 b 3 Q 7 U 2 V j d G l v b j E v Y 2 Z n X 3 N l Y X J j a F R p b W V S Y W 5 n Z V 9 j a H V t d G V z d C 9 U e X B l I G 1 v Z G l m a c O p L n t D b 2 x 1 b W 4 z L D J 9 J n F 1 b 3 Q 7 L C Z x d W 9 0 O 1 N l Y 3 R p b 2 4 x L 2 N m Z 1 9 z Z W F y Y 2 h U a W 1 l U m F u Z 2 V f Y 2 h 1 b X R l c 3 Q v V H l w Z S B t b 2 R p Z m n D q S 5 7 Q 2 9 s d W 1 u N C w z f S Z x d W 9 0 O y w m c X V v d D t T Z W N 0 a W 9 u M S 9 j Z m d f c 2 V h c m N o V G l t Z V J h b m d l X 2 N o d W 1 0 Z X N 0 L 1 R 5 c G U g b W 9 k a W Z p w 6 k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Z n X 3 N l Y X J j a F R p b W V S Y W 5 n Z V 9 j a H V t d G V z d C 9 U e X B l I G 1 v Z G l m a c O p L n t D b 2 x 1 b W 4 x L D B 9 J n F 1 b 3 Q 7 L C Z x d W 9 0 O 1 N l Y 3 R p b 2 4 x L 2 N m Z 1 9 z Z W F y Y 2 h U a W 1 l U m F u Z 2 V f Y 2 h 1 b X R l c 3 Q v V H l w Z S B t b 2 R p Z m n D q S 5 7 Q 2 9 s d W 1 u M i w x f S Z x d W 9 0 O y w m c X V v d D t T Z W N 0 a W 9 u M S 9 j Z m d f c 2 V h c m N o V G l t Z V J h b m d l X 2 N o d W 1 0 Z X N 0 L 1 R 5 c G U g b W 9 k a W Z p w 6 k u e 0 N v b H V t b j M s M n 0 m c X V v d D s s J n F 1 b 3 Q 7 U 2 V j d G l v b j E v Y 2 Z n X 3 N l Y X J j a F R p b W V S Y W 5 n Z V 9 j a H V t d G V z d C 9 U e X B l I G 1 v Z G l m a c O p L n t D b 2 x 1 b W 4 0 L D N 9 J n F 1 b 3 Q 7 L C Z x d W 9 0 O 1 N l Y 3 R p b 2 4 x L 2 N m Z 1 9 z Z W F y Y 2 h U a W 1 l U m F u Z 2 V f Y 2 h 1 b X R l c 3 Q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Z n X 3 N l Y X J j a F R p b W V S Y W 5 n Z V 9 j a H V t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m d f c 2 V h c m N o V G l t Z V J h b m d l X 2 N o d W 1 0 Z X N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m d f c 2 V 1 a W x z X 2 N o d W 1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Z n X 3 N l d W l s c 1 9 j a H V t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y M j o 1 O T o w O C 4 4 N z M 2 M T I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m Z 1 9 z Z X V p b H N f Y 2 h 1 b X R l c 3 Q v V H l w Z S B t b 2 R p Z m n D q S 5 7 Q 2 9 s d W 1 u M S w w f S Z x d W 9 0 O y w m c X V v d D t T Z W N 0 a W 9 u M S 9 j Z m d f c 2 V 1 a W x z X 2 N o d W 1 0 Z X N 0 L 1 R 5 c G U g b W 9 k a W Z p w 6 k u e 0 N v b H V t b j I s M X 0 m c X V v d D s s J n F 1 b 3 Q 7 U 2 V j d G l v b j E v Y 2 Z n X 3 N l d W l s c 1 9 j a H V t d G V z d C 9 U e X B l I G 1 v Z G l m a c O p L n t D b 2 x 1 b W 4 z L D J 9 J n F 1 b 3 Q 7 L C Z x d W 9 0 O 1 N l Y 3 R p b 2 4 x L 2 N m Z 1 9 z Z X V p b H N f Y 2 h 1 b X R l c 3 Q v V H l w Z S B t b 2 R p Z m n D q S 5 7 Q 2 9 s d W 1 u N C w z f S Z x d W 9 0 O y w m c X V v d D t T Z W N 0 a W 9 u M S 9 j Z m d f c 2 V 1 a W x z X 2 N o d W 1 0 Z X N 0 L 1 R 5 c G U g b W 9 k a W Z p w 6 k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Z n X 3 N l d W l s c 1 9 j a H V t d G V z d C 9 U e X B l I G 1 v Z G l m a c O p L n t D b 2 x 1 b W 4 x L D B 9 J n F 1 b 3 Q 7 L C Z x d W 9 0 O 1 N l Y 3 R p b 2 4 x L 2 N m Z 1 9 z Z X V p b H N f Y 2 h 1 b X R l c 3 Q v V H l w Z S B t b 2 R p Z m n D q S 5 7 Q 2 9 s d W 1 u M i w x f S Z x d W 9 0 O y w m c X V v d D t T Z W N 0 a W 9 u M S 9 j Z m d f c 2 V 1 a W x z X 2 N o d W 1 0 Z X N 0 L 1 R 5 c G U g b W 9 k a W Z p w 6 k u e 0 N v b H V t b j M s M n 0 m c X V v d D s s J n F 1 b 3 Q 7 U 2 V j d G l v b j E v Y 2 Z n X 3 N l d W l s c 1 9 j a H V t d G V z d C 9 U e X B l I G 1 v Z G l m a c O p L n t D b 2 x 1 b W 4 0 L D N 9 J n F 1 b 3 Q 7 L C Z x d W 9 0 O 1 N l Y 3 R p b 2 4 x L 2 N m Z 1 9 z Z X V p b H N f Y 2 h 1 b X R l c 3 Q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Z n X 3 N l d W l s c 1 9 j a H V t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m d f c 2 V 1 a W x z X 2 N o d W 1 0 Z X N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x w V T 4 A e b 0 i x n 6 h F M / h E t A A A A A A C A A A A A A A Q Z g A A A A E A A C A A A A A U d z P Q G 1 8 8 L s K x x t + a 0 0 G B 9 K q N x h 4 S w s c F E 7 z u F V p D n g A A A A A O g A A A A A I A A C A A A A B T d k f N I S U h H u K x g s O l Z y l F X p 4 l R b M y j C E P j c 4 F l f h o w 1 A A A A B 5 Y 7 5 e b 0 V D 5 4 L H j N 1 g e 2 v c i N k R J J E n t S s A k O t V l C w v y h S C K A f M M o B 7 v 4 U 0 S W W N W X l K R e z + L q O N B B x u T g A + b Y N R P L 5 d R l W d x k b C r H U D R 6 H h a k A A A A D u 9 n N g f E T 1 W 0 r g g c 5 + F t I h 2 + 0 D d m K P s / x p 7 c b W F m w o 0 a T R W A Q I d v B Y Z Y l D S E F K 7 w y 9 C P M k L 2 k B U r Y 9 v g D 4 t s N x < / D a t a M a s h u p > 
</file>

<file path=customXml/itemProps1.xml><?xml version="1.0" encoding="utf-8"?>
<ds:datastoreItem xmlns:ds="http://schemas.openxmlformats.org/officeDocument/2006/customXml" ds:itemID="{A985FD7D-8C65-4755-94F3-CC568F843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ENTETE</vt:lpstr>
      <vt:lpstr>SI-EMETTEUR</vt:lpstr>
      <vt:lpstr>AI</vt:lpstr>
      <vt:lpstr>SI-RECEPTEUR </vt:lpstr>
      <vt:lpstr>Surveillance_générale</vt:lpstr>
      <vt:lpstr>Acces</vt:lpstr>
      <vt:lpstr>Traçabilité</vt:lpstr>
      <vt:lpstr>TB_traçabilité</vt:lpstr>
      <vt:lpstr>cfg_seuils</vt:lpstr>
      <vt:lpstr>cfg_searchTimeRange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patrick.krauskopff.chum@ssss.gouv.qc.ca</dc:creator>
  <cp:lastModifiedBy>Administrator</cp:lastModifiedBy>
  <cp:lastPrinted>2020-06-16T01:39:41Z</cp:lastPrinted>
  <dcterms:created xsi:type="dcterms:W3CDTF">2020-05-29T11:48:41Z</dcterms:created>
  <dcterms:modified xsi:type="dcterms:W3CDTF">2021-03-23T20:05:43Z</dcterms:modified>
</cp:coreProperties>
</file>