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"/>
    </mc:Choice>
  </mc:AlternateContent>
  <xr:revisionPtr revIDLastSave="1094" documentId="8_{B0AE392C-5BF2-48F2-9546-2BB56273065E}" xr6:coauthVersionLast="47" xr6:coauthVersionMax="47" xr10:uidLastSave="{E4B764DC-3408-4EFD-9D3F-AAF66CB62984}"/>
  <bookViews>
    <workbookView xWindow="-120" yWindow="-120" windowWidth="20730" windowHeight="11040" xr2:uid="{BF71AF8C-0C41-406F-8167-6300182B31BC}"/>
  </bookViews>
  <sheets>
    <sheet name="Higher Frequency" sheetId="4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4" l="1" a="1"/>
  <c r="C31" i="4"/>
  <c r="C32" i="4" a="1"/>
  <c r="C32" i="4" s="1"/>
  <c r="C33" i="4" a="1"/>
  <c r="C33" i="4" s="1"/>
  <c r="C34" i="4" a="1"/>
  <c r="C34" i="4" s="1"/>
  <c r="C30" i="4" a="1"/>
  <c r="C30" i="4" s="1"/>
  <c r="D34" i="4"/>
  <c r="E34" i="4"/>
  <c r="F34" i="4"/>
  <c r="G34" i="4"/>
  <c r="H34" i="4"/>
  <c r="I34" i="4"/>
  <c r="J34" i="4"/>
  <c r="B34" i="4"/>
  <c r="D33" i="4"/>
  <c r="E33" i="4"/>
  <c r="F33" i="4"/>
  <c r="G33" i="4"/>
  <c r="H33" i="4"/>
  <c r="I33" i="4"/>
  <c r="J33" i="4"/>
  <c r="B33" i="4"/>
  <c r="D32" i="4"/>
  <c r="E32" i="4"/>
  <c r="F32" i="4"/>
  <c r="G32" i="4"/>
  <c r="H32" i="4"/>
  <c r="I32" i="4"/>
  <c r="J32" i="4"/>
  <c r="B32" i="4"/>
  <c r="D31" i="4"/>
  <c r="E31" i="4"/>
  <c r="F31" i="4"/>
  <c r="G31" i="4"/>
  <c r="H31" i="4"/>
  <c r="I31" i="4"/>
  <c r="J31" i="4"/>
  <c r="B31" i="4"/>
  <c r="D30" i="4"/>
  <c r="E30" i="4"/>
  <c r="F30" i="4"/>
  <c r="G30" i="4"/>
  <c r="H30" i="4"/>
  <c r="I30" i="4"/>
  <c r="J30" i="4"/>
  <c r="B30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" i="4"/>
  <c r="J3" i="4"/>
  <c r="J4" i="4"/>
  <c r="J5" i="4"/>
  <c r="J6" i="4"/>
  <c r="J7" i="4"/>
  <c r="J8" i="4"/>
  <c r="J9" i="4"/>
  <c r="J10" i="4"/>
  <c r="J11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" i="4"/>
  <c r="I3" i="4"/>
  <c r="I4" i="4"/>
  <c r="I5" i="4"/>
  <c r="I6" i="4"/>
  <c r="I7" i="4"/>
  <c r="I8" i="4"/>
  <c r="I9" i="4"/>
  <c r="I10" i="4"/>
  <c r="I11" i="4"/>
  <c r="J12" i="4"/>
  <c r="L7" i="1"/>
  <c r="I12" i="4"/>
  <c r="K7" i="1"/>
  <c r="D30" i="1"/>
  <c r="L26" i="1"/>
  <c r="L21" i="1"/>
  <c r="L13" i="1"/>
  <c r="L10" i="1"/>
  <c r="L11" i="1"/>
  <c r="L2" i="1"/>
  <c r="L3" i="1"/>
  <c r="L4" i="1"/>
  <c r="L5" i="1"/>
  <c r="L6" i="1"/>
  <c r="I30" i="1"/>
  <c r="L22" i="1"/>
  <c r="L23" i="1"/>
  <c r="L24" i="1"/>
  <c r="L25" i="1"/>
  <c r="L14" i="1"/>
  <c r="L15" i="1"/>
  <c r="L16" i="1"/>
  <c r="L17" i="1"/>
  <c r="L18" i="1"/>
  <c r="L19" i="1"/>
  <c r="L20" i="1"/>
  <c r="K12" i="1"/>
  <c r="K14" i="1"/>
  <c r="K15" i="1"/>
  <c r="K16" i="1"/>
  <c r="K17" i="1"/>
  <c r="K18" i="1"/>
  <c r="K19" i="1"/>
  <c r="K20" i="1"/>
  <c r="K22" i="1"/>
  <c r="K23" i="1"/>
  <c r="K24" i="1"/>
  <c r="K25" i="1"/>
  <c r="K8" i="1"/>
  <c r="L8" i="1" s="1"/>
  <c r="K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L9" i="1"/>
  <c r="J34" i="1"/>
  <c r="J33" i="1"/>
  <c r="J32" i="1"/>
  <c r="J31" i="1"/>
  <c r="J30" i="1"/>
  <c r="D34" i="1"/>
  <c r="E34" i="1"/>
  <c r="F34" i="1"/>
  <c r="G34" i="1"/>
  <c r="H34" i="1"/>
  <c r="I34" i="1"/>
  <c r="C34" i="1"/>
  <c r="D33" i="1"/>
  <c r="E33" i="1"/>
  <c r="F33" i="1"/>
  <c r="G33" i="1"/>
  <c r="H33" i="1"/>
  <c r="I33" i="1"/>
  <c r="C33" i="1"/>
  <c r="D32" i="1"/>
  <c r="E32" i="1"/>
  <c r="F32" i="1"/>
  <c r="G32" i="1"/>
  <c r="H32" i="1"/>
  <c r="I32" i="1"/>
  <c r="C32" i="1"/>
  <c r="D31" i="1"/>
  <c r="E31" i="1"/>
  <c r="F31" i="1"/>
  <c r="G31" i="1"/>
  <c r="H31" i="1"/>
  <c r="I31" i="1"/>
  <c r="C31" i="1"/>
  <c r="E30" i="1"/>
  <c r="F30" i="1"/>
  <c r="G30" i="1"/>
  <c r="H30" i="1"/>
  <c r="C30" i="1"/>
  <c r="K33" i="1" l="1"/>
  <c r="L31" i="1"/>
  <c r="K32" i="1"/>
  <c r="L34" i="1"/>
  <c r="K34" i="1"/>
  <c r="L12" i="1"/>
  <c r="K31" i="1"/>
  <c r="L33" i="1"/>
  <c r="L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<sst xmlns="http://schemas.openxmlformats.org/spreadsheetml/2006/main" count="45" uniqueCount="16">
  <si>
    <t>Voltage (V)</t>
  </si>
  <si>
    <t>Max Omega Across Full Trial (rad/s)</t>
  </si>
  <si>
    <t>Omega at Peak Angle (rad/s)</t>
  </si>
  <si>
    <t>Overshoot (deg)</t>
  </si>
  <si>
    <t>Oscillation Amplitude (deg)</t>
  </si>
  <si>
    <t>Final Angle (deg)</t>
  </si>
  <si>
    <t>Settling Time (s)</t>
  </si>
  <si>
    <t>Averages</t>
  </si>
  <si>
    <t>Peak Time (s)</t>
  </si>
  <si>
    <t>Damping Ratio</t>
  </si>
  <si>
    <t>Natural Frequency (rad/s)</t>
  </si>
  <si>
    <t>Estimated Motor Speed (rad/s)</t>
  </si>
  <si>
    <t>Max Forearm Speed (rad/s)</t>
  </si>
  <si>
    <t>% Overshoot</t>
  </si>
  <si>
    <t xml:space="preserve">% Overshoot </t>
  </si>
  <si>
    <t>Absolute Value Omega at Peak Angle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</si>
</sst>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"/>
              <a:t> of Increased Forearm Speed on the Oscillation Amplitude of SEA Compliant Exoskeleton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Original!$B$30:$B$34</c:f>
              <c:numCache>
                <c:formatCode>General</c:formatCode>
                <c:ptCount val="5"/>
                <c:pt idx="0">
                  <c:v>-2.72</c:v>
                </c:pt>
                <c:pt idx="1">
                  <c:v>-3.18</c:v>
                </c:pt>
                <c:pt idx="2">
                  <c:v>-3.63</c:v>
                </c:pt>
                <c:pt idx="3">
                  <c:v>-4.08</c:v>
                </c:pt>
                <c:pt idx="4">
                  <c:v>-4.54</c:v>
                </c:pt>
              </c:numCache>
            </c:numRef>
          </c:xVal>
          <c:yVal>
            <c:numRef>
              <c:f>Original!$F$30:$F$34</c:f>
              <c:numCache>
                <c:formatCode>General</c:formatCode>
                <c:ptCount val="5"/>
                <c:pt idx="0">
                  <c:v>0</c:v>
                </c:pt>
                <c:pt idx="1">
                  <c:v>-0.10542</c:v>
                </c:pt>
                <c:pt idx="2">
                  <c:v>-0.47211999999999998</c:v>
                </c:pt>
                <c:pt idx="3">
                  <c:v>-0.47783999999999993</c:v>
                </c:pt>
                <c:pt idx="4">
                  <c:v>-4.9840000000000002E-2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A-42B2-AFD6-A97144055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605200"/>
        <c:axId val="1530604240"/>
      </c:scatterChart>
      <c:valAx>
        <c:axId val="153060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Forearm</a:t>
                </a:r>
                <a:r>
                  <a:rPr lang="en-US" baseline="0"/>
                  <a:t> Rotational Speed (rad/s)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04240"/>
        <c:crosses val="autoZero"/>
        <c:crossBetween val="midCat"/>
      </c:valAx>
      <c:valAx>
        <c:axId val="153060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Oscillation</a:t>
                </a:r>
                <a:r>
                  <a:rPr lang="en-US" baseline="0"/>
                  <a:t> Amplitude (deg)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0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Forearm</a:t>
            </a:r>
            <a:r>
              <a:rPr lang="en-US" baseline="0"/>
              <a:t> Rotation Speeds Associated with Different Voltage Levels Supplied to Driving DC Motor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Original!$A$30:$A$34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Original!$C$30:$C$34</c:f>
              <c:numCache>
                <c:formatCode>General</c:formatCode>
                <c:ptCount val="5"/>
                <c:pt idx="0">
                  <c:v>-1.952</c:v>
                </c:pt>
                <c:pt idx="1">
                  <c:v>-2.3719999999999999</c:v>
                </c:pt>
                <c:pt idx="2">
                  <c:v>-2.7980000000000005</c:v>
                </c:pt>
                <c:pt idx="3">
                  <c:v>-3.1860000000000004</c:v>
                </c:pt>
                <c:pt idx="4">
                  <c:v>-2.956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E-4C53-8445-8ED90E075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212624"/>
        <c:axId val="1105215024"/>
      </c:scatterChart>
      <c:valAx>
        <c:axId val="110521262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215024"/>
        <c:crosses val="autoZero"/>
        <c:crossBetween val="midCat"/>
      </c:valAx>
      <c:valAx>
        <c:axId val="1105215024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Forearm</a:t>
                </a:r>
                <a:r>
                  <a:rPr lang="en-US" baseline="0"/>
                  <a:t> Rotation Speed (rad/s)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21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233362</xdr:colOff>
      <xdr:row>36</xdr:row>
      <xdr:rowOff>42862</xdr:rowOff>
    </xdr:from>
    <xdr:to>
      <xdr:col>3</xdr:col>
      <xdr:colOff>504825</xdr:colOff>
      <xdr:row>54</xdr:row>
      <xdr:rowOff>142876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CBD8E5-EFA4-DA3C-B1DC-E2FC983EF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642937</xdr:colOff>
      <xdr:row>36</xdr:row>
      <xdr:rowOff>71436</xdr:rowOff>
    </xdr:from>
    <xdr:to>
      <xdr:col>7</xdr:col>
      <xdr:colOff>104775</xdr:colOff>
      <xdr:row>54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E94D35-C3F3-D4F7-7263-22EBF711E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90CA-527F-471D-86A7-BEAC7C0601E7}">
  <dimension ref="A1:J34"/>
  <sheetViews>
    <sheetView tabSelected="1" topLeftCell="C1"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11.140625" customWidth="1"/>
    <col min="2" max="2" width="25.42578125" customWidth="1"/>
    <col min="3" max="3" width="40.7109375" customWidth="1"/>
    <col min="4" max="4" width="16.28515625" customWidth="1"/>
    <col min="5" max="5" width="26" customWidth="1"/>
    <col min="6" max="6" width="16.7109375" customWidth="1"/>
    <col min="7" max="7" width="13" customWidth="1"/>
    <col min="8" max="8" width="16" customWidth="1"/>
    <col min="9" max="9" width="15.42578125" customWidth="1"/>
    <col min="10" max="10" width="24.28515625" customWidth="1"/>
  </cols>
  <sheetData>
    <row r="1" spans="1:10" x14ac:dyDescent="0.25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9</v>
      </c>
      <c r="J1" t="s">
        <v>10</v>
      </c>
    </row>
    <row r="2" spans="1:10" x14ac:dyDescent="0.25">
      <c r="A2">
        <v>12</v>
      </c>
      <c r="B2">
        <v>-1.94</v>
      </c>
      <c r="C2">
        <v>-0.04</v>
      </c>
      <c r="D2">
        <v>-0.15179999999999999</v>
      </c>
      <c r="E2">
        <v>-0.16619999999999999</v>
      </c>
      <c r="F2">
        <v>-49.606699999999996</v>
      </c>
      <c r="G2">
        <v>0.30609999999999998</v>
      </c>
      <c r="H2">
        <v>8.7099999999999997E-2</v>
      </c>
      <c r="I2" s="1">
        <f t="shared" ref="I2:I10" si="0">(LN(100/G2))/(SQRT((PI()^2)+((LN(100/G2))^2)))</f>
        <v>0.87891802128158603</v>
      </c>
      <c r="J2" s="11">
        <f t="shared" ref="J2:J10" si="1">4/((I2)*(H2))</f>
        <v>52.250862898155923</v>
      </c>
    </row>
    <row r="3" spans="1:10" x14ac:dyDescent="0.25">
      <c r="A3">
        <v>12</v>
      </c>
      <c r="B3">
        <v>-1.79</v>
      </c>
      <c r="C3">
        <v>0.02</v>
      </c>
      <c r="D3">
        <v>-0.1948</v>
      </c>
      <c r="E3">
        <v>-0.1948</v>
      </c>
      <c r="F3">
        <v>-42.5794</v>
      </c>
      <c r="G3">
        <v>0.45750000000000002</v>
      </c>
      <c r="H3">
        <v>8.9499999999999996E-2</v>
      </c>
      <c r="I3" s="1">
        <f t="shared" si="0"/>
        <v>0.86384245136450011</v>
      </c>
      <c r="J3" s="11">
        <f t="shared" si="1"/>
        <v>51.737139520721939</v>
      </c>
    </row>
    <row r="4" spans="1:10" x14ac:dyDescent="0.25">
      <c r="A4">
        <v>12</v>
      </c>
      <c r="B4">
        <v>-1.84</v>
      </c>
      <c r="C4">
        <v>-0.04</v>
      </c>
      <c r="D4">
        <v>-7.4499999999999997E-2</v>
      </c>
      <c r="E4">
        <v>-7.4499999999999997E-2</v>
      </c>
      <c r="F4">
        <v>-40.344799999999999</v>
      </c>
      <c r="G4">
        <v>0.18459999999999999</v>
      </c>
      <c r="H4">
        <v>4.65E-2</v>
      </c>
      <c r="I4" s="1">
        <f t="shared" si="0"/>
        <v>0.89475526825304297</v>
      </c>
      <c r="J4" s="11">
        <f t="shared" si="1"/>
        <v>96.139702585150488</v>
      </c>
    </row>
    <row r="5" spans="1:10" x14ac:dyDescent="0.25">
      <c r="A5">
        <v>12</v>
      </c>
      <c r="B5">
        <v>-1.75</v>
      </c>
      <c r="C5">
        <v>0.02</v>
      </c>
      <c r="D5">
        <v>-8.6E-3</v>
      </c>
      <c r="E5">
        <v>-8.6E-3</v>
      </c>
      <c r="F5">
        <v>-40.347700000000003</v>
      </c>
      <c r="G5">
        <v>2.1299999999999999E-2</v>
      </c>
      <c r="H5">
        <v>2.7799999999999998E-2</v>
      </c>
      <c r="I5" s="1">
        <f t="shared" si="0"/>
        <v>0.93737262693429768</v>
      </c>
      <c r="J5" s="11">
        <f t="shared" si="1"/>
        <v>153.49807318025739</v>
      </c>
    </row>
    <row r="6" spans="1:10" x14ac:dyDescent="0.25">
      <c r="A6">
        <v>12</v>
      </c>
      <c r="B6">
        <v>-1.91</v>
      </c>
      <c r="C6">
        <v>0.03</v>
      </c>
      <c r="D6">
        <v>-2.58E-2</v>
      </c>
      <c r="E6">
        <v>-2.58E-2</v>
      </c>
      <c r="F6">
        <v>-42.871600000000001</v>
      </c>
      <c r="G6">
        <v>6.0100000000000001E-2</v>
      </c>
      <c r="H6">
        <v>4.1700000000000001E-2</v>
      </c>
      <c r="I6" s="1">
        <f t="shared" si="0"/>
        <v>0.9208038121932568</v>
      </c>
      <c r="J6" s="11">
        <f t="shared" si="1"/>
        <v>104.17339733032628</v>
      </c>
    </row>
    <row r="7" spans="1:10" x14ac:dyDescent="0.25">
      <c r="A7">
        <v>14</v>
      </c>
      <c r="B7">
        <v>-2.2000000000000002</v>
      </c>
      <c r="C7">
        <v>0.06</v>
      </c>
      <c r="D7">
        <v>-0.49270000000000003</v>
      </c>
      <c r="E7">
        <v>-0.54139999999999999</v>
      </c>
      <c r="F7">
        <v>-42.880200000000002</v>
      </c>
      <c r="G7">
        <v>1.1491</v>
      </c>
      <c r="H7">
        <v>0.17230000000000001</v>
      </c>
      <c r="I7" s="1">
        <f t="shared" si="0"/>
        <v>0.81791695354302929</v>
      </c>
      <c r="J7" s="11">
        <f t="shared" si="1"/>
        <v>28.383470977133857</v>
      </c>
    </row>
    <row r="8" spans="1:10" x14ac:dyDescent="0.25">
      <c r="A8">
        <v>14</v>
      </c>
      <c r="B8">
        <v>-2.2400000000000002</v>
      </c>
      <c r="C8">
        <v>-0.16</v>
      </c>
      <c r="D8">
        <v>-0.55000000000000004</v>
      </c>
      <c r="E8">
        <v>-0.60160000000000002</v>
      </c>
      <c r="F8">
        <v>-43.9315</v>
      </c>
      <c r="G8">
        <v>1.252</v>
      </c>
      <c r="H8">
        <v>0.19919999999999999</v>
      </c>
      <c r="I8" s="1">
        <f t="shared" si="0"/>
        <v>0.81261628804626773</v>
      </c>
      <c r="J8" s="11">
        <f t="shared" si="1"/>
        <v>24.710704892980502</v>
      </c>
    </row>
    <row r="9" spans="1:10" x14ac:dyDescent="0.25">
      <c r="A9">
        <v>14</v>
      </c>
      <c r="B9">
        <v>-2.02</v>
      </c>
      <c r="C9">
        <v>-7.0000000000000007E-2</v>
      </c>
      <c r="D9">
        <v>-0.4985</v>
      </c>
      <c r="E9">
        <v>-0.51280000000000003</v>
      </c>
      <c r="F9">
        <v>-43.172400000000003</v>
      </c>
      <c r="G9">
        <v>1.1546000000000001</v>
      </c>
      <c r="H9">
        <v>0.22439999999999999</v>
      </c>
      <c r="I9" s="1">
        <f t="shared" si="0"/>
        <v>0.81762718641601784</v>
      </c>
      <c r="J9" s="11">
        <f t="shared" si="1"/>
        <v>21.801271091650424</v>
      </c>
    </row>
    <row r="10" spans="1:10" x14ac:dyDescent="0.25">
      <c r="A10">
        <v>14</v>
      </c>
      <c r="B10">
        <v>-2.5299999999999998</v>
      </c>
      <c r="C10">
        <v>-0.01</v>
      </c>
      <c r="D10">
        <v>-0.1404</v>
      </c>
      <c r="E10">
        <v>-0.15759999999999999</v>
      </c>
      <c r="F10">
        <v>-49.641100000000002</v>
      </c>
      <c r="G10">
        <v>0.2828</v>
      </c>
      <c r="H10">
        <v>9.1600000000000001E-2</v>
      </c>
      <c r="I10" s="1">
        <f t="shared" si="0"/>
        <v>0.88160989706406001</v>
      </c>
      <c r="J10" s="11">
        <f t="shared" si="1"/>
        <v>49.532250506903416</v>
      </c>
    </row>
    <row r="11" spans="1:10" x14ac:dyDescent="0.25">
      <c r="A11">
        <v>14</v>
      </c>
      <c r="B11">
        <v>-2.81</v>
      </c>
      <c r="C11">
        <v>0.06</v>
      </c>
      <c r="D11">
        <v>-6.88E-2</v>
      </c>
      <c r="E11">
        <v>-6.88E-2</v>
      </c>
      <c r="F11">
        <v>-43.567700000000002</v>
      </c>
      <c r="G11">
        <v>0.1578</v>
      </c>
      <c r="H11">
        <v>0.1043</v>
      </c>
      <c r="I11" s="1">
        <f>(LN(100/G11))/(SQRT((PI()^2)+((LN(100/G11))^2)))</f>
        <v>0.89907177731966592</v>
      </c>
      <c r="J11" s="11">
        <f>4/((I11)*(H11))</f>
        <v>42.656116899214602</v>
      </c>
    </row>
    <row r="12" spans="1:10" x14ac:dyDescent="0.25">
      <c r="A12">
        <v>16</v>
      </c>
      <c r="B12">
        <v>-2.97</v>
      </c>
      <c r="C12">
        <v>-0.03</v>
      </c>
      <c r="D12">
        <v>-0.62739999999999996</v>
      </c>
      <c r="E12">
        <v>-0.65890000000000004</v>
      </c>
      <c r="F12">
        <v>-47.884900000000002</v>
      </c>
      <c r="G12">
        <v>1.3102</v>
      </c>
      <c r="H12">
        <v>0.21129999999999999</v>
      </c>
      <c r="I12" s="1">
        <f>(LN(100/G12))/(SQRT((PI()^2)+((LN(100/G12))^2)))</f>
        <v>0.80972363653385782</v>
      </c>
      <c r="J12" s="11">
        <f>4/((I12)*(H12))</f>
        <v>23.378878685488544</v>
      </c>
    </row>
    <row r="13" spans="1:10" x14ac:dyDescent="0.25">
      <c r="A13">
        <v>16</v>
      </c>
      <c r="B13">
        <v>-3.02</v>
      </c>
      <c r="C13">
        <v>0.13</v>
      </c>
      <c r="D13">
        <v>-0.71330000000000005</v>
      </c>
      <c r="E13">
        <v>-0.73050000000000004</v>
      </c>
      <c r="F13">
        <v>-51.589100000000002</v>
      </c>
      <c r="G13">
        <v>1.3827</v>
      </c>
      <c r="H13">
        <v>0.1148</v>
      </c>
      <c r="I13" s="1">
        <f t="shared" ref="I13:I25" si="2">(LN(100/G13))/(SQRT((PI()^2)+((LN(100/G13))^2)))</f>
        <v>0.80621674170156277</v>
      </c>
      <c r="J13" s="11">
        <f t="shared" ref="J13:J25" si="3">4/((I13)*(H13))</f>
        <v>43.218161782865586</v>
      </c>
    </row>
    <row r="14" spans="1:10" x14ac:dyDescent="0.25">
      <c r="A14">
        <v>16</v>
      </c>
      <c r="B14">
        <v>-3.05</v>
      </c>
      <c r="C14">
        <v>-0.12</v>
      </c>
      <c r="D14">
        <v>-0.90529999999999999</v>
      </c>
      <c r="E14">
        <v>-0.91669999999999996</v>
      </c>
      <c r="F14">
        <v>-51.485999999999997</v>
      </c>
      <c r="G14">
        <v>1.7583</v>
      </c>
      <c r="H14">
        <v>0.13339999999999999</v>
      </c>
      <c r="I14" s="1">
        <f t="shared" si="2"/>
        <v>0.789472399012078</v>
      </c>
      <c r="J14" s="11">
        <f t="shared" si="3"/>
        <v>37.981071325323356</v>
      </c>
    </row>
    <row r="15" spans="1:10" x14ac:dyDescent="0.25">
      <c r="A15">
        <v>16</v>
      </c>
      <c r="B15">
        <v>-3.04</v>
      </c>
      <c r="C15">
        <v>0</v>
      </c>
      <c r="D15">
        <v>-0.62739999999999996</v>
      </c>
      <c r="E15">
        <v>-0.6532</v>
      </c>
      <c r="F15">
        <v>-50.85</v>
      </c>
      <c r="G15">
        <v>1.2338</v>
      </c>
      <c r="H15">
        <v>0.1089</v>
      </c>
      <c r="I15" s="1">
        <f t="shared" si="2"/>
        <v>0.81353591760539634</v>
      </c>
      <c r="J15" s="11">
        <f t="shared" si="3"/>
        <v>45.149753104903688</v>
      </c>
    </row>
    <row r="16" spans="1:10" x14ac:dyDescent="0.25">
      <c r="A16">
        <v>16</v>
      </c>
      <c r="B16">
        <v>-3.03</v>
      </c>
      <c r="C16">
        <v>0.12</v>
      </c>
      <c r="D16">
        <v>-0.71330000000000005</v>
      </c>
      <c r="E16">
        <v>-0.71909999999999996</v>
      </c>
      <c r="F16">
        <v>-50.640900000000002</v>
      </c>
      <c r="G16">
        <v>1.4086000000000001</v>
      </c>
      <c r="H16">
        <v>0.14499999999999999</v>
      </c>
      <c r="I16" s="1">
        <f t="shared" si="2"/>
        <v>0.80498830549455547</v>
      </c>
      <c r="J16" s="11">
        <f t="shared" si="3"/>
        <v>34.269077834123024</v>
      </c>
    </row>
    <row r="17" spans="1:10" x14ac:dyDescent="0.25">
      <c r="A17">
        <v>18</v>
      </c>
      <c r="B17">
        <v>-3.6</v>
      </c>
      <c r="C17">
        <v>0.14000000000000001</v>
      </c>
      <c r="D17">
        <v>-1.0285</v>
      </c>
      <c r="E17">
        <v>-1.0972</v>
      </c>
      <c r="F17">
        <v>-51.726599999999998</v>
      </c>
      <c r="G17">
        <v>1.9883</v>
      </c>
      <c r="H17">
        <v>0.1134</v>
      </c>
      <c r="I17" s="1">
        <f t="shared" si="2"/>
        <v>0.78016111309669467</v>
      </c>
      <c r="J17" s="11">
        <f t="shared" si="3"/>
        <v>45.212928476646702</v>
      </c>
    </row>
    <row r="18" spans="1:10" x14ac:dyDescent="0.25">
      <c r="A18">
        <v>18</v>
      </c>
      <c r="B18">
        <v>-3.17</v>
      </c>
      <c r="C18">
        <v>-0.3</v>
      </c>
      <c r="D18">
        <v>-1.1488</v>
      </c>
      <c r="E18">
        <v>-1.1802999999999999</v>
      </c>
      <c r="F18">
        <v>-48.930599999999998</v>
      </c>
      <c r="G18">
        <v>2.3477999999999999</v>
      </c>
      <c r="H18">
        <v>0.15359999999999999</v>
      </c>
      <c r="I18" s="1">
        <f t="shared" si="2"/>
        <v>0.76669312619638774</v>
      </c>
      <c r="J18" s="11">
        <f t="shared" si="3"/>
        <v>33.966219047588176</v>
      </c>
    </row>
    <row r="19" spans="1:10" x14ac:dyDescent="0.25">
      <c r="A19">
        <v>18</v>
      </c>
      <c r="B19">
        <v>-3.21</v>
      </c>
      <c r="C19">
        <v>-0.01</v>
      </c>
      <c r="D19">
        <v>-0.81069999999999998</v>
      </c>
      <c r="E19">
        <v>-0.82220000000000004</v>
      </c>
      <c r="F19">
        <v>-50.239800000000002</v>
      </c>
      <c r="G19">
        <v>1.6136999999999999</v>
      </c>
      <c r="H19">
        <v>0.10929999999999999</v>
      </c>
      <c r="I19" s="1">
        <f t="shared" si="2"/>
        <v>0.79566536942642607</v>
      </c>
      <c r="J19" s="11">
        <f t="shared" si="3"/>
        <v>45.994867612078032</v>
      </c>
    </row>
    <row r="20" spans="1:10" x14ac:dyDescent="0.25">
      <c r="A20">
        <v>18</v>
      </c>
      <c r="B20">
        <v>-3.64</v>
      </c>
      <c r="C20">
        <v>-0.15</v>
      </c>
      <c r="D20">
        <v>-0.93969999999999998</v>
      </c>
      <c r="E20">
        <v>-0.97689999999999999</v>
      </c>
      <c r="F20">
        <v>-48.778799999999997</v>
      </c>
      <c r="G20">
        <v>1.9263999999999999</v>
      </c>
      <c r="H20">
        <v>0.12839999999999999</v>
      </c>
      <c r="I20" s="1">
        <f t="shared" si="2"/>
        <v>0.78260769237643923</v>
      </c>
      <c r="J20" s="11">
        <f t="shared" si="3"/>
        <v>39.806212331597251</v>
      </c>
    </row>
    <row r="21" spans="1:10" x14ac:dyDescent="0.25">
      <c r="A21">
        <v>18</v>
      </c>
      <c r="B21">
        <v>-3.47</v>
      </c>
      <c r="C21">
        <v>-0.43</v>
      </c>
      <c r="D21">
        <v>-0.88519999999999999</v>
      </c>
      <c r="E21">
        <v>-0.95109999999999995</v>
      </c>
      <c r="F21">
        <v>-49.606699999999996</v>
      </c>
      <c r="G21">
        <v>1.7845</v>
      </c>
      <c r="H21">
        <v>0.1231</v>
      </c>
      <c r="I21" s="1">
        <f t="shared" si="2"/>
        <v>0.78838000014370879</v>
      </c>
      <c r="J21" s="11">
        <f t="shared" si="3"/>
        <v>41.216047320379538</v>
      </c>
    </row>
    <row r="22" spans="1:10" x14ac:dyDescent="0.25">
      <c r="A22">
        <v>20</v>
      </c>
      <c r="B22">
        <v>-3.51</v>
      </c>
      <c r="C22">
        <v>-0.24</v>
      </c>
      <c r="D22">
        <v>-0.51849999999999996</v>
      </c>
      <c r="E22">
        <v>-0.51849999999999996</v>
      </c>
      <c r="F22">
        <v>-49.483499999999999</v>
      </c>
      <c r="G22">
        <v>1.0479000000000001</v>
      </c>
      <c r="H22">
        <v>7.4499999999999997E-2</v>
      </c>
      <c r="I22" s="1">
        <f t="shared" si="2"/>
        <v>0.82339164112578911</v>
      </c>
      <c r="J22" s="11">
        <f t="shared" si="3"/>
        <v>65.207457163853874</v>
      </c>
    </row>
    <row r="23" spans="1:10" x14ac:dyDescent="0.25">
      <c r="A23">
        <v>20</v>
      </c>
      <c r="B23">
        <v>-3.52</v>
      </c>
      <c r="C23">
        <v>0.13</v>
      </c>
      <c r="D23">
        <v>-0.2979</v>
      </c>
      <c r="E23">
        <v>-0.35520000000000002</v>
      </c>
      <c r="F23">
        <v>-51.116399999999999</v>
      </c>
      <c r="G23">
        <v>0.58289999999999997</v>
      </c>
      <c r="H23">
        <v>0.1019</v>
      </c>
      <c r="I23" s="1">
        <f t="shared" si="2"/>
        <v>0.85346769934701383</v>
      </c>
      <c r="J23" s="11">
        <f t="shared" si="3"/>
        <v>45.993739172174948</v>
      </c>
    </row>
    <row r="24" spans="1:10" x14ac:dyDescent="0.25">
      <c r="A24">
        <v>20</v>
      </c>
      <c r="B24">
        <v>-3.28</v>
      </c>
      <c r="C24">
        <v>-0.27</v>
      </c>
      <c r="D24">
        <v>-0.19769999999999999</v>
      </c>
      <c r="E24">
        <v>-0.19769999999999999</v>
      </c>
      <c r="F24">
        <v>-50.809899999999999</v>
      </c>
      <c r="G24">
        <v>0.38900000000000001</v>
      </c>
      <c r="H24">
        <v>3.5999999999999997E-2</v>
      </c>
      <c r="I24" s="1">
        <f t="shared" si="2"/>
        <v>0.87022637765653343</v>
      </c>
      <c r="J24" s="11">
        <f t="shared" si="3"/>
        <v>127.68069776318039</v>
      </c>
    </row>
    <row r="25" spans="1:10" x14ac:dyDescent="0.25">
      <c r="A25">
        <v>20</v>
      </c>
      <c r="B25">
        <v>-3.32</v>
      </c>
      <c r="C25">
        <v>0.08</v>
      </c>
      <c r="D25">
        <v>-5.16E-2</v>
      </c>
      <c r="E25">
        <v>-5.16E-2</v>
      </c>
      <c r="F25">
        <v>-50.775500000000001</v>
      </c>
      <c r="G25">
        <v>0.1016</v>
      </c>
      <c r="H25">
        <v>2.1999999999999999E-2</v>
      </c>
      <c r="I25" s="1">
        <f t="shared" si="2"/>
        <v>0.90992235092898721</v>
      </c>
      <c r="J25" s="11">
        <f t="shared" si="3"/>
        <v>199.8172499362766</v>
      </c>
    </row>
    <row r="28" spans="1:10" x14ac:dyDescent="0.25">
      <c r="A28" t="s">
        <v>7</v>
      </c>
    </row>
    <row r="29" spans="1:10" x14ac:dyDescent="0.25">
      <c r="A29" t="s">
        <v>0</v>
      </c>
      <c r="B29" t="s">
        <v>12</v>
      </c>
      <c r="C29" t="s">
        <v>15</v>
      </c>
      <c r="D29" t="s">
        <v>3</v>
      </c>
      <c r="E29" t="s">
        <v>4</v>
      </c>
      <c r="F29" t="s">
        <v>5</v>
      </c>
      <c r="G29" t="s">
        <v>13</v>
      </c>
      <c r="H29" t="s">
        <v>6</v>
      </c>
      <c r="I29" t="s">
        <v>9</v>
      </c>
      <c r="J29" t="s">
        <v>10</v>
      </c>
    </row>
    <row r="30" spans="1:10" x14ac:dyDescent="0.25">
      <c r="A30">
        <v>12</v>
      </c>
      <c r="B30" s="1">
        <f>AVERAGE(B2:B6)</f>
        <v>-1.8460000000000001</v>
      </c>
      <c r="C30" s="12" cm="1">
        <f t="array" ref="C30">AVERAGE(ABS(C2:C6))</f>
        <v>3.0000000000000006E-2</v>
      </c>
      <c r="D30" s="1">
        <f t="shared" ref="D30:J30" si="4">AVERAGE(D2:D6)</f>
        <v>-9.11E-2</v>
      </c>
      <c r="E30" s="1">
        <f t="shared" si="4"/>
        <v>-9.3979999999999994E-2</v>
      </c>
      <c r="F30" s="1">
        <f t="shared" si="4"/>
        <v>-43.150040000000004</v>
      </c>
      <c r="G30" s="1">
        <f t="shared" si="4"/>
        <v>0.20592000000000002</v>
      </c>
      <c r="H30" s="1">
        <f t="shared" si="4"/>
        <v>5.8519999999999996E-2</v>
      </c>
      <c r="I30" s="1">
        <f t="shared" si="4"/>
        <v>0.89913843600533672</v>
      </c>
      <c r="J30" s="1">
        <f t="shared" si="4"/>
        <v>91.559835102922406</v>
      </c>
    </row>
    <row r="31" spans="1:10" x14ac:dyDescent="0.25">
      <c r="A31">
        <v>14</v>
      </c>
      <c r="B31" s="1">
        <f>AVERAGE(B7:B11)</f>
        <v>-2.3600000000000003</v>
      </c>
      <c r="C31" s="12" cm="1">
        <f t="array" ref="C31">AVERAGE(ABS(C3:C7))</f>
        <v>3.3999999999999996E-2</v>
      </c>
      <c r="D31" s="1">
        <f t="shared" ref="D31:J31" si="5">AVERAGE(D7:D11)</f>
        <v>-0.35008</v>
      </c>
      <c r="E31" s="1">
        <f t="shared" si="5"/>
        <v>-0.37644</v>
      </c>
      <c r="F31" s="1">
        <f t="shared" si="5"/>
        <v>-44.638580000000005</v>
      </c>
      <c r="G31" s="1">
        <f t="shared" si="5"/>
        <v>0.79925999999999997</v>
      </c>
      <c r="H31" s="1">
        <f t="shared" si="5"/>
        <v>0.15836</v>
      </c>
      <c r="I31" s="1">
        <f t="shared" si="5"/>
        <v>0.84576842047780809</v>
      </c>
      <c r="J31" s="1">
        <f t="shared" si="5"/>
        <v>33.416762873576559</v>
      </c>
    </row>
    <row r="32" spans="1:10" x14ac:dyDescent="0.25">
      <c r="A32">
        <v>16</v>
      </c>
      <c r="B32" s="1">
        <f>AVERAGE(B12:B16)</f>
        <v>-3.0219999999999994</v>
      </c>
      <c r="C32" s="12" cm="1">
        <f t="array" ref="C32">AVERAGE(ABS(C4:C8))</f>
        <v>6.2E-2</v>
      </c>
      <c r="D32" s="1">
        <f t="shared" ref="D32:J32" si="6">AVERAGE(D12:D16)</f>
        <v>-0.71734000000000009</v>
      </c>
      <c r="E32" s="1">
        <f t="shared" si="6"/>
        <v>-0.73568000000000011</v>
      </c>
      <c r="F32" s="1">
        <f t="shared" si="6"/>
        <v>-50.490179999999995</v>
      </c>
      <c r="G32" s="1">
        <f t="shared" si="6"/>
        <v>1.41872</v>
      </c>
      <c r="H32" s="1">
        <f t="shared" si="6"/>
        <v>0.14268</v>
      </c>
      <c r="I32" s="1">
        <f t="shared" si="6"/>
        <v>0.80478740006949001</v>
      </c>
      <c r="J32" s="1">
        <f t="shared" si="6"/>
        <v>36.79938854654084</v>
      </c>
    </row>
    <row r="33" spans="1:10" x14ac:dyDescent="0.25">
      <c r="A33">
        <v>18</v>
      </c>
      <c r="B33" s="1">
        <f>AVERAGE(B17:B21)</f>
        <v>-3.4180000000000001</v>
      </c>
      <c r="C33" s="12" cm="1">
        <f t="array" ref="C33">AVERAGE(ABS(C5:C9))</f>
        <v>6.8000000000000005E-2</v>
      </c>
      <c r="D33" s="1">
        <f t="shared" ref="D33:J33" si="7">AVERAGE(D17:D21)</f>
        <v>-0.96257999999999999</v>
      </c>
      <c r="E33" s="1">
        <f t="shared" si="7"/>
        <v>-1.0055400000000001</v>
      </c>
      <c r="F33" s="1">
        <f t="shared" si="7"/>
        <v>-49.856499999999997</v>
      </c>
      <c r="G33" s="1">
        <f t="shared" si="7"/>
        <v>1.93214</v>
      </c>
      <c r="H33" s="1">
        <f t="shared" si="7"/>
        <v>0.12556</v>
      </c>
      <c r="I33" s="1">
        <f t="shared" si="7"/>
        <v>0.7827014602479313</v>
      </c>
      <c r="J33" s="1">
        <f t="shared" si="7"/>
        <v>41.239254957657934</v>
      </c>
    </row>
    <row r="34" spans="1:10" x14ac:dyDescent="0.25">
      <c r="A34">
        <v>20</v>
      </c>
      <c r="B34" s="1">
        <f>AVERAGE(B22:B25)</f>
        <v>-3.4074999999999998</v>
      </c>
      <c r="C34" s="12" cm="1">
        <f t="array" ref="C34">AVERAGE(ABS(C6:C10))</f>
        <v>6.6000000000000003E-2</v>
      </c>
      <c r="D34" s="1">
        <f t="shared" ref="D34:J34" si="8">AVERAGE(D22:D25)</f>
        <v>-0.26642500000000002</v>
      </c>
      <c r="E34" s="1">
        <f t="shared" si="8"/>
        <v>-0.28075</v>
      </c>
      <c r="F34" s="1">
        <f t="shared" si="8"/>
        <v>-50.546324999999996</v>
      </c>
      <c r="G34" s="1">
        <f t="shared" si="8"/>
        <v>0.53034999999999999</v>
      </c>
      <c r="H34" s="1">
        <f t="shared" si="8"/>
        <v>5.8599999999999999E-2</v>
      </c>
      <c r="I34" s="1">
        <f t="shared" si="8"/>
        <v>0.8642520172645809</v>
      </c>
      <c r="J34" s="1">
        <f t="shared" si="8"/>
        <v>109.67478600887145</v>
      </c>
    </row>
  </sheetData>
  <pageMargins left="0.7" right="0.7" top="0.75" bottom="0.75" header="0.3" footer="0.3"/>
  <ignoredErrors>
    <ignoredError sqref="B30 B31 D30:J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AE1B-2DD1-4886-985D-35E5FAD312E9}">
  <dimension ref="A1:Q34"/>
  <sheetViews>
    <sheetView topLeftCell="D1" workbookViewId="0">
      <pane ySplit="1" topLeftCell="A2" activePane="bottomLeft" state="frozen"/>
      <selection pane="bottomLeft" activeCell="L7" sqref="L7"/>
    </sheetView>
  </sheetViews>
  <sheetFormatPr defaultRowHeight="15" x14ac:dyDescent="0.25"/>
  <cols>
    <col min="1" max="1" width="19.42578125" customWidth="1"/>
    <col min="2" max="2" width="32.28515625" customWidth="1"/>
    <col min="3" max="3" width="25" customWidth="1"/>
    <col min="4" max="4" width="26.42578125" customWidth="1"/>
    <col min="5" max="5" width="16.7109375" customWidth="1"/>
    <col min="6" max="6" width="25.7109375" customWidth="1"/>
    <col min="7" max="7" width="16.85546875" customWidth="1"/>
    <col min="8" max="8" width="15.140625" customWidth="1"/>
    <col min="9" max="9" width="15.7109375" customWidth="1"/>
    <col min="10" max="10" width="13.42578125" hidden="1" customWidth="1"/>
    <col min="11" max="11" width="20.28515625" customWidth="1"/>
    <col min="12" max="12" width="24.7109375" customWidth="1"/>
    <col min="13" max="13" width="12.28515625" customWidth="1"/>
    <col min="14" max="15" width="12" customWidth="1"/>
    <col min="16" max="16" width="16.140625" customWidth="1"/>
    <col min="17" max="17" width="36.140625" customWidth="1"/>
    <col min="18" max="18" width="11.28515625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8</v>
      </c>
      <c r="K1" t="s">
        <v>9</v>
      </c>
      <c r="L1" t="s">
        <v>10</v>
      </c>
    </row>
    <row r="2" spans="1:17" x14ac:dyDescent="0.25">
      <c r="A2">
        <v>12</v>
      </c>
      <c r="B2" s="11">
        <f>(A2/(12/26))*0.10472</f>
        <v>2.7227199999999998</v>
      </c>
      <c r="C2">
        <v>-1.63</v>
      </c>
      <c r="D2">
        <v>0</v>
      </c>
      <c r="E2">
        <v>0</v>
      </c>
      <c r="F2">
        <v>0</v>
      </c>
      <c r="G2">
        <v>-48.822499999999998</v>
      </c>
      <c r="H2">
        <v>0</v>
      </c>
      <c r="I2">
        <v>0</v>
      </c>
      <c r="J2">
        <v>0</v>
      </c>
      <c r="K2">
        <v>1</v>
      </c>
      <c r="L2" s="1" t="e">
        <f t="shared" ref="L2:L6" si="0">4/((I2)*(K2))</f>
        <v>#DIV/0!</v>
      </c>
    </row>
    <row r="3" spans="1:17" x14ac:dyDescent="0.25">
      <c r="A3">
        <v>12</v>
      </c>
      <c r="B3" s="11">
        <f t="shared" ref="B3:B26" si="1">(A3/(12/26))*0.10472</f>
        <v>2.7227199999999998</v>
      </c>
      <c r="C3">
        <v>-1.97</v>
      </c>
      <c r="D3">
        <v>0</v>
      </c>
      <c r="E3">
        <v>0</v>
      </c>
      <c r="F3">
        <v>0</v>
      </c>
      <c r="G3">
        <v>-40.691499999999998</v>
      </c>
      <c r="H3">
        <v>0</v>
      </c>
      <c r="I3">
        <v>0</v>
      </c>
      <c r="J3">
        <v>0</v>
      </c>
      <c r="K3">
        <v>1</v>
      </c>
      <c r="L3" s="1" t="e">
        <f t="shared" si="0"/>
        <v>#DIV/0!</v>
      </c>
    </row>
    <row r="4" spans="1:17" x14ac:dyDescent="0.25">
      <c r="A4">
        <v>12</v>
      </c>
      <c r="B4" s="11">
        <f t="shared" si="1"/>
        <v>2.7227199999999998</v>
      </c>
      <c r="C4">
        <v>-1.98</v>
      </c>
      <c r="D4">
        <v>0</v>
      </c>
      <c r="E4">
        <v>0</v>
      </c>
      <c r="F4">
        <v>0</v>
      </c>
      <c r="G4">
        <v>-40.1873</v>
      </c>
      <c r="H4">
        <v>0</v>
      </c>
      <c r="I4">
        <v>0</v>
      </c>
      <c r="J4">
        <v>0</v>
      </c>
      <c r="K4">
        <v>1</v>
      </c>
      <c r="L4" s="1" t="e">
        <f t="shared" si="0"/>
        <v>#DIV/0!</v>
      </c>
    </row>
    <row r="5" spans="1:17" x14ac:dyDescent="0.25">
      <c r="A5">
        <v>12</v>
      </c>
      <c r="B5" s="11">
        <f t="shared" si="1"/>
        <v>2.7227199999999998</v>
      </c>
      <c r="C5">
        <v>-2.09</v>
      </c>
      <c r="D5">
        <v>0</v>
      </c>
      <c r="E5">
        <v>0</v>
      </c>
      <c r="F5">
        <v>0</v>
      </c>
      <c r="G5">
        <v>-40.402099999999997</v>
      </c>
      <c r="H5">
        <v>0</v>
      </c>
      <c r="I5">
        <v>0</v>
      </c>
      <c r="J5">
        <v>0</v>
      </c>
      <c r="K5">
        <v>1</v>
      </c>
      <c r="L5" s="1" t="e">
        <f t="shared" si="0"/>
        <v>#DIV/0!</v>
      </c>
    </row>
    <row r="6" spans="1:17" x14ac:dyDescent="0.25">
      <c r="A6">
        <v>12</v>
      </c>
      <c r="B6" s="11">
        <f t="shared" si="1"/>
        <v>2.7227199999999998</v>
      </c>
      <c r="C6">
        <v>-2.09</v>
      </c>
      <c r="D6">
        <v>0</v>
      </c>
      <c r="E6">
        <v>0</v>
      </c>
      <c r="F6">
        <v>0</v>
      </c>
      <c r="G6">
        <v>-40.052599999999998</v>
      </c>
      <c r="H6">
        <v>0</v>
      </c>
      <c r="I6">
        <v>0</v>
      </c>
      <c r="J6">
        <v>0</v>
      </c>
      <c r="K6">
        <v>1</v>
      </c>
      <c r="L6" s="1" t="e">
        <f t="shared" si="0"/>
        <v>#DIV/0!</v>
      </c>
    </row>
    <row r="7" spans="1:17" x14ac:dyDescent="0.25">
      <c r="A7">
        <v>14</v>
      </c>
      <c r="B7" s="11">
        <f t="shared" si="1"/>
        <v>3.1765066666666661</v>
      </c>
      <c r="C7">
        <v>-2.39</v>
      </c>
      <c r="D7">
        <v>0.02</v>
      </c>
      <c r="E7">
        <v>-5.7299999999999997E-2</v>
      </c>
      <c r="F7">
        <v>-5.7299999999999997E-2</v>
      </c>
      <c r="G7" s="1">
        <v>-55.573999999999998</v>
      </c>
      <c r="H7">
        <v>0.1031</v>
      </c>
      <c r="I7">
        <v>0.1118</v>
      </c>
      <c r="J7">
        <v>1.18E-2</v>
      </c>
      <c r="K7" s="1">
        <f>(LN(100/I7))/(SQRT((PI()^2)+((LN(100/I7))^2)))</f>
        <v>0.90771130554561608</v>
      </c>
      <c r="L7" s="1">
        <f>4/((I7)*(K7))</f>
        <v>39.415808852962492</v>
      </c>
    </row>
    <row r="8" spans="1:17" x14ac:dyDescent="0.25">
      <c r="A8">
        <v>14</v>
      </c>
      <c r="B8" s="11">
        <f t="shared" si="1"/>
        <v>3.1765066666666661</v>
      </c>
      <c r="C8">
        <v>-2.57</v>
      </c>
      <c r="D8">
        <v>0.01</v>
      </c>
      <c r="E8">
        <v>-9.4500000000000001E-2</v>
      </c>
      <c r="F8">
        <v>-9.4500000000000001E-2</v>
      </c>
      <c r="G8">
        <v>-45.068899999999999</v>
      </c>
      <c r="H8">
        <v>0.20979999999999999</v>
      </c>
      <c r="I8">
        <v>0.2283</v>
      </c>
      <c r="J8">
        <v>8.3000000000000001E-3</v>
      </c>
      <c r="K8" s="1">
        <f t="shared" ref="K8:K25" si="2">(LN(100/I8))/(SQRT((PI()^2)+((LN(100/I8))^2)))</f>
        <v>0.88848016296782562</v>
      </c>
      <c r="L8" s="1">
        <f t="shared" ref="L8:L26" si="3">4/((I8)*(K8))</f>
        <v>19.719974274438027</v>
      </c>
    </row>
    <row r="9" spans="1:17" x14ac:dyDescent="0.25">
      <c r="A9">
        <v>14</v>
      </c>
      <c r="B9" s="11">
        <f t="shared" si="1"/>
        <v>3.1765066666666661</v>
      </c>
      <c r="C9">
        <v>-2.37</v>
      </c>
      <c r="D9">
        <v>0.06</v>
      </c>
      <c r="E9">
        <v>-0.37530000000000002</v>
      </c>
      <c r="F9">
        <v>-0.37530000000000002</v>
      </c>
      <c r="G9">
        <v>-49.053800000000003</v>
      </c>
      <c r="H9">
        <v>0.7651</v>
      </c>
      <c r="I9">
        <v>0.34429999999999999</v>
      </c>
      <c r="J9">
        <v>2.4299999999999999E-2</v>
      </c>
      <c r="K9" s="1">
        <f t="shared" si="2"/>
        <v>0.87475847967484732</v>
      </c>
      <c r="L9" s="1">
        <f t="shared" si="3"/>
        <v>13.281123265439335</v>
      </c>
    </row>
    <row r="10" spans="1:17" x14ac:dyDescent="0.25">
      <c r="A10">
        <v>14</v>
      </c>
      <c r="B10" s="11">
        <f t="shared" si="1"/>
        <v>3.1765066666666661</v>
      </c>
      <c r="C10">
        <v>-2.0499999999999998</v>
      </c>
      <c r="D10">
        <v>0</v>
      </c>
      <c r="E10">
        <v>0</v>
      </c>
      <c r="F10">
        <v>0</v>
      </c>
      <c r="G10">
        <v>-43.642200000000003</v>
      </c>
      <c r="H10">
        <v>0</v>
      </c>
      <c r="I10">
        <v>0</v>
      </c>
      <c r="J10">
        <v>0</v>
      </c>
      <c r="K10">
        <v>1</v>
      </c>
      <c r="L10" s="1" t="e">
        <f t="shared" si="3"/>
        <v>#DIV/0!</v>
      </c>
    </row>
    <row r="11" spans="1:17" x14ac:dyDescent="0.25">
      <c r="A11">
        <v>14</v>
      </c>
      <c r="B11" s="11">
        <f t="shared" si="1"/>
        <v>3.1765066666666661</v>
      </c>
      <c r="C11">
        <v>-2.48</v>
      </c>
      <c r="D11">
        <v>0</v>
      </c>
      <c r="E11">
        <v>0</v>
      </c>
      <c r="F11">
        <v>0</v>
      </c>
      <c r="G11">
        <v>-44.899799999999999</v>
      </c>
      <c r="H11">
        <v>0</v>
      </c>
      <c r="I11">
        <v>0</v>
      </c>
      <c r="J11">
        <v>0</v>
      </c>
      <c r="K11">
        <v>1</v>
      </c>
      <c r="L11" s="1" t="e">
        <f t="shared" si="3"/>
        <v>#DIV/0!</v>
      </c>
    </row>
    <row r="12" spans="1:17" x14ac:dyDescent="0.25">
      <c r="A12">
        <v>16</v>
      </c>
      <c r="B12" s="11">
        <f t="shared" si="1"/>
        <v>3.6302933333333329</v>
      </c>
      <c r="C12">
        <v>-2.83</v>
      </c>
      <c r="D12">
        <v>0.34</v>
      </c>
      <c r="E12">
        <v>-1.0084</v>
      </c>
      <c r="F12">
        <v>-1.0399</v>
      </c>
      <c r="G12">
        <v>-60.6218</v>
      </c>
      <c r="H12">
        <v>1.6634</v>
      </c>
      <c r="I12">
        <v>0.2341</v>
      </c>
      <c r="J12">
        <v>1.41E-2</v>
      </c>
      <c r="K12" s="1">
        <f t="shared" si="2"/>
        <v>0.8877045689419657</v>
      </c>
      <c r="L12" s="1">
        <f t="shared" si="3"/>
        <v>19.24819999449965</v>
      </c>
    </row>
    <row r="13" spans="1:17" x14ac:dyDescent="0.25">
      <c r="A13">
        <v>16</v>
      </c>
      <c r="B13" s="11">
        <f t="shared" si="1"/>
        <v>3.6302933333333329</v>
      </c>
      <c r="C13">
        <v>-2.87</v>
      </c>
      <c r="D13">
        <v>0</v>
      </c>
      <c r="E13">
        <v>0</v>
      </c>
      <c r="F13">
        <v>0</v>
      </c>
      <c r="G13">
        <v>-45.727800000000002</v>
      </c>
      <c r="H13">
        <v>0</v>
      </c>
      <c r="I13">
        <v>0</v>
      </c>
      <c r="J13">
        <v>0</v>
      </c>
      <c r="K13">
        <v>1</v>
      </c>
      <c r="L13" s="1" t="e">
        <f t="shared" si="3"/>
        <v>#DIV/0!</v>
      </c>
    </row>
    <row r="14" spans="1:17" x14ac:dyDescent="0.25">
      <c r="A14">
        <v>16</v>
      </c>
      <c r="B14" s="11">
        <f t="shared" si="1"/>
        <v>3.6302933333333329</v>
      </c>
      <c r="C14">
        <v>-2.74</v>
      </c>
      <c r="D14">
        <v>0.08</v>
      </c>
      <c r="E14">
        <v>-0.25209999999999999</v>
      </c>
      <c r="F14">
        <v>-0.25209999999999999</v>
      </c>
      <c r="G14">
        <v>-50.016399999999997</v>
      </c>
      <c r="H14">
        <v>0.504</v>
      </c>
      <c r="I14">
        <v>0.1133</v>
      </c>
      <c r="J14">
        <v>3.3E-3</v>
      </c>
      <c r="K14" s="1">
        <f t="shared" si="2"/>
        <v>0.90739714799411597</v>
      </c>
      <c r="L14" s="1">
        <f t="shared" si="3"/>
        <v>38.907441357913257</v>
      </c>
      <c r="M14" s="1"/>
      <c r="N14" s="1"/>
      <c r="P14" s="1"/>
      <c r="Q14" s="1"/>
    </row>
    <row r="15" spans="1:17" x14ac:dyDescent="0.25">
      <c r="A15">
        <v>16</v>
      </c>
      <c r="B15" s="11">
        <f t="shared" si="1"/>
        <v>3.6302933333333329</v>
      </c>
      <c r="C15">
        <v>-2.3199999999999998</v>
      </c>
      <c r="D15">
        <v>0.02</v>
      </c>
      <c r="E15">
        <v>-0.1862</v>
      </c>
      <c r="F15">
        <v>-0.1862</v>
      </c>
      <c r="G15">
        <v>-47.950800000000001</v>
      </c>
      <c r="H15">
        <v>0.38829999999999998</v>
      </c>
      <c r="I15">
        <v>0.32290000000000002</v>
      </c>
      <c r="J15">
        <v>2.8999999999999998E-3</v>
      </c>
      <c r="K15" s="1">
        <f t="shared" si="2"/>
        <v>0.87705257000850656</v>
      </c>
      <c r="L15" s="1">
        <f t="shared" si="3"/>
        <v>14.124280077190861</v>
      </c>
      <c r="M15" s="1"/>
      <c r="N15" s="1"/>
      <c r="P15" s="1"/>
      <c r="Q15" s="1"/>
    </row>
    <row r="16" spans="1:17" x14ac:dyDescent="0.25">
      <c r="A16">
        <v>16</v>
      </c>
      <c r="B16" s="11">
        <f t="shared" si="1"/>
        <v>3.6302933333333329</v>
      </c>
      <c r="C16">
        <v>-3.23</v>
      </c>
      <c r="D16">
        <v>0.3</v>
      </c>
      <c r="E16">
        <v>-0.81930000000000003</v>
      </c>
      <c r="F16">
        <v>-0.88239999999999996</v>
      </c>
      <c r="G16">
        <v>-45.435600000000001</v>
      </c>
      <c r="H16">
        <v>1.8032999999999999</v>
      </c>
      <c r="I16">
        <v>0.2298</v>
      </c>
      <c r="J16">
        <v>9.7999999999999997E-3</v>
      </c>
      <c r="K16" s="1">
        <f t="shared" si="2"/>
        <v>0.88827843626174641</v>
      </c>
      <c r="L16" s="1">
        <f t="shared" si="3"/>
        <v>19.595702960206257</v>
      </c>
      <c r="P16" s="1"/>
      <c r="Q16" s="1"/>
    </row>
    <row r="17" spans="1:17" x14ac:dyDescent="0.25">
      <c r="A17">
        <v>18</v>
      </c>
      <c r="B17" s="11">
        <f t="shared" si="1"/>
        <v>4.0840800000000002</v>
      </c>
      <c r="C17">
        <v>-3.17</v>
      </c>
      <c r="D17">
        <v>0.28999999999999998</v>
      </c>
      <c r="E17">
        <v>-0.77059999999999995</v>
      </c>
      <c r="F17">
        <v>-0.80210000000000004</v>
      </c>
      <c r="G17">
        <v>-46.415300000000002</v>
      </c>
      <c r="H17">
        <v>1.6603000000000001</v>
      </c>
      <c r="I17">
        <v>0.21929999999999999</v>
      </c>
      <c r="J17">
        <v>9.2999999999999992E-3</v>
      </c>
      <c r="K17" s="1">
        <f t="shared" si="2"/>
        <v>0.8897078739731028</v>
      </c>
      <c r="L17" s="1">
        <f t="shared" si="3"/>
        <v>20.500947125167031</v>
      </c>
      <c r="P17" s="1"/>
      <c r="Q17" s="1"/>
    </row>
    <row r="18" spans="1:17" x14ac:dyDescent="0.25">
      <c r="A18">
        <v>18</v>
      </c>
      <c r="B18" s="11">
        <f t="shared" si="1"/>
        <v>4.0840800000000002</v>
      </c>
      <c r="C18">
        <v>-3.12</v>
      </c>
      <c r="D18">
        <v>0.01</v>
      </c>
      <c r="E18">
        <v>-3.15E-2</v>
      </c>
      <c r="F18">
        <v>-3.15E-2</v>
      </c>
      <c r="G18">
        <v>-50.660899999999998</v>
      </c>
      <c r="H18">
        <v>6.2199999999999998E-2</v>
      </c>
      <c r="I18">
        <v>0.1283</v>
      </c>
      <c r="J18">
        <v>1.83E-2</v>
      </c>
      <c r="K18" s="1">
        <f t="shared" si="2"/>
        <v>0.90439148621518839</v>
      </c>
      <c r="L18" s="1">
        <f t="shared" si="3"/>
        <v>34.47282459829372</v>
      </c>
    </row>
    <row r="19" spans="1:17" x14ac:dyDescent="0.25">
      <c r="A19">
        <v>18</v>
      </c>
      <c r="B19" s="11">
        <f t="shared" si="1"/>
        <v>4.0840800000000002</v>
      </c>
      <c r="C19">
        <v>-3.29</v>
      </c>
      <c r="D19">
        <v>0.35</v>
      </c>
      <c r="E19">
        <v>-0.8508</v>
      </c>
      <c r="F19">
        <v>-1.1975</v>
      </c>
      <c r="G19">
        <v>-46.7849</v>
      </c>
      <c r="H19">
        <v>1.8186</v>
      </c>
      <c r="I19">
        <v>0.55010000000000003</v>
      </c>
      <c r="J19">
        <v>1.01E-2</v>
      </c>
      <c r="K19" s="1">
        <f t="shared" si="2"/>
        <v>0.85604521622488183</v>
      </c>
      <c r="L19" s="1">
        <f t="shared" si="3"/>
        <v>8.494183556239312</v>
      </c>
    </row>
    <row r="20" spans="1:17" x14ac:dyDescent="0.25">
      <c r="A20">
        <v>18</v>
      </c>
      <c r="B20" s="11">
        <f t="shared" si="1"/>
        <v>4.0840800000000002</v>
      </c>
      <c r="C20">
        <v>-3.54</v>
      </c>
      <c r="D20">
        <v>0.01</v>
      </c>
      <c r="E20">
        <v>-0.2636</v>
      </c>
      <c r="F20">
        <v>-0.35809999999999997</v>
      </c>
      <c r="G20">
        <v>-49.5608</v>
      </c>
      <c r="H20">
        <v>0.53180000000000005</v>
      </c>
      <c r="I20">
        <v>0.44390000000000002</v>
      </c>
      <c r="J20">
        <v>1.3899999999999999E-2</v>
      </c>
      <c r="K20" s="1">
        <f t="shared" si="2"/>
        <v>0.86506282557380165</v>
      </c>
      <c r="L20" s="1">
        <f t="shared" si="3"/>
        <v>10.416629007508909</v>
      </c>
    </row>
    <row r="21" spans="1:17" x14ac:dyDescent="0.25">
      <c r="A21">
        <v>18</v>
      </c>
      <c r="B21" s="11">
        <f t="shared" si="1"/>
        <v>4.0840800000000002</v>
      </c>
      <c r="C21">
        <v>-2.81</v>
      </c>
      <c r="D21">
        <v>0</v>
      </c>
      <c r="E21">
        <v>0</v>
      </c>
      <c r="F21">
        <v>0</v>
      </c>
      <c r="G21">
        <v>-45.871000000000002</v>
      </c>
      <c r="H21">
        <v>0</v>
      </c>
      <c r="I21">
        <v>0</v>
      </c>
      <c r="J21">
        <v>0</v>
      </c>
      <c r="K21">
        <v>1</v>
      </c>
      <c r="L21" s="1" t="e">
        <f t="shared" si="3"/>
        <v>#DIV/0!</v>
      </c>
    </row>
    <row r="22" spans="1:17" x14ac:dyDescent="0.25">
      <c r="A22">
        <v>20</v>
      </c>
      <c r="B22" s="11">
        <f t="shared" si="1"/>
        <v>4.537866666666666</v>
      </c>
      <c r="C22">
        <v>-3.35</v>
      </c>
      <c r="D22">
        <v>0</v>
      </c>
      <c r="E22">
        <v>-6.0199999999999997E-2</v>
      </c>
      <c r="F22">
        <v>-6.0199999999999997E-2</v>
      </c>
      <c r="G22">
        <v>-49.592399999999998</v>
      </c>
      <c r="H22">
        <v>0.12130000000000001</v>
      </c>
      <c r="I22">
        <v>0.2137</v>
      </c>
      <c r="J22">
        <v>3.7000000000000002E-3</v>
      </c>
      <c r="K22" s="1">
        <f t="shared" si="2"/>
        <v>0.8904874135127594</v>
      </c>
      <c r="L22" s="1">
        <f t="shared" si="3"/>
        <v>21.019756649933722</v>
      </c>
    </row>
    <row r="23" spans="1:17" x14ac:dyDescent="0.25">
      <c r="A23">
        <v>20</v>
      </c>
      <c r="B23" s="11">
        <f t="shared" si="1"/>
        <v>4.537866666666666</v>
      </c>
      <c r="C23">
        <v>-2.86</v>
      </c>
      <c r="D23">
        <v>0</v>
      </c>
      <c r="E23">
        <v>-6.59E-2</v>
      </c>
      <c r="F23">
        <v>-9.4500000000000001E-2</v>
      </c>
      <c r="G23">
        <v>-54.118699999999997</v>
      </c>
      <c r="H23">
        <v>0.12180000000000001</v>
      </c>
      <c r="I23">
        <v>0.43230000000000002</v>
      </c>
      <c r="J23">
        <v>2.3E-3</v>
      </c>
      <c r="K23" s="1">
        <f t="shared" si="2"/>
        <v>0.86612115070884954</v>
      </c>
      <c r="L23" s="1">
        <f t="shared" si="3"/>
        <v>10.683070922285994</v>
      </c>
    </row>
    <row r="24" spans="1:17" x14ac:dyDescent="0.25">
      <c r="A24">
        <v>20</v>
      </c>
      <c r="B24" s="11">
        <f t="shared" si="1"/>
        <v>4.537866666666666</v>
      </c>
      <c r="C24">
        <v>-2.2999999999999998</v>
      </c>
      <c r="D24">
        <v>0.01</v>
      </c>
      <c r="E24">
        <v>-3.15E-2</v>
      </c>
      <c r="F24">
        <v>-3.15E-2</v>
      </c>
      <c r="G24">
        <v>-54.843499999999999</v>
      </c>
      <c r="H24">
        <v>5.7500000000000002E-2</v>
      </c>
      <c r="I24">
        <v>0.11260000000000001</v>
      </c>
      <c r="J24">
        <v>2.5999999999999999E-3</v>
      </c>
      <c r="K24" s="1">
        <f t="shared" si="2"/>
        <v>0.90754342351907424</v>
      </c>
      <c r="L24" s="1">
        <f t="shared" si="3"/>
        <v>39.143007116800689</v>
      </c>
    </row>
    <row r="25" spans="1:17" x14ac:dyDescent="0.25">
      <c r="A25">
        <v>20</v>
      </c>
      <c r="B25" s="11">
        <f t="shared" si="1"/>
        <v>4.537866666666666</v>
      </c>
      <c r="C25">
        <v>-2.75</v>
      </c>
      <c r="D25">
        <v>0.02</v>
      </c>
      <c r="E25">
        <v>-6.3E-2</v>
      </c>
      <c r="F25">
        <v>-6.3E-2</v>
      </c>
      <c r="G25">
        <v>-51.660699999999999</v>
      </c>
      <c r="H25">
        <v>0.122</v>
      </c>
      <c r="I25">
        <v>0.11119999999999999</v>
      </c>
      <c r="J25">
        <v>1.1999999999999999E-3</v>
      </c>
      <c r="K25" s="1">
        <f t="shared" si="2"/>
        <v>0.90783771933247037</v>
      </c>
      <c r="L25" s="1">
        <f t="shared" si="3"/>
        <v>39.62296592835142</v>
      </c>
    </row>
    <row r="26" spans="1:17" x14ac:dyDescent="0.25">
      <c r="A26">
        <v>20</v>
      </c>
      <c r="B26" s="11">
        <f t="shared" si="1"/>
        <v>4.537866666666666</v>
      </c>
      <c r="C26">
        <v>-3.52</v>
      </c>
      <c r="D26">
        <v>0</v>
      </c>
      <c r="E26">
        <v>0</v>
      </c>
      <c r="F26">
        <v>0</v>
      </c>
      <c r="G26">
        <v>-52.162100000000002</v>
      </c>
      <c r="H26">
        <v>0</v>
      </c>
      <c r="I26">
        <v>0</v>
      </c>
      <c r="J26">
        <v>0</v>
      </c>
      <c r="K26">
        <v>1</v>
      </c>
      <c r="L26" s="1" t="e">
        <f t="shared" si="3"/>
        <v>#DIV/0!</v>
      </c>
    </row>
    <row r="28" spans="1:17" ht="15.75" thickBot="1" x14ac:dyDescent="0.3"/>
    <row r="29" spans="1:17" x14ac:dyDescent="0.25">
      <c r="A29" s="3" t="s">
        <v>7</v>
      </c>
      <c r="B29" t="s">
        <v>11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14</v>
      </c>
      <c r="I29" t="s">
        <v>6</v>
      </c>
      <c r="J29" t="s">
        <v>8</v>
      </c>
      <c r="K29" t="s">
        <v>9</v>
      </c>
      <c r="L29" t="s">
        <v>10</v>
      </c>
    </row>
    <row r="30" spans="1:17" x14ac:dyDescent="0.25">
      <c r="A30" s="4">
        <v>12</v>
      </c>
      <c r="B30" s="9">
        <v>-2.72</v>
      </c>
      <c r="C30" s="2">
        <f>AVERAGE(C2:C6)</f>
        <v>-1.952</v>
      </c>
      <c r="D30" s="2">
        <f>AVERAGE(D2:D6)</f>
        <v>0</v>
      </c>
      <c r="E30" s="2">
        <f t="shared" ref="E30:J30" si="4">AVERAGE(E2:E6)</f>
        <v>0</v>
      </c>
      <c r="F30" s="2">
        <f t="shared" si="4"/>
        <v>0</v>
      </c>
      <c r="G30" s="2">
        <f t="shared" si="4"/>
        <v>-42.031199999999998</v>
      </c>
      <c r="H30" s="2">
        <f t="shared" si="4"/>
        <v>0</v>
      </c>
      <c r="I30" s="2">
        <f>AVERAGE(I2:I6)</f>
        <v>0</v>
      </c>
      <c r="J30" s="7">
        <f t="shared" si="4"/>
        <v>0</v>
      </c>
      <c r="K30" s="7">
        <v>1</v>
      </c>
      <c r="L30" s="7">
        <v>0</v>
      </c>
    </row>
    <row r="31" spans="1:17" x14ac:dyDescent="0.25">
      <c r="A31" s="4">
        <v>14</v>
      </c>
      <c r="B31" s="9">
        <v>-3.18</v>
      </c>
      <c r="C31" s="2">
        <f>AVERAGE(C7:C11)</f>
        <v>-2.3719999999999999</v>
      </c>
      <c r="D31" s="2">
        <f t="shared" ref="D31:J31" si="5">AVERAGE(D7:D11)</f>
        <v>1.7999999999999999E-2</v>
      </c>
      <c r="E31" s="2">
        <f t="shared" si="5"/>
        <v>-0.10542</v>
      </c>
      <c r="F31" s="2">
        <f t="shared" si="5"/>
        <v>-0.10542</v>
      </c>
      <c r="G31" s="2">
        <f t="shared" si="5"/>
        <v>-47.647739999999999</v>
      </c>
      <c r="H31" s="2">
        <f t="shared" si="5"/>
        <v>0.21559999999999996</v>
      </c>
      <c r="I31" s="2">
        <f t="shared" si="5"/>
        <v>0.13688</v>
      </c>
      <c r="J31" s="7">
        <f t="shared" si="5"/>
        <v>8.879999999999999E-3</v>
      </c>
      <c r="K31" s="7">
        <f>AVERAGE(K7:K9)</f>
        <v>0.89031664939609634</v>
      </c>
      <c r="L31" s="7">
        <f>AVERAGE(L7:L9)</f>
        <v>24.138968797613284</v>
      </c>
    </row>
    <row r="32" spans="1:17" x14ac:dyDescent="0.25">
      <c r="A32" s="4">
        <v>16</v>
      </c>
      <c r="B32" s="9">
        <v>-3.63</v>
      </c>
      <c r="C32" s="2">
        <f>AVERAGE(C12:C16)</f>
        <v>-2.7980000000000005</v>
      </c>
      <c r="D32" s="2">
        <f t="shared" ref="D32:J32" si="6">AVERAGE(D12:D16)</f>
        <v>0.14799999999999999</v>
      </c>
      <c r="E32" s="2">
        <f t="shared" si="6"/>
        <v>-0.45319999999999999</v>
      </c>
      <c r="F32" s="2">
        <f t="shared" si="6"/>
        <v>-0.47211999999999998</v>
      </c>
      <c r="G32" s="2">
        <f t="shared" si="6"/>
        <v>-49.950479999999999</v>
      </c>
      <c r="H32" s="2">
        <f t="shared" si="6"/>
        <v>0.87180000000000002</v>
      </c>
      <c r="I32" s="2">
        <f t="shared" si="6"/>
        <v>0.18002000000000001</v>
      </c>
      <c r="J32" s="7">
        <f t="shared" si="6"/>
        <v>6.0199999999999993E-3</v>
      </c>
      <c r="K32" s="7">
        <f>AVERAGE(K12,K14:K16)</f>
        <v>0.8901081808015836</v>
      </c>
      <c r="L32" s="7">
        <f>AVERAGE(L12,L14:L16)</f>
        <v>22.968906097452507</v>
      </c>
    </row>
    <row r="33" spans="1:12" x14ac:dyDescent="0.25">
      <c r="A33" s="4">
        <v>18</v>
      </c>
      <c r="B33" s="9">
        <v>-4.08</v>
      </c>
      <c r="C33" s="2">
        <f>AVERAGE(C17:C21)</f>
        <v>-3.1860000000000004</v>
      </c>
      <c r="D33" s="2">
        <f t="shared" ref="D33:J33" si="7">AVERAGE(D17:D21)</f>
        <v>0.13199999999999998</v>
      </c>
      <c r="E33" s="2">
        <f t="shared" si="7"/>
        <v>-0.38329999999999997</v>
      </c>
      <c r="F33" s="2">
        <f t="shared" si="7"/>
        <v>-0.47783999999999993</v>
      </c>
      <c r="G33" s="2">
        <f t="shared" si="7"/>
        <v>-47.858580000000003</v>
      </c>
      <c r="H33" s="2">
        <f t="shared" si="7"/>
        <v>0.81458000000000008</v>
      </c>
      <c r="I33" s="2">
        <f t="shared" si="7"/>
        <v>0.26832</v>
      </c>
      <c r="J33" s="7">
        <f t="shared" si="7"/>
        <v>1.0319999999999999E-2</v>
      </c>
      <c r="K33" s="7">
        <f>AVERAGE(K17:K20)</f>
        <v>0.87880185049674375</v>
      </c>
      <c r="L33" s="7">
        <f>AVERAGE(L17:L20)</f>
        <v>18.471146071802245</v>
      </c>
    </row>
    <row r="34" spans="1:12" ht="15.75" thickBot="1" x14ac:dyDescent="0.3">
      <c r="A34" s="5">
        <v>20</v>
      </c>
      <c r="B34" s="10">
        <v>-4.54</v>
      </c>
      <c r="C34" s="6">
        <f>AVERAGE(C22:C26)</f>
        <v>-2.956</v>
      </c>
      <c r="D34" s="6">
        <f t="shared" ref="D34:J34" si="8">AVERAGE(D22:D26)</f>
        <v>6.0000000000000001E-3</v>
      </c>
      <c r="E34" s="6">
        <f t="shared" si="8"/>
        <v>-4.4119999999999999E-2</v>
      </c>
      <c r="F34" s="6">
        <f t="shared" si="8"/>
        <v>-4.9840000000000002E-2</v>
      </c>
      <c r="G34" s="6">
        <f t="shared" si="8"/>
        <v>-52.47547999999999</v>
      </c>
      <c r="H34" s="6">
        <f t="shared" si="8"/>
        <v>8.4520000000000012E-2</v>
      </c>
      <c r="I34" s="6">
        <f t="shared" si="8"/>
        <v>0.17396</v>
      </c>
      <c r="J34" s="8">
        <f t="shared" si="8"/>
        <v>1.9599999999999999E-3</v>
      </c>
      <c r="K34" s="8">
        <f>AVERAGE(K22:K25)</f>
        <v>0.89299742676828842</v>
      </c>
      <c r="L34" s="8">
        <f>AVERAGE(L22:L25)</f>
        <v>27.617200154342957</v>
      </c>
    </row>
  </sheetData>
  <pageMargins left="0.7" right="0.7" top="0.75" bottom="0.75" header="0.3" footer="0.3"/>
  <ignoredErrors>
    <ignoredError sqref="C30:C3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Higher Frequency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2024-07-18T13:59:45Z</dcterms:created>
  <dcterms:modified xsi:type="dcterms:W3CDTF">2024-08-21T01:34:09Z</dcterms:modified>
</cp:coreProperties>
</file>