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161" documentId="8_{149C9F74-8D7B-4648-A146-1D621F11431C}" xr6:coauthVersionLast="47" xr6:coauthVersionMax="47" xr10:uidLastSave="{D2361381-999D-4E2F-AE52-0A34009E6B99}"/>
  <bookViews>
    <workbookView xWindow="-110" yWindow="-110" windowWidth="19420" windowHeight="11500" xr2:uid="{318262BB-F1FF-485E-8DD9-B44390E1733D}"/>
  </bookViews>
  <sheets>
    <sheet name="Particle Density" sheetId="1" r:id="rId1"/>
    <sheet name="pycnometer calibration" sheetId="2" r:id="rId2"/>
    <sheet name="water density at temperatu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10" i="1"/>
  <c r="I11" i="1"/>
  <c r="J14" i="1"/>
  <c r="J4" i="1"/>
  <c r="I3" i="1"/>
  <c r="I4" i="1"/>
  <c r="I5" i="1"/>
  <c r="I6" i="1"/>
  <c r="I7" i="1"/>
  <c r="I12" i="1"/>
  <c r="I13" i="1"/>
  <c r="I14" i="1"/>
  <c r="I15" i="1"/>
  <c r="I16" i="1"/>
  <c r="I17" i="1"/>
  <c r="I18" i="1"/>
  <c r="I19" i="1"/>
  <c r="I2" i="1"/>
  <c r="F8" i="2"/>
  <c r="F9" i="2"/>
  <c r="F10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<sst xmlns="http://schemas.openxmlformats.org/spreadsheetml/2006/main" count="40" uniqueCount="35">
  <si>
    <t>Label ID</t>
  </si>
  <si>
    <t>ID #</t>
  </si>
  <si>
    <t>Glass dry weight (g)</t>
  </si>
  <si>
    <t>Glass +soil Dry weight (g)</t>
  </si>
  <si>
    <t>total weight (g)</t>
  </si>
  <si>
    <t>true volume of 25 mL pycnometer (mL)</t>
  </si>
  <si>
    <t>water temp C</t>
  </si>
  <si>
    <t>water density (g/cm^3)</t>
  </si>
  <si>
    <t>particle density (g/cm^3)</t>
  </si>
  <si>
    <t>Ave for F or R sites</t>
  </si>
  <si>
    <t>DLG_F1_BD_B-1</t>
  </si>
  <si>
    <t>DLG_F1_BD_B-2</t>
  </si>
  <si>
    <t>DLG_F1_BD_B-3</t>
  </si>
  <si>
    <t>DLG_F2_BD_B-1</t>
  </si>
  <si>
    <t>DLG_F2_BD_B-2</t>
  </si>
  <si>
    <t>DLG_F2_BD_B-3</t>
  </si>
  <si>
    <t>DLG_F3_BD_B-1</t>
  </si>
  <si>
    <t>DLG_F3_BD_B-2</t>
  </si>
  <si>
    <t>DLG_F3_BD_B-3</t>
  </si>
  <si>
    <t>DLG_F4_BD_B-1</t>
  </si>
  <si>
    <t>DLG_F4_BD_B-2</t>
  </si>
  <si>
    <t>DLG_F4_BD_B-3</t>
  </si>
  <si>
    <t>DLG_R1_BD_B-1</t>
  </si>
  <si>
    <t>DLG_R1_BD_B-2</t>
  </si>
  <si>
    <t>DLG_R1_BD_B-3</t>
  </si>
  <si>
    <t>DLG_R2_BD_B-1</t>
  </si>
  <si>
    <t>DLG_R2_BD_B-2</t>
  </si>
  <si>
    <t>DLG_R2_BD_B-3</t>
  </si>
  <si>
    <t>water</t>
  </si>
  <si>
    <t>#</t>
  </si>
  <si>
    <t>dry glass (g)</t>
  </si>
  <si>
    <t>glass + deaired water (g)</t>
  </si>
  <si>
    <t>temperature C of deair water</t>
  </si>
  <si>
    <t>density water (g/cm^3)</t>
  </si>
  <si>
    <t>volume ml (deair 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</si>
</sst>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02124"/>
      <name val="Roboto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/>
    <xf numFmtId="0" fontId="3" fillId="0" borderId="0" xfId="0" applyFont="1" applyFill="1" applyBorder="1" applyAlignment="1"/>
    <xf numFmtId="0" fontId="3" fillId="2" borderId="2" xfId="0" applyFont="1" applyFill="1" applyBorder="1" applyAlignment="1"/>
    <xf numFmtId="0" fontId="3" fillId="2" borderId="0" xfId="0" applyFont="1" applyFill="1" applyBorder="1" applyAlignment="1"/>
    <xf numFmtId="0" fontId="3" fillId="2" borderId="3" xfId="0" applyFont="1" applyFill="1" applyBorder="1" applyAlignment="1"/>
    <xf numFmtId="0" fontId="4" fillId="3" borderId="0" xfId="0" applyFont="1" applyFill="1" applyBorder="1" applyAlignment="1"/>
    <xf numFmtId="0" fontId="1" fillId="0" borderId="0" xfId="0" applyFont="1" applyAlignment="1">
      <alignment horizontal="center" vertical="center"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2" fontId="5" fillId="0" borderId="0" xfId="0" applyNumberFormat="1" applyFont="1" applyFill="1" applyBorder="1" applyAlignment="1"/>
    <xf numFmtId="0" fontId="0" fillId="4" borderId="0" xfId="0" applyFill="1"/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0" fontId="12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16</xdr:col>
      <xdr:colOff>304800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E9334-DB65-C86B-FEC2-2F7BE8CD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381000"/>
          <a:ext cx="457200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304800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DB4DB-51C8-E4D7-3164-2D751A55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4572000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916-E3CF-4D1E-ACAA-B47F7C195023}">
  <dimension ref="A1:J25"/>
  <sheetViews>
    <sheetView tabSelected="1" topLeftCell="A13" workbookViewId="0">
      <selection activeCell="D26" sqref="D26"/>
    </sheetView>
  </sheetViews>
  <sheetFormatPr defaultRowHeight="15"/>
  <cols>
    <col min="1" max="1" width="16.42578125" style="2" customWidth="1"/>
    <col min="6" max="6" width="12" customWidth="1"/>
    <col min="8" max="8" width="12.85546875" customWidth="1"/>
  </cols>
  <sheetData>
    <row r="1" spans="1:10" s="1" customFormat="1" ht="57.75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9" t="s">
        <v>5</v>
      </c>
      <c r="G1" s="20" t="s">
        <v>6</v>
      </c>
      <c r="H1" s="20" t="s">
        <v>7</v>
      </c>
      <c r="I1" s="9" t="s">
        <v>8</v>
      </c>
      <c r="J1" s="9" t="s">
        <v>9</v>
      </c>
    </row>
    <row r="2" spans="1:10">
      <c r="A2" s="3" t="s">
        <v>10</v>
      </c>
      <c r="B2" s="4">
        <v>1</v>
      </c>
      <c r="C2" s="4">
        <v>23.104500000000002</v>
      </c>
      <c r="D2" s="4">
        <v>24.106000000000002</v>
      </c>
      <c r="E2" s="4">
        <v>48.053600000000003</v>
      </c>
      <c r="F2" s="12">
        <v>24.31</v>
      </c>
      <c r="G2" s="12">
        <v>21</v>
      </c>
      <c r="H2" s="12">
        <v>0.99799199999999999</v>
      </c>
      <c r="I2" s="15">
        <f>(D2-C2)/(F2-((E2-D2)/H2))</f>
        <v>3.1872931760369676</v>
      </c>
    </row>
    <row r="3" spans="1:10">
      <c r="A3" s="3" t="s">
        <v>11</v>
      </c>
      <c r="B3" s="4">
        <v>2</v>
      </c>
      <c r="C3" s="4">
        <v>19.662600000000001</v>
      </c>
      <c r="D3" s="4">
        <v>21.429500000000001</v>
      </c>
      <c r="E3" s="4">
        <v>46.292000000000002</v>
      </c>
      <c r="F3" s="12">
        <v>25.65</v>
      </c>
      <c r="G3" s="12">
        <v>21</v>
      </c>
      <c r="H3" s="12">
        <v>0.99799199999999999</v>
      </c>
      <c r="I3" s="15">
        <f t="shared" ref="I3:I19" si="0">(D3-C3)/(F3-((E3-D3)/H3))</f>
        <v>2.3958757110784039</v>
      </c>
    </row>
    <row r="4" spans="1:10">
      <c r="A4" s="5" t="s">
        <v>12</v>
      </c>
      <c r="B4" s="4">
        <v>3</v>
      </c>
      <c r="C4" s="4">
        <v>23.324000000000002</v>
      </c>
      <c r="D4" s="4">
        <v>25.104399999999998</v>
      </c>
      <c r="E4" s="4">
        <v>49.299599999999998</v>
      </c>
      <c r="F4" s="12">
        <v>24.87</v>
      </c>
      <c r="G4" s="12">
        <v>21</v>
      </c>
      <c r="H4" s="12">
        <v>0.99799199999999999</v>
      </c>
      <c r="I4">
        <f t="shared" si="0"/>
        <v>2.8435521548919076</v>
      </c>
      <c r="J4">
        <f>AVERAGE(I4:I7,I11,I12,I13)</f>
        <v>2.7630085449624979</v>
      </c>
    </row>
    <row r="5" spans="1:10">
      <c r="A5" s="3" t="s">
        <v>13</v>
      </c>
      <c r="B5" s="4">
        <v>4</v>
      </c>
      <c r="C5" s="4">
        <v>19.9069</v>
      </c>
      <c r="D5" s="4">
        <v>21.195599999999999</v>
      </c>
      <c r="E5" s="4">
        <v>46.043599999999998</v>
      </c>
      <c r="F5" s="12">
        <v>25.36</v>
      </c>
      <c r="G5" s="12">
        <v>21</v>
      </c>
      <c r="H5" s="12">
        <v>0.99799199999999999</v>
      </c>
      <c r="I5">
        <f t="shared" si="0"/>
        <v>2.7893648038748964</v>
      </c>
    </row>
    <row r="6" spans="1:10">
      <c r="A6" s="3" t="s">
        <v>14</v>
      </c>
      <c r="B6" s="4">
        <v>5</v>
      </c>
      <c r="C6" s="4">
        <v>23.17</v>
      </c>
      <c r="D6" s="4">
        <v>25.1035</v>
      </c>
      <c r="E6" s="4">
        <v>49.7378</v>
      </c>
      <c r="F6" s="12">
        <v>25.36</v>
      </c>
      <c r="G6" s="12">
        <v>21</v>
      </c>
      <c r="H6" s="12">
        <v>0.99799199999999999</v>
      </c>
      <c r="I6">
        <f t="shared" si="0"/>
        <v>2.8596368709122815</v>
      </c>
    </row>
    <row r="7" spans="1:10">
      <c r="A7" s="5" t="s">
        <v>15</v>
      </c>
      <c r="B7" s="4">
        <v>6</v>
      </c>
      <c r="C7" s="4">
        <v>19.662600000000001</v>
      </c>
      <c r="D7" s="4">
        <v>21.9329</v>
      </c>
      <c r="E7" s="4">
        <v>45.735500000000002</v>
      </c>
      <c r="F7" s="12">
        <v>24.68</v>
      </c>
      <c r="G7" s="12">
        <v>21</v>
      </c>
      <c r="H7" s="12">
        <v>0.99799199999999999</v>
      </c>
      <c r="I7">
        <f t="shared" si="0"/>
        <v>2.736922872870903</v>
      </c>
    </row>
    <row r="8" spans="1:10">
      <c r="A8" s="3" t="s">
        <v>16</v>
      </c>
      <c r="B8" s="4">
        <v>7</v>
      </c>
      <c r="C8" s="4">
        <v>21.727900000000002</v>
      </c>
      <c r="D8" s="4">
        <v>23.6891</v>
      </c>
      <c r="E8" s="4">
        <v>47.5929</v>
      </c>
      <c r="F8" s="18">
        <v>25</v>
      </c>
      <c r="G8" s="12">
        <v>21</v>
      </c>
      <c r="H8" s="12">
        <v>0.99799199999999999</v>
      </c>
      <c r="I8" s="15">
        <f t="shared" si="0"/>
        <v>1.8711872948374784</v>
      </c>
    </row>
    <row r="9" spans="1:10">
      <c r="A9" s="3" t="s">
        <v>17</v>
      </c>
      <c r="B9" s="4">
        <v>8</v>
      </c>
      <c r="C9" s="4">
        <v>23.008600000000001</v>
      </c>
      <c r="D9" s="4">
        <v>24.7165</v>
      </c>
      <c r="E9" s="4">
        <v>49.546100000000003</v>
      </c>
      <c r="F9" s="18">
        <v>25</v>
      </c>
      <c r="G9" s="12">
        <v>21</v>
      </c>
      <c r="H9" s="12">
        <v>0.99799199999999999</v>
      </c>
      <c r="I9" s="15">
        <f>(D9-C9)/(F9-((E9-D9)/H9))</f>
        <v>14.180287327787294</v>
      </c>
    </row>
    <row r="10" spans="1:10">
      <c r="A10" s="5" t="s">
        <v>18</v>
      </c>
      <c r="B10" s="4">
        <v>9</v>
      </c>
      <c r="C10" s="4">
        <v>22.337599999999998</v>
      </c>
      <c r="D10" s="4">
        <v>24.493500000000001</v>
      </c>
      <c r="E10" s="4">
        <v>48.521599999999999</v>
      </c>
      <c r="F10" s="18">
        <v>25</v>
      </c>
      <c r="G10" s="12">
        <v>21</v>
      </c>
      <c r="H10" s="12">
        <v>0.99799199999999999</v>
      </c>
      <c r="I10" s="15">
        <f t="shared" si="0"/>
        <v>2.3343506051860685</v>
      </c>
    </row>
    <row r="11" spans="1:10">
      <c r="A11" s="6" t="s">
        <v>19</v>
      </c>
      <c r="B11" s="4">
        <v>5155</v>
      </c>
      <c r="C11" s="4">
        <v>21.786899999999999</v>
      </c>
      <c r="D11" s="4">
        <v>24.351600000000001</v>
      </c>
      <c r="E11" s="4">
        <v>48.472000000000001</v>
      </c>
      <c r="F11" s="17">
        <v>25.075959514981463</v>
      </c>
      <c r="G11" s="12">
        <v>21</v>
      </c>
      <c r="H11" s="12">
        <v>0.99799199999999999</v>
      </c>
      <c r="I11">
        <f t="shared" si="0"/>
        <v>2.8275854202987496</v>
      </c>
    </row>
    <row r="12" spans="1:10">
      <c r="A12" s="6" t="s">
        <v>20</v>
      </c>
      <c r="B12" s="4">
        <v>5167</v>
      </c>
      <c r="C12" s="4">
        <v>21.610399999999998</v>
      </c>
      <c r="D12" s="4">
        <v>23.873799999999999</v>
      </c>
      <c r="E12" s="4">
        <v>48.037999999999997</v>
      </c>
      <c r="F12" s="17">
        <v>25.095400340715507</v>
      </c>
      <c r="G12" s="12">
        <v>21</v>
      </c>
      <c r="H12" s="12">
        <v>0.99799199999999999</v>
      </c>
      <c r="I12">
        <f t="shared" si="0"/>
        <v>2.5645238242585142</v>
      </c>
    </row>
    <row r="13" spans="1:10">
      <c r="A13" s="7" t="s">
        <v>21</v>
      </c>
      <c r="B13" s="4">
        <v>5131</v>
      </c>
      <c r="C13" s="4">
        <v>22.694600000000001</v>
      </c>
      <c r="D13" s="4">
        <v>25.4861</v>
      </c>
      <c r="E13" s="4">
        <v>49.673299999999998</v>
      </c>
      <c r="F13" s="17">
        <v>25.262350936967632</v>
      </c>
      <c r="G13" s="12">
        <v>21</v>
      </c>
      <c r="H13" s="12">
        <v>0.99799199999999999</v>
      </c>
      <c r="I13">
        <f t="shared" si="0"/>
        <v>2.7194738676302328</v>
      </c>
    </row>
    <row r="14" spans="1:10">
      <c r="A14" s="6" t="s">
        <v>22</v>
      </c>
      <c r="B14" s="4">
        <v>1</v>
      </c>
      <c r="C14" s="4">
        <v>23.104500000000002</v>
      </c>
      <c r="D14" s="4">
        <v>26.654699999999998</v>
      </c>
      <c r="E14" s="4">
        <v>49.546399999999998</v>
      </c>
      <c r="F14" s="12">
        <v>24.31</v>
      </c>
      <c r="G14" s="12">
        <v>21</v>
      </c>
      <c r="H14" s="12">
        <v>0.99799199999999999</v>
      </c>
      <c r="I14">
        <f t="shared" si="0"/>
        <v>2.5871549181476534</v>
      </c>
      <c r="J14">
        <f>AVERAGE(I14:I17,I19)</f>
        <v>2.5535035492666864</v>
      </c>
    </row>
    <row r="15" spans="1:10">
      <c r="A15" s="6" t="s">
        <v>23</v>
      </c>
      <c r="B15" s="4">
        <v>2</v>
      </c>
      <c r="C15" s="4">
        <v>19.662600000000001</v>
      </c>
      <c r="D15" s="4">
        <v>23.5654</v>
      </c>
      <c r="E15" s="4">
        <v>47.637300000000003</v>
      </c>
      <c r="F15" s="12">
        <v>25.65</v>
      </c>
      <c r="G15" s="12">
        <v>21</v>
      </c>
      <c r="H15" s="12">
        <v>0.99799199999999999</v>
      </c>
      <c r="I15">
        <f t="shared" si="0"/>
        <v>2.55140602968123</v>
      </c>
    </row>
    <row r="16" spans="1:10">
      <c r="A16" s="7" t="s">
        <v>24</v>
      </c>
      <c r="B16" s="4">
        <v>3</v>
      </c>
      <c r="C16" s="4">
        <v>23.324000000000002</v>
      </c>
      <c r="D16" s="4">
        <v>26.269200000000001</v>
      </c>
      <c r="E16" s="4">
        <v>49.920299999999997</v>
      </c>
      <c r="F16" s="12">
        <v>24.87</v>
      </c>
      <c r="G16" s="12">
        <v>21</v>
      </c>
      <c r="H16" s="12">
        <v>0.99799199999999999</v>
      </c>
      <c r="I16">
        <f t="shared" si="0"/>
        <v>2.5144431147166282</v>
      </c>
    </row>
    <row r="17" spans="1:9">
      <c r="A17" s="6" t="s">
        <v>25</v>
      </c>
      <c r="B17" s="4">
        <v>4</v>
      </c>
      <c r="C17" s="4">
        <v>19.9069</v>
      </c>
      <c r="D17" s="4">
        <v>22.4224</v>
      </c>
      <c r="E17" s="4">
        <v>46.732999999999997</v>
      </c>
      <c r="F17" s="12">
        <v>25.36</v>
      </c>
      <c r="G17" s="12">
        <v>21</v>
      </c>
      <c r="H17" s="12">
        <v>0.99799199999999999</v>
      </c>
      <c r="I17">
        <f t="shared" si="0"/>
        <v>2.5142778194056072</v>
      </c>
    </row>
    <row r="18" spans="1:9">
      <c r="A18" s="6" t="s">
        <v>26</v>
      </c>
      <c r="B18" s="4">
        <v>5</v>
      </c>
      <c r="C18" s="4">
        <v>23.17</v>
      </c>
      <c r="D18" s="4">
        <v>26.267399999999999</v>
      </c>
      <c r="E18" s="4">
        <v>49.393000000000001</v>
      </c>
      <c r="F18" s="12">
        <v>25.36</v>
      </c>
      <c r="G18" s="12">
        <v>21</v>
      </c>
      <c r="H18" s="12">
        <v>0.99799199999999999</v>
      </c>
      <c r="I18" s="15">
        <f t="shared" si="0"/>
        <v>1.4157145923287719</v>
      </c>
    </row>
    <row r="19" spans="1:9">
      <c r="A19" s="6" t="s">
        <v>27</v>
      </c>
      <c r="B19" s="4">
        <v>6</v>
      </c>
      <c r="C19" s="4">
        <v>19.662600000000001</v>
      </c>
      <c r="D19" s="4">
        <v>22.306999999999999</v>
      </c>
      <c r="E19" s="4">
        <v>45.922499999999999</v>
      </c>
      <c r="F19" s="12">
        <v>24.68</v>
      </c>
      <c r="G19" s="12">
        <v>21</v>
      </c>
      <c r="H19" s="12">
        <v>0.99799199999999999</v>
      </c>
      <c r="I19">
        <f t="shared" si="0"/>
        <v>2.6002358643823138</v>
      </c>
    </row>
    <row r="20" spans="1:9">
      <c r="A20" s="8" t="s">
        <v>28</v>
      </c>
      <c r="B20" s="4">
        <v>5155</v>
      </c>
      <c r="C20" s="4">
        <v>21.786899999999999</v>
      </c>
      <c r="D20" s="4">
        <v>21.789000000000001</v>
      </c>
      <c r="E20" s="4">
        <v>46.810200000000002</v>
      </c>
      <c r="F20" s="16"/>
      <c r="G20" s="12">
        <v>21</v>
      </c>
      <c r="H20" s="12">
        <v>0.99799199999999999</v>
      </c>
    </row>
    <row r="21" spans="1:9">
      <c r="A21" s="8" t="s">
        <v>28</v>
      </c>
      <c r="B21" s="4">
        <v>5167</v>
      </c>
      <c r="C21" s="4">
        <v>21.610399999999998</v>
      </c>
      <c r="D21" s="4">
        <v>21.615500000000001</v>
      </c>
      <c r="E21" s="4">
        <v>46.653100000000002</v>
      </c>
      <c r="F21" s="16"/>
      <c r="G21" s="12">
        <v>21</v>
      </c>
      <c r="H21" s="12">
        <v>0.99799199999999999</v>
      </c>
    </row>
    <row r="22" spans="1:9">
      <c r="A22" s="8" t="s">
        <v>28</v>
      </c>
      <c r="B22" s="4">
        <v>5131</v>
      </c>
      <c r="C22" s="4">
        <v>22.694600000000001</v>
      </c>
      <c r="D22" s="4">
        <v>22.697399999999998</v>
      </c>
      <c r="E22" s="4">
        <v>47.9039</v>
      </c>
      <c r="F22" s="16"/>
      <c r="G22" s="12">
        <v>21</v>
      </c>
      <c r="H22" s="12">
        <v>0.99799199999999999</v>
      </c>
    </row>
    <row r="23" spans="1:9">
      <c r="A23" s="8" t="s">
        <v>28</v>
      </c>
      <c r="B23" s="4">
        <v>7</v>
      </c>
      <c r="C23" s="4">
        <v>21.727900000000002</v>
      </c>
      <c r="D23">
        <v>21.299900000000001</v>
      </c>
      <c r="E23">
        <v>45.906799999999997</v>
      </c>
    </row>
    <row r="24" spans="1:9">
      <c r="A24" s="8" t="s">
        <v>28</v>
      </c>
      <c r="B24" s="4">
        <v>8</v>
      </c>
      <c r="C24" s="4">
        <v>23.008600000000001</v>
      </c>
      <c r="D24">
        <v>23.024999999999999</v>
      </c>
      <c r="E24">
        <v>48.366599999999998</v>
      </c>
    </row>
    <row r="25" spans="1:9">
      <c r="A25" s="8" t="s">
        <v>28</v>
      </c>
      <c r="B25" s="4">
        <v>9</v>
      </c>
      <c r="C25" s="4">
        <v>22.337599999999998</v>
      </c>
      <c r="D25">
        <v>22.7773</v>
      </c>
      <c r="E25">
        <v>47.624299999999998</v>
      </c>
    </row>
  </sheetData>
  <conditionalFormatting sqref="A26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E7EF-661D-4F85-9422-CB04AB99B55C}">
  <dimension ref="A1:F13"/>
  <sheetViews>
    <sheetView workbookViewId="0">
      <selection activeCell="C14" sqref="C14"/>
    </sheetView>
  </sheetViews>
  <sheetFormatPr defaultRowHeight="15"/>
  <cols>
    <col min="6" max="6" width="10.42578125" bestFit="1" customWidth="1"/>
  </cols>
  <sheetData>
    <row r="1" spans="1:6">
      <c r="A1" s="10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0" t="s">
        <v>34</v>
      </c>
    </row>
    <row r="2" spans="1:6">
      <c r="A2" s="10">
        <v>1</v>
      </c>
      <c r="B2" s="12">
        <v>23.38</v>
      </c>
      <c r="C2" s="12">
        <v>47.64</v>
      </c>
      <c r="D2" s="12">
        <v>21.4</v>
      </c>
      <c r="E2" s="13">
        <v>0.99790000000000001</v>
      </c>
      <c r="F2" s="14">
        <f>(C2-B2)/E2</f>
        <v>24.311053211744664</v>
      </c>
    </row>
    <row r="3" spans="1:6">
      <c r="A3" s="10">
        <v>2</v>
      </c>
      <c r="B3" s="12">
        <v>19.670000000000002</v>
      </c>
      <c r="C3" s="12">
        <v>45.27</v>
      </c>
      <c r="D3" s="12">
        <v>21.4</v>
      </c>
      <c r="E3" s="13">
        <v>0.99790000000000001</v>
      </c>
      <c r="F3" s="14">
        <f>(C3-B3)/E3</f>
        <v>25.653873133580522</v>
      </c>
    </row>
    <row r="4" spans="1:6">
      <c r="A4" s="10">
        <v>3</v>
      </c>
      <c r="B4" s="12">
        <v>23.33</v>
      </c>
      <c r="C4" s="12">
        <v>48.15</v>
      </c>
      <c r="D4" s="12">
        <v>21.4</v>
      </c>
      <c r="E4" s="13">
        <v>0.99790000000000001</v>
      </c>
      <c r="F4" s="14">
        <f>(C4-B4)/E4</f>
        <v>24.872231686541738</v>
      </c>
    </row>
    <row r="5" spans="1:6">
      <c r="A5" s="10">
        <v>4</v>
      </c>
      <c r="B5" s="12">
        <v>19.920000000000002</v>
      </c>
      <c r="C5" s="12">
        <v>45.23</v>
      </c>
      <c r="D5" s="12">
        <v>21.4</v>
      </c>
      <c r="E5" s="13">
        <v>0.99790000000000001</v>
      </c>
      <c r="F5" s="14">
        <f>(C5-B5)/E5</f>
        <v>25.363262851989173</v>
      </c>
    </row>
    <row r="6" spans="1:6">
      <c r="A6" s="10">
        <v>5</v>
      </c>
      <c r="B6" s="12">
        <v>23.19</v>
      </c>
      <c r="C6" s="12">
        <v>48.5</v>
      </c>
      <c r="D6" s="12">
        <v>21.4</v>
      </c>
      <c r="E6" s="13">
        <v>0.99790000000000001</v>
      </c>
      <c r="F6" s="14">
        <f>(C6-B6)/E6</f>
        <v>25.363262851989177</v>
      </c>
    </row>
    <row r="7" spans="1:6">
      <c r="A7" s="10">
        <v>6</v>
      </c>
      <c r="B7" s="12">
        <v>19.940000000000001</v>
      </c>
      <c r="C7" s="12">
        <v>44.57</v>
      </c>
      <c r="D7" s="12">
        <v>21.4</v>
      </c>
      <c r="E7" s="13">
        <v>0.99790000000000001</v>
      </c>
      <c r="F7" s="14">
        <f>(C7-B7)/E7</f>
        <v>24.681831846878442</v>
      </c>
    </row>
    <row r="8" spans="1:6">
      <c r="A8" s="19">
        <v>5155</v>
      </c>
      <c r="B8" s="4">
        <v>21.786899999999999</v>
      </c>
      <c r="C8" s="4">
        <v>46.810200000000002</v>
      </c>
      <c r="D8" s="12">
        <v>21.4</v>
      </c>
      <c r="E8" s="13">
        <v>0.99790000000000001</v>
      </c>
      <c r="F8" s="14">
        <f t="shared" ref="F8:F10" si="0">(C8-B8)/E8</f>
        <v>25.075959514981463</v>
      </c>
    </row>
    <row r="9" spans="1:6">
      <c r="A9" s="19">
        <v>5167</v>
      </c>
      <c r="B9" s="4">
        <v>21.610399999999998</v>
      </c>
      <c r="C9" s="4">
        <v>46.653100000000002</v>
      </c>
      <c r="D9" s="12">
        <v>21.4</v>
      </c>
      <c r="E9" s="13">
        <v>0.99790000000000001</v>
      </c>
      <c r="F9" s="14">
        <f t="shared" si="0"/>
        <v>25.095400340715507</v>
      </c>
    </row>
    <row r="10" spans="1:6">
      <c r="A10" s="19">
        <v>5131</v>
      </c>
      <c r="B10" s="4">
        <v>22.694600000000001</v>
      </c>
      <c r="C10" s="4">
        <v>47.9039</v>
      </c>
      <c r="D10" s="12">
        <v>21.4</v>
      </c>
      <c r="E10" s="13">
        <v>0.99790000000000001</v>
      </c>
      <c r="F10" s="14">
        <f t="shared" si="0"/>
        <v>25.262350936967632</v>
      </c>
    </row>
    <row r="11" spans="1:6">
      <c r="A11" s="18">
        <v>7</v>
      </c>
      <c r="D11" s="12">
        <v>21.4</v>
      </c>
      <c r="E11" s="13">
        <v>0.99790000000000001</v>
      </c>
    </row>
    <row r="12" spans="1:6">
      <c r="A12" s="18">
        <v>8</v>
      </c>
      <c r="D12" s="12">
        <v>21.4</v>
      </c>
      <c r="E12" s="13">
        <v>0.99790000000000001</v>
      </c>
    </row>
    <row r="13" spans="1:6">
      <c r="A13" s="18">
        <v>9</v>
      </c>
      <c r="D13" s="12">
        <v>21.4</v>
      </c>
      <c r="E13" s="13">
        <v>0.99790000000000001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3D14-AD21-4A61-988D-CE2E58293F9B}">
  <dimension ref="A1"/>
  <sheetViews>
    <sheetView workbookViewId="0">
      <selection activeCell="B5" sqref="B5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BE274-239F-4210-B6F1-3B6D414AB4AC}"/>
</file>

<file path=customXml/itemProps2.xml><?xml version="1.0" encoding="utf-8"?>
<ds:datastoreItem xmlns:ds="http://schemas.openxmlformats.org/officeDocument/2006/customXml" ds:itemID="{5356C2EF-818F-45C2-8C57-0949C45041D0}"/>
</file>

<file path=customXml/itemProps3.xml><?xml version="1.0" encoding="utf-8"?>
<ds:datastoreItem xmlns:ds="http://schemas.openxmlformats.org/officeDocument/2006/customXml" ds:itemID="{F53A144E-2CA0-4427-89A0-7DEEA1858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2026-03-05T20:43:07Z</dcterms:created>
  <dcterms:modified xsi:type="dcterms:W3CDTF">2026-04-27T21:12:46Z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