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endalynn_morris_pnnl_gov/Documents/Documents/methane/grossMethane/misc/"/>
    </mc:Choice>
  </mc:AlternateContent>
  <xr:revisionPtr revIDLastSave="0" documentId="13_ncr:1_{56D4C421-8A1E-C94D-820E-D9634EBC6B62}" xr6:coauthVersionLast="47" xr6:coauthVersionMax="47" xr10:uidLastSave="{00000000-0000-0000-0000-000000000000}"/>
  <bookViews>
    <workbookView xWindow="-16960" yWindow="2240" windowWidth="14400" windowHeight="7810" xr2:uid="{22BE8FC2-5F99-7940-A92B-BA3015306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12" i="1"/>
  <c r="G12" i="1" s="1"/>
  <c r="D19" i="1"/>
  <c r="D18" i="1"/>
  <c r="D17" i="1"/>
  <c r="D16" i="1"/>
  <c r="D15" i="1"/>
  <c r="D14" i="1"/>
  <c r="D13" i="1"/>
  <c r="D12" i="1"/>
  <c r="D11" i="1"/>
  <c r="D10" i="1"/>
  <c r="D9" i="1"/>
  <c r="C19" i="1"/>
  <c r="F19" i="1" s="1"/>
  <c r="G19" i="1" s="1"/>
  <c r="C18" i="1"/>
  <c r="F18" i="1" s="1"/>
  <c r="G18" i="1" s="1"/>
  <c r="C17" i="1"/>
  <c r="F17" i="1" s="1"/>
  <c r="G17" i="1" s="1"/>
  <c r="C16" i="1"/>
  <c r="F16" i="1" s="1"/>
  <c r="G16" i="1" s="1"/>
  <c r="C15" i="1"/>
  <c r="F15" i="1" s="1"/>
  <c r="G15" i="1" s="1"/>
  <c r="C14" i="1"/>
  <c r="C13" i="1"/>
  <c r="F13" i="1" s="1"/>
  <c r="G13" i="1" s="1"/>
  <c r="C12" i="1"/>
  <c r="C11" i="1"/>
  <c r="F11" i="1" s="1"/>
  <c r="G11" i="1" s="1"/>
  <c r="C10" i="1"/>
  <c r="F10" i="1" s="1"/>
  <c r="G10" i="1" s="1"/>
  <c r="C9" i="1"/>
  <c r="E13" i="1" l="1"/>
  <c r="E15" i="1"/>
  <c r="E14" i="1"/>
  <c r="E12" i="1"/>
  <c r="E9" i="1"/>
  <c r="E17" i="1"/>
  <c r="E10" i="1"/>
  <c r="E11" i="1"/>
  <c r="E19" i="1"/>
  <c r="E16" i="1"/>
  <c r="E18" i="1"/>
</calcChain>
</file>

<file path=xl/sharedStrings.xml><?xml version="1.0" encoding="utf-8"?>
<sst xmlns="http://schemas.openxmlformats.org/spreadsheetml/2006/main" count="11" uniqueCount="11">
  <si>
    <t>m0</t>
  </si>
  <si>
    <t>P</t>
  </si>
  <si>
    <t>k</t>
  </si>
  <si>
    <t>t</t>
  </si>
  <si>
    <t>n0</t>
  </si>
  <si>
    <t>a (FRAC_K)</t>
  </si>
  <si>
    <t>APt</t>
  </si>
  <si>
    <t>mt (Eq5)</t>
  </si>
  <si>
    <t>nt (Eq9)</t>
  </si>
  <si>
    <t>change m</t>
  </si>
  <si>
    <t>Implied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</si>
</sst>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and 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Sheet1!$C$9:$C$29</c:f>
              <c:numCache>
                <c:formatCode>0.0000</c:formatCode>
                <c:ptCount val="21"/>
                <c:pt idx="0" formatCode="General">
                  <c:v>1</c:v>
                </c:pt>
                <c:pt idx="1">
                  <c:v>1.3934693402873666</c:v>
                </c:pt>
                <c:pt idx="2">
                  <c:v>1.6321205588285577</c:v>
                </c:pt>
                <c:pt idx="3">
                  <c:v>1.7768698398515701</c:v>
                </c:pt>
                <c:pt idx="4">
                  <c:v>1.8646647167633872</c:v>
                </c:pt>
                <c:pt idx="5">
                  <c:v>1.9179150013761013</c:v>
                </c:pt>
                <c:pt idx="6">
                  <c:v>1.9502129316321362</c:v>
                </c:pt>
                <c:pt idx="7">
                  <c:v>1.9698026165776814</c:v>
                </c:pt>
                <c:pt idx="8">
                  <c:v>1.9816843611112658</c:v>
                </c:pt>
                <c:pt idx="9">
                  <c:v>1.9888910034617577</c:v>
                </c:pt>
                <c:pt idx="10">
                  <c:v>1.9932620530009146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2-A749-897A-E0626A9E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26752"/>
        <c:axId val="1956328400"/>
      </c:scatterChart>
      <c:scatterChart>
        <c:scatterStyle val="lineMarker"/>
        <c:varyColors val="0"/>
        <c:ser>
          <c:idx val="1"/>
          <c:order val="1"/>
          <c:tx>
            <c:v>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Sheet1!$D$9:$D$29</c:f>
              <c:numCache>
                <c:formatCode>0.0000</c:formatCode>
                <c:ptCount val="21"/>
                <c:pt idx="0" formatCode="General">
                  <c:v>0.1</c:v>
                </c:pt>
                <c:pt idx="1">
                  <c:v>6.1262639418441615E-2</c:v>
                </c:pt>
                <c:pt idx="2">
                  <c:v>3.7531109885139961E-2</c:v>
                </c:pt>
                <c:pt idx="3">
                  <c:v>2.2992548518672384E-2</c:v>
                </c:pt>
                <c:pt idx="4">
                  <c:v>1.4085842092104501E-2</c:v>
                </c:pt>
                <c:pt idx="5">
                  <c:v>8.6293586499370505E-3</c:v>
                </c:pt>
                <c:pt idx="6">
                  <c:v>5.2865728738350371E-3</c:v>
                </c:pt>
                <c:pt idx="7">
                  <c:v>3.2386940772907054E-3</c:v>
                </c:pt>
                <c:pt idx="8">
                  <c:v>1.9841094744370287E-3</c:v>
                </c:pt>
                <c:pt idx="9">
                  <c:v>1.2155178329914937E-3</c:v>
                </c:pt>
                <c:pt idx="10">
                  <c:v>7.4465830709243388E-4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2-A749-897A-E0626A9E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36032"/>
        <c:axId val="1956026112"/>
      </c:scatterChart>
      <c:valAx>
        <c:axId val="19563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8400"/>
        <c:crosses val="autoZero"/>
        <c:crossBetween val="midCat"/>
      </c:valAx>
      <c:valAx>
        <c:axId val="19563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6752"/>
        <c:crosses val="autoZero"/>
        <c:crossBetween val="midCat"/>
      </c:valAx>
      <c:valAx>
        <c:axId val="195602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36032"/>
        <c:crosses val="max"/>
        <c:crossBetween val="midCat"/>
      </c:valAx>
      <c:valAx>
        <c:axId val="19783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0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Sheet1!$E$9:$E$29</c:f>
              <c:numCache>
                <c:formatCode>0.0000</c:formatCode>
                <c:ptCount val="21"/>
                <c:pt idx="0" formatCode="General">
                  <c:v>10</c:v>
                </c:pt>
                <c:pt idx="1">
                  <c:v>4.3964110043359694</c:v>
                </c:pt>
                <c:pt idx="2">
                  <c:v>2.2995304900808087</c:v>
                </c:pt>
                <c:pt idx="3">
                  <c:v>1.2939917152622196</c:v>
                </c:pt>
                <c:pt idx="4">
                  <c:v>0.75540883921234692</c:v>
                </c:pt>
                <c:pt idx="5">
                  <c:v>0.44993436329271624</c:v>
                </c:pt>
                <c:pt idx="6">
                  <c:v>0.27107670080982882</c:v>
                </c:pt>
                <c:pt idx="7">
                  <c:v>0.16441718830273389</c:v>
                </c:pt>
                <c:pt idx="8">
                  <c:v>0.10012237636696103</c:v>
                </c:pt>
                <c:pt idx="9">
                  <c:v>6.1115356793098666E-2</c:v>
                </c:pt>
                <c:pt idx="10">
                  <c:v>3.7358776081214656E-2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5-1C4F-AB11-02FFDC36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13952"/>
        <c:axId val="1896354096"/>
      </c:scatterChart>
      <c:valAx>
        <c:axId val="18967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54096"/>
        <c:crosses val="autoZero"/>
        <c:crossBetween val="midCat"/>
      </c:valAx>
      <c:valAx>
        <c:axId val="1896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747346</xdr:colOff>
      <xdr:row>0</xdr:row>
      <xdr:rowOff>87921</xdr:rowOff>
    </xdr:from>
    <xdr:to>
      <xdr:col>14</xdr:col>
      <xdr:colOff>683846</xdr:colOff>
      <xdr:row>14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74B00-EF0B-2AE1-EE82-AC6F81D8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268654</xdr:colOff>
      <xdr:row>14</xdr:row>
      <xdr:rowOff>93785</xdr:rowOff>
    </xdr:from>
    <xdr:to>
      <xdr:col>13</xdr:col>
      <xdr:colOff>688731</xdr:colOff>
      <xdr:row>27</xdr:row>
      <xdr:rowOff>169985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6DC45-7219-EBD7-D06C-1A8B553A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1554-D013-A746-BB8A-30B3E3079C22}">
  <dimension ref="B2:G19"/>
  <sheetViews>
    <sheetView tabSelected="1" topLeftCell="A13" zoomScale="130" zoomScaleNormal="130" workbookViewId="0">
      <selection activeCell="D2" sqref="D2"/>
    </sheetView>
  </sheetViews>
  <sheetFormatPr defaultColWidth="10.6640625" defaultRowHeight="15.5" x14ac:dyDescent="0.35"/>
  <sheetData>
    <row r="2" spans="2:7" x14ac:dyDescent="0.35">
      <c r="C2" t="s">
        <v>0</v>
      </c>
      <c r="D2">
        <v>1</v>
      </c>
    </row>
    <row r="3" spans="2:7" x14ac:dyDescent="0.35">
      <c r="C3" t="s">
        <v>4</v>
      </c>
      <c r="D3">
        <v>0.1</v>
      </c>
    </row>
    <row r="4" spans="2:7" x14ac:dyDescent="0.35">
      <c r="C4" t="s">
        <v>5</v>
      </c>
      <c r="D4">
        <v>0.98</v>
      </c>
    </row>
    <row r="5" spans="2:7" x14ac:dyDescent="0.35">
      <c r="C5" t="s">
        <v>1</v>
      </c>
      <c r="D5">
        <v>1</v>
      </c>
    </row>
    <row r="6" spans="2:7" x14ac:dyDescent="0.35">
      <c r="C6" t="s">
        <v>2</v>
      </c>
      <c r="D6">
        <v>0.5</v>
      </c>
    </row>
    <row r="8" spans="2:7" x14ac:dyDescent="0.35">
      <c r="B8" t="s">
        <v>3</v>
      </c>
      <c r="C8" t="s">
        <v>7</v>
      </c>
      <c r="D8" t="s">
        <v>8</v>
      </c>
      <c r="E8" t="s">
        <v>6</v>
      </c>
      <c r="F8" t="s">
        <v>9</v>
      </c>
      <c r="G8" t="s">
        <v>10</v>
      </c>
    </row>
    <row r="9" spans="2:7" x14ac:dyDescent="0.35">
      <c r="B9">
        <v>0</v>
      </c>
      <c r="C9">
        <f t="shared" ref="C9:C19" si="0">D$5/D$6-(D$5/D$6-D$2)*EXP(-D$6*B9)</f>
        <v>1</v>
      </c>
      <c r="D9">
        <f t="shared" ref="D9:D19" si="1">D$3*EXP(-D$6*D$4*B9)</f>
        <v>0.1</v>
      </c>
      <c r="E9">
        <f>D9/C9*100</f>
        <v>10</v>
      </c>
    </row>
    <row r="10" spans="2:7" x14ac:dyDescent="0.35">
      <c r="B10">
        <v>1</v>
      </c>
      <c r="C10" s="1">
        <f t="shared" si="0"/>
        <v>1.3934693402873666</v>
      </c>
      <c r="D10" s="1">
        <f t="shared" si="1"/>
        <v>6.1262639418441615E-2</v>
      </c>
      <c r="E10" s="1">
        <f t="shared" ref="E10:E19" si="2">D10/C10*100</f>
        <v>4.3964110043359694</v>
      </c>
      <c r="F10" s="1">
        <f>C10-C9</f>
        <v>0.39346934028736658</v>
      </c>
      <c r="G10" s="1">
        <f>D$5-F10</f>
        <v>0.60653065971263342</v>
      </c>
    </row>
    <row r="11" spans="2:7" x14ac:dyDescent="0.35">
      <c r="B11">
        <v>2</v>
      </c>
      <c r="C11" s="1">
        <f t="shared" si="0"/>
        <v>1.6321205588285577</v>
      </c>
      <c r="D11" s="1">
        <f t="shared" si="1"/>
        <v>3.7531109885139961E-2</v>
      </c>
      <c r="E11" s="1">
        <f t="shared" si="2"/>
        <v>2.2995304900808087</v>
      </c>
      <c r="F11" s="1">
        <f t="shared" ref="F11:F19" si="3">C11-C10</f>
        <v>0.23865121854119109</v>
      </c>
      <c r="G11" s="1">
        <f t="shared" ref="G11:G19" si="4">D$5-F11</f>
        <v>0.76134878145880891</v>
      </c>
    </row>
    <row r="12" spans="2:7" x14ac:dyDescent="0.35">
      <c r="B12">
        <v>3</v>
      </c>
      <c r="C12" s="1">
        <f t="shared" si="0"/>
        <v>1.7768698398515701</v>
      </c>
      <c r="D12" s="1">
        <f t="shared" si="1"/>
        <v>2.2992548518672384E-2</v>
      </c>
      <c r="E12" s="1">
        <f t="shared" si="2"/>
        <v>1.2939917152622196</v>
      </c>
      <c r="F12" s="1">
        <f t="shared" si="3"/>
        <v>0.14474928102301243</v>
      </c>
      <c r="G12" s="1">
        <f t="shared" si="4"/>
        <v>0.85525071897698757</v>
      </c>
    </row>
    <row r="13" spans="2:7" x14ac:dyDescent="0.35">
      <c r="B13">
        <v>4</v>
      </c>
      <c r="C13" s="1">
        <f t="shared" si="0"/>
        <v>1.8646647167633872</v>
      </c>
      <c r="D13" s="1">
        <f t="shared" si="1"/>
        <v>1.4085842092104501E-2</v>
      </c>
      <c r="E13" s="1">
        <f t="shared" si="2"/>
        <v>0.75540883921234692</v>
      </c>
      <c r="F13" s="1">
        <f t="shared" si="3"/>
        <v>8.7794876911817088E-2</v>
      </c>
      <c r="G13" s="1">
        <f t="shared" si="4"/>
        <v>0.91220512308818291</v>
      </c>
    </row>
    <row r="14" spans="2:7" x14ac:dyDescent="0.35">
      <c r="B14">
        <v>5</v>
      </c>
      <c r="C14" s="1">
        <f t="shared" si="0"/>
        <v>1.9179150013761013</v>
      </c>
      <c r="D14" s="1">
        <f t="shared" si="1"/>
        <v>8.6293586499370505E-3</v>
      </c>
      <c r="E14" s="1">
        <f t="shared" si="2"/>
        <v>0.44993436329271624</v>
      </c>
      <c r="F14" s="1">
        <f t="shared" si="3"/>
        <v>5.3250284612714083E-2</v>
      </c>
      <c r="G14" s="1">
        <f t="shared" si="4"/>
        <v>0.94674971538728592</v>
      </c>
    </row>
    <row r="15" spans="2:7" x14ac:dyDescent="0.35">
      <c r="B15">
        <v>6</v>
      </c>
      <c r="C15" s="1">
        <f t="shared" si="0"/>
        <v>1.9502129316321362</v>
      </c>
      <c r="D15" s="1">
        <f t="shared" si="1"/>
        <v>5.2865728738350371E-3</v>
      </c>
      <c r="E15" s="1">
        <f t="shared" si="2"/>
        <v>0.27107670080982882</v>
      </c>
      <c r="F15" s="1">
        <f t="shared" si="3"/>
        <v>3.229793025603489E-2</v>
      </c>
      <c r="G15" s="1">
        <f t="shared" si="4"/>
        <v>0.96770206974396511</v>
      </c>
    </row>
    <row r="16" spans="2:7" x14ac:dyDescent="0.35">
      <c r="B16">
        <v>7</v>
      </c>
      <c r="C16" s="1">
        <f t="shared" si="0"/>
        <v>1.9698026165776814</v>
      </c>
      <c r="D16" s="1">
        <f t="shared" si="1"/>
        <v>3.2386940772907054E-3</v>
      </c>
      <c r="E16" s="1">
        <f t="shared" si="2"/>
        <v>0.16441718830273389</v>
      </c>
      <c r="F16" s="1">
        <f t="shared" si="3"/>
        <v>1.9589684945545249E-2</v>
      </c>
      <c r="G16" s="1">
        <f t="shared" si="4"/>
        <v>0.98041031505445475</v>
      </c>
    </row>
    <row r="17" spans="2:7" x14ac:dyDescent="0.35">
      <c r="B17">
        <v>8</v>
      </c>
      <c r="C17" s="1">
        <f t="shared" si="0"/>
        <v>1.9816843611112658</v>
      </c>
      <c r="D17" s="1">
        <f t="shared" si="1"/>
        <v>1.9841094744370287E-3</v>
      </c>
      <c r="E17" s="1">
        <f t="shared" si="2"/>
        <v>0.10012237636696103</v>
      </c>
      <c r="F17" s="1">
        <f t="shared" si="3"/>
        <v>1.1881744533584371E-2</v>
      </c>
      <c r="G17" s="1">
        <f t="shared" si="4"/>
        <v>0.98811825546641563</v>
      </c>
    </row>
    <row r="18" spans="2:7" x14ac:dyDescent="0.35">
      <c r="B18">
        <v>9</v>
      </c>
      <c r="C18" s="1">
        <f t="shared" si="0"/>
        <v>1.9888910034617577</v>
      </c>
      <c r="D18" s="1">
        <f t="shared" si="1"/>
        <v>1.2155178329914937E-3</v>
      </c>
      <c r="E18" s="1">
        <f t="shared" si="2"/>
        <v>6.1115356793098666E-2</v>
      </c>
      <c r="F18" s="1">
        <f t="shared" si="3"/>
        <v>7.2066423504919541E-3</v>
      </c>
      <c r="G18" s="1">
        <f t="shared" si="4"/>
        <v>0.99279335764950805</v>
      </c>
    </row>
    <row r="19" spans="2:7" x14ac:dyDescent="0.35">
      <c r="B19">
        <v>10</v>
      </c>
      <c r="C19" s="1">
        <f t="shared" si="0"/>
        <v>1.9932620530009146</v>
      </c>
      <c r="D19" s="1">
        <f t="shared" si="1"/>
        <v>7.4465830709243388E-4</v>
      </c>
      <c r="E19" s="1">
        <f t="shared" si="2"/>
        <v>3.7358776081214656E-2</v>
      </c>
      <c r="F19" s="1">
        <f t="shared" si="3"/>
        <v>4.3710495391569015E-3</v>
      </c>
      <c r="G19" s="1">
        <f t="shared" si="4"/>
        <v>0.9956289504608431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Morris, Kendalynn A</cp:lastModifiedBy>
  <dcterms:created xsi:type="dcterms:W3CDTF">2022-10-01T09:53:58Z</dcterms:created>
  <dcterms:modified xsi:type="dcterms:W3CDTF">2023-02-23T18:30:10Z</dcterms:modified>
</cp:coreProperties>
</file>