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1-data\Summary\Fractions\"/>
    </mc:Choice>
  </mc:AlternateContent>
  <xr:revisionPtr revIDLastSave="0" documentId="13_ncr:1_{17D0257B-5DB3-4D70-8CF9-69CD150292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action_subtraction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X3" i="1"/>
  <c r="X4" i="1"/>
  <c r="X5" i="1"/>
  <c r="Y5" i="1" s="1"/>
  <c r="X6" i="1"/>
  <c r="X7" i="1"/>
  <c r="X8" i="1"/>
  <c r="Y8" i="1" s="1"/>
  <c r="X9" i="1"/>
  <c r="X10" i="1"/>
  <c r="X11" i="1"/>
  <c r="Y11" i="1" s="1"/>
  <c r="X12" i="1"/>
  <c r="X13" i="1"/>
  <c r="X14" i="1"/>
  <c r="Y14" i="1" s="1"/>
  <c r="X15" i="1"/>
  <c r="X16" i="1"/>
  <c r="X17" i="1"/>
  <c r="Y17" i="1" s="1"/>
  <c r="X18" i="1"/>
  <c r="X19" i="1"/>
  <c r="X20" i="1"/>
  <c r="Y20" i="1" s="1"/>
  <c r="X21" i="1"/>
  <c r="X22" i="1"/>
  <c r="X23" i="1"/>
  <c r="Y23" i="1" s="1"/>
  <c r="X24" i="1"/>
  <c r="X25" i="1"/>
  <c r="X26" i="1"/>
  <c r="Y26" i="1" s="1"/>
  <c r="X27" i="1"/>
  <c r="X28" i="1"/>
  <c r="X29" i="1"/>
  <c r="Y29" i="1" s="1"/>
  <c r="X30" i="1"/>
  <c r="X31" i="1"/>
  <c r="W3" i="1"/>
  <c r="Y3" i="1" s="1"/>
  <c r="W4" i="1"/>
  <c r="W5" i="1"/>
  <c r="W6" i="1"/>
  <c r="Y6" i="1" s="1"/>
  <c r="W7" i="1"/>
  <c r="W8" i="1"/>
  <c r="W9" i="1"/>
  <c r="Y9" i="1" s="1"/>
  <c r="W10" i="1"/>
  <c r="W11" i="1"/>
  <c r="W12" i="1"/>
  <c r="Y12" i="1" s="1"/>
  <c r="W13" i="1"/>
  <c r="W14" i="1"/>
  <c r="W15" i="1"/>
  <c r="Y15" i="1" s="1"/>
  <c r="W16" i="1"/>
  <c r="W17" i="1"/>
  <c r="W18" i="1"/>
  <c r="Y18" i="1" s="1"/>
  <c r="W19" i="1"/>
  <c r="W20" i="1"/>
  <c r="W21" i="1"/>
  <c r="Y21" i="1" s="1"/>
  <c r="W22" i="1"/>
  <c r="W23" i="1"/>
  <c r="W24" i="1"/>
  <c r="Y24" i="1" s="1"/>
  <c r="W25" i="1"/>
  <c r="W26" i="1"/>
  <c r="W27" i="1"/>
  <c r="Y27" i="1" s="1"/>
  <c r="W28" i="1"/>
  <c r="W29" i="1"/>
  <c r="W30" i="1"/>
  <c r="Y30" i="1" s="1"/>
  <c r="W31" i="1"/>
  <c r="X2" i="1"/>
  <c r="Y2" i="1" s="1"/>
  <c r="W2" i="1"/>
  <c r="V3" i="1"/>
  <c r="V4" i="1"/>
  <c r="Y4" i="1" s="1"/>
  <c r="V5" i="1"/>
  <c r="V6" i="1"/>
  <c r="V7" i="1"/>
  <c r="Y7" i="1" s="1"/>
  <c r="V8" i="1"/>
  <c r="V9" i="1"/>
  <c r="V10" i="1"/>
  <c r="Y10" i="1" s="1"/>
  <c r="V11" i="1"/>
  <c r="V12" i="1"/>
  <c r="V13" i="1"/>
  <c r="Y13" i="1" s="1"/>
  <c r="V14" i="1"/>
  <c r="V15" i="1"/>
  <c r="V16" i="1"/>
  <c r="Y16" i="1" s="1"/>
  <c r="V17" i="1"/>
  <c r="V18" i="1"/>
  <c r="V19" i="1"/>
  <c r="Y19" i="1" s="1"/>
  <c r="V20" i="1"/>
  <c r="V21" i="1"/>
  <c r="V22" i="1"/>
  <c r="Y22" i="1" s="1"/>
  <c r="V23" i="1"/>
  <c r="V24" i="1"/>
  <c r="V25" i="1"/>
  <c r="Y25" i="1" s="1"/>
  <c r="V26" i="1"/>
  <c r="V27" i="1"/>
  <c r="V28" i="1"/>
  <c r="Y28" i="1" s="1"/>
  <c r="V29" i="1"/>
  <c r="V30" i="1"/>
  <c r="V31" i="1"/>
  <c r="Y31" i="1" s="1"/>
  <c r="V2" i="1"/>
</calcChain>
</file>

<file path=xl/sharedStrings.xml><?xml version="1.0" encoding="utf-8"?>
<sst xmlns="http://schemas.openxmlformats.org/spreadsheetml/2006/main" count="347" uniqueCount="92">
  <si>
    <t>sample_name</t>
  </si>
  <si>
    <t>Fe2_ppm</t>
  </si>
  <si>
    <t>Fe2_mg</t>
  </si>
  <si>
    <t>Fe2_mg.g</t>
  </si>
  <si>
    <t>FeTotal_ppm</t>
  </si>
  <si>
    <t>FeTotal_mg</t>
  </si>
  <si>
    <t>FeTotal_mg.g</t>
  </si>
  <si>
    <t>Fe3_ppm</t>
  </si>
  <si>
    <t>Fe3_mg.g</t>
  </si>
  <si>
    <t>Treatment</t>
  </si>
  <si>
    <t>Wash</t>
  </si>
  <si>
    <t>Fraction</t>
  </si>
  <si>
    <t>Group</t>
  </si>
  <si>
    <t>sd_doc_mg_l</t>
  </si>
  <si>
    <t>NA</t>
  </si>
  <si>
    <t>AW</t>
  </si>
  <si>
    <t>AW 1</t>
  </si>
  <si>
    <t>AW 0.45</t>
  </si>
  <si>
    <t>AW 0.1</t>
  </si>
  <si>
    <t>OW</t>
  </si>
  <si>
    <t>OW 1</t>
  </si>
  <si>
    <t>OW 0.45</t>
  </si>
  <si>
    <t>OW 0.1</t>
  </si>
  <si>
    <t>0.1_DOC</t>
  </si>
  <si>
    <t>0.45_DOC</t>
  </si>
  <si>
    <t>1_DOC</t>
  </si>
  <si>
    <t>0.1_Fe2</t>
  </si>
  <si>
    <t>0.45_Fe2</t>
  </si>
  <si>
    <t>1_Fe2</t>
  </si>
  <si>
    <t>0.1_Fe3</t>
  </si>
  <si>
    <t>0.45_Fe3</t>
  </si>
  <si>
    <t>AW4.1</t>
  </si>
  <si>
    <t>AW4.45</t>
  </si>
  <si>
    <t>AW4.01</t>
  </si>
  <si>
    <t>OW4.1</t>
  </si>
  <si>
    <t>OW4.45</t>
  </si>
  <si>
    <t>OW4.01</t>
  </si>
  <si>
    <t>AW3.1</t>
  </si>
  <si>
    <t>AW3.45</t>
  </si>
  <si>
    <t>AW3.01</t>
  </si>
  <si>
    <t>OW3.1</t>
  </si>
  <si>
    <t>OW3.45</t>
  </si>
  <si>
    <t>OW3.01</t>
  </si>
  <si>
    <t>AW2.1</t>
  </si>
  <si>
    <t>AW2.45</t>
  </si>
  <si>
    <t>AW2.01</t>
  </si>
  <si>
    <t>OW2.1</t>
  </si>
  <si>
    <t>OW2.45</t>
  </si>
  <si>
    <t>OW2.01</t>
  </si>
  <si>
    <t>AW1.1</t>
  </si>
  <si>
    <t>AW1.45</t>
  </si>
  <si>
    <t>AW1.01</t>
  </si>
  <si>
    <t>OW1.1</t>
  </si>
  <si>
    <t>OW1.45</t>
  </si>
  <si>
    <t>OW1.01</t>
  </si>
  <si>
    <t>OW5.1</t>
  </si>
  <si>
    <t>OW5.45</t>
  </si>
  <si>
    <t>OW5.01</t>
  </si>
  <si>
    <t>AW5.1</t>
  </si>
  <si>
    <t>AW5.45</t>
  </si>
  <si>
    <t>AW5.01</t>
  </si>
  <si>
    <t>Fe2_correct</t>
  </si>
  <si>
    <t>Fe3_correct</t>
  </si>
  <si>
    <t>mean_doc_mg_l</t>
  </si>
  <si>
    <t>mean_Fe2_ppm</t>
  </si>
  <si>
    <t>sd_Fe2_ppm</t>
  </si>
  <si>
    <t>mean_Fe3_ppm</t>
  </si>
  <si>
    <t>sd_Fe3_ppm</t>
  </si>
  <si>
    <t>mean_FeTotal_ppm</t>
  </si>
  <si>
    <t>sd_FeTotal_ppm</t>
  </si>
  <si>
    <t>mean_Fe2_mg/g</t>
  </si>
  <si>
    <t>sd_Fe2_mg/g</t>
  </si>
  <si>
    <t>mean_Fe3_mg/g</t>
  </si>
  <si>
    <t>sd_Fe3_mg/g</t>
  </si>
  <si>
    <t>mean_FeTotal_mg/g</t>
  </si>
  <si>
    <t>sd_FeTotal_mg/g</t>
  </si>
  <si>
    <t>mean_Fe2_mg</t>
  </si>
  <si>
    <t>sd_Fe2_mg</t>
  </si>
  <si>
    <t>mean_FeTotal_mg</t>
  </si>
  <si>
    <t>sd_FeTotal_mg</t>
  </si>
  <si>
    <t>mean_O2%</t>
  </si>
  <si>
    <t>sd_O2%</t>
  </si>
  <si>
    <t>mean_Cond_mS</t>
  </si>
  <si>
    <t>sd_Cond_mS</t>
  </si>
  <si>
    <t>mean_salinity_g/L</t>
  </si>
  <si>
    <t>sd_salinity_g/L</t>
  </si>
  <si>
    <t>DOC_corrected</t>
  </si>
  <si>
    <t>1_Fe3_ppm</t>
  </si>
  <si>
    <t>0.1_FeTotal</t>
  </si>
  <si>
    <t>0.45_FeTotal</t>
  </si>
  <si>
    <t>1_FeTotal</t>
  </si>
  <si>
    <t>FeTotal_correct_ppm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</si>
</sst>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D31"/>
  <sheetViews>
    <sheetView tabSelected="1" topLeftCell="T1" zoomScale="90" zoomScaleNormal="90" workbookViewId="0">
      <selection activeCell="AF1" sqref="AF1:AF1048576"/>
    </sheetView>
  </sheetViews>
  <sheetFormatPr defaultRowHeight="14.5" x14ac:dyDescent="0.35"/>
  <cols>
    <col min="5" max="6" width="12.08984375" customWidth="1"/>
    <col min="7" max="7" width="12.1796875" customWidth="1"/>
    <col min="14" max="14" width="8.08984375" bestFit="1" customWidth="1"/>
    <col min="15" max="15" width="10.54296875" customWidth="1"/>
    <col min="16" max="16" width="11.08984375" customWidth="1"/>
    <col min="17" max="17" width="13.54296875" bestFit="1" customWidth="1"/>
    <col min="18" max="18" width="9.453125" customWidth="1"/>
    <col min="19" max="19" width="10.54296875" customWidth="1"/>
    <col min="20" max="20" width="10.36328125" customWidth="1"/>
    <col min="21" max="21" width="11.7265625" customWidth="1"/>
    <col min="22" max="22" width="11.453125" customWidth="1"/>
    <col min="23" max="23" width="12.36328125" customWidth="1"/>
    <col min="24" max="24" width="10.54296875" customWidth="1"/>
    <col min="25" max="28" width="11.7265625" customWidth="1"/>
    <col min="29" max="29" width="18.7265625" bestFit="1" customWidth="1"/>
    <col min="30" max="30" width="13" customWidth="1"/>
    <col min="31" max="32" width="18.7265625" customWidth="1"/>
    <col min="39" max="39" width="16.90625" customWidth="1"/>
    <col min="40" max="40" width="17.36328125" bestFit="1" customWidth="1"/>
    <col min="41" max="41" width="17" bestFit="1" customWidth="1"/>
    <col min="42" max="42" width="13.90625" bestFit="1" customWidth="1"/>
    <col min="43" max="43" width="17" bestFit="1" customWidth="1"/>
    <col min="44" max="44" width="13.90625" bestFit="1" customWidth="1"/>
    <col min="45" max="45" width="20.81640625" bestFit="1" customWidth="1"/>
    <col min="46" max="46" width="17.7265625" bestFit="1" customWidth="1"/>
    <col min="47" max="47" width="15.36328125" bestFit="1" customWidth="1"/>
    <col min="48" max="48" width="13.1796875" bestFit="1" customWidth="1"/>
    <col min="49" max="49" width="19.1796875" bestFit="1" customWidth="1"/>
    <col min="50" max="50" width="16.08984375" bestFit="1" customWidth="1"/>
    <col min="51" max="52" width="13.1796875" bestFit="1" customWidth="1"/>
    <col min="53" max="53" width="17.1796875" bestFit="1" customWidth="1"/>
    <col min="54" max="54" width="14.08984375" bestFit="1" customWidth="1"/>
    <col min="55" max="55" width="18.453125" bestFit="1" customWidth="1"/>
    <col min="56" max="56" width="15.54296875" bestFit="1" customWidth="1"/>
  </cols>
  <sheetData>
    <row r="1" spans="2:56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86</v>
      </c>
      <c r="R1" s="1" t="s">
        <v>26</v>
      </c>
      <c r="S1" s="1" t="s">
        <v>27</v>
      </c>
      <c r="T1" s="1" t="s">
        <v>28</v>
      </c>
      <c r="U1" s="1" t="s">
        <v>61</v>
      </c>
      <c r="V1" s="1" t="s">
        <v>29</v>
      </c>
      <c r="W1" s="1" t="s">
        <v>30</v>
      </c>
      <c r="X1" s="1" t="s">
        <v>87</v>
      </c>
      <c r="Y1" s="1" t="s">
        <v>62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0</v>
      </c>
      <c r="AE1" s="1"/>
      <c r="AF1" s="1"/>
      <c r="AG1" t="s">
        <v>63</v>
      </c>
      <c r="AH1" t="s">
        <v>13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</row>
    <row r="2" spans="2:56" x14ac:dyDescent="0.35">
      <c r="B2" s="1">
        <v>2.0299999999999998</v>
      </c>
      <c r="C2" s="1">
        <v>2.255555556</v>
      </c>
      <c r="D2" s="1">
        <v>0.44507588199999998</v>
      </c>
      <c r="E2" s="1">
        <v>16.149999999999999</v>
      </c>
      <c r="F2" s="1">
        <v>17.944444440000002</v>
      </c>
      <c r="G2" s="1">
        <v>3.5408746290000002</v>
      </c>
      <c r="H2" s="1">
        <v>14.12</v>
      </c>
      <c r="I2" s="1">
        <v>3.0957987469999999</v>
      </c>
      <c r="J2" s="1" t="s">
        <v>15</v>
      </c>
      <c r="K2" s="1">
        <v>4</v>
      </c>
      <c r="L2" s="1">
        <v>1</v>
      </c>
      <c r="M2" s="1" t="s">
        <v>16</v>
      </c>
      <c r="N2" s="1" t="s">
        <v>14</v>
      </c>
      <c r="O2" s="1" t="s">
        <v>14</v>
      </c>
      <c r="P2" s="1">
        <v>63.120000000001014</v>
      </c>
      <c r="Q2" s="1">
        <f>IF(L2=1,P2,"NA")</f>
        <v>63.120000000001014</v>
      </c>
      <c r="R2" s="1" t="s">
        <v>14</v>
      </c>
      <c r="S2" s="1" t="s">
        <v>14</v>
      </c>
      <c r="T2" s="1">
        <v>2.0699999999999998</v>
      </c>
      <c r="U2" s="1">
        <v>2.0699999999999998</v>
      </c>
      <c r="V2" s="1" t="str">
        <f t="shared" ref="V2:V31" si="0">IF($L2=0.1,$AK2,"NA")</f>
        <v>NA</v>
      </c>
      <c r="W2" s="1" t="str">
        <f t="shared" ref="W2:W31" si="1">IF($L2=0.45,$AK2,"NA")</f>
        <v>NA</v>
      </c>
      <c r="X2" s="1">
        <f t="shared" ref="X2:X31" si="2">IF($L2=1,$AK2,"NA")</f>
        <v>15.3333333333333</v>
      </c>
      <c r="Y2" s="1">
        <f>IF(X2&gt;0,X2,"NA")</f>
        <v>15.3333333333333</v>
      </c>
      <c r="Z2" s="1" t="s">
        <v>14</v>
      </c>
      <c r="AA2" s="1" t="s">
        <v>14</v>
      </c>
      <c r="AB2" s="1">
        <v>17.4033333333333</v>
      </c>
      <c r="AC2" s="1">
        <v>17.4033333333333</v>
      </c>
      <c r="AD2" s="1" t="s">
        <v>31</v>
      </c>
      <c r="AE2" s="1"/>
      <c r="AF2" s="1"/>
      <c r="AG2">
        <v>183.52</v>
      </c>
      <c r="AH2">
        <v>13.8038835115339</v>
      </c>
      <c r="AI2">
        <v>2.0699999999999998</v>
      </c>
      <c r="AJ2">
        <v>3.6055512754640001E-2</v>
      </c>
      <c r="AK2">
        <v>15.3333333333333</v>
      </c>
      <c r="AL2">
        <v>1.0696416845529699</v>
      </c>
      <c r="AM2">
        <v>17.4033333333333</v>
      </c>
      <c r="AN2">
        <v>1.1055466219627801</v>
      </c>
      <c r="AO2">
        <v>0.45628399866666602</v>
      </c>
      <c r="AP2">
        <v>9.8358594441141402E-3</v>
      </c>
      <c r="AQ2">
        <v>3.3803918956666599</v>
      </c>
      <c r="AR2">
        <v>0.24960542655503401</v>
      </c>
      <c r="AS2">
        <v>3.8366758943333301</v>
      </c>
      <c r="AT2">
        <v>0.25944122619325599</v>
      </c>
      <c r="AU2">
        <v>2.2999999999999998</v>
      </c>
      <c r="AV2">
        <v>4.0061680437871998E-2</v>
      </c>
      <c r="AW2">
        <v>19.337037036666601</v>
      </c>
      <c r="AX2">
        <v>1.2283851392948</v>
      </c>
      <c r="AY2">
        <v>16.27</v>
      </c>
      <c r="AZ2">
        <v>0.42883563284783</v>
      </c>
      <c r="BA2">
        <v>0.100253333333333</v>
      </c>
      <c r="BB2">
        <v>1.4239190051872099E-2</v>
      </c>
      <c r="BC2">
        <v>3.8240671666321599E-2</v>
      </c>
      <c r="BD2">
        <v>5.9062433981212298E-3</v>
      </c>
    </row>
    <row r="3" spans="2:56" x14ac:dyDescent="0.35">
      <c r="B3" s="1">
        <v>1.98</v>
      </c>
      <c r="C3" s="1">
        <v>2.2000000000000002</v>
      </c>
      <c r="D3" s="1">
        <v>0.43392504900000001</v>
      </c>
      <c r="E3" s="1">
        <v>14.19</v>
      </c>
      <c r="F3" s="1">
        <v>15.766666669999999</v>
      </c>
      <c r="G3" s="1">
        <v>3.1097961870000002</v>
      </c>
      <c r="H3" s="1">
        <v>12.21</v>
      </c>
      <c r="I3" s="1">
        <v>2.6758711370000001</v>
      </c>
      <c r="J3" s="1" t="s">
        <v>15</v>
      </c>
      <c r="K3" s="1">
        <v>4</v>
      </c>
      <c r="L3" s="1">
        <v>0.45</v>
      </c>
      <c r="M3" s="1" t="s">
        <v>17</v>
      </c>
      <c r="N3" s="1" t="s">
        <v>14</v>
      </c>
      <c r="O3" s="1">
        <v>102.88999999999899</v>
      </c>
      <c r="P3" s="1" t="s">
        <v>14</v>
      </c>
      <c r="Q3" s="1">
        <f>IF(L3=0.45,O3,"NA")</f>
        <v>102.88999999999899</v>
      </c>
      <c r="R3" s="1" t="s">
        <v>14</v>
      </c>
      <c r="S3" s="1">
        <v>1.89</v>
      </c>
      <c r="T3" s="1" t="s">
        <v>14</v>
      </c>
      <c r="U3" s="1">
        <v>1.89</v>
      </c>
      <c r="V3" s="1" t="str">
        <f t="shared" si="0"/>
        <v>NA</v>
      </c>
      <c r="W3" s="1">
        <f t="shared" si="1"/>
        <v>11.57</v>
      </c>
      <c r="X3" s="1" t="str">
        <f t="shared" si="2"/>
        <v>NA</v>
      </c>
      <c r="Y3" s="1">
        <f>IF(W3&gt;0,W3,"NA")</f>
        <v>11.57</v>
      </c>
      <c r="Z3" s="1" t="s">
        <v>14</v>
      </c>
      <c r="AA3" s="1">
        <v>13.4599999999999</v>
      </c>
      <c r="AB3" s="1" t="s">
        <v>14</v>
      </c>
      <c r="AC3" s="1">
        <v>13.4599999999999</v>
      </c>
      <c r="AD3" s="1" t="s">
        <v>32</v>
      </c>
      <c r="AE3" s="1"/>
      <c r="AF3" s="1"/>
      <c r="AG3">
        <v>120.399999999999</v>
      </c>
      <c r="AH3">
        <v>6.5130023798552301</v>
      </c>
      <c r="AI3">
        <v>1.89</v>
      </c>
      <c r="AJ3">
        <v>0.17349351572897401</v>
      </c>
      <c r="AK3">
        <v>11.57</v>
      </c>
      <c r="AL3">
        <v>0.72027772421476499</v>
      </c>
      <c r="AM3">
        <v>13.4599999999999</v>
      </c>
      <c r="AN3">
        <v>0.87504285609334498</v>
      </c>
      <c r="AO3">
        <v>0.41768101766666599</v>
      </c>
      <c r="AP3">
        <v>3.7096978088981103E-2</v>
      </c>
      <c r="AQ3">
        <v>2.5568456780000002</v>
      </c>
      <c r="AR3">
        <v>0.143194607550375</v>
      </c>
      <c r="AS3">
        <v>2.9745266959999999</v>
      </c>
      <c r="AT3">
        <v>0.17777729950771401</v>
      </c>
      <c r="AU3">
        <v>2.1</v>
      </c>
      <c r="AV3">
        <v>0.192770572833659</v>
      </c>
      <c r="AW3">
        <v>14.955555556666599</v>
      </c>
      <c r="AX3">
        <v>0.97226983995769201</v>
      </c>
      <c r="AY3">
        <v>15.886666666666599</v>
      </c>
      <c r="AZ3">
        <v>0.46800997140374401</v>
      </c>
      <c r="BA3">
        <v>9.5000000000000001E-2</v>
      </c>
      <c r="BB3">
        <v>6.7436488639311502E-3</v>
      </c>
      <c r="BC3">
        <v>3.6048621725079402E-2</v>
      </c>
      <c r="BD3">
        <v>2.78550625586631E-3</v>
      </c>
    </row>
    <row r="4" spans="2:56" x14ac:dyDescent="0.35">
      <c r="B4" s="1">
        <v>1.1399999999999999</v>
      </c>
      <c r="C4" s="1">
        <v>1.266666667</v>
      </c>
      <c r="D4" s="1">
        <v>0.25021070400000001</v>
      </c>
      <c r="E4" s="1">
        <v>3.24</v>
      </c>
      <c r="F4" s="1">
        <v>3.6</v>
      </c>
      <c r="G4" s="1">
        <v>0.71112515799999998</v>
      </c>
      <c r="H4" s="1">
        <v>2.09</v>
      </c>
      <c r="I4" s="1">
        <v>0.46091445399999997</v>
      </c>
      <c r="J4" s="1" t="s">
        <v>15</v>
      </c>
      <c r="K4" s="1">
        <v>4</v>
      </c>
      <c r="L4" s="1">
        <v>0.1</v>
      </c>
      <c r="M4" s="1" t="s">
        <v>18</v>
      </c>
      <c r="N4" s="1">
        <v>17.510000000000002</v>
      </c>
      <c r="O4" s="1" t="s">
        <v>14</v>
      </c>
      <c r="P4" s="1" t="s">
        <v>14</v>
      </c>
      <c r="Q4" s="1">
        <f>N4</f>
        <v>17.510000000000002</v>
      </c>
      <c r="R4" s="1">
        <v>1.1399999999999999</v>
      </c>
      <c r="S4" s="1" t="s">
        <v>14</v>
      </c>
      <c r="T4" s="1" t="s">
        <v>14</v>
      </c>
      <c r="U4" s="1">
        <v>1.1399999999999999</v>
      </c>
      <c r="V4" s="1">
        <f t="shared" si="0"/>
        <v>2.09</v>
      </c>
      <c r="W4" s="1" t="str">
        <f t="shared" si="1"/>
        <v>NA</v>
      </c>
      <c r="X4" s="1" t="str">
        <f t="shared" si="2"/>
        <v>NA</v>
      </c>
      <c r="Y4" s="1">
        <f>IF(V4&gt;0,V4,"NA")</f>
        <v>2.09</v>
      </c>
      <c r="Z4" s="1">
        <v>3.24</v>
      </c>
      <c r="AA4" s="1" t="s">
        <v>14</v>
      </c>
      <c r="AB4" s="1" t="s">
        <v>14</v>
      </c>
      <c r="AC4" s="1">
        <v>3.24</v>
      </c>
      <c r="AD4" s="1" t="s">
        <v>33</v>
      </c>
      <c r="AE4" s="1"/>
      <c r="AF4" s="1"/>
      <c r="AG4">
        <v>17.510000000000002</v>
      </c>
      <c r="AH4" t="s">
        <v>14</v>
      </c>
      <c r="AI4">
        <v>1.1399999999999999</v>
      </c>
      <c r="AJ4" t="s">
        <v>14</v>
      </c>
      <c r="AK4">
        <v>2.09</v>
      </c>
      <c r="AL4" t="s">
        <v>14</v>
      </c>
      <c r="AM4">
        <v>3.24</v>
      </c>
      <c r="AN4" t="s">
        <v>14</v>
      </c>
      <c r="AO4">
        <v>0.25021070400000001</v>
      </c>
      <c r="AP4" t="s">
        <v>14</v>
      </c>
      <c r="AQ4">
        <v>0.46091445399999997</v>
      </c>
      <c r="AR4" t="s">
        <v>14</v>
      </c>
      <c r="AS4">
        <v>0.71112515799999998</v>
      </c>
      <c r="AT4" t="s">
        <v>14</v>
      </c>
      <c r="AU4">
        <v>1.266666667</v>
      </c>
      <c r="AV4" t="s">
        <v>14</v>
      </c>
      <c r="AW4">
        <v>3.6</v>
      </c>
      <c r="AX4" t="s">
        <v>14</v>
      </c>
      <c r="AY4">
        <v>15.68</v>
      </c>
      <c r="AZ4" t="s">
        <v>14</v>
      </c>
      <c r="BA4">
        <v>0.10448</v>
      </c>
      <c r="BB4" t="s">
        <v>14</v>
      </c>
      <c r="BC4">
        <v>3.9972004147997599E-2</v>
      </c>
      <c r="BD4" t="s">
        <v>14</v>
      </c>
    </row>
    <row r="5" spans="2:56" x14ac:dyDescent="0.35">
      <c r="B5" s="1">
        <v>2.2999999999999998</v>
      </c>
      <c r="C5" s="1">
        <v>2.5555555559999998</v>
      </c>
      <c r="D5" s="1">
        <v>0.51020295000000004</v>
      </c>
      <c r="E5" s="1">
        <v>15.6</v>
      </c>
      <c r="F5" s="1">
        <v>17.333333329999999</v>
      </c>
      <c r="G5" s="1">
        <v>3.4605069639999999</v>
      </c>
      <c r="H5" s="1">
        <v>13.31</v>
      </c>
      <c r="I5" s="1">
        <v>2.9503040139999999</v>
      </c>
      <c r="J5" s="1" t="s">
        <v>19</v>
      </c>
      <c r="K5" s="1">
        <v>4</v>
      </c>
      <c r="L5" s="1">
        <v>1</v>
      </c>
      <c r="M5" s="1" t="s">
        <v>20</v>
      </c>
      <c r="N5" s="1" t="s">
        <v>14</v>
      </c>
      <c r="O5" s="1" t="s">
        <v>14</v>
      </c>
      <c r="P5" s="1">
        <v>57.706666666667005</v>
      </c>
      <c r="Q5" s="1">
        <f>IF(L5=1,P5,"NA")</f>
        <v>57.706666666667005</v>
      </c>
      <c r="R5" s="1" t="s">
        <v>14</v>
      </c>
      <c r="S5" s="1" t="s">
        <v>14</v>
      </c>
      <c r="T5" s="1">
        <v>2.1199999999999899</v>
      </c>
      <c r="U5" s="1">
        <v>2.1199999999999899</v>
      </c>
      <c r="V5" s="1" t="str">
        <f t="shared" si="0"/>
        <v>NA</v>
      </c>
      <c r="W5" s="1" t="str">
        <f t="shared" si="1"/>
        <v>NA</v>
      </c>
      <c r="X5" s="1">
        <f t="shared" si="2"/>
        <v>14.216666666666599</v>
      </c>
      <c r="Y5" s="1">
        <f>IF(X5&gt;0,X5,"NA")</f>
        <v>14.216666666666599</v>
      </c>
      <c r="Z5" s="1" t="s">
        <v>14</v>
      </c>
      <c r="AA5" s="1" t="s">
        <v>14</v>
      </c>
      <c r="AB5" s="1">
        <v>16.3333333333333</v>
      </c>
      <c r="AC5" s="1">
        <v>16.3333333333333</v>
      </c>
      <c r="AD5" s="1" t="s">
        <v>34</v>
      </c>
      <c r="AE5" s="1"/>
      <c r="AF5" s="1"/>
      <c r="AG5">
        <v>180.29333333333301</v>
      </c>
      <c r="AH5">
        <v>5.1730584119390501</v>
      </c>
      <c r="AI5">
        <v>2.1199999999999899</v>
      </c>
      <c r="AJ5">
        <v>0.15588457268119801</v>
      </c>
      <c r="AK5">
        <v>14.216666666666599</v>
      </c>
      <c r="AL5">
        <v>0.83362661505816404</v>
      </c>
      <c r="AM5">
        <v>16.3333333333333</v>
      </c>
      <c r="AN5">
        <v>0.69407012133741497</v>
      </c>
      <c r="AO5">
        <v>0.46922463066666598</v>
      </c>
      <c r="AP5">
        <v>3.55049746068722E-2</v>
      </c>
      <c r="AQ5">
        <v>3.14522264966666</v>
      </c>
      <c r="AR5">
        <v>0.17723860113360501</v>
      </c>
      <c r="AS5">
        <v>3.6144472799999998</v>
      </c>
      <c r="AT5">
        <v>0.14344088888279699</v>
      </c>
      <c r="AU5">
        <v>2.3555555560000001</v>
      </c>
      <c r="AV5">
        <v>0.17320508075688701</v>
      </c>
      <c r="AW5">
        <v>18.1481481466666</v>
      </c>
      <c r="AX5">
        <v>0.77118902674454204</v>
      </c>
      <c r="AY5">
        <v>91.133333333333297</v>
      </c>
      <c r="AZ5">
        <v>6.2185716473586803</v>
      </c>
      <c r="BA5">
        <v>8.9663333333333303E-2</v>
      </c>
      <c r="BB5" s="2">
        <v>5.5626732182767404E-4</v>
      </c>
      <c r="BC5">
        <v>3.3845945190349301E-2</v>
      </c>
      <c r="BD5" s="2">
        <v>2.2842169833411699E-4</v>
      </c>
    </row>
    <row r="6" spans="2:56" x14ac:dyDescent="0.35">
      <c r="B6" s="1">
        <v>1.78</v>
      </c>
      <c r="C6" s="1">
        <v>1.9777777780000001</v>
      </c>
      <c r="D6" s="1">
        <v>0.39260318</v>
      </c>
      <c r="E6" s="1">
        <v>12.79</v>
      </c>
      <c r="F6" s="1">
        <v>14.211111109999999</v>
      </c>
      <c r="G6" s="1">
        <v>2.8210082399999998</v>
      </c>
      <c r="H6" s="1">
        <v>11.01</v>
      </c>
      <c r="I6" s="1">
        <v>2.4284050609999999</v>
      </c>
      <c r="J6" s="1" t="s">
        <v>19</v>
      </c>
      <c r="K6" s="1">
        <v>4</v>
      </c>
      <c r="L6" s="1">
        <v>0.45</v>
      </c>
      <c r="M6" s="1" t="s">
        <v>21</v>
      </c>
      <c r="N6" s="1" t="s">
        <v>14</v>
      </c>
      <c r="O6" s="1">
        <v>94.711666666666005</v>
      </c>
      <c r="P6" s="1" t="s">
        <v>14</v>
      </c>
      <c r="Q6" s="1">
        <f>IF(L6=0.45,O6,"NA")</f>
        <v>94.711666666666005</v>
      </c>
      <c r="R6" s="1" t="s">
        <v>14</v>
      </c>
      <c r="S6" s="1">
        <v>1.77666666666666</v>
      </c>
      <c r="T6" s="1" t="s">
        <v>14</v>
      </c>
      <c r="U6" s="1">
        <v>1.77666666666666</v>
      </c>
      <c r="V6" s="1" t="str">
        <f t="shared" si="0"/>
        <v>NA</v>
      </c>
      <c r="W6" s="1">
        <f t="shared" si="1"/>
        <v>12.0166666666666</v>
      </c>
      <c r="X6" s="1" t="str">
        <f t="shared" si="2"/>
        <v>NA</v>
      </c>
      <c r="Y6" s="1">
        <f>IF(W6&gt;0,W6,"NA")</f>
        <v>12.0166666666666</v>
      </c>
      <c r="Z6" s="1" t="s">
        <v>14</v>
      </c>
      <c r="AA6" s="1">
        <v>13.796666666666599</v>
      </c>
      <c r="AB6" s="1" t="s">
        <v>14</v>
      </c>
      <c r="AC6" s="1">
        <v>13.796666666666599</v>
      </c>
      <c r="AD6" s="1" t="s">
        <v>35</v>
      </c>
      <c r="AE6" s="1"/>
      <c r="AF6" s="1"/>
      <c r="AG6">
        <v>122.58666666666601</v>
      </c>
      <c r="AH6">
        <v>8.9565469536721203</v>
      </c>
      <c r="AI6">
        <v>1.77666666666666</v>
      </c>
      <c r="AJ6">
        <v>9.5043849529221694E-2</v>
      </c>
      <c r="AK6">
        <v>12.0166666666666</v>
      </c>
      <c r="AL6">
        <v>0.89673481773227304</v>
      </c>
      <c r="AM6">
        <v>13.796666666666599</v>
      </c>
      <c r="AN6">
        <v>0.87871117742596905</v>
      </c>
      <c r="AO6">
        <v>0.38983824633333303</v>
      </c>
      <c r="AP6">
        <v>2.1367623002614401E-2</v>
      </c>
      <c r="AQ6">
        <v>2.6367059990000001</v>
      </c>
      <c r="AR6">
        <v>0.18515768527968701</v>
      </c>
      <c r="AS6">
        <v>3.02654424499999</v>
      </c>
      <c r="AT6">
        <v>0.17917566806953</v>
      </c>
      <c r="AU6">
        <v>1.97407407433333</v>
      </c>
      <c r="AV6">
        <v>0.10560427719818601</v>
      </c>
      <c r="AW6">
        <v>15.329629629999999</v>
      </c>
      <c r="AX6">
        <v>0.97634575369024501</v>
      </c>
      <c r="AY6">
        <v>79.683333333333294</v>
      </c>
      <c r="AZ6">
        <v>5.9810060469233104</v>
      </c>
      <c r="BA6">
        <v>8.226E-2</v>
      </c>
      <c r="BB6">
        <v>3.11292466982418E-3</v>
      </c>
      <c r="BC6">
        <v>3.0818666224747798E-2</v>
      </c>
      <c r="BD6">
        <v>1.2675161087190199E-3</v>
      </c>
    </row>
    <row r="7" spans="2:56" x14ac:dyDescent="0.35">
      <c r="B7" s="1">
        <v>1.18</v>
      </c>
      <c r="C7" s="1">
        <v>1.311111111</v>
      </c>
      <c r="D7" s="1">
        <v>0.25972368000000001</v>
      </c>
      <c r="E7" s="1">
        <v>4.53</v>
      </c>
      <c r="F7" s="1">
        <v>5.0333333329999999</v>
      </c>
      <c r="G7" s="1">
        <v>0.99707480699999995</v>
      </c>
      <c r="H7" s="1">
        <v>3.35</v>
      </c>
      <c r="I7" s="1">
        <v>0.73735112700000005</v>
      </c>
      <c r="J7" s="1" t="s">
        <v>19</v>
      </c>
      <c r="K7" s="1">
        <v>4</v>
      </c>
      <c r="L7" s="1">
        <v>0.1</v>
      </c>
      <c r="M7" s="1" t="s">
        <v>22</v>
      </c>
      <c r="N7" s="1">
        <v>27.875</v>
      </c>
      <c r="O7" s="1" t="s">
        <v>14</v>
      </c>
      <c r="P7" s="1" t="s">
        <v>14</v>
      </c>
      <c r="Q7" s="1">
        <f>N7</f>
        <v>27.875</v>
      </c>
      <c r="R7" s="1">
        <v>1.06</v>
      </c>
      <c r="S7" s="1" t="s">
        <v>14</v>
      </c>
      <c r="T7" s="1" t="s">
        <v>14</v>
      </c>
      <c r="U7" s="1">
        <v>1.06</v>
      </c>
      <c r="V7" s="1">
        <f t="shared" si="0"/>
        <v>2.9350000000000001</v>
      </c>
      <c r="W7" s="1" t="str">
        <f t="shared" si="1"/>
        <v>NA</v>
      </c>
      <c r="X7" s="1" t="str">
        <f t="shared" si="2"/>
        <v>NA</v>
      </c>
      <c r="Y7" s="1">
        <f>IF(V7&gt;0,V7,"NA")</f>
        <v>2.9350000000000001</v>
      </c>
      <c r="Z7" s="1">
        <v>3.9950000000000001</v>
      </c>
      <c r="AA7" s="1" t="s">
        <v>14</v>
      </c>
      <c r="AB7" s="1" t="s">
        <v>14</v>
      </c>
      <c r="AC7" s="1">
        <v>3.9950000000000001</v>
      </c>
      <c r="AD7" s="1" t="s">
        <v>36</v>
      </c>
      <c r="AE7" s="1"/>
      <c r="AF7" s="1"/>
      <c r="AG7">
        <v>27.875</v>
      </c>
      <c r="AH7">
        <v>13.6683740803359</v>
      </c>
      <c r="AI7">
        <v>1.06</v>
      </c>
      <c r="AJ7">
        <v>0.169705627484771</v>
      </c>
      <c r="AK7">
        <v>2.9350000000000001</v>
      </c>
      <c r="AL7">
        <v>0.58689862838483398</v>
      </c>
      <c r="AM7">
        <v>3.9950000000000001</v>
      </c>
      <c r="AN7">
        <v>0.756604255869606</v>
      </c>
      <c r="AO7">
        <v>0.2341207035</v>
      </c>
      <c r="AP7">
        <v>3.6208076603419598E-2</v>
      </c>
      <c r="AQ7">
        <v>0.64817804899999998</v>
      </c>
      <c r="AR7">
        <v>0.126109776306153</v>
      </c>
      <c r="AS7">
        <v>0.88229875249999901</v>
      </c>
      <c r="AT7">
        <v>0.16231785290957301</v>
      </c>
      <c r="AU7">
        <v>1.1777777775</v>
      </c>
      <c r="AV7">
        <v>0.18856180855211399</v>
      </c>
      <c r="AW7">
        <v>4.4388888885000002</v>
      </c>
      <c r="AX7">
        <v>0.84067139548923997</v>
      </c>
      <c r="AY7">
        <v>77.814999999999998</v>
      </c>
      <c r="AZ7">
        <v>1.63341666454092</v>
      </c>
      <c r="BA7">
        <v>9.9690000000000001E-2</v>
      </c>
      <c r="BB7">
        <v>2.66013571082379E-2</v>
      </c>
      <c r="BC7">
        <v>3.8047529410251399E-2</v>
      </c>
      <c r="BD7">
        <v>1.1019898247365901E-2</v>
      </c>
    </row>
    <row r="8" spans="2:56" x14ac:dyDescent="0.35">
      <c r="B8" s="1">
        <v>2.58</v>
      </c>
      <c r="C8" s="1">
        <v>2.8666666670000001</v>
      </c>
      <c r="D8" s="1">
        <v>0.56566294399999995</v>
      </c>
      <c r="E8" s="1">
        <v>30.19</v>
      </c>
      <c r="F8" s="1">
        <v>33.544444439999999</v>
      </c>
      <c r="G8" s="1">
        <v>6.6191334389999996</v>
      </c>
      <c r="H8" s="1">
        <v>27.61</v>
      </c>
      <c r="I8" s="1">
        <v>6.0534704960000001</v>
      </c>
      <c r="J8" s="1" t="s">
        <v>15</v>
      </c>
      <c r="K8" s="1">
        <v>3</v>
      </c>
      <c r="L8" s="1">
        <v>1</v>
      </c>
      <c r="M8" s="1" t="s">
        <v>16</v>
      </c>
      <c r="N8" s="1" t="s">
        <v>14</v>
      </c>
      <c r="O8" s="1" t="s">
        <v>14</v>
      </c>
      <c r="P8" s="1">
        <v>454.26333333333298</v>
      </c>
      <c r="Q8" s="1">
        <f>IF(L8=1,P8,"NA")</f>
        <v>454.26333333333298</v>
      </c>
      <c r="R8" s="1" t="s">
        <v>14</v>
      </c>
      <c r="S8" s="1" t="s">
        <v>14</v>
      </c>
      <c r="T8" s="1">
        <v>2.58</v>
      </c>
      <c r="U8" s="1">
        <v>2.58</v>
      </c>
      <c r="V8" s="1" t="str">
        <f t="shared" si="0"/>
        <v>NA</v>
      </c>
      <c r="W8" s="1" t="str">
        <f t="shared" si="1"/>
        <v>NA</v>
      </c>
      <c r="X8" s="1">
        <f t="shared" si="2"/>
        <v>46.613333333333301</v>
      </c>
      <c r="Y8" s="1">
        <f>IF(X8&gt;0,X8,"NA")</f>
        <v>46.613333333333301</v>
      </c>
      <c r="Z8" s="1" t="s">
        <v>14</v>
      </c>
      <c r="AA8" s="1" t="s">
        <v>14</v>
      </c>
      <c r="AB8" s="1">
        <v>49.196666666666601</v>
      </c>
      <c r="AC8" s="1">
        <v>49.196666666666601</v>
      </c>
      <c r="AD8" s="1" t="s">
        <v>37</v>
      </c>
      <c r="AE8" s="1"/>
      <c r="AF8" s="1"/>
      <c r="AG8">
        <v>579.38666666666597</v>
      </c>
      <c r="AH8">
        <v>81.393634476740999</v>
      </c>
      <c r="AI8">
        <v>2.58</v>
      </c>
      <c r="AJ8">
        <v>0.14000000000000001</v>
      </c>
      <c r="AK8">
        <v>46.613333333333301</v>
      </c>
      <c r="AL8">
        <v>28.587333442161601</v>
      </c>
      <c r="AM8">
        <v>49.196666666666601</v>
      </c>
      <c r="AN8">
        <v>28.470562574935698</v>
      </c>
      <c r="AO8">
        <v>0.56864746466666605</v>
      </c>
      <c r="AP8">
        <v>3.0285052630853501E-2</v>
      </c>
      <c r="AQ8">
        <v>10.2908112393333</v>
      </c>
      <c r="AR8">
        <v>6.3492943218531099</v>
      </c>
      <c r="AS8">
        <v>10.859458704333299</v>
      </c>
      <c r="AT8">
        <v>6.3261939865901002</v>
      </c>
      <c r="AU8">
        <v>2.86666666666666</v>
      </c>
      <c r="AV8">
        <v>0.155555555499999</v>
      </c>
      <c r="AW8">
        <v>54.662962960000002</v>
      </c>
      <c r="AX8">
        <v>31.633958416430399</v>
      </c>
      <c r="AY8">
        <v>18.676666666666598</v>
      </c>
      <c r="AZ8">
        <v>0.21031722072462999</v>
      </c>
      <c r="BA8">
        <v>0.75309999999999999</v>
      </c>
      <c r="BB8">
        <v>0.10396648498434399</v>
      </c>
      <c r="BC8">
        <v>0.34289392252090301</v>
      </c>
      <c r="BD8">
        <v>5.1345368089877601E-2</v>
      </c>
    </row>
    <row r="9" spans="2:56" x14ac:dyDescent="0.35">
      <c r="B9" s="1">
        <v>1.68</v>
      </c>
      <c r="C9" s="1">
        <v>1.8666666670000001</v>
      </c>
      <c r="D9" s="1">
        <v>0.36817883000000001</v>
      </c>
      <c r="E9" s="1">
        <v>22.43</v>
      </c>
      <c r="F9" s="1">
        <v>24.922222219999998</v>
      </c>
      <c r="G9" s="1">
        <v>4.9156256850000002</v>
      </c>
      <c r="H9" s="1">
        <v>20.75</v>
      </c>
      <c r="I9" s="1">
        <v>4.5474468549999996</v>
      </c>
      <c r="J9" s="1" t="s">
        <v>15</v>
      </c>
      <c r="K9" s="1">
        <v>3</v>
      </c>
      <c r="L9" s="1">
        <v>0.45</v>
      </c>
      <c r="M9" s="1" t="s">
        <v>17</v>
      </c>
      <c r="N9" s="1" t="s">
        <v>14</v>
      </c>
      <c r="O9" s="1">
        <v>109.92333333333299</v>
      </c>
      <c r="P9" s="1" t="s">
        <v>14</v>
      </c>
      <c r="Q9" s="1">
        <f>IF(L9=0.45,O9,"NA")</f>
        <v>109.92333333333299</v>
      </c>
      <c r="R9" s="1" t="s">
        <v>14</v>
      </c>
      <c r="S9" s="1">
        <v>1.87666666666666</v>
      </c>
      <c r="T9" s="1" t="s">
        <v>14</v>
      </c>
      <c r="U9" s="1">
        <v>1.87666666666666</v>
      </c>
      <c r="V9" s="1" t="str">
        <f t="shared" si="0"/>
        <v>NA</v>
      </c>
      <c r="W9" s="1">
        <f t="shared" si="1"/>
        <v>19.126666666666601</v>
      </c>
      <c r="X9" s="1" t="str">
        <f t="shared" si="2"/>
        <v>NA</v>
      </c>
      <c r="Y9" s="1">
        <f>IF(W9&gt;0,W9,"NA")</f>
        <v>19.126666666666601</v>
      </c>
      <c r="Z9" s="1" t="s">
        <v>14</v>
      </c>
      <c r="AA9" s="1">
        <v>21.0066666666666</v>
      </c>
      <c r="AB9" s="1" t="s">
        <v>14</v>
      </c>
      <c r="AC9" s="1">
        <v>21.0066666666666</v>
      </c>
      <c r="AD9" s="1" t="s">
        <v>38</v>
      </c>
      <c r="AE9" s="1"/>
      <c r="AF9" s="1"/>
      <c r="AG9">
        <v>125.12333333333299</v>
      </c>
      <c r="AH9">
        <v>10.7876611614072</v>
      </c>
      <c r="AI9">
        <v>1.87666666666666</v>
      </c>
      <c r="AJ9">
        <v>0.17097758137642799</v>
      </c>
      <c r="AK9">
        <v>19.126666666666601</v>
      </c>
      <c r="AL9">
        <v>1.4058567968798701</v>
      </c>
      <c r="AM9">
        <v>21.0066666666666</v>
      </c>
      <c r="AN9">
        <v>1.23273408865551</v>
      </c>
      <c r="AO9">
        <v>0.41500950466666597</v>
      </c>
      <c r="AP9">
        <v>4.0700278410868297E-2</v>
      </c>
      <c r="AQ9">
        <v>4.22701592833333</v>
      </c>
      <c r="AR9">
        <v>0.277502512111095</v>
      </c>
      <c r="AS9">
        <v>4.6420254329999997</v>
      </c>
      <c r="AT9">
        <v>0.23698252136509701</v>
      </c>
      <c r="AU9">
        <v>2.0851851853333301</v>
      </c>
      <c r="AV9">
        <v>0.18997509024387499</v>
      </c>
      <c r="AW9">
        <v>23.340740740000001</v>
      </c>
      <c r="AX9">
        <v>1.3697045417082201</v>
      </c>
      <c r="AY9">
        <v>18.133333333333301</v>
      </c>
      <c r="AZ9">
        <v>0.19655363983740601</v>
      </c>
      <c r="BA9">
        <v>0.62826666666666597</v>
      </c>
      <c r="BB9">
        <v>4.08404619627806E-2</v>
      </c>
      <c r="BC9">
        <v>0.281404226123253</v>
      </c>
      <c r="BD9">
        <v>1.9922175860393299E-2</v>
      </c>
    </row>
    <row r="10" spans="2:56" x14ac:dyDescent="0.35">
      <c r="B10" s="1">
        <v>1</v>
      </c>
      <c r="C10" s="1">
        <v>1.111111111</v>
      </c>
      <c r="D10" s="1">
        <v>0.219483073</v>
      </c>
      <c r="E10" s="1">
        <v>3.35</v>
      </c>
      <c r="F10" s="1">
        <v>3.7222222220000001</v>
      </c>
      <c r="G10" s="1">
        <v>0.73526829599999999</v>
      </c>
      <c r="H10" s="1">
        <v>2.35</v>
      </c>
      <c r="I10" s="1">
        <v>0.51578522299999996</v>
      </c>
      <c r="J10" s="1" t="s">
        <v>15</v>
      </c>
      <c r="K10" s="1">
        <v>3</v>
      </c>
      <c r="L10" s="1">
        <v>0.1</v>
      </c>
      <c r="M10" s="1" t="s">
        <v>18</v>
      </c>
      <c r="N10" s="1">
        <v>15.2</v>
      </c>
      <c r="O10" s="1" t="s">
        <v>14</v>
      </c>
      <c r="P10" s="1" t="s">
        <v>14</v>
      </c>
      <c r="Q10" s="1">
        <f>N10</f>
        <v>15.2</v>
      </c>
      <c r="R10" s="1">
        <v>0.99</v>
      </c>
      <c r="S10" s="1" t="s">
        <v>14</v>
      </c>
      <c r="T10" s="1" t="s">
        <v>14</v>
      </c>
      <c r="U10" s="1">
        <v>0.99</v>
      </c>
      <c r="V10" s="1">
        <f t="shared" si="0"/>
        <v>2.77</v>
      </c>
      <c r="W10" s="1" t="str">
        <f t="shared" si="1"/>
        <v>NA</v>
      </c>
      <c r="X10" s="1" t="str">
        <f t="shared" si="2"/>
        <v>NA</v>
      </c>
      <c r="Y10" s="1">
        <f>IF(V10&gt;0,V10,"NA")</f>
        <v>2.77</v>
      </c>
      <c r="Z10" s="1">
        <v>3.76</v>
      </c>
      <c r="AA10" s="1" t="s">
        <v>14</v>
      </c>
      <c r="AB10" s="1" t="s">
        <v>14</v>
      </c>
      <c r="AC10" s="1">
        <v>3.76</v>
      </c>
      <c r="AD10" s="1" t="s">
        <v>39</v>
      </c>
      <c r="AE10" s="1"/>
      <c r="AF10" s="1"/>
      <c r="AG10">
        <v>15.2</v>
      </c>
      <c r="AH10">
        <v>3.0547012947258798</v>
      </c>
      <c r="AI10">
        <v>0.99</v>
      </c>
      <c r="AJ10">
        <v>1.41421356237309E-2</v>
      </c>
      <c r="AK10">
        <v>2.77</v>
      </c>
      <c r="AL10">
        <v>0.59396969619669904</v>
      </c>
      <c r="AM10">
        <v>3.76</v>
      </c>
      <c r="AN10">
        <v>0.57982756057296803</v>
      </c>
      <c r="AO10">
        <v>0.21785847050000001</v>
      </c>
      <c r="AP10">
        <v>2.2975348889652399E-3</v>
      </c>
      <c r="AQ10">
        <v>0.609824264</v>
      </c>
      <c r="AR10">
        <v>0.132991287174759</v>
      </c>
      <c r="AS10">
        <v>0.82768273449999996</v>
      </c>
      <c r="AT10">
        <v>0.130693752285794</v>
      </c>
      <c r="AU10">
        <v>1.1000000000000001</v>
      </c>
      <c r="AV10">
        <v>1.5713483869232901E-2</v>
      </c>
      <c r="AW10">
        <v>4.1777777775000002</v>
      </c>
      <c r="AX10">
        <v>0.64425284500250901</v>
      </c>
      <c r="AY10">
        <v>18.225000000000001</v>
      </c>
      <c r="AZ10">
        <v>0.44547727214752397</v>
      </c>
      <c r="BA10">
        <v>0.59749999999999903</v>
      </c>
      <c r="BB10">
        <v>4.51134126397017E-2</v>
      </c>
      <c r="BC10">
        <v>0.26644720103649</v>
      </c>
      <c r="BD10">
        <v>2.18802517280745E-2</v>
      </c>
    </row>
    <row r="11" spans="2:56" x14ac:dyDescent="0.35">
      <c r="B11" s="1">
        <v>2.58</v>
      </c>
      <c r="C11" s="1">
        <v>2.8666666670000001</v>
      </c>
      <c r="D11" s="1">
        <v>0.57169827600000001</v>
      </c>
      <c r="E11" s="1">
        <v>39.26</v>
      </c>
      <c r="F11" s="1">
        <v>43.622222219999998</v>
      </c>
      <c r="G11" s="1">
        <v>8.6995636919999999</v>
      </c>
      <c r="H11" s="1">
        <v>36.68</v>
      </c>
      <c r="I11" s="1">
        <v>8.1278654160000006</v>
      </c>
      <c r="J11" s="1" t="s">
        <v>19</v>
      </c>
      <c r="K11" s="1">
        <v>3</v>
      </c>
      <c r="L11" s="1">
        <v>1</v>
      </c>
      <c r="M11" s="1" t="s">
        <v>20</v>
      </c>
      <c r="N11" s="1" t="s">
        <v>14</v>
      </c>
      <c r="O11" s="1" t="s">
        <v>14</v>
      </c>
      <c r="P11" s="1">
        <v>536.07333333333304</v>
      </c>
      <c r="Q11" s="1">
        <f>IF(L11=1,P11,"NA")</f>
        <v>536.07333333333304</v>
      </c>
      <c r="R11" s="1" t="s">
        <v>14</v>
      </c>
      <c r="S11" s="1" t="s">
        <v>14</v>
      </c>
      <c r="T11" s="1">
        <v>3.77</v>
      </c>
      <c r="U11" s="1">
        <v>3.77</v>
      </c>
      <c r="V11" s="1" t="str">
        <f t="shared" si="0"/>
        <v>NA</v>
      </c>
      <c r="W11" s="1" t="str">
        <f t="shared" si="1"/>
        <v>NA</v>
      </c>
      <c r="X11" s="1">
        <f t="shared" si="2"/>
        <v>32.54</v>
      </c>
      <c r="Y11" s="1">
        <f>IF(X11&gt;0,X11,"NA")</f>
        <v>32.54</v>
      </c>
      <c r="Z11" s="1" t="s">
        <v>14</v>
      </c>
      <c r="AA11" s="1" t="s">
        <v>14</v>
      </c>
      <c r="AB11" s="1">
        <v>36.306666666666601</v>
      </c>
      <c r="AC11" s="1">
        <v>36.306666666666601</v>
      </c>
      <c r="AD11" s="1" t="s">
        <v>40</v>
      </c>
      <c r="AE11" s="1"/>
      <c r="AF11" s="1"/>
      <c r="AG11">
        <v>675.06666666666604</v>
      </c>
      <c r="AH11">
        <v>27.1402087931049</v>
      </c>
      <c r="AI11">
        <v>3.77</v>
      </c>
      <c r="AJ11">
        <v>1.19</v>
      </c>
      <c r="AK11">
        <v>32.54</v>
      </c>
      <c r="AL11">
        <v>3.64741004001469</v>
      </c>
      <c r="AM11">
        <v>36.306666666666601</v>
      </c>
      <c r="AN11">
        <v>2.5589125294416202</v>
      </c>
      <c r="AO11">
        <v>0.83443507033333297</v>
      </c>
      <c r="AP11">
        <v>0.26429630284806899</v>
      </c>
      <c r="AQ11">
        <v>7.2009844436666599</v>
      </c>
      <c r="AR11">
        <v>0.81305070844425598</v>
      </c>
      <c r="AS11">
        <v>8.0354195133333306</v>
      </c>
      <c r="AT11">
        <v>0.57518881927229304</v>
      </c>
      <c r="AU11">
        <v>4.1888888890000002</v>
      </c>
      <c r="AV11">
        <v>1.3222222219999999</v>
      </c>
      <c r="AW11">
        <v>40.340740740000001</v>
      </c>
      <c r="AX11">
        <v>2.8432361425763801</v>
      </c>
      <c r="AY11">
        <v>94.69</v>
      </c>
      <c r="AZ11">
        <v>1.9037594385846099</v>
      </c>
      <c r="BA11">
        <v>0.68730000000000002</v>
      </c>
      <c r="BB11">
        <v>1.68502225504591E-2</v>
      </c>
      <c r="BC11">
        <v>0.31024711570001601</v>
      </c>
      <c r="BD11">
        <v>8.2737087734211998E-3</v>
      </c>
    </row>
    <row r="12" spans="2:56" x14ac:dyDescent="0.35">
      <c r="B12" s="1">
        <v>2.7</v>
      </c>
      <c r="C12" s="1">
        <v>3</v>
      </c>
      <c r="D12" s="1">
        <v>0.59552167700000003</v>
      </c>
      <c r="E12" s="1">
        <v>20.399999999999999</v>
      </c>
      <c r="F12" s="1">
        <v>22.666666670000001</v>
      </c>
      <c r="G12" s="1">
        <v>4.4994971149999996</v>
      </c>
      <c r="H12" s="1">
        <v>17.7</v>
      </c>
      <c r="I12" s="1">
        <v>3.9039754379999998</v>
      </c>
      <c r="J12" s="1" t="s">
        <v>19</v>
      </c>
      <c r="K12" s="1">
        <v>3</v>
      </c>
      <c r="L12" s="1">
        <v>0.45</v>
      </c>
      <c r="M12" s="1" t="s">
        <v>21</v>
      </c>
      <c r="N12" s="1" t="s">
        <v>14</v>
      </c>
      <c r="O12" s="1">
        <v>119.448333333333</v>
      </c>
      <c r="P12" s="1" t="s">
        <v>14</v>
      </c>
      <c r="Q12" s="1">
        <f>IF(L12=0.45,O12,"NA")</f>
        <v>119.448333333333</v>
      </c>
      <c r="R12" s="1" t="s">
        <v>14</v>
      </c>
      <c r="S12" s="1">
        <v>2.2666666666666599</v>
      </c>
      <c r="T12" s="1" t="s">
        <v>14</v>
      </c>
      <c r="U12" s="1">
        <v>2.2666666666666599</v>
      </c>
      <c r="V12" s="1" t="str">
        <f t="shared" si="0"/>
        <v>NA</v>
      </c>
      <c r="W12" s="1">
        <f t="shared" si="1"/>
        <v>19.079999999999998</v>
      </c>
      <c r="X12" s="1" t="str">
        <f t="shared" si="2"/>
        <v>NA</v>
      </c>
      <c r="Y12" s="1">
        <f>IF(W12&gt;0,W12,"NA")</f>
        <v>19.079999999999998</v>
      </c>
      <c r="Z12" s="1" t="s">
        <v>14</v>
      </c>
      <c r="AA12" s="1">
        <v>21.343333333333302</v>
      </c>
      <c r="AB12" s="1" t="s">
        <v>14</v>
      </c>
      <c r="AC12" s="1">
        <v>21.343333333333302</v>
      </c>
      <c r="AD12" s="1" t="s">
        <v>41</v>
      </c>
      <c r="AE12" s="1"/>
      <c r="AF12" s="1"/>
      <c r="AG12">
        <v>138.993333333333</v>
      </c>
      <c r="AH12">
        <v>6.2740762932349803</v>
      </c>
      <c r="AI12">
        <v>2.2666666666666599</v>
      </c>
      <c r="AJ12">
        <v>0.37581023580170497</v>
      </c>
      <c r="AK12">
        <v>19.079999999999998</v>
      </c>
      <c r="AL12">
        <v>1.7293929570805999</v>
      </c>
      <c r="AM12">
        <v>21.343333333333302</v>
      </c>
      <c r="AN12">
        <v>1.48075431227916</v>
      </c>
      <c r="AO12">
        <v>0.49758498666666601</v>
      </c>
      <c r="AP12">
        <v>8.4956461358678306E-2</v>
      </c>
      <c r="AQ12">
        <v>4.1846311516666601</v>
      </c>
      <c r="AR12">
        <v>0.36305951070485798</v>
      </c>
      <c r="AS12">
        <v>4.6822161380000002</v>
      </c>
      <c r="AT12">
        <v>0.30848482831948199</v>
      </c>
      <c r="AU12">
        <v>2.5185185186666601</v>
      </c>
      <c r="AV12">
        <v>0.41756692852861599</v>
      </c>
      <c r="AW12">
        <v>23.7148148166666</v>
      </c>
      <c r="AX12">
        <v>1.6452825666378099</v>
      </c>
      <c r="AY12">
        <v>93.523333333333298</v>
      </c>
      <c r="AZ12">
        <v>1.82154696160525</v>
      </c>
      <c r="BA12">
        <v>0.63833333333333298</v>
      </c>
      <c r="BB12">
        <v>3.45271390841079E-2</v>
      </c>
      <c r="BC12">
        <v>0.28630121590574797</v>
      </c>
      <c r="BD12">
        <v>1.6820387051153799E-2</v>
      </c>
    </row>
    <row r="13" spans="2:56" x14ac:dyDescent="0.35">
      <c r="B13" s="1">
        <v>1.36</v>
      </c>
      <c r="C13" s="1">
        <v>1.511111111</v>
      </c>
      <c r="D13" s="1">
        <v>0.29934254700000001</v>
      </c>
      <c r="E13" s="1">
        <v>4.79</v>
      </c>
      <c r="F13" s="1">
        <v>5.3222222219999997</v>
      </c>
      <c r="G13" s="1">
        <v>1.0543020590000001</v>
      </c>
      <c r="H13" s="1">
        <v>3.43</v>
      </c>
      <c r="I13" s="1">
        <v>0.754959512</v>
      </c>
      <c r="J13" s="1" t="s">
        <v>19</v>
      </c>
      <c r="K13" s="1">
        <v>3</v>
      </c>
      <c r="L13" s="1">
        <v>0.1</v>
      </c>
      <c r="M13" s="1" t="s">
        <v>22</v>
      </c>
      <c r="N13" s="1">
        <v>19.545000000000002</v>
      </c>
      <c r="O13" s="1" t="s">
        <v>14</v>
      </c>
      <c r="P13" s="1" t="s">
        <v>14</v>
      </c>
      <c r="Q13" s="1">
        <f>N13</f>
        <v>19.545000000000002</v>
      </c>
      <c r="R13" s="1">
        <v>1.26</v>
      </c>
      <c r="S13" s="1" t="s">
        <v>14</v>
      </c>
      <c r="T13" s="1" t="s">
        <v>14</v>
      </c>
      <c r="U13" s="1">
        <v>1.26</v>
      </c>
      <c r="V13" s="1">
        <f t="shared" si="0"/>
        <v>2.64</v>
      </c>
      <c r="W13" s="1" t="str">
        <f t="shared" si="1"/>
        <v>NA</v>
      </c>
      <c r="X13" s="1" t="str">
        <f t="shared" si="2"/>
        <v>NA</v>
      </c>
      <c r="Y13" s="1">
        <f>IF(V13&gt;0,V13,"NA")</f>
        <v>2.64</v>
      </c>
      <c r="Z13" s="1">
        <v>3.9</v>
      </c>
      <c r="AA13" s="1" t="s">
        <v>14</v>
      </c>
      <c r="AB13" s="1" t="s">
        <v>14</v>
      </c>
      <c r="AC13" s="1">
        <v>3.9</v>
      </c>
      <c r="AD13" s="1" t="s">
        <v>42</v>
      </c>
      <c r="AE13" s="1"/>
      <c r="AF13" s="1"/>
      <c r="AG13">
        <v>19.545000000000002</v>
      </c>
      <c r="AH13">
        <v>3.4577521600022099</v>
      </c>
      <c r="AI13">
        <v>1.26</v>
      </c>
      <c r="AJ13">
        <v>0.141421356237309</v>
      </c>
      <c r="AK13">
        <v>2.64</v>
      </c>
      <c r="AL13">
        <v>1.1172287142747399</v>
      </c>
      <c r="AM13">
        <v>3.9</v>
      </c>
      <c r="AN13">
        <v>1.25865007051205</v>
      </c>
      <c r="AO13">
        <v>0.27833114799999997</v>
      </c>
      <c r="AP13">
        <v>2.9714605430232501E-2</v>
      </c>
      <c r="AQ13">
        <v>0.58267007299999996</v>
      </c>
      <c r="AR13">
        <v>0.24365406128745201</v>
      </c>
      <c r="AS13">
        <v>0.86100122050000005</v>
      </c>
      <c r="AT13">
        <v>0.27336866742479099</v>
      </c>
      <c r="AU13">
        <v>1.4</v>
      </c>
      <c r="AV13">
        <v>0.157134840106542</v>
      </c>
      <c r="AW13">
        <v>4.3333333329999997</v>
      </c>
      <c r="AX13">
        <v>1.3985000785038599</v>
      </c>
      <c r="AY13">
        <v>93.38</v>
      </c>
      <c r="AZ13">
        <v>3.0405591591021501</v>
      </c>
      <c r="BA13">
        <v>0.62280000000000002</v>
      </c>
      <c r="BB13">
        <v>0.18865608922057001</v>
      </c>
      <c r="BC13">
        <v>0.27931931672308802</v>
      </c>
      <c r="BD13">
        <v>9.1779526605352296E-2</v>
      </c>
    </row>
    <row r="14" spans="2:56" x14ac:dyDescent="0.35">
      <c r="B14" s="1">
        <v>0.81</v>
      </c>
      <c r="C14" s="1">
        <v>0.9</v>
      </c>
      <c r="D14" s="1">
        <v>0.17877006200000001</v>
      </c>
      <c r="E14" s="1">
        <v>1.75</v>
      </c>
      <c r="F14" s="1">
        <v>1.9444444439999999</v>
      </c>
      <c r="G14" s="1">
        <v>0.38623161499999997</v>
      </c>
      <c r="H14" s="1">
        <v>0.94</v>
      </c>
      <c r="I14" s="1">
        <v>0.20746155299999999</v>
      </c>
      <c r="J14" s="1" t="s">
        <v>15</v>
      </c>
      <c r="K14" s="1">
        <v>2</v>
      </c>
      <c r="L14" s="1">
        <v>1</v>
      </c>
      <c r="M14" s="1" t="s">
        <v>16</v>
      </c>
      <c r="N14" s="1" t="s">
        <v>14</v>
      </c>
      <c r="O14" s="1" t="s">
        <v>14</v>
      </c>
      <c r="P14" s="1">
        <v>50.959999999999965</v>
      </c>
      <c r="Q14" s="1">
        <f>IF(L14=1,P14,"NA")</f>
        <v>50.959999999999965</v>
      </c>
      <c r="R14" s="1" t="s">
        <v>14</v>
      </c>
      <c r="S14" s="1" t="s">
        <v>14</v>
      </c>
      <c r="T14" s="1">
        <v>1.0633333333333299</v>
      </c>
      <c r="U14" s="1">
        <v>1.0633333333333299</v>
      </c>
      <c r="V14" s="1" t="str">
        <f t="shared" si="0"/>
        <v>NA</v>
      </c>
      <c r="W14" s="1" t="str">
        <f t="shared" si="1"/>
        <v>NA</v>
      </c>
      <c r="X14" s="1">
        <f t="shared" si="2"/>
        <v>0.76666666666666605</v>
      </c>
      <c r="Y14" s="1">
        <f>IF(X14&gt;0,X14,"NA")</f>
        <v>0.76666666666666605</v>
      </c>
      <c r="Z14" s="1" t="s">
        <v>14</v>
      </c>
      <c r="AA14" s="1" t="s">
        <v>14</v>
      </c>
      <c r="AB14" s="1">
        <v>1.83</v>
      </c>
      <c r="AC14" s="1">
        <v>1.83</v>
      </c>
      <c r="AD14" s="1" t="s">
        <v>43</v>
      </c>
      <c r="AE14" s="1"/>
      <c r="AF14" s="1"/>
      <c r="AG14">
        <v>54.813333333333297</v>
      </c>
      <c r="AH14">
        <v>38.6749393449211</v>
      </c>
      <c r="AI14">
        <v>1.0633333333333299</v>
      </c>
      <c r="AJ14">
        <v>0.36363901514184799</v>
      </c>
      <c r="AK14">
        <v>0.76666666666666605</v>
      </c>
      <c r="AL14">
        <v>0.37166292972710202</v>
      </c>
      <c r="AM14">
        <v>1.83</v>
      </c>
      <c r="AN14">
        <v>8.5440037453175202E-2</v>
      </c>
      <c r="AO14">
        <v>0.23414212066666601</v>
      </c>
      <c r="AP14">
        <v>7.8904424626173406E-2</v>
      </c>
      <c r="AQ14">
        <v>0.16924314199999901</v>
      </c>
      <c r="AR14">
        <v>8.2517958621149495E-2</v>
      </c>
      <c r="AS14">
        <v>0.40338526299999999</v>
      </c>
      <c r="AT14">
        <v>1.9693470967335699E-2</v>
      </c>
      <c r="AU14">
        <v>1.1814814813333301</v>
      </c>
      <c r="AV14">
        <v>0.40404334990298102</v>
      </c>
      <c r="AW14">
        <v>2.0333333329999999</v>
      </c>
      <c r="AX14">
        <v>9.4933374993488501E-2</v>
      </c>
      <c r="AY14">
        <v>24.156666666666599</v>
      </c>
      <c r="AZ14">
        <v>1.18601573907488</v>
      </c>
      <c r="BA14">
        <v>5.3709999999999898</v>
      </c>
      <c r="BB14">
        <v>0.73686701649619202</v>
      </c>
      <c r="BC14">
        <v>2.90583491820452</v>
      </c>
      <c r="BD14">
        <v>0.43223367306260801</v>
      </c>
    </row>
    <row r="15" spans="2:56" x14ac:dyDescent="0.35">
      <c r="B15" s="1">
        <v>0.57999999999999996</v>
      </c>
      <c r="C15" s="1">
        <v>0.64444444400000001</v>
      </c>
      <c r="D15" s="1">
        <v>0.12710935800000001</v>
      </c>
      <c r="E15" s="1">
        <v>1.28</v>
      </c>
      <c r="F15" s="1">
        <v>1.422222222</v>
      </c>
      <c r="G15" s="1">
        <v>0.28051720400000002</v>
      </c>
      <c r="H15" s="1">
        <v>0.7</v>
      </c>
      <c r="I15" s="1">
        <v>0.15340784599999999</v>
      </c>
      <c r="J15" s="1" t="s">
        <v>15</v>
      </c>
      <c r="K15" s="1">
        <v>2</v>
      </c>
      <c r="L15" s="1">
        <v>0.45</v>
      </c>
      <c r="M15" s="1" t="s">
        <v>17</v>
      </c>
      <c r="N15" s="1" t="s">
        <v>14</v>
      </c>
      <c r="O15" s="1">
        <v>0.47833333333332995</v>
      </c>
      <c r="P15" s="1" t="s">
        <v>14</v>
      </c>
      <c r="Q15" s="1">
        <f>IF(L15=0.45,O15,"NA")</f>
        <v>0.47833333333332995</v>
      </c>
      <c r="R15" s="1" t="s">
        <v>14</v>
      </c>
      <c r="S15" s="1">
        <v>0.66</v>
      </c>
      <c r="T15" s="1" t="s">
        <v>14</v>
      </c>
      <c r="U15" s="1">
        <v>0.66</v>
      </c>
      <c r="V15" s="1" t="str">
        <f t="shared" si="0"/>
        <v>NA</v>
      </c>
      <c r="W15" s="1">
        <f t="shared" si="1"/>
        <v>0.52666666666666595</v>
      </c>
      <c r="X15" s="1" t="str">
        <f t="shared" si="2"/>
        <v>NA</v>
      </c>
      <c r="Y15" s="1">
        <f>IF(W15&gt;0,W15,"NA")</f>
        <v>0.52666666666666595</v>
      </c>
      <c r="Z15" s="1" t="s">
        <v>14</v>
      </c>
      <c r="AA15" s="1">
        <v>1.1866666666666601</v>
      </c>
      <c r="AB15" s="1" t="s">
        <v>14</v>
      </c>
      <c r="AC15" s="1">
        <v>1.1866666666666601</v>
      </c>
      <c r="AD15" s="1" t="s">
        <v>44</v>
      </c>
      <c r="AE15" s="1"/>
      <c r="AF15" s="1"/>
      <c r="AG15">
        <v>3.8533333333333299</v>
      </c>
      <c r="AH15">
        <v>8.0829037686547603E-2</v>
      </c>
      <c r="AI15">
        <v>0.66</v>
      </c>
      <c r="AJ15">
        <v>0.192873015219859</v>
      </c>
      <c r="AK15">
        <v>0.52666666666666595</v>
      </c>
      <c r="AL15">
        <v>0.226789182575653</v>
      </c>
      <c r="AM15">
        <v>1.1866666666666601</v>
      </c>
      <c r="AN15">
        <v>8.1445278152470796E-2</v>
      </c>
      <c r="AO15">
        <v>0.14595836233333301</v>
      </c>
      <c r="AP15">
        <v>4.3134640726547303E-2</v>
      </c>
      <c r="AQ15">
        <v>0.116257139666666</v>
      </c>
      <c r="AR15">
        <v>4.9605889743206399E-2</v>
      </c>
      <c r="AS15">
        <v>0.26221550199999999</v>
      </c>
      <c r="AT15">
        <v>1.5997503803678301E-2</v>
      </c>
      <c r="AU15">
        <v>0.73333333333333295</v>
      </c>
      <c r="AV15">
        <v>0.214303350382548</v>
      </c>
      <c r="AW15">
        <v>1.3185185186666599</v>
      </c>
      <c r="AX15">
        <v>9.0494753170779596E-2</v>
      </c>
      <c r="AY15">
        <v>24.39</v>
      </c>
      <c r="AZ15">
        <v>0.227156333832011</v>
      </c>
      <c r="BA15">
        <v>4.7126666666666601</v>
      </c>
      <c r="BB15">
        <v>0.16931135027910299</v>
      </c>
      <c r="BC15">
        <v>2.5191204384848498</v>
      </c>
      <c r="BD15">
        <v>9.8529530405978699E-2</v>
      </c>
    </row>
    <row r="16" spans="2:56" x14ac:dyDescent="0.35">
      <c r="B16" s="1">
        <v>0.7</v>
      </c>
      <c r="C16" s="1">
        <v>0.77777777800000003</v>
      </c>
      <c r="D16" s="1">
        <v>0.153638151</v>
      </c>
      <c r="E16" s="1">
        <v>0.96</v>
      </c>
      <c r="F16" s="1">
        <v>1.066666667</v>
      </c>
      <c r="G16" s="1">
        <v>0.21070375099999999</v>
      </c>
      <c r="H16" s="1">
        <v>0.26</v>
      </c>
      <c r="I16" s="1">
        <v>5.7065599000000002E-2</v>
      </c>
      <c r="J16" s="1" t="s">
        <v>15</v>
      </c>
      <c r="K16" s="1">
        <v>2</v>
      </c>
      <c r="L16" s="1">
        <v>0.1</v>
      </c>
      <c r="M16" s="1" t="s">
        <v>18</v>
      </c>
      <c r="N16" s="1">
        <v>3.375</v>
      </c>
      <c r="O16" s="1" t="s">
        <v>14</v>
      </c>
      <c r="P16" s="1" t="s">
        <v>14</v>
      </c>
      <c r="Q16" s="1">
        <f>N16</f>
        <v>3.375</v>
      </c>
      <c r="R16" s="1">
        <v>0.45999999999999902</v>
      </c>
      <c r="S16" s="1" t="s">
        <v>14</v>
      </c>
      <c r="T16" s="1" t="s">
        <v>14</v>
      </c>
      <c r="U16" s="1">
        <v>0.45999999999999902</v>
      </c>
      <c r="V16" s="1">
        <f t="shared" si="0"/>
        <v>0.185</v>
      </c>
      <c r="W16" s="1" t="str">
        <f t="shared" si="1"/>
        <v>NA</v>
      </c>
      <c r="X16" s="1" t="str">
        <f t="shared" si="2"/>
        <v>NA</v>
      </c>
      <c r="Y16" s="1">
        <f>IF(V16&gt;0,V16,"NA")</f>
        <v>0.185</v>
      </c>
      <c r="Z16" s="1">
        <v>0.64500000000000002</v>
      </c>
      <c r="AA16" s="1" t="s">
        <v>14</v>
      </c>
      <c r="AB16" s="1" t="s">
        <v>14</v>
      </c>
      <c r="AC16" s="1">
        <v>0.64500000000000002</v>
      </c>
      <c r="AD16" s="1" t="s">
        <v>45</v>
      </c>
      <c r="AE16" s="1"/>
      <c r="AF16" s="1"/>
      <c r="AG16">
        <v>3.375</v>
      </c>
      <c r="AH16">
        <v>0.473761543394986</v>
      </c>
      <c r="AI16">
        <v>0.45999999999999902</v>
      </c>
      <c r="AJ16">
        <v>0.339411254969542</v>
      </c>
      <c r="AK16">
        <v>0.185</v>
      </c>
      <c r="AL16">
        <v>0.106066017177982</v>
      </c>
      <c r="AM16">
        <v>0.64500000000000002</v>
      </c>
      <c r="AN16">
        <v>0.44547727214752397</v>
      </c>
      <c r="AO16">
        <v>0.10109022400000001</v>
      </c>
      <c r="AP16">
        <v>7.43139910379913E-2</v>
      </c>
      <c r="AQ16">
        <v>4.06683735E-2</v>
      </c>
      <c r="AR16">
        <v>2.31891786873899E-2</v>
      </c>
      <c r="AS16">
        <v>0.14175859800000001</v>
      </c>
      <c r="AT16">
        <v>9.7503170432488004E-2</v>
      </c>
      <c r="AU16">
        <v>0.51111111099999995</v>
      </c>
      <c r="AV16">
        <v>0.37712361710422898</v>
      </c>
      <c r="AW16">
        <v>0.71666666700000003</v>
      </c>
      <c r="AX16">
        <v>0.49497474683058301</v>
      </c>
      <c r="AY16">
        <v>25.52</v>
      </c>
      <c r="AZ16">
        <v>0.87681240867132004</v>
      </c>
      <c r="BA16">
        <v>4.5030000000000001</v>
      </c>
      <c r="BB16">
        <v>9.7580735803743393E-2</v>
      </c>
      <c r="BC16">
        <v>2.3973747988101701</v>
      </c>
      <c r="BD16">
        <v>5.6512029050516902E-2</v>
      </c>
    </row>
    <row r="17" spans="2:56" x14ac:dyDescent="0.35">
      <c r="B17" s="1">
        <v>0.71</v>
      </c>
      <c r="C17" s="1">
        <v>0.78888888899999998</v>
      </c>
      <c r="D17" s="1">
        <v>0.15749743199999999</v>
      </c>
      <c r="E17" s="1">
        <v>2.06</v>
      </c>
      <c r="F17" s="1">
        <v>2.2888888889999999</v>
      </c>
      <c r="G17" s="1">
        <v>0.45696438099999998</v>
      </c>
      <c r="H17" s="1">
        <v>1.36</v>
      </c>
      <c r="I17" s="1">
        <v>0.29946694899999998</v>
      </c>
      <c r="J17" s="1" t="s">
        <v>19</v>
      </c>
      <c r="K17" s="1">
        <v>2</v>
      </c>
      <c r="L17" s="1">
        <v>1</v>
      </c>
      <c r="M17" s="1" t="s">
        <v>20</v>
      </c>
      <c r="N17" s="1" t="s">
        <v>14</v>
      </c>
      <c r="O17" s="1" t="s">
        <v>14</v>
      </c>
      <c r="P17" s="1">
        <v>77.52</v>
      </c>
      <c r="Q17" s="1">
        <f>IF(L17=1,P17,"NA")</f>
        <v>77.52</v>
      </c>
      <c r="R17" s="1" t="s">
        <v>14</v>
      </c>
      <c r="S17" s="1" t="s">
        <v>14</v>
      </c>
      <c r="T17" s="1">
        <v>0.73333333333333295</v>
      </c>
      <c r="U17" s="1">
        <v>0.73333333333333295</v>
      </c>
      <c r="V17" s="1" t="str">
        <f t="shared" si="0"/>
        <v>NA</v>
      </c>
      <c r="W17" s="1" t="str">
        <f t="shared" si="1"/>
        <v>NA</v>
      </c>
      <c r="X17" s="1">
        <f t="shared" si="2"/>
        <v>1.5</v>
      </c>
      <c r="Y17" s="1">
        <f>IF(X17&gt;0,X17,"NA")</f>
        <v>1.5</v>
      </c>
      <c r="Z17" s="1" t="s">
        <v>14</v>
      </c>
      <c r="AA17" s="1" t="s">
        <v>14</v>
      </c>
      <c r="AB17" s="1">
        <v>2.2233333333333301</v>
      </c>
      <c r="AC17" s="1">
        <v>2.2233333333333301</v>
      </c>
      <c r="AD17" s="1" t="s">
        <v>46</v>
      </c>
      <c r="AE17" s="1"/>
      <c r="AF17" s="1"/>
      <c r="AG17">
        <v>81.319999999999993</v>
      </c>
      <c r="AH17">
        <v>8.1489140380789404</v>
      </c>
      <c r="AI17">
        <v>0.73333333333333295</v>
      </c>
      <c r="AJ17">
        <v>2.5166114784235801E-2</v>
      </c>
      <c r="AK17">
        <v>1.5</v>
      </c>
      <c r="AL17">
        <v>0.25119713374160901</v>
      </c>
      <c r="AM17">
        <v>2.2233333333333301</v>
      </c>
      <c r="AN17">
        <v>0.249064917909635</v>
      </c>
      <c r="AO17">
        <v>0.16229364733333301</v>
      </c>
      <c r="AP17">
        <v>5.5729363581416697E-3</v>
      </c>
      <c r="AQ17">
        <v>0.32963766033333303</v>
      </c>
      <c r="AR17">
        <v>5.44703010816684E-2</v>
      </c>
      <c r="AS17">
        <v>0.49193130766666598</v>
      </c>
      <c r="AT17">
        <v>5.3478683845577697E-2</v>
      </c>
      <c r="AU17">
        <v>0.81481481466666605</v>
      </c>
      <c r="AV17">
        <v>2.7962349480638499E-2</v>
      </c>
      <c r="AW17">
        <v>2.4703703703333302</v>
      </c>
      <c r="AX17">
        <v>0.276738797787413</v>
      </c>
      <c r="AY17">
        <v>99.16</v>
      </c>
      <c r="AZ17">
        <v>1.2874781551544801</v>
      </c>
      <c r="BA17">
        <v>4.9533333333333296</v>
      </c>
      <c r="BB17">
        <v>0.26356466632182102</v>
      </c>
      <c r="BC17">
        <v>2.6595045298761502</v>
      </c>
      <c r="BD17">
        <v>0.15370819692113699</v>
      </c>
    </row>
    <row r="18" spans="2:56" x14ac:dyDescent="0.35">
      <c r="B18" s="1">
        <v>0.6</v>
      </c>
      <c r="C18" s="1">
        <v>0.66666666699999999</v>
      </c>
      <c r="D18" s="1">
        <v>0.13145095600000001</v>
      </c>
      <c r="E18" s="1">
        <v>1.02</v>
      </c>
      <c r="F18" s="1">
        <v>1.1333333329999999</v>
      </c>
      <c r="G18" s="1">
        <v>0.223466625</v>
      </c>
      <c r="H18" s="1">
        <v>0.42</v>
      </c>
      <c r="I18" s="1">
        <v>9.2015668999999994E-2</v>
      </c>
      <c r="J18" s="1" t="s">
        <v>19</v>
      </c>
      <c r="K18" s="1">
        <v>2</v>
      </c>
      <c r="L18" s="1">
        <v>0.45</v>
      </c>
      <c r="M18" s="1" t="s">
        <v>21</v>
      </c>
      <c r="N18" s="1" t="s">
        <v>14</v>
      </c>
      <c r="O18" s="1">
        <v>0.35333333333333972</v>
      </c>
      <c r="P18" s="1" t="s">
        <v>14</v>
      </c>
      <c r="Q18" s="1">
        <f>IF(L18=0.45,O18,"NA")</f>
        <v>0.35333333333333972</v>
      </c>
      <c r="R18" s="1" t="s">
        <v>14</v>
      </c>
      <c r="S18" s="1">
        <v>0.57999999999999996</v>
      </c>
      <c r="T18" s="1" t="s">
        <v>14</v>
      </c>
      <c r="U18" s="1">
        <v>0.57999999999999996</v>
      </c>
      <c r="V18" s="1" t="str">
        <f t="shared" si="0"/>
        <v>NA</v>
      </c>
      <c r="W18" s="1">
        <f t="shared" si="1"/>
        <v>0.64</v>
      </c>
      <c r="X18" s="1" t="str">
        <f t="shared" si="2"/>
        <v>NA</v>
      </c>
      <c r="Y18" s="1">
        <f>IF(W18&gt;0,W18,"NA")</f>
        <v>0.64</v>
      </c>
      <c r="Z18" s="1" t="s">
        <v>14</v>
      </c>
      <c r="AA18" s="1">
        <v>1.2166666666666599</v>
      </c>
      <c r="AB18" s="1" t="s">
        <v>14</v>
      </c>
      <c r="AC18" s="1">
        <v>1.2166666666666599</v>
      </c>
      <c r="AD18" s="1" t="s">
        <v>47</v>
      </c>
      <c r="AE18" s="1"/>
      <c r="AF18" s="1"/>
      <c r="AG18">
        <v>3.8</v>
      </c>
      <c r="AH18">
        <v>0.21166010488516701</v>
      </c>
      <c r="AI18">
        <v>0.57999999999999996</v>
      </c>
      <c r="AJ18">
        <v>0.13114877048603901</v>
      </c>
      <c r="AK18">
        <v>0.64</v>
      </c>
      <c r="AL18">
        <v>0.25534290669607401</v>
      </c>
      <c r="AM18">
        <v>1.2166666666666599</v>
      </c>
      <c r="AN18">
        <v>0.17387735140993299</v>
      </c>
      <c r="AO18">
        <v>0.12716947033333301</v>
      </c>
      <c r="AP18">
        <v>2.82253562985244E-2</v>
      </c>
      <c r="AQ18">
        <v>0.13983593766666599</v>
      </c>
      <c r="AR18">
        <v>5.5512405229986503E-2</v>
      </c>
      <c r="AS18">
        <v>0.267005407333333</v>
      </c>
      <c r="AT18">
        <v>3.87616831574377E-2</v>
      </c>
      <c r="AU18">
        <v>0.64444444466666595</v>
      </c>
      <c r="AV18">
        <v>0.14572085616337699</v>
      </c>
      <c r="AW18">
        <v>1.35185185166666</v>
      </c>
      <c r="AX18">
        <v>0.19319705727018699</v>
      </c>
      <c r="AY18">
        <v>100.92333333333301</v>
      </c>
      <c r="AZ18">
        <v>0.91740576264449702</v>
      </c>
      <c r="BA18">
        <v>4.8843333333333296</v>
      </c>
      <c r="BB18">
        <v>8.2476259210352898E-2</v>
      </c>
      <c r="BC18">
        <v>2.6190149607807198</v>
      </c>
      <c r="BD18">
        <v>4.8126142354478103E-2</v>
      </c>
    </row>
    <row r="19" spans="2:56" x14ac:dyDescent="0.35">
      <c r="B19" s="1">
        <v>0.27</v>
      </c>
      <c r="C19" s="1">
        <v>0.3</v>
      </c>
      <c r="D19" s="1">
        <v>5.9467173999999998E-2</v>
      </c>
      <c r="E19" s="1">
        <v>0.31</v>
      </c>
      <c r="F19" s="1">
        <v>0.34444444400000002</v>
      </c>
      <c r="G19" s="1">
        <v>6.8277125999999994E-2</v>
      </c>
      <c r="H19" s="1">
        <v>0.04</v>
      </c>
      <c r="I19" s="1">
        <v>8.8099519999999994E-3</v>
      </c>
      <c r="J19" s="1" t="s">
        <v>19</v>
      </c>
      <c r="K19" s="1">
        <v>2</v>
      </c>
      <c r="L19" s="1">
        <v>0.1</v>
      </c>
      <c r="M19" s="1" t="s">
        <v>22</v>
      </c>
      <c r="N19" s="1">
        <v>3.4466666666666601</v>
      </c>
      <c r="O19" s="1" t="s">
        <v>14</v>
      </c>
      <c r="P19" s="1" t="s">
        <v>14</v>
      </c>
      <c r="Q19" s="1">
        <f>N19</f>
        <v>3.4466666666666601</v>
      </c>
      <c r="R19" s="1">
        <v>0.36666666666666597</v>
      </c>
      <c r="S19" s="1" t="s">
        <v>14</v>
      </c>
      <c r="T19" s="1" t="s">
        <v>14</v>
      </c>
      <c r="U19" s="1">
        <v>0.36666666666666597</v>
      </c>
      <c r="V19" s="1">
        <f t="shared" si="0"/>
        <v>0.116666666666666</v>
      </c>
      <c r="W19" s="1" t="str">
        <f t="shared" si="1"/>
        <v>NA</v>
      </c>
      <c r="X19" s="1" t="str">
        <f t="shared" si="2"/>
        <v>NA</v>
      </c>
      <c r="Y19" s="1">
        <f>IF(V19&gt;0,V19,"NA")</f>
        <v>0.116666666666666</v>
      </c>
      <c r="Z19" s="1">
        <v>0.483333333333333</v>
      </c>
      <c r="AA19" s="1" t="s">
        <v>14</v>
      </c>
      <c r="AB19" s="1" t="s">
        <v>14</v>
      </c>
      <c r="AC19" s="1">
        <v>0.483333333333333</v>
      </c>
      <c r="AD19" s="1" t="s">
        <v>48</v>
      </c>
      <c r="AE19" s="1"/>
      <c r="AF19" s="1"/>
      <c r="AG19">
        <v>3.4466666666666601</v>
      </c>
      <c r="AH19">
        <v>0.22722969289539</v>
      </c>
      <c r="AI19">
        <v>0.36666666666666597</v>
      </c>
      <c r="AJ19">
        <v>8.5049005481153794E-2</v>
      </c>
      <c r="AK19">
        <v>0.116666666666666</v>
      </c>
      <c r="AL19">
        <v>6.6583281184793897E-2</v>
      </c>
      <c r="AM19">
        <v>0.483333333333333</v>
      </c>
      <c r="AN19">
        <v>0.151437555888007</v>
      </c>
      <c r="AO19">
        <v>8.0947730666666606E-2</v>
      </c>
      <c r="AP19">
        <v>1.88362667689255E-2</v>
      </c>
      <c r="AQ19">
        <v>2.5766942333333299E-2</v>
      </c>
      <c r="AR19">
        <v>1.4717273106765599E-2</v>
      </c>
      <c r="AS19">
        <v>0.106714673</v>
      </c>
      <c r="AT19">
        <v>3.3518890793457698E-2</v>
      </c>
      <c r="AU19">
        <v>0.40740740733333303</v>
      </c>
      <c r="AV19">
        <v>9.4498894974704997E-2</v>
      </c>
      <c r="AW19">
        <v>0.53703703700000005</v>
      </c>
      <c r="AX19">
        <v>0.168263951373094</v>
      </c>
      <c r="AY19">
        <v>101.7</v>
      </c>
      <c r="AZ19">
        <v>0.89999999999999802</v>
      </c>
      <c r="BA19">
        <v>4.8</v>
      </c>
      <c r="BB19">
        <v>0.54047479127152598</v>
      </c>
      <c r="BC19">
        <v>2.5708985107782598</v>
      </c>
      <c r="BD19">
        <v>0.31381348479045401</v>
      </c>
    </row>
    <row r="20" spans="2:56" x14ac:dyDescent="0.35">
      <c r="B20" s="1">
        <v>0.35</v>
      </c>
      <c r="C20" s="1">
        <v>0.38888888900000002</v>
      </c>
      <c r="D20" s="1">
        <v>7.6737220999999994E-2</v>
      </c>
      <c r="E20" s="1">
        <v>1.37</v>
      </c>
      <c r="F20" s="1">
        <v>1.5222222219999999</v>
      </c>
      <c r="G20" s="1">
        <v>0.30037140800000001</v>
      </c>
      <c r="H20" s="1">
        <v>1.03</v>
      </c>
      <c r="I20" s="1">
        <v>0.22363418700000001</v>
      </c>
      <c r="J20" s="1" t="s">
        <v>15</v>
      </c>
      <c r="K20" s="1">
        <v>1</v>
      </c>
      <c r="L20" s="1">
        <v>1</v>
      </c>
      <c r="M20" s="1" t="s">
        <v>16</v>
      </c>
      <c r="N20" s="1" t="s">
        <v>14</v>
      </c>
      <c r="O20" s="1" t="s">
        <v>14</v>
      </c>
      <c r="P20" s="1">
        <v>107.97333333333268</v>
      </c>
      <c r="Q20" s="1">
        <f>IF(L20=1,P20,"NA")</f>
        <v>107.97333333333268</v>
      </c>
      <c r="R20" s="1" t="s">
        <v>14</v>
      </c>
      <c r="S20" s="1" t="s">
        <v>14</v>
      </c>
      <c r="T20" s="1">
        <v>0.38333333333333303</v>
      </c>
      <c r="U20" s="1">
        <v>0.38333333333333303</v>
      </c>
      <c r="V20" s="1" t="str">
        <f t="shared" si="0"/>
        <v>NA</v>
      </c>
      <c r="W20" s="1" t="str">
        <f t="shared" si="1"/>
        <v>NA</v>
      </c>
      <c r="X20" s="1">
        <f t="shared" si="2"/>
        <v>0.91666666666666596</v>
      </c>
      <c r="Y20" s="1">
        <f>IF(X20&gt;0,X20,"NA")</f>
        <v>0.91666666666666596</v>
      </c>
      <c r="Z20" s="1" t="s">
        <v>14</v>
      </c>
      <c r="AA20" s="1" t="s">
        <v>14</v>
      </c>
      <c r="AB20" s="1">
        <v>1.29666666666666</v>
      </c>
      <c r="AC20" s="1">
        <v>1.29666666666666</v>
      </c>
      <c r="AD20" s="1" t="s">
        <v>49</v>
      </c>
      <c r="AE20" s="1"/>
      <c r="AF20" s="1"/>
      <c r="AG20">
        <v>117.306666666666</v>
      </c>
      <c r="AH20">
        <v>10.761214305706</v>
      </c>
      <c r="AI20">
        <v>0.38333333333333303</v>
      </c>
      <c r="AJ20">
        <v>7.5718777944003599E-2</v>
      </c>
      <c r="AK20">
        <v>0.91666666666666596</v>
      </c>
      <c r="AL20">
        <v>0.120554275466834</v>
      </c>
      <c r="AM20">
        <v>1.29666666666666</v>
      </c>
      <c r="AN20">
        <v>6.3508529610858802E-2</v>
      </c>
      <c r="AO20">
        <v>8.4526383999999996E-2</v>
      </c>
      <c r="AP20">
        <v>1.6985624499931299E-2</v>
      </c>
      <c r="AQ20">
        <v>0.20123783033333301</v>
      </c>
      <c r="AR20">
        <v>2.4651362649839501E-2</v>
      </c>
      <c r="AS20">
        <v>0.28576421433333299</v>
      </c>
      <c r="AT20">
        <v>1.26557238946968E-2</v>
      </c>
      <c r="AU20">
        <v>0.42592592600000001</v>
      </c>
      <c r="AV20">
        <v>8.4131975224310707E-2</v>
      </c>
      <c r="AW20">
        <v>1.4407407406666599</v>
      </c>
      <c r="AX20">
        <v>7.0565032772654204E-2</v>
      </c>
      <c r="AY20">
        <v>31.253333333333298</v>
      </c>
      <c r="AZ20">
        <v>3.7859388972001598E-2</v>
      </c>
      <c r="BA20">
        <v>35.7633333333333</v>
      </c>
      <c r="BB20">
        <v>0.41645327869202198</v>
      </c>
      <c r="BC20">
        <v>22.839330314773399</v>
      </c>
      <c r="BD20">
        <v>0.28938514930586601</v>
      </c>
    </row>
    <row r="21" spans="2:56" x14ac:dyDescent="0.35">
      <c r="B21" s="1">
        <v>0.44</v>
      </c>
      <c r="C21" s="1">
        <v>0.48888888899999999</v>
      </c>
      <c r="D21" s="1">
        <v>9.7693761000000004E-2</v>
      </c>
      <c r="E21" s="1">
        <v>0.91</v>
      </c>
      <c r="F21" s="1">
        <v>1.011111111</v>
      </c>
      <c r="G21" s="1">
        <v>0.20204846100000001</v>
      </c>
      <c r="H21" s="1">
        <v>0.47</v>
      </c>
      <c r="I21" s="1">
        <v>0.104354699</v>
      </c>
      <c r="J21" s="1" t="s">
        <v>15</v>
      </c>
      <c r="K21" s="1">
        <v>1</v>
      </c>
      <c r="L21" s="1">
        <v>0.45</v>
      </c>
      <c r="M21" s="1" t="s">
        <v>17</v>
      </c>
      <c r="N21" s="1" t="s">
        <v>14</v>
      </c>
      <c r="O21" s="1">
        <v>0.97833333333332995</v>
      </c>
      <c r="P21" s="1" t="s">
        <v>14</v>
      </c>
      <c r="Q21" s="1">
        <f>IF(L21=0.45,O21,"NA")</f>
        <v>0.97833333333332995</v>
      </c>
      <c r="R21" s="1" t="s">
        <v>14</v>
      </c>
      <c r="S21" s="1">
        <v>0.353333333333333</v>
      </c>
      <c r="T21" s="1" t="s">
        <v>14</v>
      </c>
      <c r="U21" s="1">
        <v>0.353333333333333</v>
      </c>
      <c r="V21" s="1" t="str">
        <f t="shared" si="0"/>
        <v>NA</v>
      </c>
      <c r="W21" s="1">
        <f t="shared" si="1"/>
        <v>0.5</v>
      </c>
      <c r="X21" s="1" t="str">
        <f t="shared" si="2"/>
        <v>NA</v>
      </c>
      <c r="Y21" s="1">
        <f>IF(W21&gt;0,W21,"NA")</f>
        <v>0.5</v>
      </c>
      <c r="Z21" s="1" t="s">
        <v>14</v>
      </c>
      <c r="AA21" s="1">
        <v>0.85666666666666602</v>
      </c>
      <c r="AB21" s="1" t="s">
        <v>14</v>
      </c>
      <c r="AC21" s="1">
        <v>0.85666666666666602</v>
      </c>
      <c r="AD21" s="1" t="s">
        <v>50</v>
      </c>
      <c r="AE21" s="1"/>
      <c r="AF21" s="1"/>
      <c r="AG21">
        <v>9.3333333333333304</v>
      </c>
      <c r="AH21">
        <v>0.21733231083603999</v>
      </c>
      <c r="AI21">
        <v>0.353333333333333</v>
      </c>
      <c r="AJ21">
        <v>7.5055534994651299E-2</v>
      </c>
      <c r="AK21">
        <v>0.5</v>
      </c>
      <c r="AL21">
        <v>0.176918060129541</v>
      </c>
      <c r="AM21">
        <v>0.85666666666666602</v>
      </c>
      <c r="AN21">
        <v>0.17616280348964999</v>
      </c>
      <c r="AO21">
        <v>7.8144572999999995E-2</v>
      </c>
      <c r="AP21">
        <v>1.69356097279805E-2</v>
      </c>
      <c r="AQ21">
        <v>0.11139966599999999</v>
      </c>
      <c r="AR21">
        <v>3.8702151191227302E-2</v>
      </c>
      <c r="AS21">
        <v>0.189544239666666</v>
      </c>
      <c r="AT21">
        <v>4.0138804657882499E-2</v>
      </c>
      <c r="AU21">
        <v>0.39259259233333299</v>
      </c>
      <c r="AV21">
        <v>8.3395039203695995E-2</v>
      </c>
      <c r="AW21">
        <v>0.95185185166666597</v>
      </c>
      <c r="AX21">
        <v>0.19573644844587701</v>
      </c>
      <c r="AY21">
        <v>31.746666666666599</v>
      </c>
      <c r="AZ21">
        <v>0.12897028081435399</v>
      </c>
      <c r="BA21">
        <v>35.53</v>
      </c>
      <c r="BB21">
        <v>0.20223748416156401</v>
      </c>
      <c r="BC21">
        <v>22.6772068954246</v>
      </c>
      <c r="BD21">
        <v>0.14042962706114301</v>
      </c>
    </row>
    <row r="22" spans="2:56" x14ac:dyDescent="0.35">
      <c r="B22" s="1">
        <v>0.05</v>
      </c>
      <c r="C22" s="1">
        <v>5.5555555999999999E-2</v>
      </c>
      <c r="D22" s="1">
        <v>1.0974154E-2</v>
      </c>
      <c r="E22" s="1">
        <v>0.13</v>
      </c>
      <c r="F22" s="1">
        <v>0.14444444400000001</v>
      </c>
      <c r="G22" s="1">
        <v>2.8532800000000001E-2</v>
      </c>
      <c r="H22" s="1">
        <v>0.08</v>
      </c>
      <c r="I22" s="1">
        <v>1.7558646000000001E-2</v>
      </c>
      <c r="J22" s="1" t="s">
        <v>15</v>
      </c>
      <c r="K22" s="1">
        <v>1</v>
      </c>
      <c r="L22" s="1">
        <v>0.1</v>
      </c>
      <c r="M22" s="1" t="s">
        <v>18</v>
      </c>
      <c r="N22" s="1">
        <v>8.3550000000000004</v>
      </c>
      <c r="O22" s="1" t="s">
        <v>14</v>
      </c>
      <c r="P22" s="1" t="s">
        <v>14</v>
      </c>
      <c r="Q22" s="1">
        <f>N22</f>
        <v>8.3550000000000004</v>
      </c>
      <c r="R22" s="1">
        <v>0.13500000000000001</v>
      </c>
      <c r="S22" s="1" t="s">
        <v>14</v>
      </c>
      <c r="T22" s="1" t="s">
        <v>14</v>
      </c>
      <c r="U22" s="1">
        <v>0.13500000000000001</v>
      </c>
      <c r="V22" s="1">
        <f t="shared" si="0"/>
        <v>7.4999999999999997E-2</v>
      </c>
      <c r="W22" s="1" t="str">
        <f t="shared" si="1"/>
        <v>NA</v>
      </c>
      <c r="X22" s="1" t="str">
        <f t="shared" si="2"/>
        <v>NA</v>
      </c>
      <c r="Y22" s="1">
        <f>IF(V22&gt;0,V22,"NA")</f>
        <v>7.4999999999999997E-2</v>
      </c>
      <c r="Z22" s="1">
        <v>0.21</v>
      </c>
      <c r="AA22" s="1" t="s">
        <v>14</v>
      </c>
      <c r="AB22" s="1" t="s">
        <v>14</v>
      </c>
      <c r="AC22" s="1">
        <v>0.21</v>
      </c>
      <c r="AD22" s="1" t="s">
        <v>51</v>
      </c>
      <c r="AE22" s="1"/>
      <c r="AF22" s="1"/>
      <c r="AG22">
        <v>8.3550000000000004</v>
      </c>
      <c r="AH22">
        <v>1.44956890143242</v>
      </c>
      <c r="AI22">
        <v>0.13500000000000001</v>
      </c>
      <c r="AJ22">
        <v>0.120208152801713</v>
      </c>
      <c r="AK22">
        <v>7.4999999999999997E-2</v>
      </c>
      <c r="AL22">
        <v>7.0710678118654701E-3</v>
      </c>
      <c r="AM22">
        <v>0.21</v>
      </c>
      <c r="AN22">
        <v>0.11313708498984699</v>
      </c>
      <c r="AO22">
        <v>2.9758225499999999E-2</v>
      </c>
      <c r="AP22">
        <v>2.6564688671885901E-2</v>
      </c>
      <c r="AQ22">
        <v>1.6501960999999999E-2</v>
      </c>
      <c r="AR22">
        <v>1.4943782581562099E-3</v>
      </c>
      <c r="AS22">
        <v>4.6260186500000001E-2</v>
      </c>
      <c r="AT22">
        <v>2.5070310413729702E-2</v>
      </c>
      <c r="AU22">
        <v>0.15</v>
      </c>
      <c r="AV22">
        <v>0.133564613595586</v>
      </c>
      <c r="AW22">
        <v>0.233333333</v>
      </c>
      <c r="AX22">
        <v>0.12570787236807601</v>
      </c>
      <c r="AY22">
        <v>31.295000000000002</v>
      </c>
      <c r="AZ22">
        <v>3.5355339059327799E-2</v>
      </c>
      <c r="BA22">
        <v>36.164999999999999</v>
      </c>
      <c r="BB22">
        <v>0.205060966544098</v>
      </c>
      <c r="BC22">
        <v>23.118421548296901</v>
      </c>
      <c r="BD22">
        <v>0.14259402796807</v>
      </c>
    </row>
    <row r="23" spans="2:56" x14ac:dyDescent="0.35">
      <c r="B23" s="1">
        <v>0.33</v>
      </c>
      <c r="C23" s="1">
        <v>0.366666667</v>
      </c>
      <c r="D23" s="1">
        <v>7.3203032000000001E-2</v>
      </c>
      <c r="E23" s="1">
        <v>1.32</v>
      </c>
      <c r="F23" s="1">
        <v>1.4666666669999999</v>
      </c>
      <c r="G23" s="1">
        <v>0.292812128</v>
      </c>
      <c r="H23" s="1">
        <v>0.98</v>
      </c>
      <c r="I23" s="1">
        <v>0.219609096</v>
      </c>
      <c r="J23" s="1" t="s">
        <v>19</v>
      </c>
      <c r="K23" s="1">
        <v>1</v>
      </c>
      <c r="L23" s="1">
        <v>1</v>
      </c>
      <c r="M23" s="1" t="s">
        <v>20</v>
      </c>
      <c r="N23" s="1" t="s">
        <v>14</v>
      </c>
      <c r="O23" s="1" t="s">
        <v>14</v>
      </c>
      <c r="P23" s="1">
        <v>102.37999999999967</v>
      </c>
      <c r="Q23" s="1">
        <f>IF(L23=1,P23,"NA")</f>
        <v>102.37999999999967</v>
      </c>
      <c r="R23" s="1" t="s">
        <v>14</v>
      </c>
      <c r="S23" s="1" t="s">
        <v>14</v>
      </c>
      <c r="T23" s="1">
        <v>0.32</v>
      </c>
      <c r="U23" s="1">
        <v>0.32</v>
      </c>
      <c r="V23" s="1" t="str">
        <f t="shared" si="0"/>
        <v>NA</v>
      </c>
      <c r="W23" s="1" t="str">
        <f t="shared" si="1"/>
        <v>NA</v>
      </c>
      <c r="X23" s="1">
        <f t="shared" si="2"/>
        <v>1.06</v>
      </c>
      <c r="Y23" s="1">
        <f>IF(X23&gt;0,X23,"NA")</f>
        <v>1.06</v>
      </c>
      <c r="Z23" s="1" t="s">
        <v>14</v>
      </c>
      <c r="AA23" s="1" t="s">
        <v>14</v>
      </c>
      <c r="AB23" s="1">
        <v>1.38</v>
      </c>
      <c r="AC23" s="1">
        <v>1.38</v>
      </c>
      <c r="AD23" s="1" t="s">
        <v>52</v>
      </c>
      <c r="AE23" s="1"/>
      <c r="AF23" s="1"/>
      <c r="AG23">
        <v>111.893333333333</v>
      </c>
      <c r="AH23">
        <v>18.264077675407901</v>
      </c>
      <c r="AI23">
        <v>0.32</v>
      </c>
      <c r="AJ23">
        <v>3.60555127546398E-2</v>
      </c>
      <c r="AK23">
        <v>1.06</v>
      </c>
      <c r="AL23">
        <v>7.9999999999999905E-2</v>
      </c>
      <c r="AM23">
        <v>1.38</v>
      </c>
      <c r="AN23">
        <v>8.7177978870813397E-2</v>
      </c>
      <c r="AO23">
        <v>7.0834440333333304E-2</v>
      </c>
      <c r="AP23">
        <v>8.1676015497638196E-3</v>
      </c>
      <c r="AQ23">
        <v>0.23458347866666601</v>
      </c>
      <c r="AR23">
        <v>1.54100050555003E-2</v>
      </c>
      <c r="AS23">
        <v>0.30541791899999998</v>
      </c>
      <c r="AT23">
        <v>1.9560080289708699E-2</v>
      </c>
      <c r="AU23">
        <v>0.35555555566666602</v>
      </c>
      <c r="AV23">
        <v>4.0061680992572103E-2</v>
      </c>
      <c r="AW23">
        <v>1.5333333333333301</v>
      </c>
      <c r="AX23">
        <v>9.6864420572465595E-2</v>
      </c>
      <c r="AY23">
        <v>100.28</v>
      </c>
      <c r="AZ23">
        <v>0.85158675424174801</v>
      </c>
      <c r="BA23">
        <v>35.556666666666601</v>
      </c>
      <c r="BB23">
        <v>0.27610384519838299</v>
      </c>
      <c r="BC23">
        <v>22.6957421555765</v>
      </c>
      <c r="BD23">
        <v>0.1917318102193</v>
      </c>
    </row>
    <row r="24" spans="2:56" x14ac:dyDescent="0.35">
      <c r="B24" s="1">
        <v>0.47</v>
      </c>
      <c r="C24" s="1">
        <v>0.52222222200000001</v>
      </c>
      <c r="D24" s="1">
        <v>0.103664885</v>
      </c>
      <c r="E24" s="1">
        <v>0.91</v>
      </c>
      <c r="F24" s="1">
        <v>1.011111111</v>
      </c>
      <c r="G24" s="1">
        <v>0.20071286199999999</v>
      </c>
      <c r="H24" s="1">
        <v>0.44</v>
      </c>
      <c r="I24" s="1">
        <v>9.7047976999999994E-2</v>
      </c>
      <c r="J24" s="1" t="s">
        <v>19</v>
      </c>
      <c r="K24" s="1">
        <v>1</v>
      </c>
      <c r="L24" s="1">
        <v>0.45</v>
      </c>
      <c r="M24" s="1" t="s">
        <v>21</v>
      </c>
      <c r="N24" s="1" t="s">
        <v>14</v>
      </c>
      <c r="O24" s="1">
        <v>1.1266666666666705</v>
      </c>
      <c r="P24" s="1" t="s">
        <v>14</v>
      </c>
      <c r="Q24" s="1">
        <f>IF(L24=0.45,O24,"NA")</f>
        <v>1.1266666666666705</v>
      </c>
      <c r="R24" s="1" t="s">
        <v>14</v>
      </c>
      <c r="S24" s="1">
        <v>0.35</v>
      </c>
      <c r="T24" s="1" t="s">
        <v>14</v>
      </c>
      <c r="U24" s="1">
        <v>0.35</v>
      </c>
      <c r="V24" s="1" t="str">
        <f t="shared" si="0"/>
        <v>NA</v>
      </c>
      <c r="W24" s="1">
        <f t="shared" si="1"/>
        <v>0.6</v>
      </c>
      <c r="X24" s="1" t="str">
        <f t="shared" si="2"/>
        <v>NA</v>
      </c>
      <c r="Y24" s="1">
        <f>IF(W24&gt;0,W24,"NA")</f>
        <v>0.6</v>
      </c>
      <c r="Z24" s="1" t="s">
        <v>14</v>
      </c>
      <c r="AA24" s="1">
        <v>0.95333333333333303</v>
      </c>
      <c r="AB24" s="1" t="s">
        <v>14</v>
      </c>
      <c r="AC24" s="1">
        <v>0.95333333333333303</v>
      </c>
      <c r="AD24" s="1" t="s">
        <v>53</v>
      </c>
      <c r="AE24" s="1"/>
      <c r="AF24" s="1"/>
      <c r="AG24">
        <v>9.5133333333333301</v>
      </c>
      <c r="AH24">
        <v>0.36018513757973603</v>
      </c>
      <c r="AI24">
        <v>0.35</v>
      </c>
      <c r="AJ24">
        <v>0.103923048454132</v>
      </c>
      <c r="AK24">
        <v>0.6</v>
      </c>
      <c r="AL24">
        <v>0.14177446878757799</v>
      </c>
      <c r="AM24">
        <v>0.95333333333333303</v>
      </c>
      <c r="AN24">
        <v>4.50924975282289E-2</v>
      </c>
      <c r="AO24">
        <v>7.6863051666666599E-2</v>
      </c>
      <c r="AP24">
        <v>2.3211181742877E-2</v>
      </c>
      <c r="AQ24">
        <v>0.13227978533333301</v>
      </c>
      <c r="AR24">
        <v>3.0968474406373799E-2</v>
      </c>
      <c r="AS24">
        <v>0.209142836666666</v>
      </c>
      <c r="AT24">
        <v>8.9789414218613296E-3</v>
      </c>
      <c r="AU24">
        <v>0.38888888866666599</v>
      </c>
      <c r="AV24">
        <v>0.115470053837925</v>
      </c>
      <c r="AW24">
        <v>1.0592592593333301</v>
      </c>
      <c r="AX24">
        <v>5.0102775010831602E-2</v>
      </c>
      <c r="AY24">
        <v>100.2</v>
      </c>
      <c r="AZ24">
        <v>1.56425701213067</v>
      </c>
      <c r="BA24">
        <v>36.0133333333333</v>
      </c>
      <c r="BB24">
        <v>0.31895663237082</v>
      </c>
      <c r="BC24">
        <v>23.013015573814702</v>
      </c>
      <c r="BD24">
        <v>0.221759880958565</v>
      </c>
    </row>
    <row r="25" spans="2:56" x14ac:dyDescent="0.35">
      <c r="B25" s="1">
        <v>0.06</v>
      </c>
      <c r="C25" s="1">
        <v>6.6666666999999999E-2</v>
      </c>
      <c r="D25" s="1">
        <v>1.3206289E-2</v>
      </c>
      <c r="E25" s="1">
        <v>0.4</v>
      </c>
      <c r="F25" s="1">
        <v>0.44444444399999999</v>
      </c>
      <c r="G25" s="1">
        <v>8.8041926000000006E-2</v>
      </c>
      <c r="H25" s="1">
        <v>0.34</v>
      </c>
      <c r="I25" s="1">
        <v>7.4835636999999997E-2</v>
      </c>
      <c r="J25" s="1" t="s">
        <v>19</v>
      </c>
      <c r="K25" s="1">
        <v>1</v>
      </c>
      <c r="L25" s="1">
        <v>0.1</v>
      </c>
      <c r="M25" s="1" t="s">
        <v>22</v>
      </c>
      <c r="N25" s="1">
        <v>8.3866666666666596</v>
      </c>
      <c r="O25" s="1" t="s">
        <v>14</v>
      </c>
      <c r="P25" s="1" t="s">
        <v>14</v>
      </c>
      <c r="Q25" s="1">
        <f>N25</f>
        <v>8.3866666666666596</v>
      </c>
      <c r="R25" s="1">
        <v>4.33333333333333E-2</v>
      </c>
      <c r="S25" s="1" t="s">
        <v>14</v>
      </c>
      <c r="T25" s="1" t="s">
        <v>14</v>
      </c>
      <c r="U25" s="1">
        <v>4.33333333333333E-2</v>
      </c>
      <c r="V25" s="1">
        <f t="shared" si="0"/>
        <v>11.533333333333299</v>
      </c>
      <c r="W25" s="1" t="str">
        <f t="shared" si="1"/>
        <v>NA</v>
      </c>
      <c r="X25" s="1" t="str">
        <f t="shared" si="2"/>
        <v>NA</v>
      </c>
      <c r="Y25" s="1">
        <f>IF(V25&gt;0,V25,"NA")</f>
        <v>11.533333333333299</v>
      </c>
      <c r="Z25" s="1">
        <v>11.5766666666666</v>
      </c>
      <c r="AA25" s="1" t="s">
        <v>14</v>
      </c>
      <c r="AB25" s="1" t="s">
        <v>14</v>
      </c>
      <c r="AC25" s="1">
        <v>11.5766666666666</v>
      </c>
      <c r="AD25" s="1" t="s">
        <v>54</v>
      </c>
      <c r="AE25" s="1"/>
      <c r="AF25" s="1"/>
      <c r="AG25">
        <v>8.3866666666666596</v>
      </c>
      <c r="AH25">
        <v>1.08914339429357</v>
      </c>
      <c r="AI25">
        <v>4.33333333333333E-2</v>
      </c>
      <c r="AJ25">
        <v>2.8867513459481201E-2</v>
      </c>
      <c r="AK25">
        <v>11.533333333333299</v>
      </c>
      <c r="AL25">
        <v>19.682604841161901</v>
      </c>
      <c r="AM25">
        <v>11.5766666666666</v>
      </c>
      <c r="AN25">
        <v>19.653738406047101</v>
      </c>
      <c r="AO25">
        <v>9.5464969999999993E-3</v>
      </c>
      <c r="AP25">
        <v>6.3464287525644598E-3</v>
      </c>
      <c r="AQ25">
        <v>2.5582137720000002</v>
      </c>
      <c r="AR25">
        <v>4.3663069991340704</v>
      </c>
      <c r="AS25">
        <v>2.5677602689999999</v>
      </c>
      <c r="AT25">
        <v>4.3599607681650401</v>
      </c>
      <c r="AU25">
        <v>4.81481483333333E-2</v>
      </c>
      <c r="AV25">
        <v>3.2075015211579301E-2</v>
      </c>
      <c r="AW25">
        <v>12.8629629636666</v>
      </c>
      <c r="AX25">
        <v>21.837487119141802</v>
      </c>
      <c r="AY25">
        <v>100.933333333333</v>
      </c>
      <c r="AZ25">
        <v>0.81445278152470701</v>
      </c>
      <c r="BA25">
        <v>35.869999999999997</v>
      </c>
      <c r="BB25">
        <v>0.33719430600174599</v>
      </c>
      <c r="BC25">
        <v>22.913406645857499</v>
      </c>
      <c r="BD25">
        <v>0.23427483906582899</v>
      </c>
    </row>
    <row r="26" spans="2:56" x14ac:dyDescent="0.35">
      <c r="B26" s="1">
        <v>0.84</v>
      </c>
      <c r="C26" s="1">
        <v>0.93333333299999999</v>
      </c>
      <c r="D26" s="1">
        <v>0.185232964</v>
      </c>
      <c r="E26" s="1">
        <v>13.61</v>
      </c>
      <c r="F26" s="1">
        <v>15.122222219999999</v>
      </c>
      <c r="G26" s="1">
        <v>3.0012150399999999</v>
      </c>
      <c r="H26" s="1">
        <v>12.76</v>
      </c>
      <c r="I26" s="1">
        <v>2.8159820770000001</v>
      </c>
      <c r="J26" s="1" t="s">
        <v>19</v>
      </c>
      <c r="K26" s="1">
        <v>5</v>
      </c>
      <c r="L26" s="1">
        <v>1</v>
      </c>
      <c r="M26" s="1" t="s">
        <v>20</v>
      </c>
      <c r="N26" s="1" t="s">
        <v>14</v>
      </c>
      <c r="O26" s="1" t="s">
        <v>14</v>
      </c>
      <c r="P26" s="1">
        <v>48.613333333332989</v>
      </c>
      <c r="Q26" s="1">
        <f>IF(L26=1,P26,"NA")</f>
        <v>48.613333333332989</v>
      </c>
      <c r="R26" s="1" t="s">
        <v>14</v>
      </c>
      <c r="S26" s="1" t="s">
        <v>14</v>
      </c>
      <c r="T26" s="1">
        <v>0.88333333333333297</v>
      </c>
      <c r="U26" s="1">
        <v>0.88333333333333297</v>
      </c>
      <c r="V26" s="1" t="str">
        <f t="shared" si="0"/>
        <v>NA</v>
      </c>
      <c r="W26" s="1" t="str">
        <f t="shared" si="1"/>
        <v>NA</v>
      </c>
      <c r="X26" s="1">
        <f t="shared" si="2"/>
        <v>12.783333333333299</v>
      </c>
      <c r="Y26" s="1">
        <f>IF(X26&gt;0,X26,"NA")</f>
        <v>12.783333333333299</v>
      </c>
      <c r="Z26" s="1" t="s">
        <v>14</v>
      </c>
      <c r="AA26" s="1" t="s">
        <v>14</v>
      </c>
      <c r="AB26" s="1">
        <v>13.67</v>
      </c>
      <c r="AC26" s="1">
        <v>13.67</v>
      </c>
      <c r="AD26" s="1" t="s">
        <v>55</v>
      </c>
      <c r="AE26" s="1"/>
      <c r="AF26" s="1"/>
      <c r="AG26">
        <v>154.69333333333299</v>
      </c>
      <c r="AH26">
        <v>2.9657601611278799</v>
      </c>
      <c r="AI26">
        <v>0.88333333333333297</v>
      </c>
      <c r="AJ26">
        <v>8.3864970836060801E-2</v>
      </c>
      <c r="AK26">
        <v>12.783333333333299</v>
      </c>
      <c r="AL26">
        <v>0.65531163070201304</v>
      </c>
      <c r="AM26">
        <v>13.67</v>
      </c>
      <c r="AN26">
        <v>0.58232293446162597</v>
      </c>
      <c r="AO26">
        <v>0.195502130333333</v>
      </c>
      <c r="AP26">
        <v>1.8761719464011301E-2</v>
      </c>
      <c r="AQ26">
        <v>2.8298814446666598</v>
      </c>
      <c r="AR26">
        <v>0.147239851366574</v>
      </c>
      <c r="AS26">
        <v>3.0253835746666602</v>
      </c>
      <c r="AT26">
        <v>0.13189828951764401</v>
      </c>
      <c r="AU26">
        <v>0.98148148133333302</v>
      </c>
      <c r="AV26">
        <v>9.3183301149769901E-2</v>
      </c>
      <c r="AW26">
        <v>15.188888889999999</v>
      </c>
      <c r="AX26">
        <v>0.64702548354606904</v>
      </c>
      <c r="AY26">
        <v>83.63</v>
      </c>
      <c r="AZ26">
        <v>2.8954446981422302</v>
      </c>
      <c r="BA26">
        <v>2.5266666666666601E-2</v>
      </c>
      <c r="BB26" s="2">
        <v>3.77535870260474E-4</v>
      </c>
      <c r="BC26">
        <v>8.5338772458654795E-3</v>
      </c>
      <c r="BD26" s="2">
        <v>1.3873763302704899E-4</v>
      </c>
    </row>
    <row r="27" spans="2:56" x14ac:dyDescent="0.35">
      <c r="B27" s="1">
        <v>0.9</v>
      </c>
      <c r="C27" s="1">
        <v>1</v>
      </c>
      <c r="D27" s="1">
        <v>0.19672647200000001</v>
      </c>
      <c r="E27" s="1">
        <v>17.02</v>
      </c>
      <c r="F27" s="1">
        <v>18.91111111</v>
      </c>
      <c r="G27" s="1">
        <v>3.720316161</v>
      </c>
      <c r="H27" s="1">
        <v>16.12</v>
      </c>
      <c r="I27" s="1">
        <v>3.5235896900000001</v>
      </c>
      <c r="J27" s="1" t="s">
        <v>19</v>
      </c>
      <c r="K27" s="1">
        <v>5</v>
      </c>
      <c r="L27" s="1">
        <v>0.45</v>
      </c>
      <c r="M27" s="1" t="s">
        <v>21</v>
      </c>
      <c r="N27" s="1" t="s">
        <v>14</v>
      </c>
      <c r="O27" s="1">
        <v>89.655000000000101</v>
      </c>
      <c r="P27" s="1" t="s">
        <v>14</v>
      </c>
      <c r="Q27" s="1">
        <f>IF(L27=0.45,O27,"NA")</f>
        <v>89.655000000000101</v>
      </c>
      <c r="R27" s="1" t="s">
        <v>14</v>
      </c>
      <c r="S27" s="1">
        <v>0.82666666666666599</v>
      </c>
      <c r="T27" s="1" t="s">
        <v>14</v>
      </c>
      <c r="U27" s="1">
        <v>0.82666666666666599</v>
      </c>
      <c r="V27" s="1" t="str">
        <f t="shared" si="0"/>
        <v>NA</v>
      </c>
      <c r="W27" s="1">
        <f t="shared" si="1"/>
        <v>12.65</v>
      </c>
      <c r="X27" s="1" t="str">
        <f t="shared" si="2"/>
        <v>NA</v>
      </c>
      <c r="Y27" s="1">
        <f>IF(W27&gt;0,W27,"NA")</f>
        <v>12.65</v>
      </c>
      <c r="Z27" s="1" t="s">
        <v>14</v>
      </c>
      <c r="AA27" s="1">
        <v>13.476666666666601</v>
      </c>
      <c r="AB27" s="1" t="s">
        <v>14</v>
      </c>
      <c r="AC27" s="1">
        <v>13.476666666666601</v>
      </c>
      <c r="AD27" s="1" t="s">
        <v>56</v>
      </c>
      <c r="AE27" s="1"/>
      <c r="AF27" s="1"/>
      <c r="AG27">
        <v>106.08</v>
      </c>
      <c r="AH27">
        <v>7.8827406401580804</v>
      </c>
      <c r="AI27">
        <v>0.82666666666666599</v>
      </c>
      <c r="AJ27">
        <v>0.11015141094572201</v>
      </c>
      <c r="AK27">
        <v>12.65</v>
      </c>
      <c r="AL27">
        <v>3.19498043812477</v>
      </c>
      <c r="AM27">
        <v>13.476666666666601</v>
      </c>
      <c r="AN27">
        <v>3.2858839500708599</v>
      </c>
      <c r="AO27">
        <v>0.18130523866666601</v>
      </c>
      <c r="AP27">
        <v>2.3388141596834899E-2</v>
      </c>
      <c r="AQ27">
        <v>2.7735829446666602</v>
      </c>
      <c r="AR27">
        <v>0.68919153403855404</v>
      </c>
      <c r="AS27">
        <v>2.954888183</v>
      </c>
      <c r="AT27">
        <v>0.70832898357903995</v>
      </c>
      <c r="AU27">
        <v>0.91851851866666601</v>
      </c>
      <c r="AV27">
        <v>0.12239045653238501</v>
      </c>
      <c r="AW27">
        <v>14.9740740733333</v>
      </c>
      <c r="AX27">
        <v>3.6509821662472</v>
      </c>
      <c r="AY27">
        <v>87.623333333333306</v>
      </c>
      <c r="AZ27">
        <v>3.8406813631611398</v>
      </c>
      <c r="BA27">
        <v>2.598E-2</v>
      </c>
      <c r="BB27" s="2">
        <v>2.34307490277199E-4</v>
      </c>
      <c r="BC27">
        <v>8.7962433310988606E-3</v>
      </c>
      <c r="BD27" s="2">
        <v>8.6315573021769401E-5</v>
      </c>
    </row>
    <row r="28" spans="2:56" x14ac:dyDescent="0.35">
      <c r="B28" s="1">
        <v>0.38</v>
      </c>
      <c r="C28" s="1">
        <v>0.42222222199999998</v>
      </c>
      <c r="D28" s="1">
        <v>8.3639828999999999E-2</v>
      </c>
      <c r="E28" s="1">
        <v>7.34</v>
      </c>
      <c r="F28" s="1">
        <v>8.1555555559999995</v>
      </c>
      <c r="G28" s="1">
        <v>1.6155693339999999</v>
      </c>
      <c r="H28" s="1">
        <v>6.96</v>
      </c>
      <c r="I28" s="1">
        <v>1.5319295049999999</v>
      </c>
      <c r="J28" s="1" t="s">
        <v>19</v>
      </c>
      <c r="K28" s="1">
        <v>5</v>
      </c>
      <c r="L28" s="1">
        <v>0.1</v>
      </c>
      <c r="M28" s="1" t="s">
        <v>22</v>
      </c>
      <c r="N28" s="1">
        <v>16.424999999999901</v>
      </c>
      <c r="O28" s="1" t="s">
        <v>14</v>
      </c>
      <c r="P28" s="1" t="s">
        <v>14</v>
      </c>
      <c r="Q28" s="1">
        <f>N28</f>
        <v>16.424999999999901</v>
      </c>
      <c r="R28" s="1">
        <v>0.39</v>
      </c>
      <c r="S28" s="1" t="s">
        <v>14</v>
      </c>
      <c r="T28" s="1" t="s">
        <v>14</v>
      </c>
      <c r="U28" s="1">
        <v>0.39</v>
      </c>
      <c r="V28" s="1">
        <f t="shared" si="0"/>
        <v>4.9649999999999999</v>
      </c>
      <c r="W28" s="1" t="str">
        <f t="shared" si="1"/>
        <v>NA</v>
      </c>
      <c r="X28" s="1" t="str">
        <f t="shared" si="2"/>
        <v>NA</v>
      </c>
      <c r="Y28" s="1">
        <f>IF(V28&gt;0,V28,"NA")</f>
        <v>4.9649999999999999</v>
      </c>
      <c r="Z28" s="1">
        <v>5.3550000000000004</v>
      </c>
      <c r="AA28" s="1" t="s">
        <v>14</v>
      </c>
      <c r="AB28" s="1" t="s">
        <v>14</v>
      </c>
      <c r="AC28" s="1">
        <v>5.3550000000000004</v>
      </c>
      <c r="AD28" s="1" t="s">
        <v>57</v>
      </c>
      <c r="AE28" s="1"/>
      <c r="AF28" s="1"/>
      <c r="AG28">
        <v>16.424999999999901</v>
      </c>
      <c r="AH28">
        <v>5.4942196898194702</v>
      </c>
      <c r="AI28">
        <v>0.39</v>
      </c>
      <c r="AJ28">
        <v>1.41421356237309E-2</v>
      </c>
      <c r="AK28">
        <v>4.9649999999999999</v>
      </c>
      <c r="AL28">
        <v>2.8213560569343201</v>
      </c>
      <c r="AM28">
        <v>5.3550000000000004</v>
      </c>
      <c r="AN28">
        <v>2.80721392131059</v>
      </c>
      <c r="AO28">
        <v>8.6185388500000001E-2</v>
      </c>
      <c r="AP28">
        <v>3.5999647687276698E-3</v>
      </c>
      <c r="AQ28">
        <v>1.0953783960000001</v>
      </c>
      <c r="AR28">
        <v>0.61737649901681502</v>
      </c>
      <c r="AS28">
        <v>1.1815637845</v>
      </c>
      <c r="AT28">
        <v>0.61377653424808698</v>
      </c>
      <c r="AU28">
        <v>0.43333333299999999</v>
      </c>
      <c r="AV28">
        <v>1.5713483869232801E-2</v>
      </c>
      <c r="AW28">
        <v>5.9499999999999904</v>
      </c>
      <c r="AX28">
        <v>3.1191265798625301</v>
      </c>
      <c r="AY28">
        <v>95.245000000000005</v>
      </c>
      <c r="AZ28">
        <v>3.0617723625377402</v>
      </c>
      <c r="BA28">
        <v>3.3014999999999899E-2</v>
      </c>
      <c r="BB28">
        <v>6.3993163697382499E-3</v>
      </c>
      <c r="BC28">
        <v>1.14260545209905E-2</v>
      </c>
      <c r="BD28">
        <v>2.4063990462281498E-3</v>
      </c>
    </row>
    <row r="29" spans="2:56" x14ac:dyDescent="0.35">
      <c r="B29" s="1">
        <v>0.92</v>
      </c>
      <c r="C29" s="1">
        <v>1.0222222219999999</v>
      </c>
      <c r="D29" s="1">
        <v>0.203047478</v>
      </c>
      <c r="E29" s="1">
        <v>12.25</v>
      </c>
      <c r="F29" s="1">
        <v>13.61111111</v>
      </c>
      <c r="G29" s="1">
        <v>2.7036213079999998</v>
      </c>
      <c r="H29" s="1">
        <v>11.33</v>
      </c>
      <c r="I29" s="1">
        <v>2.50057383</v>
      </c>
      <c r="J29" s="1" t="s">
        <v>15</v>
      </c>
      <c r="K29" s="1">
        <v>5</v>
      </c>
      <c r="L29" s="1">
        <v>1</v>
      </c>
      <c r="M29" s="1" t="s">
        <v>16</v>
      </c>
      <c r="N29" s="1" t="s">
        <v>14</v>
      </c>
      <c r="O29" s="1" t="s">
        <v>14</v>
      </c>
      <c r="P29" s="1">
        <v>44.106666666665987</v>
      </c>
      <c r="Q29" s="1">
        <f>IF(L29=1,P29,"NA")</f>
        <v>44.106666666665987</v>
      </c>
      <c r="R29" s="1" t="s">
        <v>14</v>
      </c>
      <c r="S29" s="1" t="s">
        <v>14</v>
      </c>
      <c r="T29" s="1">
        <v>0.956666666666666</v>
      </c>
      <c r="U29" s="1">
        <v>0.956666666666666</v>
      </c>
      <c r="V29" s="1" t="str">
        <f t="shared" si="0"/>
        <v>NA</v>
      </c>
      <c r="W29" s="1" t="str">
        <f t="shared" si="1"/>
        <v>NA</v>
      </c>
      <c r="X29" s="1">
        <f t="shared" si="2"/>
        <v>12.6</v>
      </c>
      <c r="Y29" s="1">
        <f>IF(X29&gt;0,X29,"NA")</f>
        <v>12.6</v>
      </c>
      <c r="Z29" s="1" t="s">
        <v>14</v>
      </c>
      <c r="AA29" s="1" t="s">
        <v>14</v>
      </c>
      <c r="AB29" s="1">
        <v>13.56</v>
      </c>
      <c r="AC29" s="1">
        <v>13.56</v>
      </c>
      <c r="AD29" s="1" t="s">
        <v>58</v>
      </c>
      <c r="AE29" s="1"/>
      <c r="AF29" s="1"/>
      <c r="AG29">
        <v>144.58666666666599</v>
      </c>
      <c r="AH29">
        <v>10.8488770540242</v>
      </c>
      <c r="AI29">
        <v>0.956666666666666</v>
      </c>
      <c r="AJ29">
        <v>0.100166528008778</v>
      </c>
      <c r="AK29">
        <v>12.6</v>
      </c>
      <c r="AL29">
        <v>1.09995454451536</v>
      </c>
      <c r="AM29">
        <v>13.56</v>
      </c>
      <c r="AN29">
        <v>1.1376730637577701</v>
      </c>
      <c r="AO29">
        <v>0.21092492700000001</v>
      </c>
      <c r="AP29">
        <v>2.2961225677322901E-2</v>
      </c>
      <c r="AQ29">
        <v>2.7777959083333301</v>
      </c>
      <c r="AR29">
        <v>0.240349738364564</v>
      </c>
      <c r="AS29">
        <v>2.9887208353333299</v>
      </c>
      <c r="AT29">
        <v>0.24913614985842</v>
      </c>
      <c r="AU29">
        <v>1.0629629629999999</v>
      </c>
      <c r="AV29">
        <v>0.111296142250463</v>
      </c>
      <c r="AW29">
        <v>15.066666666666601</v>
      </c>
      <c r="AX29">
        <v>1.2640811829541501</v>
      </c>
      <c r="AY29">
        <v>22.196666666666601</v>
      </c>
      <c r="AZ29">
        <v>8.0208062770106406E-2</v>
      </c>
      <c r="BA29">
        <v>2.9936666666666601E-2</v>
      </c>
      <c r="BB29" s="2">
        <v>8.0276605143300098E-4</v>
      </c>
      <c r="BC29">
        <v>1.02630333848694E-2</v>
      </c>
      <c r="BD29" s="2">
        <v>2.9915873837350101E-4</v>
      </c>
    </row>
    <row r="30" spans="2:56" x14ac:dyDescent="0.35">
      <c r="B30" s="1">
        <v>0.72</v>
      </c>
      <c r="C30" s="1">
        <v>0.8</v>
      </c>
      <c r="D30" s="1">
        <v>0.15986251800000001</v>
      </c>
      <c r="E30" s="1">
        <v>11.52</v>
      </c>
      <c r="F30" s="1">
        <v>12.8</v>
      </c>
      <c r="G30" s="1">
        <v>2.557800292</v>
      </c>
      <c r="H30" s="1">
        <v>10.8</v>
      </c>
      <c r="I30" s="1">
        <v>2.3979377739999999</v>
      </c>
      <c r="J30" s="1" t="s">
        <v>15</v>
      </c>
      <c r="K30" s="1">
        <v>5</v>
      </c>
      <c r="L30" s="1">
        <v>0.45</v>
      </c>
      <c r="M30" s="1" t="s">
        <v>17</v>
      </c>
      <c r="N30" s="1" t="s">
        <v>14</v>
      </c>
      <c r="O30" s="1">
        <v>82.100000000000009</v>
      </c>
      <c r="P30" s="1" t="s">
        <v>14</v>
      </c>
      <c r="Q30" s="1">
        <f>IF(L30=0.45,O30,"NA")</f>
        <v>82.100000000000009</v>
      </c>
      <c r="R30" s="1" t="s">
        <v>14</v>
      </c>
      <c r="S30" s="1">
        <v>0.77333333333333298</v>
      </c>
      <c r="T30" s="1" t="s">
        <v>14</v>
      </c>
      <c r="U30" s="1">
        <v>0.77333333333333298</v>
      </c>
      <c r="V30" s="1" t="str">
        <f t="shared" si="0"/>
        <v>NA</v>
      </c>
      <c r="W30" s="1">
        <f t="shared" si="1"/>
        <v>10.383333333333301</v>
      </c>
      <c r="X30" s="1" t="str">
        <f t="shared" si="2"/>
        <v>NA</v>
      </c>
      <c r="Y30" s="1">
        <f>IF(W30&gt;0,W30,"NA")</f>
        <v>10.383333333333301</v>
      </c>
      <c r="Z30" s="1" t="s">
        <v>14</v>
      </c>
      <c r="AA30" s="1">
        <v>11.16</v>
      </c>
      <c r="AB30" s="1" t="s">
        <v>14</v>
      </c>
      <c r="AC30" s="1">
        <v>11.16</v>
      </c>
      <c r="AD30" s="1" t="s">
        <v>59</v>
      </c>
      <c r="AE30" s="1"/>
      <c r="AF30" s="1"/>
      <c r="AG30">
        <v>100.48</v>
      </c>
      <c r="AH30">
        <v>4.0469247583813504</v>
      </c>
      <c r="AI30">
        <v>0.77333333333333298</v>
      </c>
      <c r="AJ30">
        <v>0.11015141094572201</v>
      </c>
      <c r="AK30">
        <v>10.383333333333301</v>
      </c>
      <c r="AL30">
        <v>0.39677869566464002</v>
      </c>
      <c r="AM30">
        <v>11.16</v>
      </c>
      <c r="AN30">
        <v>0.40595566260368798</v>
      </c>
      <c r="AO30">
        <v>0.17100622700000001</v>
      </c>
      <c r="AP30">
        <v>2.5099731090849699E-2</v>
      </c>
      <c r="AQ30">
        <v>2.2962492430000001</v>
      </c>
      <c r="AR30">
        <v>0.101013917164961</v>
      </c>
      <c r="AS30">
        <v>2.46725547</v>
      </c>
      <c r="AT30">
        <v>0.106897198252088</v>
      </c>
      <c r="AU30">
        <v>0.85925925933333303</v>
      </c>
      <c r="AV30">
        <v>0.12239045653238501</v>
      </c>
      <c r="AW30">
        <v>12.4</v>
      </c>
      <c r="AX30">
        <v>0.45106184804905802</v>
      </c>
      <c r="AY30">
        <v>21.956666666666599</v>
      </c>
      <c r="AZ30">
        <v>0.37287173844813398</v>
      </c>
      <c r="BA30">
        <v>3.0353333333333302E-2</v>
      </c>
      <c r="BB30">
        <v>1.46302198661993E-3</v>
      </c>
      <c r="BC30">
        <v>1.04190488188427E-2</v>
      </c>
      <c r="BD30" s="2">
        <v>5.4578560327044002E-4</v>
      </c>
    </row>
    <row r="31" spans="2:56" x14ac:dyDescent="0.35">
      <c r="B31" s="1">
        <v>0.49</v>
      </c>
      <c r="C31" s="1">
        <v>0.54444444400000003</v>
      </c>
      <c r="D31" s="1">
        <v>0.10754670600000001</v>
      </c>
      <c r="E31" s="1">
        <v>2.86</v>
      </c>
      <c r="F31" s="1">
        <v>3.1777777779999998</v>
      </c>
      <c r="G31" s="1">
        <v>0.62772159000000005</v>
      </c>
      <c r="H31" s="1">
        <v>2.38</v>
      </c>
      <c r="I31" s="1">
        <v>0.520174884</v>
      </c>
      <c r="J31" s="1" t="s">
        <v>15</v>
      </c>
      <c r="K31" s="1">
        <v>5</v>
      </c>
      <c r="L31" s="1">
        <v>0.1</v>
      </c>
      <c r="M31" s="1" t="s">
        <v>18</v>
      </c>
      <c r="N31" s="1">
        <v>18.38</v>
      </c>
      <c r="O31" s="1" t="s">
        <v>14</v>
      </c>
      <c r="P31" s="1" t="s">
        <v>14</v>
      </c>
      <c r="Q31" s="1">
        <f>N31</f>
        <v>18.38</v>
      </c>
      <c r="R31" s="1">
        <v>0.49</v>
      </c>
      <c r="S31" s="1" t="s">
        <v>14</v>
      </c>
      <c r="T31" s="1" t="s">
        <v>14</v>
      </c>
      <c r="U31" s="1">
        <v>0.49</v>
      </c>
      <c r="V31" s="1">
        <f t="shared" si="0"/>
        <v>2.38</v>
      </c>
      <c r="W31" s="1" t="str">
        <f t="shared" si="1"/>
        <v>NA</v>
      </c>
      <c r="X31" s="1" t="str">
        <f t="shared" si="2"/>
        <v>NA</v>
      </c>
      <c r="Y31" s="1">
        <f>IF(V31&gt;0,V31,"NA")</f>
        <v>2.38</v>
      </c>
      <c r="Z31" s="1">
        <v>2.86</v>
      </c>
      <c r="AA31" s="1" t="s">
        <v>14</v>
      </c>
      <c r="AB31" s="1" t="s">
        <v>14</v>
      </c>
      <c r="AC31" s="1">
        <v>2.86</v>
      </c>
      <c r="AD31" s="1" t="s">
        <v>60</v>
      </c>
      <c r="AE31" s="1"/>
      <c r="AF31" s="1"/>
      <c r="AG31">
        <v>18.38</v>
      </c>
      <c r="AH31" t="s">
        <v>14</v>
      </c>
      <c r="AI31">
        <v>0.49</v>
      </c>
      <c r="AJ31" t="s">
        <v>14</v>
      </c>
      <c r="AK31">
        <v>2.38</v>
      </c>
      <c r="AL31" t="s">
        <v>14</v>
      </c>
      <c r="AM31">
        <v>2.86</v>
      </c>
      <c r="AN31" t="s">
        <v>14</v>
      </c>
      <c r="AO31">
        <v>0.10754670600000001</v>
      </c>
      <c r="AP31" t="s">
        <v>14</v>
      </c>
      <c r="AQ31">
        <v>0.520174884</v>
      </c>
      <c r="AR31" t="s">
        <v>14</v>
      </c>
      <c r="AS31">
        <v>0.62772159000000005</v>
      </c>
      <c r="AT31" t="s">
        <v>14</v>
      </c>
      <c r="AU31">
        <v>0.54444444400000003</v>
      </c>
      <c r="AV31" t="s">
        <v>14</v>
      </c>
      <c r="AW31">
        <v>3.1777777779999998</v>
      </c>
      <c r="AX31" t="s">
        <v>14</v>
      </c>
      <c r="AY31">
        <v>20.87</v>
      </c>
      <c r="AZ31" t="s">
        <v>14</v>
      </c>
      <c r="BA31">
        <v>3.8899999999999997E-2</v>
      </c>
      <c r="BB31" t="s">
        <v>14</v>
      </c>
      <c r="BC31">
        <v>1.36457944279238E-2</v>
      </c>
      <c r="BD31" t="s">
        <v>14</v>
      </c>
    </row>
  </sheetData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Fraction_subtraction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2024-04-03T16:40:34Z</dcterms:created>
  <dcterms:modified xsi:type="dcterms:W3CDTF">2024-04-08T17:18:09Z</dcterms:modified>
</cp:coreProperties>
</file>