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imj704/Library/CloudStorage/OneDrive-PNNL/Desktop/COMPASS/TEMPEST/ionic strength exp/24-04-09_Ionic strength exp/Dilution/"/>
    </mc:Choice>
  </mc:AlternateContent>
  <xr:revisionPtr revIDLastSave="0" documentId="13_ncr:1_{9AAE7D49-C6FE-E747-A9AA-CACE14060F54}" xr6:coauthVersionLast="47" xr6:coauthVersionMax="47" xr10:uidLastSave="{00000000-0000-0000-0000-000000000000}"/>
  <bookViews>
    <workbookView xWindow="-38400" yWindow="-180" windowWidth="38400" windowHeight="21100" activeTab="1"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O6" i="1"/>
  <c r="O83" i="1"/>
  <c r="P83" i="1" s="1"/>
  <c r="O84" i="1"/>
  <c r="P84" i="1"/>
  <c r="O85" i="1"/>
  <c r="P85" i="1"/>
  <c r="P86" i="1"/>
  <c r="O87" i="1"/>
  <c r="P87" i="1"/>
  <c r="O88" i="1"/>
  <c r="P88" i="1" s="1"/>
  <c r="O89" i="1"/>
  <c r="P89" i="1" s="1"/>
  <c r="O90" i="1"/>
  <c r="P90" i="1"/>
  <c r="O91" i="1"/>
  <c r="P91" i="1"/>
  <c r="O92" i="1"/>
  <c r="P92" i="1"/>
  <c r="O93" i="1"/>
  <c r="P93" i="1" s="1"/>
  <c r="O94" i="1"/>
  <c r="P94" i="1" s="1"/>
  <c r="O95" i="1"/>
  <c r="P95" i="1"/>
  <c r="O96" i="1"/>
  <c r="P96" i="1"/>
  <c r="O97" i="1"/>
  <c r="P97" i="1"/>
  <c r="O98" i="1"/>
  <c r="P98" i="1"/>
  <c r="O99" i="1"/>
  <c r="P99" i="1" s="1"/>
  <c r="R99" i="1" s="1"/>
  <c r="O100" i="1"/>
  <c r="P100" i="1" s="1"/>
  <c r="R100" i="1" s="1"/>
  <c r="O101" i="1"/>
  <c r="P101" i="1"/>
  <c r="R101" i="1" s="1"/>
  <c r="O102" i="1"/>
  <c r="Q102" i="1" s="1"/>
  <c r="P102" i="1"/>
  <c r="R102" i="1" s="1"/>
  <c r="O103" i="1"/>
  <c r="Q103" i="1" s="1"/>
  <c r="P103" i="1"/>
  <c r="O104" i="1"/>
  <c r="P104" i="1" s="1"/>
  <c r="R104" i="1" s="1"/>
  <c r="O105" i="1"/>
  <c r="P105" i="1"/>
  <c r="O106" i="1"/>
  <c r="P106" i="1"/>
  <c r="P107" i="1"/>
  <c r="R107" i="1" s="1"/>
  <c r="O108" i="1"/>
  <c r="P108" i="1"/>
  <c r="O109" i="1"/>
  <c r="Q109" i="1" s="1"/>
  <c r="P109" i="1"/>
  <c r="R109" i="1" s="1"/>
  <c r="O110" i="1"/>
  <c r="P110" i="1" s="1"/>
  <c r="R110" i="1" s="1"/>
  <c r="O111" i="1"/>
  <c r="P111" i="1" s="1"/>
  <c r="R111" i="1" s="1"/>
  <c r="O112" i="1"/>
  <c r="P112" i="1"/>
  <c r="O113" i="1"/>
  <c r="P113" i="1"/>
  <c r="O114" i="1"/>
  <c r="Q114" i="1" s="1"/>
  <c r="P114" i="1"/>
  <c r="R114" i="1" s="1"/>
  <c r="O115" i="1"/>
  <c r="Q115" i="1" s="1"/>
  <c r="O116" i="1"/>
  <c r="P116" i="1"/>
  <c r="O117" i="1"/>
  <c r="P117" i="1"/>
  <c r="O118" i="1"/>
  <c r="P118" i="1"/>
  <c r="R118" i="1" s="1"/>
  <c r="O119" i="1"/>
  <c r="Q119" i="1" s="1"/>
  <c r="P119" i="1"/>
  <c r="R119" i="1" s="1"/>
  <c r="O120" i="1"/>
  <c r="Q120" i="1" s="1"/>
  <c r="P120" i="1"/>
  <c r="R120" i="1" s="1"/>
  <c r="O121" i="1"/>
  <c r="P121" i="1" s="1"/>
  <c r="R121" i="1" s="1"/>
  <c r="O122" i="1"/>
  <c r="P122" i="1" s="1"/>
  <c r="R122" i="1" s="1"/>
  <c r="O123" i="1"/>
  <c r="P123" i="1"/>
  <c r="R123" i="1" s="1"/>
  <c r="O124" i="1"/>
  <c r="Q124" i="1" s="1"/>
  <c r="P124" i="1"/>
  <c r="R124" i="1" s="1"/>
  <c r="O125" i="1"/>
  <c r="Q125" i="1" s="1"/>
  <c r="P125" i="1"/>
  <c r="R125" i="1" s="1"/>
  <c r="O126" i="1"/>
  <c r="Q126" i="1" s="1"/>
  <c r="O127" i="1"/>
  <c r="P127" i="1"/>
  <c r="O46" i="1"/>
  <c r="P46" i="1" s="1"/>
  <c r="O47" i="1"/>
  <c r="P47" i="1" s="1"/>
  <c r="O48" i="1"/>
  <c r="P48" i="1" s="1"/>
  <c r="O49" i="1"/>
  <c r="P49" i="1"/>
  <c r="O50" i="1"/>
  <c r="P50" i="1"/>
  <c r="O51" i="1"/>
  <c r="P51" i="1" s="1"/>
  <c r="O52" i="1"/>
  <c r="P52" i="1"/>
  <c r="O53" i="1"/>
  <c r="P53" i="1"/>
  <c r="O54" i="1"/>
  <c r="P54" i="1"/>
  <c r="O55" i="1"/>
  <c r="P55" i="1"/>
  <c r="O56" i="1"/>
  <c r="P56" i="1" s="1"/>
  <c r="O57" i="1"/>
  <c r="P57" i="1" s="1"/>
  <c r="O58" i="1"/>
  <c r="P58" i="1" s="1"/>
  <c r="O59" i="1"/>
  <c r="P59" i="1"/>
  <c r="O60" i="1"/>
  <c r="P60" i="1"/>
  <c r="O61" i="1"/>
  <c r="P61" i="1"/>
  <c r="O62" i="1"/>
  <c r="P62" i="1" s="1"/>
  <c r="O63" i="1"/>
  <c r="P63" i="1"/>
  <c r="O64" i="1"/>
  <c r="P64" i="1"/>
  <c r="P65" i="1"/>
  <c r="O66" i="1"/>
  <c r="P66" i="1"/>
  <c r="O67" i="1"/>
  <c r="P67" i="1" s="1"/>
  <c r="O68" i="1"/>
  <c r="P68" i="1" s="1"/>
  <c r="O69" i="1"/>
  <c r="P69" i="1" s="1"/>
  <c r="O70" i="1"/>
  <c r="P70" i="1"/>
  <c r="O71" i="1"/>
  <c r="P71" i="1" s="1"/>
  <c r="O72" i="1"/>
  <c r="P72" i="1"/>
  <c r="O73" i="1"/>
  <c r="P73" i="1" s="1"/>
  <c r="O74" i="1"/>
  <c r="P74" i="1"/>
  <c r="O75" i="1"/>
  <c r="P75" i="1"/>
  <c r="O76" i="1"/>
  <c r="P76" i="1"/>
  <c r="O77" i="1"/>
  <c r="P77" i="1"/>
  <c r="O78" i="1"/>
  <c r="P78" i="1" s="1"/>
  <c r="O79" i="1"/>
  <c r="P79" i="1" s="1"/>
  <c r="O80" i="1"/>
  <c r="P80" i="1" s="1"/>
  <c r="O81" i="1"/>
  <c r="P81" i="1"/>
  <c r="O82" i="1"/>
  <c r="P82" i="1"/>
  <c r="P6" i="1"/>
  <c r="O7" i="1"/>
  <c r="P7" i="1" s="1"/>
  <c r="O8" i="1"/>
  <c r="P8" i="1"/>
  <c r="O9" i="1"/>
  <c r="P9" i="1" s="1"/>
  <c r="O10" i="1"/>
  <c r="P10" i="1" s="1"/>
  <c r="O11" i="1"/>
  <c r="P11" i="1" s="1"/>
  <c r="O12" i="1"/>
  <c r="P12" i="1"/>
  <c r="O13" i="1"/>
  <c r="P13" i="1"/>
  <c r="O14" i="1"/>
  <c r="P14" i="1"/>
  <c r="O15" i="1"/>
  <c r="P15" i="1"/>
  <c r="O16" i="1"/>
  <c r="P16" i="1"/>
  <c r="O17" i="1"/>
  <c r="P17" i="1" s="1"/>
  <c r="O18" i="1"/>
  <c r="P18" i="1"/>
  <c r="O19" i="1"/>
  <c r="P19" i="1"/>
  <c r="O20" i="1"/>
  <c r="P20" i="1"/>
  <c r="O21" i="1"/>
  <c r="P21" i="1"/>
  <c r="O22" i="1"/>
  <c r="P22" i="1" s="1"/>
  <c r="P23" i="1"/>
  <c r="O24" i="1"/>
  <c r="P24" i="1"/>
  <c r="O25" i="1"/>
  <c r="P25" i="1"/>
  <c r="O26" i="1"/>
  <c r="P26" i="1"/>
  <c r="O27" i="1"/>
  <c r="P27" i="1"/>
  <c r="O28" i="1"/>
  <c r="P28" i="1" s="1"/>
  <c r="O29" i="1"/>
  <c r="P29" i="1"/>
  <c r="O30" i="1"/>
  <c r="P30" i="1"/>
  <c r="O31" i="1"/>
  <c r="P31" i="1"/>
  <c r="O32" i="1"/>
  <c r="P32" i="1"/>
  <c r="O33" i="1"/>
  <c r="P33" i="1" s="1"/>
  <c r="O34" i="1"/>
  <c r="P34" i="1" s="1"/>
  <c r="O35" i="1"/>
  <c r="P35" i="1"/>
  <c r="O36" i="1"/>
  <c r="P36" i="1"/>
  <c r="O37" i="1"/>
  <c r="P37" i="1"/>
  <c r="O38" i="1"/>
  <c r="P38" i="1"/>
  <c r="O39" i="1"/>
  <c r="P39" i="1" s="1"/>
  <c r="O40" i="1"/>
  <c r="P40" i="1"/>
  <c r="O41" i="1"/>
  <c r="P41" i="1"/>
  <c r="O42" i="1"/>
  <c r="P42" i="1"/>
  <c r="O43" i="1"/>
  <c r="P43" i="1"/>
  <c r="P44" i="1"/>
  <c r="O45" i="1"/>
  <c r="P45" i="1" s="1"/>
  <c r="F124" i="1"/>
  <c r="H124" i="1" s="1"/>
  <c r="I124" i="1"/>
  <c r="J124" i="1"/>
  <c r="K124" i="1"/>
  <c r="L124" i="1"/>
  <c r="S124" i="1"/>
  <c r="U124" i="1" s="1"/>
  <c r="T124" i="1"/>
  <c r="V124" i="1" s="1"/>
  <c r="F125" i="1"/>
  <c r="H125" i="1"/>
  <c r="I125" i="1"/>
  <c r="J125" i="1"/>
  <c r="K125" i="1"/>
  <c r="L125" i="1"/>
  <c r="S125" i="1"/>
  <c r="U125" i="1" s="1"/>
  <c r="W125" i="1" s="1"/>
  <c r="T125" i="1"/>
  <c r="V125" i="1"/>
  <c r="F126" i="1"/>
  <c r="H126" i="1"/>
  <c r="I126" i="1"/>
  <c r="W126" i="1" s="1"/>
  <c r="J126" i="1"/>
  <c r="L126" i="1" s="1"/>
  <c r="K126" i="1"/>
  <c r="S126" i="1"/>
  <c r="T126" i="1"/>
  <c r="U126" i="1"/>
  <c r="V126" i="1"/>
  <c r="F127" i="1"/>
  <c r="H127" i="1" s="1"/>
  <c r="I127" i="1"/>
  <c r="J127" i="1"/>
  <c r="L127" i="1" s="1"/>
  <c r="K127" i="1"/>
  <c r="Q127" i="1"/>
  <c r="R127" i="1"/>
  <c r="S127" i="1"/>
  <c r="T127" i="1"/>
  <c r="V127" i="1" s="1"/>
  <c r="U127" i="1"/>
  <c r="W127" i="1" s="1"/>
  <c r="F99" i="1"/>
  <c r="H99" i="1" s="1"/>
  <c r="I99" i="1"/>
  <c r="J99" i="1"/>
  <c r="K99" i="1"/>
  <c r="L99" i="1"/>
  <c r="S99" i="1"/>
  <c r="U99" i="1" s="1"/>
  <c r="T99" i="1"/>
  <c r="V99" i="1" s="1"/>
  <c r="F100" i="1"/>
  <c r="H100" i="1"/>
  <c r="I100" i="1"/>
  <c r="W100" i="1" s="1"/>
  <c r="J100" i="1"/>
  <c r="K100" i="1"/>
  <c r="L100" i="1"/>
  <c r="Q100" i="1"/>
  <c r="S100" i="1"/>
  <c r="T100" i="1"/>
  <c r="U100" i="1"/>
  <c r="V100" i="1"/>
  <c r="F101" i="1"/>
  <c r="H101" i="1"/>
  <c r="I101" i="1"/>
  <c r="W101" i="1" s="1"/>
  <c r="J101" i="1"/>
  <c r="L101" i="1" s="1"/>
  <c r="K101" i="1"/>
  <c r="Q101" i="1"/>
  <c r="S101" i="1"/>
  <c r="T101" i="1"/>
  <c r="U101" i="1"/>
  <c r="V101" i="1"/>
  <c r="F102" i="1"/>
  <c r="H102" i="1"/>
  <c r="I102" i="1"/>
  <c r="J102" i="1"/>
  <c r="K102" i="1"/>
  <c r="L102" i="1"/>
  <c r="S102" i="1"/>
  <c r="U102" i="1" s="1"/>
  <c r="T102" i="1"/>
  <c r="V102" i="1" s="1"/>
  <c r="F103" i="1"/>
  <c r="H103" i="1" s="1"/>
  <c r="I103" i="1"/>
  <c r="J103" i="1"/>
  <c r="K103" i="1"/>
  <c r="L103" i="1"/>
  <c r="R103" i="1"/>
  <c r="S103" i="1"/>
  <c r="U103" i="1" s="1"/>
  <c r="W103" i="1" s="1"/>
  <c r="T103" i="1"/>
  <c r="V103" i="1"/>
  <c r="F104" i="1"/>
  <c r="H104" i="1"/>
  <c r="I104" i="1"/>
  <c r="W104" i="1" s="1"/>
  <c r="J104" i="1"/>
  <c r="L104" i="1" s="1"/>
  <c r="K104" i="1"/>
  <c r="Q104" i="1"/>
  <c r="S104" i="1"/>
  <c r="T104" i="1"/>
  <c r="U104" i="1"/>
  <c r="V104" i="1"/>
  <c r="F105" i="1"/>
  <c r="H105" i="1"/>
  <c r="I105" i="1"/>
  <c r="J105" i="1"/>
  <c r="L105" i="1" s="1"/>
  <c r="K105" i="1"/>
  <c r="Q105" i="1"/>
  <c r="R105" i="1"/>
  <c r="S105" i="1"/>
  <c r="T105" i="1"/>
  <c r="U105" i="1"/>
  <c r="W105" i="1" s="1"/>
  <c r="V105" i="1"/>
  <c r="F106" i="1"/>
  <c r="H106" i="1" s="1"/>
  <c r="I106" i="1"/>
  <c r="J106" i="1"/>
  <c r="K106" i="1"/>
  <c r="L106" i="1"/>
  <c r="Q106" i="1"/>
  <c r="R106" i="1"/>
  <c r="S106" i="1"/>
  <c r="U106" i="1" s="1"/>
  <c r="W106" i="1" s="1"/>
  <c r="T106" i="1"/>
  <c r="V106" i="1" s="1"/>
  <c r="F107" i="1"/>
  <c r="H107" i="1"/>
  <c r="I107" i="1"/>
  <c r="W107" i="1" s="1"/>
  <c r="J107" i="1"/>
  <c r="K107" i="1"/>
  <c r="L107" i="1"/>
  <c r="Q107" i="1"/>
  <c r="S107" i="1"/>
  <c r="T107" i="1"/>
  <c r="U107" i="1"/>
  <c r="V107" i="1"/>
  <c r="F108" i="1"/>
  <c r="H108" i="1"/>
  <c r="I108" i="1"/>
  <c r="W108" i="1" s="1"/>
  <c r="J108" i="1"/>
  <c r="L108" i="1" s="1"/>
  <c r="K108" i="1"/>
  <c r="Q108" i="1"/>
  <c r="R108" i="1"/>
  <c r="S108" i="1"/>
  <c r="T108" i="1"/>
  <c r="U108" i="1"/>
  <c r="V108" i="1"/>
  <c r="F109" i="1"/>
  <c r="H109" i="1" s="1"/>
  <c r="I109" i="1"/>
  <c r="J109" i="1"/>
  <c r="K109" i="1"/>
  <c r="L109" i="1"/>
  <c r="S109" i="1"/>
  <c r="T109" i="1"/>
  <c r="V109" i="1" s="1"/>
  <c r="U109" i="1"/>
  <c r="F110" i="1"/>
  <c r="H110" i="1"/>
  <c r="I110" i="1"/>
  <c r="J110" i="1"/>
  <c r="K110" i="1"/>
  <c r="L110" i="1"/>
  <c r="Q110" i="1"/>
  <c r="S110" i="1"/>
  <c r="U110" i="1" s="1"/>
  <c r="T110" i="1"/>
  <c r="V110" i="1" s="1"/>
  <c r="F111" i="1"/>
  <c r="H111" i="1"/>
  <c r="I111" i="1"/>
  <c r="W111" i="1" s="1"/>
  <c r="J111" i="1"/>
  <c r="K111" i="1"/>
  <c r="L111" i="1"/>
  <c r="Q111" i="1"/>
  <c r="S111" i="1"/>
  <c r="T111" i="1"/>
  <c r="U111" i="1"/>
  <c r="V111" i="1"/>
  <c r="F112" i="1"/>
  <c r="H112" i="1"/>
  <c r="I112" i="1"/>
  <c r="W112" i="1" s="1"/>
  <c r="J112" i="1"/>
  <c r="L112" i="1" s="1"/>
  <c r="K112" i="1"/>
  <c r="Q112" i="1"/>
  <c r="R112" i="1"/>
  <c r="S112" i="1"/>
  <c r="T112" i="1"/>
  <c r="U112" i="1"/>
  <c r="V112" i="1"/>
  <c r="F113" i="1"/>
  <c r="H113" i="1"/>
  <c r="I113" i="1"/>
  <c r="J113" i="1"/>
  <c r="K113" i="1"/>
  <c r="L113" i="1"/>
  <c r="Q113" i="1"/>
  <c r="R113" i="1"/>
  <c r="S113" i="1"/>
  <c r="U113" i="1" s="1"/>
  <c r="T113" i="1"/>
  <c r="V113" i="1" s="1"/>
  <c r="F114" i="1"/>
  <c r="H114" i="1" s="1"/>
  <c r="I114" i="1"/>
  <c r="J114" i="1"/>
  <c r="K114" i="1"/>
  <c r="L114" i="1"/>
  <c r="S114" i="1"/>
  <c r="U114" i="1" s="1"/>
  <c r="T114" i="1"/>
  <c r="V114" i="1"/>
  <c r="F115" i="1"/>
  <c r="H115" i="1"/>
  <c r="I115" i="1"/>
  <c r="W115" i="1" s="1"/>
  <c r="J115" i="1"/>
  <c r="L115" i="1" s="1"/>
  <c r="K115" i="1"/>
  <c r="S115" i="1"/>
  <c r="T115" i="1"/>
  <c r="U115" i="1"/>
  <c r="V115" i="1"/>
  <c r="F116" i="1"/>
  <c r="H116" i="1"/>
  <c r="I116" i="1"/>
  <c r="J116" i="1"/>
  <c r="L116" i="1" s="1"/>
  <c r="K116" i="1"/>
  <c r="Q116" i="1"/>
  <c r="R116" i="1"/>
  <c r="S116" i="1"/>
  <c r="T116" i="1"/>
  <c r="U116" i="1"/>
  <c r="V116" i="1"/>
  <c r="F117" i="1"/>
  <c r="H117" i="1" s="1"/>
  <c r="I117" i="1"/>
  <c r="J117" i="1"/>
  <c r="K117" i="1"/>
  <c r="L117" i="1"/>
  <c r="Q117" i="1"/>
  <c r="R117" i="1"/>
  <c r="S117" i="1"/>
  <c r="U117" i="1" s="1"/>
  <c r="T117" i="1"/>
  <c r="V117" i="1" s="1"/>
  <c r="F118" i="1"/>
  <c r="H118" i="1"/>
  <c r="I118" i="1"/>
  <c r="W118" i="1" s="1"/>
  <c r="J118" i="1"/>
  <c r="K118" i="1"/>
  <c r="L118" i="1"/>
  <c r="Q118" i="1"/>
  <c r="S118" i="1"/>
  <c r="T118" i="1"/>
  <c r="U118" i="1"/>
  <c r="V118" i="1"/>
  <c r="F119" i="1"/>
  <c r="H119" i="1"/>
  <c r="I119" i="1"/>
  <c r="W119" i="1" s="1"/>
  <c r="J119" i="1"/>
  <c r="L119" i="1" s="1"/>
  <c r="K119" i="1"/>
  <c r="S119" i="1"/>
  <c r="T119" i="1"/>
  <c r="U119" i="1"/>
  <c r="V119" i="1"/>
  <c r="F120" i="1"/>
  <c r="H120" i="1" s="1"/>
  <c r="I120" i="1"/>
  <c r="J120" i="1"/>
  <c r="L120" i="1" s="1"/>
  <c r="K120" i="1"/>
  <c r="S120" i="1"/>
  <c r="T120" i="1"/>
  <c r="V120" i="1" s="1"/>
  <c r="U120" i="1"/>
  <c r="F121" i="1"/>
  <c r="H121" i="1"/>
  <c r="I121" i="1"/>
  <c r="J121" i="1"/>
  <c r="K121" i="1"/>
  <c r="L121" i="1"/>
  <c r="S121" i="1"/>
  <c r="U121" i="1" s="1"/>
  <c r="T121" i="1"/>
  <c r="V121" i="1" s="1"/>
  <c r="F122" i="1"/>
  <c r="H122" i="1"/>
  <c r="I122" i="1"/>
  <c r="W122" i="1" s="1"/>
  <c r="J122" i="1"/>
  <c r="K122" i="1"/>
  <c r="L122" i="1"/>
  <c r="Q122" i="1"/>
  <c r="S122" i="1"/>
  <c r="T122" i="1"/>
  <c r="U122" i="1"/>
  <c r="V122" i="1"/>
  <c r="F123" i="1"/>
  <c r="H123" i="1"/>
  <c r="I123" i="1"/>
  <c r="W123" i="1" s="1"/>
  <c r="J123" i="1"/>
  <c r="L123" i="1" s="1"/>
  <c r="K123" i="1"/>
  <c r="Q123" i="1"/>
  <c r="S123" i="1"/>
  <c r="T123" i="1"/>
  <c r="U123" i="1"/>
  <c r="V123" i="1"/>
  <c r="P126" i="1" l="1"/>
  <c r="R126" i="1" s="1"/>
  <c r="P115" i="1"/>
  <c r="R115" i="1" s="1"/>
  <c r="Q121" i="1"/>
  <c r="Q99" i="1"/>
  <c r="W116" i="1"/>
  <c r="W109" i="1"/>
  <c r="W120" i="1"/>
  <c r="W99" i="1"/>
  <c r="W114" i="1"/>
  <c r="W124" i="1"/>
  <c r="W121" i="1"/>
  <c r="W117" i="1"/>
  <c r="W110" i="1"/>
  <c r="W113" i="1"/>
  <c r="W102" i="1"/>
  <c r="S82" i="1"/>
  <c r="T82" i="1"/>
  <c r="S83" i="1"/>
  <c r="T83" i="1"/>
  <c r="V83" i="1" s="1"/>
  <c r="S84" i="1"/>
  <c r="T84" i="1"/>
  <c r="S85" i="1"/>
  <c r="T85" i="1"/>
  <c r="S86" i="1"/>
  <c r="U86" i="1" s="1"/>
  <c r="T86" i="1"/>
  <c r="V86" i="1" s="1"/>
  <c r="S87" i="1"/>
  <c r="T87" i="1"/>
  <c r="S88" i="1"/>
  <c r="T88" i="1"/>
  <c r="V88" i="1" s="1"/>
  <c r="S89" i="1"/>
  <c r="T89" i="1"/>
  <c r="V89" i="1" s="1"/>
  <c r="S90" i="1"/>
  <c r="U90" i="1" s="1"/>
  <c r="T90" i="1"/>
  <c r="S91" i="1"/>
  <c r="U91" i="1" s="1"/>
  <c r="T91" i="1"/>
  <c r="V91" i="1" s="1"/>
  <c r="S92" i="1"/>
  <c r="T92" i="1"/>
  <c r="S93" i="1"/>
  <c r="T93" i="1"/>
  <c r="V93" i="1" s="1"/>
  <c r="S94" i="1"/>
  <c r="T94" i="1"/>
  <c r="V94" i="1" s="1"/>
  <c r="S95" i="1"/>
  <c r="U95" i="1" s="1"/>
  <c r="T95" i="1"/>
  <c r="V95" i="1" s="1"/>
  <c r="S96" i="1"/>
  <c r="U96" i="1" s="1"/>
  <c r="T96" i="1"/>
  <c r="V96" i="1" s="1"/>
  <c r="S97" i="1"/>
  <c r="T97" i="1"/>
  <c r="S98" i="1"/>
  <c r="T98" i="1"/>
  <c r="V98" i="1" s="1"/>
  <c r="T81" i="1"/>
  <c r="S81" i="1"/>
  <c r="S55" i="1"/>
  <c r="T55" i="1"/>
  <c r="S56" i="1"/>
  <c r="T56" i="1"/>
  <c r="S57" i="1"/>
  <c r="U57" i="1" s="1"/>
  <c r="T57" i="1"/>
  <c r="V57" i="1" s="1"/>
  <c r="S58" i="1"/>
  <c r="U58" i="1" s="1"/>
  <c r="T58" i="1"/>
  <c r="V58" i="1" s="1"/>
  <c r="S59" i="1"/>
  <c r="T59" i="1"/>
  <c r="V59" i="1" s="1"/>
  <c r="S60" i="1"/>
  <c r="T60" i="1"/>
  <c r="S61" i="1"/>
  <c r="T61" i="1"/>
  <c r="V61" i="1" s="1"/>
  <c r="S62" i="1"/>
  <c r="T62" i="1"/>
  <c r="V62" i="1" s="1"/>
  <c r="S63" i="1"/>
  <c r="U63" i="1" s="1"/>
  <c r="T63" i="1"/>
  <c r="V63" i="1" s="1"/>
  <c r="S64" i="1"/>
  <c r="T64" i="1"/>
  <c r="S65" i="1"/>
  <c r="T65" i="1"/>
  <c r="S66" i="1"/>
  <c r="T66" i="1"/>
  <c r="S67" i="1"/>
  <c r="T67" i="1"/>
  <c r="V67" i="1" s="1"/>
  <c r="S68" i="1"/>
  <c r="U68" i="1" s="1"/>
  <c r="T68" i="1"/>
  <c r="V68" i="1" s="1"/>
  <c r="S69" i="1"/>
  <c r="U69" i="1" s="1"/>
  <c r="T69" i="1"/>
  <c r="S70" i="1"/>
  <c r="T70" i="1"/>
  <c r="S71" i="1"/>
  <c r="T71" i="1"/>
  <c r="S72" i="1"/>
  <c r="U72" i="1" s="1"/>
  <c r="T72" i="1"/>
  <c r="V72" i="1" s="1"/>
  <c r="S73" i="1"/>
  <c r="U73" i="1" s="1"/>
  <c r="T73" i="1"/>
  <c r="S74" i="1"/>
  <c r="U74" i="1" s="1"/>
  <c r="T74" i="1"/>
  <c r="V74" i="1" s="1"/>
  <c r="S75" i="1"/>
  <c r="T75" i="1"/>
  <c r="S76" i="1"/>
  <c r="U76" i="1" s="1"/>
  <c r="T76" i="1"/>
  <c r="S77" i="1"/>
  <c r="T77" i="1"/>
  <c r="V77" i="1" s="1"/>
  <c r="S78" i="1"/>
  <c r="U78" i="1" s="1"/>
  <c r="T78" i="1"/>
  <c r="V78" i="1" s="1"/>
  <c r="S79" i="1"/>
  <c r="U79" i="1" s="1"/>
  <c r="T79" i="1"/>
  <c r="S80" i="1"/>
  <c r="T80" i="1"/>
  <c r="V82" i="1"/>
  <c r="U84" i="1"/>
  <c r="U88" i="1"/>
  <c r="U89" i="1"/>
  <c r="U92" i="1"/>
  <c r="U94" i="1"/>
  <c r="T54" i="1"/>
  <c r="S54" i="1"/>
  <c r="U54" i="1" s="1"/>
  <c r="S28" i="1"/>
  <c r="U28" i="1" s="1"/>
  <c r="T28" i="1"/>
  <c r="V28" i="1" s="1"/>
  <c r="S29" i="1"/>
  <c r="T29" i="1"/>
  <c r="V29" i="1" s="1"/>
  <c r="S30" i="1"/>
  <c r="T30" i="1"/>
  <c r="V30" i="1" s="1"/>
  <c r="S31" i="1"/>
  <c r="T31" i="1"/>
  <c r="S32" i="1"/>
  <c r="U32" i="1" s="1"/>
  <c r="T32" i="1"/>
  <c r="V32" i="1" s="1"/>
  <c r="S33" i="1"/>
  <c r="U33" i="1" s="1"/>
  <c r="T33" i="1"/>
  <c r="V33" i="1" s="1"/>
  <c r="S34" i="1"/>
  <c r="U34" i="1" s="1"/>
  <c r="T34" i="1"/>
  <c r="S35" i="1"/>
  <c r="U35" i="1" s="1"/>
  <c r="T35" i="1"/>
  <c r="V35" i="1" s="1"/>
  <c r="S36" i="1"/>
  <c r="T36" i="1"/>
  <c r="S37" i="1"/>
  <c r="U37" i="1" s="1"/>
  <c r="T37" i="1"/>
  <c r="V37" i="1" s="1"/>
  <c r="S38" i="1"/>
  <c r="U38" i="1" s="1"/>
  <c r="T38" i="1"/>
  <c r="V38" i="1" s="1"/>
  <c r="S39" i="1"/>
  <c r="T39" i="1"/>
  <c r="S40" i="1"/>
  <c r="T40" i="1"/>
  <c r="V40" i="1" s="1"/>
  <c r="S41" i="1"/>
  <c r="U41" i="1" s="1"/>
  <c r="T41" i="1"/>
  <c r="S42" i="1"/>
  <c r="T42" i="1"/>
  <c r="V42" i="1" s="1"/>
  <c r="S43" i="1"/>
  <c r="U43" i="1" s="1"/>
  <c r="T43" i="1"/>
  <c r="V43" i="1" s="1"/>
  <c r="S44" i="1"/>
  <c r="T44" i="1"/>
  <c r="V44" i="1" s="1"/>
  <c r="S45" i="1"/>
  <c r="T45" i="1"/>
  <c r="S46" i="1"/>
  <c r="T46" i="1"/>
  <c r="S47" i="1"/>
  <c r="U47" i="1" s="1"/>
  <c r="T47" i="1"/>
  <c r="V47" i="1" s="1"/>
  <c r="S48" i="1"/>
  <c r="U48" i="1" s="1"/>
  <c r="T48" i="1"/>
  <c r="V48" i="1" s="1"/>
  <c r="S49" i="1"/>
  <c r="T49" i="1"/>
  <c r="V49" i="1" s="1"/>
  <c r="S50" i="1"/>
  <c r="T50" i="1"/>
  <c r="V50" i="1" s="1"/>
  <c r="S51" i="1"/>
  <c r="T51" i="1"/>
  <c r="V51" i="1" s="1"/>
  <c r="S52" i="1"/>
  <c r="T52" i="1"/>
  <c r="V52" i="1" s="1"/>
  <c r="S53" i="1"/>
  <c r="U53" i="1" s="1"/>
  <c r="T53" i="1"/>
  <c r="V53" i="1" s="1"/>
  <c r="U55" i="1"/>
  <c r="V55" i="1"/>
  <c r="U60" i="1"/>
  <c r="V60" i="1"/>
  <c r="V64" i="1"/>
  <c r="V65" i="1"/>
  <c r="V66" i="1"/>
  <c r="V70" i="1"/>
  <c r="V75" i="1"/>
  <c r="V79" i="1"/>
  <c r="V80" i="1"/>
  <c r="V81" i="1"/>
  <c r="U83" i="1"/>
  <c r="V85" i="1"/>
  <c r="V90" i="1"/>
  <c r="U93" i="1"/>
  <c r="V97" i="1"/>
  <c r="U98" i="1"/>
  <c r="T27" i="1"/>
  <c r="V27" i="1" s="1"/>
  <c r="S27" i="1"/>
  <c r="U27" i="1" s="1"/>
  <c r="S4" i="1"/>
  <c r="T4" i="1"/>
  <c r="V4" i="1" s="1"/>
  <c r="U4" i="1"/>
  <c r="S5" i="1"/>
  <c r="T5" i="1"/>
  <c r="U5" i="1"/>
  <c r="V5" i="1"/>
  <c r="S6" i="1"/>
  <c r="U6" i="1" s="1"/>
  <c r="T6" i="1"/>
  <c r="V6" i="1"/>
  <c r="S7" i="1"/>
  <c r="T7" i="1"/>
  <c r="V7" i="1" s="1"/>
  <c r="U7" i="1"/>
  <c r="S8" i="1"/>
  <c r="T8" i="1"/>
  <c r="U8" i="1"/>
  <c r="V8" i="1"/>
  <c r="Q9" i="1"/>
  <c r="R9" i="1"/>
  <c r="G9" i="2" s="1"/>
  <c r="S9" i="1"/>
  <c r="U9" i="1" s="1"/>
  <c r="T9" i="1"/>
  <c r="V9" i="1" s="1"/>
  <c r="R10" i="1"/>
  <c r="G10" i="2" s="1"/>
  <c r="Q10" i="1"/>
  <c r="S10" i="1"/>
  <c r="U10" i="1" s="1"/>
  <c r="T10" i="1"/>
  <c r="V10" i="1" s="1"/>
  <c r="R11" i="1"/>
  <c r="G11" i="2" s="1"/>
  <c r="S11" i="1"/>
  <c r="T11" i="1"/>
  <c r="V11" i="1" s="1"/>
  <c r="U11" i="1"/>
  <c r="S12" i="1"/>
  <c r="T12" i="1"/>
  <c r="V12" i="1" s="1"/>
  <c r="U12" i="1"/>
  <c r="S13" i="1"/>
  <c r="U13" i="1" s="1"/>
  <c r="T13" i="1"/>
  <c r="V13" i="1"/>
  <c r="Q14" i="1"/>
  <c r="R14" i="1"/>
  <c r="S14" i="1"/>
  <c r="T14" i="1"/>
  <c r="V14" i="1" s="1"/>
  <c r="U14" i="1"/>
  <c r="S15" i="1"/>
  <c r="U15" i="1" s="1"/>
  <c r="T15" i="1"/>
  <c r="V15" i="1"/>
  <c r="S16" i="1"/>
  <c r="U16" i="1" s="1"/>
  <c r="T16" i="1"/>
  <c r="V16" i="1" s="1"/>
  <c r="S17" i="1"/>
  <c r="T17" i="1"/>
  <c r="U17" i="1"/>
  <c r="V17" i="1"/>
  <c r="Q18" i="1"/>
  <c r="R18" i="1"/>
  <c r="S18" i="1"/>
  <c r="T18" i="1"/>
  <c r="U18" i="1"/>
  <c r="V18" i="1"/>
  <c r="S19" i="1"/>
  <c r="U19" i="1" s="1"/>
  <c r="T19" i="1"/>
  <c r="V19" i="1" s="1"/>
  <c r="S20" i="1"/>
  <c r="U20" i="1" s="1"/>
  <c r="T20" i="1"/>
  <c r="V20" i="1" s="1"/>
  <c r="R21" i="1"/>
  <c r="Q21" i="1"/>
  <c r="S21" i="1"/>
  <c r="U21" i="1" s="1"/>
  <c r="T21" i="1"/>
  <c r="V21" i="1" s="1"/>
  <c r="S22" i="1"/>
  <c r="T22" i="1"/>
  <c r="U22" i="1"/>
  <c r="V22" i="1"/>
  <c r="S23" i="1"/>
  <c r="U23" i="1" s="1"/>
  <c r="T23" i="1"/>
  <c r="V23" i="1" s="1"/>
  <c r="R24" i="1"/>
  <c r="Q24" i="1"/>
  <c r="S24" i="1"/>
  <c r="T24" i="1"/>
  <c r="V24" i="1" s="1"/>
  <c r="U24" i="1"/>
  <c r="S25" i="1"/>
  <c r="U25" i="1" s="1"/>
  <c r="T25" i="1"/>
  <c r="V25" i="1"/>
  <c r="Q26" i="1"/>
  <c r="S26" i="1"/>
  <c r="T26" i="1"/>
  <c r="U26" i="1"/>
  <c r="V26" i="1"/>
  <c r="R27" i="1"/>
  <c r="Q27" i="1"/>
  <c r="U29" i="1"/>
  <c r="R30" i="1"/>
  <c r="U30" i="1"/>
  <c r="U31" i="1"/>
  <c r="V31" i="1"/>
  <c r="Q33" i="1"/>
  <c r="R33" i="1"/>
  <c r="V34" i="1"/>
  <c r="Q36" i="1"/>
  <c r="R36" i="1"/>
  <c r="U36" i="1"/>
  <c r="V36" i="1"/>
  <c r="R38" i="1"/>
  <c r="U39" i="1"/>
  <c r="V39" i="1"/>
  <c r="U40" i="1"/>
  <c r="V41" i="1"/>
  <c r="U42" i="1"/>
  <c r="U44" i="1"/>
  <c r="U45" i="1"/>
  <c r="V45" i="1"/>
  <c r="U46" i="1"/>
  <c r="V46" i="1"/>
  <c r="U49" i="1"/>
  <c r="Q50" i="1"/>
  <c r="U50" i="1"/>
  <c r="U51" i="1"/>
  <c r="U52" i="1"/>
  <c r="V54" i="1"/>
  <c r="Q56" i="1"/>
  <c r="F58" i="2" s="1"/>
  <c r="R56" i="1"/>
  <c r="G58" i="2" s="1"/>
  <c r="U56" i="1"/>
  <c r="V56" i="1"/>
  <c r="U59" i="1"/>
  <c r="U61" i="1"/>
  <c r="U62" i="1"/>
  <c r="U64" i="1"/>
  <c r="U65" i="1"/>
  <c r="U66" i="1"/>
  <c r="R67" i="1"/>
  <c r="G69" i="2" s="1"/>
  <c r="Q67" i="1"/>
  <c r="F69" i="2" s="1"/>
  <c r="U67" i="1"/>
  <c r="V69" i="1"/>
  <c r="U70" i="1"/>
  <c r="V71" i="1"/>
  <c r="U71" i="1"/>
  <c r="V73" i="1"/>
  <c r="U75" i="1"/>
  <c r="Q76" i="1"/>
  <c r="F78" i="2" s="1"/>
  <c r="R76" i="1"/>
  <c r="G78" i="2" s="1"/>
  <c r="V76" i="1"/>
  <c r="U77" i="1"/>
  <c r="U80" i="1"/>
  <c r="U81" i="1"/>
  <c r="R82" i="1"/>
  <c r="G84" i="2" s="1"/>
  <c r="Q82" i="1"/>
  <c r="U82" i="1"/>
  <c r="E87" i="2"/>
  <c r="Q84" i="1"/>
  <c r="F87" i="2" s="1"/>
  <c r="R84" i="1"/>
  <c r="G87" i="2" s="1"/>
  <c r="V84" i="1"/>
  <c r="U85" i="1"/>
  <c r="U87" i="1"/>
  <c r="V87" i="1"/>
  <c r="Q88" i="1"/>
  <c r="F91" i="2" s="1"/>
  <c r="D93" i="2"/>
  <c r="E93" i="2"/>
  <c r="Q90" i="1"/>
  <c r="F93" i="2" s="1"/>
  <c r="E95" i="2"/>
  <c r="Q92" i="1"/>
  <c r="F95" i="2" s="1"/>
  <c r="V92" i="1"/>
  <c r="E97" i="2"/>
  <c r="Q94" i="1"/>
  <c r="U97" i="1"/>
  <c r="D101" i="2"/>
  <c r="E101" i="2"/>
  <c r="Q98" i="1"/>
  <c r="F101" i="2" s="1"/>
  <c r="D102" i="2"/>
  <c r="E102" i="2"/>
  <c r="F102" i="2"/>
  <c r="G103" i="2"/>
  <c r="F104" i="2"/>
  <c r="E105" i="2"/>
  <c r="F105" i="2"/>
  <c r="F106" i="2"/>
  <c r="G106" i="2"/>
  <c r="E107" i="2"/>
  <c r="F107" i="2"/>
  <c r="G107" i="2"/>
  <c r="F109" i="2"/>
  <c r="F110" i="2"/>
  <c r="G111" i="2"/>
  <c r="D112" i="2"/>
  <c r="F112" i="2"/>
  <c r="F114" i="2"/>
  <c r="G114" i="2"/>
  <c r="D115" i="2"/>
  <c r="E115" i="2"/>
  <c r="F115" i="2"/>
  <c r="G115" i="2"/>
  <c r="G116" i="2"/>
  <c r="F118" i="2"/>
  <c r="G118" i="2"/>
  <c r="F120" i="2"/>
  <c r="A115" i="2"/>
  <c r="B115" i="2"/>
  <c r="C115" i="2"/>
  <c r="A116" i="2"/>
  <c r="B116" i="2"/>
  <c r="C116" i="2"/>
  <c r="D116" i="2"/>
  <c r="F116" i="2"/>
  <c r="A117" i="2"/>
  <c r="B117" i="2"/>
  <c r="C117" i="2"/>
  <c r="D117" i="2"/>
  <c r="E117" i="2"/>
  <c r="F117" i="2"/>
  <c r="G117" i="2"/>
  <c r="A118" i="2"/>
  <c r="B118" i="2"/>
  <c r="C118" i="2"/>
  <c r="D118" i="2"/>
  <c r="E118" i="2"/>
  <c r="A119" i="2"/>
  <c r="B119" i="2"/>
  <c r="C119" i="2"/>
  <c r="D119" i="2"/>
  <c r="A120" i="2"/>
  <c r="B120" i="2"/>
  <c r="C120" i="2"/>
  <c r="D120" i="2"/>
  <c r="C114" i="2"/>
  <c r="B114" i="2"/>
  <c r="A114" i="2"/>
  <c r="A87" i="2"/>
  <c r="B87" i="2"/>
  <c r="C87" i="2"/>
  <c r="D87" i="2"/>
  <c r="A88" i="2"/>
  <c r="B88" i="2"/>
  <c r="C88" i="2"/>
  <c r="A89" i="2"/>
  <c r="B89" i="2"/>
  <c r="C89" i="2"/>
  <c r="A90" i="2"/>
  <c r="B90" i="2"/>
  <c r="C90" i="2"/>
  <c r="A91" i="2"/>
  <c r="B91" i="2"/>
  <c r="C91" i="2"/>
  <c r="A92" i="2"/>
  <c r="B92" i="2"/>
  <c r="C92" i="2"/>
  <c r="A93" i="2"/>
  <c r="B93" i="2"/>
  <c r="C93" i="2"/>
  <c r="A94" i="2"/>
  <c r="B94" i="2"/>
  <c r="C94" i="2"/>
  <c r="A95" i="2"/>
  <c r="B95" i="2"/>
  <c r="C95" i="2"/>
  <c r="D95" i="2"/>
  <c r="A96" i="2"/>
  <c r="B96" i="2"/>
  <c r="C96" i="2"/>
  <c r="A97" i="2"/>
  <c r="B97" i="2"/>
  <c r="C97" i="2"/>
  <c r="D97" i="2"/>
  <c r="F97" i="2"/>
  <c r="A98" i="2"/>
  <c r="B98" i="2"/>
  <c r="C98" i="2"/>
  <c r="A99" i="2"/>
  <c r="B99" i="2"/>
  <c r="C99" i="2"/>
  <c r="A100" i="2"/>
  <c r="B100" i="2"/>
  <c r="C100" i="2"/>
  <c r="A101" i="2"/>
  <c r="B101" i="2"/>
  <c r="C101" i="2"/>
  <c r="A102" i="2"/>
  <c r="B102" i="2"/>
  <c r="C102" i="2"/>
  <c r="A103" i="2"/>
  <c r="B103" i="2"/>
  <c r="C103" i="2"/>
  <c r="D103" i="2"/>
  <c r="E103" i="2"/>
  <c r="F103" i="2"/>
  <c r="A104" i="2"/>
  <c r="B104" i="2"/>
  <c r="C104" i="2"/>
  <c r="A105" i="2"/>
  <c r="B105" i="2"/>
  <c r="C105" i="2"/>
  <c r="D105" i="2"/>
  <c r="A106" i="2"/>
  <c r="B106" i="2"/>
  <c r="C106" i="2"/>
  <c r="D106" i="2"/>
  <c r="E106" i="2"/>
  <c r="A107" i="2"/>
  <c r="B107" i="2"/>
  <c r="C107" i="2"/>
  <c r="D107" i="2"/>
  <c r="A108" i="2"/>
  <c r="B108" i="2"/>
  <c r="C108" i="2"/>
  <c r="A109" i="2"/>
  <c r="B109" i="2"/>
  <c r="C109" i="2"/>
  <c r="A110" i="2"/>
  <c r="B110" i="2"/>
  <c r="C110" i="2"/>
  <c r="D110" i="2"/>
  <c r="A111" i="2"/>
  <c r="B111" i="2"/>
  <c r="C111" i="2"/>
  <c r="D111" i="2"/>
  <c r="E111" i="2"/>
  <c r="F111" i="2"/>
  <c r="A112" i="2"/>
  <c r="B112" i="2"/>
  <c r="C112" i="2"/>
  <c r="C86" i="2"/>
  <c r="B86" i="2"/>
  <c r="A86"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D69" i="2"/>
  <c r="A70" i="2"/>
  <c r="B70" i="2"/>
  <c r="C70" i="2"/>
  <c r="A71" i="2"/>
  <c r="B71" i="2"/>
  <c r="C71" i="2"/>
  <c r="A72" i="2"/>
  <c r="B72" i="2"/>
  <c r="C72" i="2"/>
  <c r="A73" i="2"/>
  <c r="B73" i="2"/>
  <c r="C73" i="2"/>
  <c r="A74" i="2"/>
  <c r="B74" i="2"/>
  <c r="C74" i="2"/>
  <c r="A75" i="2"/>
  <c r="B75" i="2"/>
  <c r="C75" i="2"/>
  <c r="A76" i="2"/>
  <c r="B76" i="2"/>
  <c r="C76" i="2"/>
  <c r="A77" i="2"/>
  <c r="B77" i="2"/>
  <c r="C77" i="2"/>
  <c r="A78" i="2"/>
  <c r="B78" i="2"/>
  <c r="C78" i="2"/>
  <c r="D78" i="2"/>
  <c r="E78" i="2"/>
  <c r="A79" i="2"/>
  <c r="B79" i="2"/>
  <c r="C79" i="2"/>
  <c r="A80" i="2"/>
  <c r="B80" i="2"/>
  <c r="C80" i="2"/>
  <c r="A81" i="2"/>
  <c r="B81" i="2"/>
  <c r="C81" i="2"/>
  <c r="A82" i="2"/>
  <c r="B82" i="2"/>
  <c r="C82" i="2"/>
  <c r="A83" i="2"/>
  <c r="B83" i="2"/>
  <c r="C83" i="2"/>
  <c r="A84" i="2"/>
  <c r="B84" i="2"/>
  <c r="C84" i="2"/>
  <c r="D84" i="2"/>
  <c r="E84" i="2"/>
  <c r="F84" i="2"/>
  <c r="D58" i="2"/>
  <c r="C58" i="2"/>
  <c r="B58" i="2"/>
  <c r="A58" i="2"/>
  <c r="H42" i="1"/>
  <c r="I42" i="1"/>
  <c r="J42" i="1"/>
  <c r="L42" i="1" s="1"/>
  <c r="K42" i="1"/>
  <c r="A43" i="2"/>
  <c r="B43" i="2"/>
  <c r="C43" i="2"/>
  <c r="A44" i="2"/>
  <c r="B44" i="2"/>
  <c r="C44" i="2"/>
  <c r="A45" i="2"/>
  <c r="B45" i="2"/>
  <c r="C45" i="2"/>
  <c r="A46" i="2"/>
  <c r="B46" i="2"/>
  <c r="C46" i="2"/>
  <c r="A47" i="2"/>
  <c r="B47" i="2"/>
  <c r="C47" i="2"/>
  <c r="A48" i="2"/>
  <c r="B48" i="2"/>
  <c r="C48" i="2"/>
  <c r="A49" i="2"/>
  <c r="B49" i="2"/>
  <c r="C49" i="2"/>
  <c r="D49" i="2"/>
  <c r="A50" i="2"/>
  <c r="B50" i="2"/>
  <c r="C50" i="2"/>
  <c r="A51" i="2"/>
  <c r="B51" i="2"/>
  <c r="C51" i="2"/>
  <c r="D51" i="2"/>
  <c r="F51" i="2"/>
  <c r="A52" i="2"/>
  <c r="B52" i="2"/>
  <c r="C52" i="2"/>
  <c r="A53" i="2"/>
  <c r="B53" i="2"/>
  <c r="C53" i="2"/>
  <c r="A54" i="2"/>
  <c r="B54" i="2"/>
  <c r="C54" i="2"/>
  <c r="A55" i="2"/>
  <c r="B55" i="2"/>
  <c r="C55" i="2"/>
  <c r="A56" i="2"/>
  <c r="B56" i="2"/>
  <c r="C56" i="2"/>
  <c r="R2" i="1"/>
  <c r="Q2" i="1"/>
  <c r="E2" i="2"/>
  <c r="G2" i="2"/>
  <c r="E9" i="2"/>
  <c r="E11" i="2"/>
  <c r="R98" i="1" l="1"/>
  <c r="G101" i="2" s="1"/>
  <c r="R94" i="1"/>
  <c r="G97" i="2" s="1"/>
  <c r="R90" i="1"/>
  <c r="G93" i="2" s="1"/>
  <c r="E69" i="2"/>
  <c r="E58" i="2"/>
  <c r="E10" i="2"/>
  <c r="G105" i="2"/>
  <c r="E116" i="2"/>
  <c r="G102" i="2"/>
  <c r="G104" i="2"/>
  <c r="E104" i="2"/>
  <c r="R88" i="1"/>
  <c r="G91" i="2" s="1"/>
  <c r="E91" i="2"/>
  <c r="E51" i="2"/>
  <c r="R50" i="1"/>
  <c r="G51" i="2" s="1"/>
  <c r="R48" i="1"/>
  <c r="G49" i="2" s="1"/>
  <c r="E49" i="2"/>
  <c r="G110" i="2"/>
  <c r="E110" i="2"/>
  <c r="D104" i="2"/>
  <c r="D91" i="2"/>
  <c r="W42" i="1"/>
  <c r="D114" i="2"/>
  <c r="E114" i="2"/>
  <c r="Q38" i="1"/>
  <c r="Q30" i="1"/>
  <c r="F119" i="2"/>
  <c r="E109" i="2"/>
  <c r="G109" i="2"/>
  <c r="Q6" i="1"/>
  <c r="Q48" i="1"/>
  <c r="F49" i="2" s="1"/>
  <c r="R26" i="1"/>
  <c r="D109" i="2"/>
  <c r="F108" i="2"/>
  <c r="D108" i="2"/>
  <c r="R92" i="1"/>
  <c r="G95" i="2" s="1"/>
  <c r="Q11" i="1"/>
  <c r="D43" i="2"/>
  <c r="K98" i="1"/>
  <c r="J98" i="1"/>
  <c r="I98" i="1"/>
  <c r="W98" i="1" s="1"/>
  <c r="F98" i="1"/>
  <c r="H98" i="1" s="1"/>
  <c r="K50" i="1"/>
  <c r="F50" i="1"/>
  <c r="A31" i="2"/>
  <c r="A32" i="2"/>
  <c r="A33" i="2"/>
  <c r="A34" i="2"/>
  <c r="A35" i="2"/>
  <c r="A36" i="2"/>
  <c r="A37" i="2"/>
  <c r="A38" i="2"/>
  <c r="A39" i="2"/>
  <c r="A40" i="2"/>
  <c r="A41" i="2"/>
  <c r="A42" i="2"/>
  <c r="A30" i="2"/>
  <c r="A3" i="2"/>
  <c r="A4" i="2"/>
  <c r="A5" i="2"/>
  <c r="A6" i="2"/>
  <c r="A7" i="2"/>
  <c r="A8" i="2"/>
  <c r="A9" i="2"/>
  <c r="A10" i="2"/>
  <c r="A11" i="2"/>
  <c r="A12" i="2"/>
  <c r="A13" i="2"/>
  <c r="A14" i="2"/>
  <c r="A15" i="2"/>
  <c r="A16" i="2"/>
  <c r="A17" i="2"/>
  <c r="A18" i="2"/>
  <c r="A19" i="2"/>
  <c r="A20" i="2"/>
  <c r="A21" i="2"/>
  <c r="A22" i="2"/>
  <c r="A23" i="2"/>
  <c r="A24" i="2"/>
  <c r="A25" i="2"/>
  <c r="A26" i="2"/>
  <c r="A27" i="2"/>
  <c r="A28" i="2"/>
  <c r="A2" i="2"/>
  <c r="J55" i="1"/>
  <c r="J62" i="1"/>
  <c r="J61" i="1"/>
  <c r="J56" i="1"/>
  <c r="L56" i="1" s="1"/>
  <c r="J49" i="1"/>
  <c r="J66" i="1"/>
  <c r="J72" i="1"/>
  <c r="J77" i="1"/>
  <c r="D79" i="2" s="1"/>
  <c r="J67" i="1"/>
  <c r="L67" i="1" s="1"/>
  <c r="J80" i="1"/>
  <c r="J86" i="1"/>
  <c r="J92" i="1"/>
  <c r="L92" i="1" s="1"/>
  <c r="J87" i="1"/>
  <c r="J81" i="1"/>
  <c r="J93" i="1"/>
  <c r="J44" i="1"/>
  <c r="J38" i="1"/>
  <c r="L38" i="1" s="1"/>
  <c r="J33" i="1"/>
  <c r="J45" i="1"/>
  <c r="J39" i="1"/>
  <c r="J22" i="1"/>
  <c r="J16" i="1"/>
  <c r="Q16" i="1" s="1"/>
  <c r="J28" i="1"/>
  <c r="J2" i="1"/>
  <c r="J12" i="1"/>
  <c r="J7" i="1"/>
  <c r="J17" i="1"/>
  <c r="J23" i="1"/>
  <c r="J29" i="1"/>
  <c r="J3" i="1"/>
  <c r="O3" i="1" s="1"/>
  <c r="Q3" i="1" s="1"/>
  <c r="J24" i="1"/>
  <c r="L24" i="1" s="1"/>
  <c r="J18" i="1"/>
  <c r="J30" i="1"/>
  <c r="L30" i="1" s="1"/>
  <c r="J13" i="1"/>
  <c r="J4" i="1"/>
  <c r="J8" i="1"/>
  <c r="J34" i="1"/>
  <c r="J46" i="1"/>
  <c r="J40" i="1"/>
  <c r="R40" i="1" s="1"/>
  <c r="J88" i="1"/>
  <c r="J82" i="1"/>
  <c r="L82" i="1" s="1"/>
  <c r="J94" i="1"/>
  <c r="J73" i="1"/>
  <c r="J68" i="1"/>
  <c r="J78" i="1"/>
  <c r="J57" i="1"/>
  <c r="J51" i="1"/>
  <c r="J63" i="1"/>
  <c r="J6" i="1"/>
  <c r="J11" i="1"/>
  <c r="J15" i="1"/>
  <c r="R15" i="1" s="1"/>
  <c r="J10" i="1"/>
  <c r="L10" i="1" s="1"/>
  <c r="J14" i="1"/>
  <c r="L14" i="1" s="1"/>
  <c r="J5" i="1"/>
  <c r="J9" i="1"/>
  <c r="J27" i="1"/>
  <c r="J21" i="1"/>
  <c r="L21" i="1" s="1"/>
  <c r="J20" i="1"/>
  <c r="J26" i="1"/>
  <c r="J32" i="1"/>
  <c r="J25" i="1"/>
  <c r="R25" i="1" s="1"/>
  <c r="J19" i="1"/>
  <c r="R19" i="1" s="1"/>
  <c r="J31" i="1"/>
  <c r="J43" i="1"/>
  <c r="J37" i="1"/>
  <c r="J41" i="1"/>
  <c r="R41" i="1" s="1"/>
  <c r="J36" i="1"/>
  <c r="L36" i="1" s="1"/>
  <c r="J48" i="1"/>
  <c r="J47" i="1"/>
  <c r="J35" i="1"/>
  <c r="Q35" i="1" s="1"/>
  <c r="J85" i="1"/>
  <c r="J91" i="1"/>
  <c r="J97" i="1"/>
  <c r="J90" i="1"/>
  <c r="J96" i="1"/>
  <c r="J84" i="1"/>
  <c r="J95" i="1"/>
  <c r="J83" i="1"/>
  <c r="J89" i="1"/>
  <c r="J71" i="1"/>
  <c r="J76" i="1"/>
  <c r="J75" i="1"/>
  <c r="J70" i="1"/>
  <c r="J79" i="1"/>
  <c r="J60" i="1"/>
  <c r="J54" i="1"/>
  <c r="J59" i="1"/>
  <c r="J65" i="1"/>
  <c r="D67" i="2" s="1"/>
  <c r="J53" i="1"/>
  <c r="J69" i="1"/>
  <c r="J74" i="1"/>
  <c r="J58" i="1"/>
  <c r="J52" i="1"/>
  <c r="J64" i="1"/>
  <c r="J50" i="1"/>
  <c r="L50" i="1" s="1"/>
  <c r="L45" i="1"/>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S2" i="1"/>
  <c r="U2" i="1" s="1"/>
  <c r="T2" i="1"/>
  <c r="V2" i="1" s="1"/>
  <c r="S3" i="1"/>
  <c r="U3" i="1" s="1"/>
  <c r="T3" i="1"/>
  <c r="V3" i="1" s="1"/>
  <c r="I55" i="1"/>
  <c r="W55" i="1" s="1"/>
  <c r="K55" i="1"/>
  <c r="I62" i="1"/>
  <c r="W62" i="1" s="1"/>
  <c r="K62" i="1"/>
  <c r="I61" i="1"/>
  <c r="W61" i="1" s="1"/>
  <c r="K61" i="1"/>
  <c r="I56" i="1"/>
  <c r="W56" i="1" s="1"/>
  <c r="K56" i="1"/>
  <c r="I49" i="1"/>
  <c r="W49" i="1" s="1"/>
  <c r="K49" i="1"/>
  <c r="I66" i="1"/>
  <c r="W66" i="1" s="1"/>
  <c r="K66" i="1"/>
  <c r="I72" i="1"/>
  <c r="W72" i="1" s="1"/>
  <c r="K72" i="1"/>
  <c r="I77" i="1"/>
  <c r="W77" i="1" s="1"/>
  <c r="K77" i="1"/>
  <c r="I67" i="1"/>
  <c r="W67" i="1" s="1"/>
  <c r="K67" i="1"/>
  <c r="I80" i="1"/>
  <c r="W80" i="1" s="1"/>
  <c r="K80" i="1"/>
  <c r="I86" i="1"/>
  <c r="W86" i="1" s="1"/>
  <c r="K86" i="1"/>
  <c r="I92" i="1"/>
  <c r="W92" i="1" s="1"/>
  <c r="K92" i="1"/>
  <c r="I87" i="1"/>
  <c r="W87" i="1" s="1"/>
  <c r="K87" i="1"/>
  <c r="I81" i="1"/>
  <c r="W81" i="1" s="1"/>
  <c r="K81" i="1"/>
  <c r="I93" i="1"/>
  <c r="W93" i="1" s="1"/>
  <c r="K93" i="1"/>
  <c r="I44" i="1"/>
  <c r="W44" i="1" s="1"/>
  <c r="K44" i="1"/>
  <c r="I38" i="1"/>
  <c r="W38" i="1" s="1"/>
  <c r="K38" i="1"/>
  <c r="I33" i="1"/>
  <c r="W33" i="1" s="1"/>
  <c r="K33" i="1"/>
  <c r="I45" i="1"/>
  <c r="W45" i="1" s="1"/>
  <c r="K45" i="1"/>
  <c r="I39" i="1"/>
  <c r="W39" i="1" s="1"/>
  <c r="K39" i="1"/>
  <c r="I22" i="1"/>
  <c r="W22" i="1" s="1"/>
  <c r="K22" i="1"/>
  <c r="I16" i="1"/>
  <c r="W16" i="1" s="1"/>
  <c r="K16" i="1"/>
  <c r="I28" i="1"/>
  <c r="W28" i="1" s="1"/>
  <c r="K28" i="1"/>
  <c r="I2" i="1"/>
  <c r="K2" i="1"/>
  <c r="I12" i="1"/>
  <c r="W12" i="1" s="1"/>
  <c r="K12" i="1"/>
  <c r="I7" i="1"/>
  <c r="W7" i="1" s="1"/>
  <c r="K7" i="1"/>
  <c r="I17" i="1"/>
  <c r="W17" i="1" s="1"/>
  <c r="K17" i="1"/>
  <c r="I23" i="1"/>
  <c r="W23" i="1" s="1"/>
  <c r="K23" i="1"/>
  <c r="I29" i="1"/>
  <c r="W29" i="1" s="1"/>
  <c r="K29" i="1"/>
  <c r="I3" i="1"/>
  <c r="K3" i="1"/>
  <c r="I24" i="1"/>
  <c r="W24" i="1" s="1"/>
  <c r="K24" i="1"/>
  <c r="I18" i="1"/>
  <c r="W18" i="1" s="1"/>
  <c r="K18" i="1"/>
  <c r="I30" i="1"/>
  <c r="W30" i="1" s="1"/>
  <c r="K30" i="1"/>
  <c r="I13" i="1"/>
  <c r="W13" i="1" s="1"/>
  <c r="K13" i="1"/>
  <c r="I4" i="1"/>
  <c r="W4" i="1" s="1"/>
  <c r="K4" i="1"/>
  <c r="I8" i="1"/>
  <c r="W8" i="1" s="1"/>
  <c r="K8" i="1"/>
  <c r="I34" i="1"/>
  <c r="W34" i="1" s="1"/>
  <c r="K34" i="1"/>
  <c r="I46" i="1"/>
  <c r="W46" i="1" s="1"/>
  <c r="K46" i="1"/>
  <c r="I40" i="1"/>
  <c r="W40" i="1" s="1"/>
  <c r="K40" i="1"/>
  <c r="I88" i="1"/>
  <c r="W88" i="1" s="1"/>
  <c r="K88" i="1"/>
  <c r="I82" i="1"/>
  <c r="W82" i="1" s="1"/>
  <c r="K82" i="1"/>
  <c r="I94" i="1"/>
  <c r="W94" i="1" s="1"/>
  <c r="K94" i="1"/>
  <c r="I73" i="1"/>
  <c r="W73" i="1" s="1"/>
  <c r="K73" i="1"/>
  <c r="I68" i="1"/>
  <c r="W68" i="1" s="1"/>
  <c r="K68" i="1"/>
  <c r="I78" i="1"/>
  <c r="W78" i="1" s="1"/>
  <c r="K78" i="1"/>
  <c r="I57" i="1"/>
  <c r="W57" i="1" s="1"/>
  <c r="K57" i="1"/>
  <c r="I51" i="1"/>
  <c r="W51" i="1" s="1"/>
  <c r="K51" i="1"/>
  <c r="I63" i="1"/>
  <c r="W63" i="1" s="1"/>
  <c r="K63" i="1"/>
  <c r="I6" i="1"/>
  <c r="W6" i="1" s="1"/>
  <c r="K6" i="1"/>
  <c r="I11" i="1"/>
  <c r="W11" i="1" s="1"/>
  <c r="K11" i="1"/>
  <c r="I15" i="1"/>
  <c r="W15" i="1" s="1"/>
  <c r="K15" i="1"/>
  <c r="I10" i="1"/>
  <c r="W10" i="1" s="1"/>
  <c r="K10" i="1"/>
  <c r="I14" i="1"/>
  <c r="W14" i="1" s="1"/>
  <c r="K14" i="1"/>
  <c r="I5" i="1"/>
  <c r="W5" i="1" s="1"/>
  <c r="K5" i="1"/>
  <c r="I9" i="1"/>
  <c r="W9" i="1" s="1"/>
  <c r="K9" i="1"/>
  <c r="I27" i="1"/>
  <c r="W27" i="1" s="1"/>
  <c r="K27" i="1"/>
  <c r="I21" i="1"/>
  <c r="W21" i="1" s="1"/>
  <c r="K21" i="1"/>
  <c r="I20" i="1"/>
  <c r="W20" i="1" s="1"/>
  <c r="K20" i="1"/>
  <c r="I26" i="1"/>
  <c r="W26" i="1" s="1"/>
  <c r="K26" i="1"/>
  <c r="I32" i="1"/>
  <c r="W32" i="1" s="1"/>
  <c r="K32" i="1"/>
  <c r="I25" i="1"/>
  <c r="W25" i="1" s="1"/>
  <c r="K25" i="1"/>
  <c r="I19" i="1"/>
  <c r="W19" i="1" s="1"/>
  <c r="K19" i="1"/>
  <c r="I31" i="1"/>
  <c r="W31" i="1" s="1"/>
  <c r="K31" i="1"/>
  <c r="I43" i="1"/>
  <c r="W43" i="1" s="1"/>
  <c r="K43" i="1"/>
  <c r="I37" i="1"/>
  <c r="W37" i="1" s="1"/>
  <c r="K37" i="1"/>
  <c r="I41" i="1"/>
  <c r="W41" i="1" s="1"/>
  <c r="K41" i="1"/>
  <c r="I36" i="1"/>
  <c r="W36" i="1" s="1"/>
  <c r="K36" i="1"/>
  <c r="I48" i="1"/>
  <c r="W48" i="1" s="1"/>
  <c r="K48" i="1"/>
  <c r="I47" i="1"/>
  <c r="W47" i="1" s="1"/>
  <c r="K47" i="1"/>
  <c r="I35" i="1"/>
  <c r="W35" i="1" s="1"/>
  <c r="K35" i="1"/>
  <c r="I85" i="1"/>
  <c r="W85" i="1" s="1"/>
  <c r="K85" i="1"/>
  <c r="I91" i="1"/>
  <c r="W91" i="1" s="1"/>
  <c r="K91" i="1"/>
  <c r="I97" i="1"/>
  <c r="W97" i="1" s="1"/>
  <c r="K97" i="1"/>
  <c r="I90" i="1"/>
  <c r="W90" i="1" s="1"/>
  <c r="K90" i="1"/>
  <c r="I96" i="1"/>
  <c r="W96" i="1" s="1"/>
  <c r="K96" i="1"/>
  <c r="I84" i="1"/>
  <c r="W84" i="1" s="1"/>
  <c r="K84" i="1"/>
  <c r="I95" i="1"/>
  <c r="W95" i="1" s="1"/>
  <c r="K95" i="1"/>
  <c r="I83" i="1"/>
  <c r="W83" i="1" s="1"/>
  <c r="K83" i="1"/>
  <c r="I89" i="1"/>
  <c r="W89" i="1" s="1"/>
  <c r="K89" i="1"/>
  <c r="I71" i="1"/>
  <c r="W71" i="1" s="1"/>
  <c r="K71" i="1"/>
  <c r="I76" i="1"/>
  <c r="W76" i="1" s="1"/>
  <c r="K76" i="1"/>
  <c r="I75" i="1"/>
  <c r="W75" i="1" s="1"/>
  <c r="K75" i="1"/>
  <c r="I70" i="1"/>
  <c r="W70" i="1" s="1"/>
  <c r="K70" i="1"/>
  <c r="I79" i="1"/>
  <c r="W79" i="1" s="1"/>
  <c r="K79" i="1"/>
  <c r="I60" i="1"/>
  <c r="W60" i="1" s="1"/>
  <c r="K60" i="1"/>
  <c r="I54" i="1"/>
  <c r="W54" i="1" s="1"/>
  <c r="K54" i="1"/>
  <c r="I59" i="1"/>
  <c r="W59" i="1" s="1"/>
  <c r="K59" i="1"/>
  <c r="I65" i="1"/>
  <c r="W65" i="1" s="1"/>
  <c r="K65" i="1"/>
  <c r="I53" i="1"/>
  <c r="W53" i="1" s="1"/>
  <c r="K53" i="1"/>
  <c r="I69" i="1"/>
  <c r="W69" i="1" s="1"/>
  <c r="K69" i="1"/>
  <c r="I74" i="1"/>
  <c r="W74" i="1" s="1"/>
  <c r="K74" i="1"/>
  <c r="I58" i="1"/>
  <c r="W58" i="1" s="1"/>
  <c r="K58" i="1"/>
  <c r="I52" i="1"/>
  <c r="W52" i="1" s="1"/>
  <c r="K52" i="1"/>
  <c r="I64" i="1"/>
  <c r="W64" i="1" s="1"/>
  <c r="K64" i="1"/>
  <c r="F55" i="1"/>
  <c r="H55" i="1" s="1"/>
  <c r="F62" i="1"/>
  <c r="H62" i="1" s="1"/>
  <c r="F61" i="1"/>
  <c r="H61" i="1" s="1"/>
  <c r="F56" i="1"/>
  <c r="H56" i="1" s="1"/>
  <c r="F49" i="1"/>
  <c r="H49" i="1" s="1"/>
  <c r="F66" i="1"/>
  <c r="H66" i="1" s="1"/>
  <c r="F72" i="1"/>
  <c r="H72" i="1" s="1"/>
  <c r="F77" i="1"/>
  <c r="H77" i="1" s="1"/>
  <c r="F67" i="1"/>
  <c r="H67" i="1" s="1"/>
  <c r="F80" i="1"/>
  <c r="H80" i="1" s="1"/>
  <c r="F86" i="1"/>
  <c r="H86" i="1" s="1"/>
  <c r="F92" i="1"/>
  <c r="H92" i="1" s="1"/>
  <c r="F87" i="1"/>
  <c r="H87" i="1" s="1"/>
  <c r="F81" i="1"/>
  <c r="H81" i="1" s="1"/>
  <c r="F93" i="1"/>
  <c r="H93" i="1" s="1"/>
  <c r="F44" i="1"/>
  <c r="H44" i="1" s="1"/>
  <c r="F38" i="1"/>
  <c r="H38" i="1" s="1"/>
  <c r="F33" i="1"/>
  <c r="H33" i="1" s="1"/>
  <c r="F45" i="1"/>
  <c r="H45" i="1" s="1"/>
  <c r="F39" i="1"/>
  <c r="H39" i="1" s="1"/>
  <c r="F22" i="1"/>
  <c r="H22" i="1" s="1"/>
  <c r="F16" i="1"/>
  <c r="H16" i="1" s="1"/>
  <c r="F28" i="1"/>
  <c r="H28" i="1" s="1"/>
  <c r="F2" i="1"/>
  <c r="H2" i="1" s="1"/>
  <c r="F12" i="1"/>
  <c r="H12" i="1" s="1"/>
  <c r="F7" i="1"/>
  <c r="H7" i="1" s="1"/>
  <c r="F17" i="1"/>
  <c r="H17" i="1" s="1"/>
  <c r="F23" i="1"/>
  <c r="H23" i="1" s="1"/>
  <c r="F29" i="1"/>
  <c r="H29" i="1" s="1"/>
  <c r="F3" i="1"/>
  <c r="H3" i="1" s="1"/>
  <c r="F24" i="1"/>
  <c r="H24" i="1" s="1"/>
  <c r="F18" i="1"/>
  <c r="H18" i="1" s="1"/>
  <c r="F30" i="1"/>
  <c r="H30" i="1" s="1"/>
  <c r="F13" i="1"/>
  <c r="H13" i="1" s="1"/>
  <c r="F4" i="1"/>
  <c r="H4" i="1" s="1"/>
  <c r="F8" i="1"/>
  <c r="H8" i="1" s="1"/>
  <c r="F34" i="1"/>
  <c r="H34" i="1" s="1"/>
  <c r="F46" i="1"/>
  <c r="H46" i="1" s="1"/>
  <c r="F40" i="1"/>
  <c r="H40" i="1" s="1"/>
  <c r="F88" i="1"/>
  <c r="H88" i="1" s="1"/>
  <c r="F82" i="1"/>
  <c r="H82" i="1" s="1"/>
  <c r="F94" i="1"/>
  <c r="H94" i="1" s="1"/>
  <c r="F73" i="1"/>
  <c r="H73" i="1" s="1"/>
  <c r="F68" i="1"/>
  <c r="H68" i="1" s="1"/>
  <c r="F78" i="1"/>
  <c r="H78" i="1" s="1"/>
  <c r="F57" i="1"/>
  <c r="H57" i="1" s="1"/>
  <c r="F51" i="1"/>
  <c r="H51" i="1" s="1"/>
  <c r="F63" i="1"/>
  <c r="H63" i="1" s="1"/>
  <c r="F6" i="1"/>
  <c r="H6" i="1" s="1"/>
  <c r="F11" i="1"/>
  <c r="H11" i="1" s="1"/>
  <c r="F15" i="1"/>
  <c r="H15" i="1" s="1"/>
  <c r="F10" i="1"/>
  <c r="H10" i="1" s="1"/>
  <c r="F14" i="1"/>
  <c r="H14" i="1" s="1"/>
  <c r="F5" i="1"/>
  <c r="H5" i="1" s="1"/>
  <c r="F9" i="1"/>
  <c r="H9" i="1" s="1"/>
  <c r="F27" i="1"/>
  <c r="H27" i="1" s="1"/>
  <c r="F21" i="1"/>
  <c r="H21" i="1" s="1"/>
  <c r="F20" i="1"/>
  <c r="H20" i="1" s="1"/>
  <c r="F26" i="1"/>
  <c r="H26" i="1" s="1"/>
  <c r="F32" i="1"/>
  <c r="H32" i="1" s="1"/>
  <c r="F25" i="1"/>
  <c r="H25" i="1" s="1"/>
  <c r="F19" i="1"/>
  <c r="H19" i="1" s="1"/>
  <c r="F31" i="1"/>
  <c r="H31" i="1" s="1"/>
  <c r="F43" i="1"/>
  <c r="H43" i="1" s="1"/>
  <c r="F37" i="1"/>
  <c r="H37" i="1" s="1"/>
  <c r="F41" i="1"/>
  <c r="H41" i="1" s="1"/>
  <c r="F36" i="1"/>
  <c r="H36" i="1" s="1"/>
  <c r="F48" i="1"/>
  <c r="H48" i="1" s="1"/>
  <c r="F47" i="1"/>
  <c r="H47" i="1" s="1"/>
  <c r="F35" i="1"/>
  <c r="H35" i="1" s="1"/>
  <c r="F85" i="1"/>
  <c r="H85" i="1" s="1"/>
  <c r="F91" i="1"/>
  <c r="H91" i="1" s="1"/>
  <c r="F97" i="1"/>
  <c r="H97" i="1" s="1"/>
  <c r="F90" i="1"/>
  <c r="H90" i="1" s="1"/>
  <c r="F96" i="1"/>
  <c r="H96" i="1" s="1"/>
  <c r="F84" i="1"/>
  <c r="H84" i="1" s="1"/>
  <c r="F95" i="1"/>
  <c r="H95" i="1" s="1"/>
  <c r="F83" i="1"/>
  <c r="H83" i="1" s="1"/>
  <c r="F89" i="1"/>
  <c r="H89" i="1" s="1"/>
  <c r="F71" i="1"/>
  <c r="H71" i="1" s="1"/>
  <c r="F76" i="1"/>
  <c r="H76" i="1" s="1"/>
  <c r="F75" i="1"/>
  <c r="H75" i="1" s="1"/>
  <c r="F70" i="1"/>
  <c r="H70" i="1" s="1"/>
  <c r="F79" i="1"/>
  <c r="H79" i="1" s="1"/>
  <c r="F60" i="1"/>
  <c r="H60" i="1" s="1"/>
  <c r="F54" i="1"/>
  <c r="H54" i="1" s="1"/>
  <c r="F59" i="1"/>
  <c r="H59" i="1" s="1"/>
  <c r="F65" i="1"/>
  <c r="H65" i="1" s="1"/>
  <c r="F53" i="1"/>
  <c r="H53" i="1" s="1"/>
  <c r="F69" i="1"/>
  <c r="H69" i="1" s="1"/>
  <c r="F74" i="1"/>
  <c r="H74" i="1" s="1"/>
  <c r="F58" i="1"/>
  <c r="H58" i="1" s="1"/>
  <c r="F52" i="1"/>
  <c r="H52" i="1" s="1"/>
  <c r="F64" i="1"/>
  <c r="H64" i="1" s="1"/>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I50" i="1"/>
  <c r="W50" i="1" s="1"/>
  <c r="C2" i="2"/>
  <c r="B2" i="2"/>
  <c r="R16" i="1" l="1"/>
  <c r="Q41" i="1"/>
  <c r="Q25" i="1"/>
  <c r="D77" i="2"/>
  <c r="Q75" i="1"/>
  <c r="F77" i="2" s="1"/>
  <c r="D45" i="2"/>
  <c r="Q44" i="1"/>
  <c r="F45" i="2" s="1"/>
  <c r="R7" i="1"/>
  <c r="Q7" i="1"/>
  <c r="L20" i="1"/>
  <c r="D20" i="2"/>
  <c r="D55" i="2"/>
  <c r="Q54" i="1"/>
  <c r="F55" i="2" s="1"/>
  <c r="L96" i="1"/>
  <c r="D44" i="2"/>
  <c r="Q43" i="1"/>
  <c r="F44" i="2" s="1"/>
  <c r="R39" i="1"/>
  <c r="Q39" i="1"/>
  <c r="E67" i="2"/>
  <c r="Q97" i="1"/>
  <c r="F100" i="2" s="1"/>
  <c r="D100" i="2"/>
  <c r="L29" i="1"/>
  <c r="Q91" i="1"/>
  <c r="F94" i="2" s="1"/>
  <c r="D94" i="2"/>
  <c r="L23" i="1"/>
  <c r="Q31" i="1"/>
  <c r="R31" i="1"/>
  <c r="L79" i="1"/>
  <c r="R8" i="1"/>
  <c r="Q8" i="1"/>
  <c r="D46" i="2"/>
  <c r="D71" i="2"/>
  <c r="L89" i="1"/>
  <c r="L57" i="1"/>
  <c r="L4" i="1"/>
  <c r="O4" i="1"/>
  <c r="L87" i="1"/>
  <c r="L62" i="1"/>
  <c r="Q40" i="1"/>
  <c r="Q69" i="1"/>
  <c r="F71" i="2" s="1"/>
  <c r="R42" i="1"/>
  <c r="G43" i="2" s="1"/>
  <c r="Q42" i="1"/>
  <c r="F43" i="2" s="1"/>
  <c r="D73" i="2"/>
  <c r="Q71" i="1"/>
  <c r="F73" i="2" s="1"/>
  <c r="L51" i="1"/>
  <c r="L61" i="1"/>
  <c r="R35" i="1"/>
  <c r="Q53" i="1"/>
  <c r="F54" i="2" s="1"/>
  <c r="D54" i="2"/>
  <c r="L83" i="1"/>
  <c r="L78" i="1"/>
  <c r="L13" i="1"/>
  <c r="R28" i="1"/>
  <c r="Q28" i="1"/>
  <c r="L55" i="1"/>
  <c r="Q45" i="1"/>
  <c r="F46" i="2" s="1"/>
  <c r="D62" i="2"/>
  <c r="Q60" i="1"/>
  <c r="F62" i="2" s="1"/>
  <c r="R29" i="1"/>
  <c r="Q29" i="1"/>
  <c r="L72" i="1"/>
  <c r="L64" i="1"/>
  <c r="L70" i="1"/>
  <c r="Q66" i="1"/>
  <c r="F68" i="2" s="1"/>
  <c r="D68" i="2"/>
  <c r="R32" i="1"/>
  <c r="Q32" i="1"/>
  <c r="Q46" i="1"/>
  <c r="F47" i="2" s="1"/>
  <c r="D47" i="2"/>
  <c r="L49" i="1"/>
  <c r="Q15" i="1"/>
  <c r="D33" i="2"/>
  <c r="L63" i="1"/>
  <c r="L34" i="1"/>
  <c r="E79" i="2"/>
  <c r="D48" i="2"/>
  <c r="Q47" i="1"/>
  <c r="F48" i="2" s="1"/>
  <c r="D83" i="2"/>
  <c r="Q81" i="1"/>
  <c r="F83" i="2" s="1"/>
  <c r="Q19" i="1"/>
  <c r="L95" i="1"/>
  <c r="Q68" i="1"/>
  <c r="F70" i="2" s="1"/>
  <c r="D70" i="2"/>
  <c r="Q86" i="1"/>
  <c r="F89" i="2" s="1"/>
  <c r="D89" i="2"/>
  <c r="Q65" i="1"/>
  <c r="F67" i="2" s="1"/>
  <c r="Q77" i="1"/>
  <c r="F79" i="2" s="1"/>
  <c r="L52" i="1"/>
  <c r="L85" i="1"/>
  <c r="L17" i="1"/>
  <c r="L58" i="1"/>
  <c r="L93" i="1"/>
  <c r="L74" i="1"/>
  <c r="R12" i="1"/>
  <c r="Q12" i="1"/>
  <c r="L59" i="1"/>
  <c r="R37" i="1"/>
  <c r="Q37" i="1"/>
  <c r="L5" i="1"/>
  <c r="L73" i="1"/>
  <c r="Q22" i="1"/>
  <c r="R22" i="1"/>
  <c r="D82" i="2"/>
  <c r="Q80" i="1"/>
  <c r="F82" i="2" s="1"/>
  <c r="R80" i="1"/>
  <c r="G82" i="2" s="1"/>
  <c r="G112" i="2"/>
  <c r="E112" i="2"/>
  <c r="R45" i="1"/>
  <c r="G46" i="2" s="1"/>
  <c r="E46" i="2"/>
  <c r="G108" i="2"/>
  <c r="E108" i="2"/>
  <c r="G119" i="2"/>
  <c r="E119" i="2"/>
  <c r="R6" i="1"/>
  <c r="G6" i="2" s="1"/>
  <c r="E6" i="2"/>
  <c r="E89" i="2"/>
  <c r="R86" i="1"/>
  <c r="G89" i="2" s="1"/>
  <c r="R75" i="1"/>
  <c r="G77" i="2" s="1"/>
  <c r="E77" i="2"/>
  <c r="G120" i="2"/>
  <c r="E120" i="2"/>
  <c r="L7" i="1"/>
  <c r="D41" i="2"/>
  <c r="E34" i="2"/>
  <c r="G34" i="2"/>
  <c r="G26" i="2"/>
  <c r="E26" i="2"/>
  <c r="E18" i="2"/>
  <c r="G18" i="2"/>
  <c r="L44" i="1"/>
  <c r="D36" i="2"/>
  <c r="L53" i="1"/>
  <c r="D16" i="2"/>
  <c r="L98" i="1"/>
  <c r="L66" i="1"/>
  <c r="D2" i="2"/>
  <c r="L27" i="1"/>
  <c r="L94" i="1"/>
  <c r="D28" i="2"/>
  <c r="D8" i="2"/>
  <c r="D27" i="2"/>
  <c r="D25" i="2"/>
  <c r="D22" i="2"/>
  <c r="D12" i="2"/>
  <c r="L91" i="1"/>
  <c r="D42" i="2"/>
  <c r="L97" i="1"/>
  <c r="L31" i="1"/>
  <c r="D18" i="2"/>
  <c r="D10" i="2"/>
  <c r="L25" i="1"/>
  <c r="L75" i="1"/>
  <c r="L28" i="1"/>
  <c r="L76" i="1"/>
  <c r="L15" i="1"/>
  <c r="L16" i="1"/>
  <c r="L90" i="1"/>
  <c r="L22" i="1"/>
  <c r="L19" i="1"/>
  <c r="L18" i="1"/>
  <c r="L2" i="1"/>
  <c r="D34" i="2"/>
  <c r="L8" i="1"/>
  <c r="L84" i="1"/>
  <c r="L86" i="1"/>
  <c r="L6" i="1"/>
  <c r="L81" i="1"/>
  <c r="L41" i="1"/>
  <c r="L26" i="1"/>
  <c r="L40" i="1"/>
  <c r="L60" i="1"/>
  <c r="L37" i="1"/>
  <c r="L33" i="1"/>
  <c r="L46" i="1"/>
  <c r="L12" i="1"/>
  <c r="D26" i="2"/>
  <c r="L48" i="1"/>
  <c r="L43" i="1"/>
  <c r="L65" i="1"/>
  <c r="L68" i="1"/>
  <c r="L9" i="1"/>
  <c r="L77" i="1"/>
  <c r="L54" i="1"/>
  <c r="L47" i="1"/>
  <c r="D39" i="2"/>
  <c r="D32" i="2"/>
  <c r="D11" i="2"/>
  <c r="W2" i="1"/>
  <c r="L69" i="1"/>
  <c r="L71" i="1"/>
  <c r="L35" i="1"/>
  <c r="L32" i="1"/>
  <c r="L11" i="1"/>
  <c r="L88" i="1"/>
  <c r="L3" i="1"/>
  <c r="L39" i="1"/>
  <c r="L80" i="1"/>
  <c r="W3" i="1"/>
  <c r="P3" i="1"/>
  <c r="R3" i="1" s="1"/>
  <c r="H50" i="1"/>
  <c r="R77" i="1" l="1"/>
  <c r="G79" i="2" s="1"/>
  <c r="E82" i="2"/>
  <c r="R65" i="1"/>
  <c r="G67" i="2" s="1"/>
  <c r="E43" i="2"/>
  <c r="D53" i="2"/>
  <c r="Q52" i="1"/>
  <c r="F53" i="2" s="1"/>
  <c r="R66" i="1"/>
  <c r="G68" i="2" s="1"/>
  <c r="E68" i="2"/>
  <c r="D75" i="2"/>
  <c r="Q73" i="1"/>
  <c r="F75" i="2" s="1"/>
  <c r="Q59" i="1"/>
  <c r="F61" i="2" s="1"/>
  <c r="D61" i="2"/>
  <c r="E70" i="2"/>
  <c r="R68" i="1"/>
  <c r="G70" i="2" s="1"/>
  <c r="R34" i="1"/>
  <c r="Q34" i="1"/>
  <c r="D52" i="2"/>
  <c r="Q51" i="1"/>
  <c r="F52" i="2" s="1"/>
  <c r="D90" i="2"/>
  <c r="Q87" i="1"/>
  <c r="F90" i="2" s="1"/>
  <c r="Q85" i="1"/>
  <c r="F88" i="2" s="1"/>
  <c r="D88" i="2"/>
  <c r="Q95" i="1"/>
  <c r="F98" i="2" s="1"/>
  <c r="D98" i="2"/>
  <c r="D80" i="2"/>
  <c r="Q78" i="1"/>
  <c r="F80" i="2" s="1"/>
  <c r="Q63" i="1"/>
  <c r="F65" i="2" s="1"/>
  <c r="D65" i="2"/>
  <c r="P4" i="1"/>
  <c r="R4" i="1" s="1"/>
  <c r="Q4" i="1"/>
  <c r="D81" i="2"/>
  <c r="Q79" i="1"/>
  <c r="F81" i="2" s="1"/>
  <c r="E55" i="2"/>
  <c r="R54" i="1"/>
  <c r="G55" i="2" s="1"/>
  <c r="Q83" i="1"/>
  <c r="F86" i="2" s="1"/>
  <c r="D86" i="2"/>
  <c r="E73" i="2"/>
  <c r="R71" i="1"/>
  <c r="G73" i="2" s="1"/>
  <c r="R97" i="1"/>
  <c r="G100" i="2" s="1"/>
  <c r="E100" i="2"/>
  <c r="D76" i="2"/>
  <c r="Q74" i="1"/>
  <c r="F76" i="2" s="1"/>
  <c r="E62" i="2"/>
  <c r="R60" i="1"/>
  <c r="G62" i="2" s="1"/>
  <c r="Q57" i="1"/>
  <c r="F59" i="2" s="1"/>
  <c r="D59" i="2"/>
  <c r="R20" i="1"/>
  <c r="Q20" i="1"/>
  <c r="D96" i="2"/>
  <c r="Q93" i="1"/>
  <c r="F96" i="2" s="1"/>
  <c r="E83" i="2"/>
  <c r="R81" i="1"/>
  <c r="G83" i="2" s="1"/>
  <c r="Q49" i="1"/>
  <c r="F50" i="2" s="1"/>
  <c r="D50" i="2"/>
  <c r="D56" i="2"/>
  <c r="Q55" i="1"/>
  <c r="F56" i="2" s="1"/>
  <c r="R53" i="1"/>
  <c r="G54" i="2" s="1"/>
  <c r="E54" i="2"/>
  <c r="D92" i="2"/>
  <c r="Q89" i="1"/>
  <c r="F92" i="2" s="1"/>
  <c r="R23" i="1"/>
  <c r="Q23" i="1"/>
  <c r="Q70" i="1"/>
  <c r="F72" i="2" s="1"/>
  <c r="D72" i="2"/>
  <c r="D60" i="2"/>
  <c r="Q58" i="1"/>
  <c r="F60" i="2" s="1"/>
  <c r="R47" i="1"/>
  <c r="G48" i="2" s="1"/>
  <c r="E48" i="2"/>
  <c r="R46" i="1"/>
  <c r="G47" i="2" s="1"/>
  <c r="E47" i="2"/>
  <c r="R43" i="1"/>
  <c r="G44" i="2" s="1"/>
  <c r="E44" i="2"/>
  <c r="P5" i="1"/>
  <c r="R5" i="1" s="1"/>
  <c r="Q5" i="1"/>
  <c r="D66" i="2"/>
  <c r="Q64" i="1"/>
  <c r="F66" i="2" s="1"/>
  <c r="D74" i="2"/>
  <c r="Q72" i="1"/>
  <c r="F74" i="2" s="1"/>
  <c r="D63" i="2"/>
  <c r="Q61" i="1"/>
  <c r="F63" i="2" s="1"/>
  <c r="D64" i="2"/>
  <c r="Q62" i="1"/>
  <c r="F64" i="2" s="1"/>
  <c r="E71" i="2"/>
  <c r="R69" i="1"/>
  <c r="G71" i="2" s="1"/>
  <c r="E45" i="2"/>
  <c r="R44" i="1"/>
  <c r="G45" i="2" s="1"/>
  <c r="R17" i="1"/>
  <c r="Q17" i="1"/>
  <c r="R13" i="1"/>
  <c r="Q13" i="1"/>
  <c r="R91" i="1"/>
  <c r="G94" i="2" s="1"/>
  <c r="E94" i="2"/>
  <c r="Q96" i="1"/>
  <c r="F99" i="2" s="1"/>
  <c r="D99" i="2"/>
  <c r="E8" i="2"/>
  <c r="D3" i="2"/>
  <c r="D9" i="2"/>
  <c r="D19" i="2"/>
  <c r="D6" i="2"/>
  <c r="D7" i="2"/>
  <c r="D31" i="2"/>
  <c r="F5" i="2"/>
  <c r="E32" i="2"/>
  <c r="D35" i="2"/>
  <c r="D15" i="2"/>
  <c r="G24" i="2"/>
  <c r="E24" i="2"/>
  <c r="E14" i="2"/>
  <c r="G14" i="2"/>
  <c r="D24" i="2"/>
  <c r="D5" i="2"/>
  <c r="D21" i="2"/>
  <c r="E3" i="2"/>
  <c r="D37" i="2"/>
  <c r="D4" i="2"/>
  <c r="D23" i="2"/>
  <c r="D13" i="2"/>
  <c r="D14" i="2"/>
  <c r="E42" i="2"/>
  <c r="E33" i="2"/>
  <c r="D30" i="2"/>
  <c r="D40" i="2"/>
  <c r="D17" i="2"/>
  <c r="E16" i="2"/>
  <c r="D38" i="2"/>
  <c r="E15" i="2"/>
  <c r="E25" i="2"/>
  <c r="F12" i="2"/>
  <c r="F33" i="2"/>
  <c r="G8" i="2"/>
  <c r="G3" i="2"/>
  <c r="F39" i="2"/>
  <c r="F22" i="2"/>
  <c r="F18" i="2"/>
  <c r="F16" i="2"/>
  <c r="F34" i="2"/>
  <c r="F15" i="2"/>
  <c r="F10" i="2"/>
  <c r="E88" i="2" l="1"/>
  <c r="R85" i="1"/>
  <c r="G88" i="2" s="1"/>
  <c r="R59" i="1"/>
  <c r="G61" i="2" s="1"/>
  <c r="E61" i="2"/>
  <c r="R63" i="1"/>
  <c r="G65" i="2" s="1"/>
  <c r="E65" i="2"/>
  <c r="R61" i="1"/>
  <c r="G63" i="2" s="1"/>
  <c r="E63" i="2"/>
  <c r="R70" i="1"/>
  <c r="G72" i="2" s="1"/>
  <c r="E72" i="2"/>
  <c r="R57" i="1"/>
  <c r="G59" i="2" s="1"/>
  <c r="E59" i="2"/>
  <c r="R83" i="1"/>
  <c r="G86" i="2" s="1"/>
  <c r="E86" i="2"/>
  <c r="E75" i="2"/>
  <c r="R73" i="1"/>
  <c r="G75" i="2" s="1"/>
  <c r="R72" i="1"/>
  <c r="G74" i="2" s="1"/>
  <c r="E74" i="2"/>
  <c r="E92" i="2"/>
  <c r="R89" i="1"/>
  <c r="G92" i="2" s="1"/>
  <c r="E52" i="2"/>
  <c r="R51" i="1"/>
  <c r="G52" i="2" s="1"/>
  <c r="E76" i="2"/>
  <c r="R74" i="1"/>
  <c r="G76" i="2" s="1"/>
  <c r="R79" i="1"/>
  <c r="G81" i="2" s="1"/>
  <c r="E81" i="2"/>
  <c r="R95" i="1"/>
  <c r="G98" i="2" s="1"/>
  <c r="E98" i="2"/>
  <c r="E99" i="2"/>
  <c r="R96" i="1"/>
  <c r="G99" i="2" s="1"/>
  <c r="E66" i="2"/>
  <c r="R64" i="1"/>
  <c r="G66" i="2" s="1"/>
  <c r="E96" i="2"/>
  <c r="R93" i="1"/>
  <c r="G96" i="2" s="1"/>
  <c r="E60" i="2"/>
  <c r="R58" i="1"/>
  <c r="G60" i="2" s="1"/>
  <c r="R52" i="1"/>
  <c r="G53" i="2" s="1"/>
  <c r="E53" i="2"/>
  <c r="E50" i="2"/>
  <c r="R49" i="1"/>
  <c r="G50" i="2" s="1"/>
  <c r="R87" i="1"/>
  <c r="G90" i="2" s="1"/>
  <c r="E90" i="2"/>
  <c r="E80" i="2"/>
  <c r="R78" i="1"/>
  <c r="G80" i="2" s="1"/>
  <c r="E64" i="2"/>
  <c r="R62" i="1"/>
  <c r="G64" i="2" s="1"/>
  <c r="E56" i="2"/>
  <c r="R55" i="1"/>
  <c r="G56" i="2" s="1"/>
  <c r="E13" i="2"/>
  <c r="G13" i="2"/>
  <c r="E30" i="2"/>
  <c r="E20" i="2"/>
  <c r="G39" i="2"/>
  <c r="E39" i="2"/>
  <c r="E22" i="2"/>
  <c r="G5" i="2"/>
  <c r="E35" i="2"/>
  <c r="E37" i="2"/>
  <c r="G37" i="2"/>
  <c r="G31" i="2"/>
  <c r="E31" i="2"/>
  <c r="G27" i="2"/>
  <c r="E27" i="2"/>
  <c r="G21" i="2"/>
  <c r="E21" i="2"/>
  <c r="F6" i="2"/>
  <c r="F30" i="2"/>
  <c r="F26" i="2"/>
  <c r="F36" i="2"/>
  <c r="F14" i="2"/>
  <c r="F7" i="2"/>
  <c r="F41" i="2"/>
  <c r="F9" i="2"/>
  <c r="F37" i="2"/>
  <c r="F27" i="2"/>
  <c r="F40" i="2"/>
  <c r="F21" i="2"/>
  <c r="F25" i="2"/>
  <c r="F32" i="2"/>
  <c r="F24" i="2"/>
  <c r="F42" i="2"/>
  <c r="E4" i="2"/>
  <c r="G15" i="2"/>
  <c r="G33" i="2"/>
  <c r="G32" i="2"/>
  <c r="F3" i="2"/>
  <c r="F19" i="2"/>
  <c r="E5" i="2"/>
  <c r="G42" i="2"/>
  <c r="F17" i="2"/>
  <c r="G16" i="2"/>
  <c r="F4" i="2"/>
  <c r="F20" i="2"/>
  <c r="F13" i="2"/>
  <c r="F28" i="2"/>
  <c r="F31" i="2"/>
  <c r="F11" i="2"/>
  <c r="F23" i="2"/>
  <c r="G25" i="2"/>
  <c r="F8" i="2"/>
  <c r="F38" i="2"/>
  <c r="F35" i="2"/>
  <c r="E7" i="2"/>
  <c r="G30" i="2"/>
  <c r="E17" i="2"/>
  <c r="E12" i="2"/>
  <c r="G19" i="2"/>
  <c r="E19" i="2"/>
  <c r="E40" i="2"/>
  <c r="G40" i="2"/>
  <c r="G28" i="2"/>
  <c r="E28" i="2"/>
  <c r="G36" i="2"/>
  <c r="E36" i="2"/>
  <c r="G41" i="2"/>
  <c r="E41" i="2"/>
  <c r="E38" i="2"/>
  <c r="G38" i="2"/>
  <c r="E23" i="2"/>
  <c r="F2" i="2"/>
  <c r="G4" i="2" l="1"/>
  <c r="G35" i="2"/>
  <c r="G7" i="2"/>
  <c r="G12" i="2"/>
  <c r="G23" i="2"/>
  <c r="G20" i="2"/>
  <c r="G22"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<sst xmlns="http://schemas.openxmlformats.org/spreadsheetml/2006/main" count="195" uniqueCount="150">
  <si>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</si>
  <si>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</si>
  <si>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</si>
  <si>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</si>
  <si>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</si>
  <si>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</si>
  <si>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</si>
  <si>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</si>
  <si>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</si>
  <si>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</si>
  <si>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</si>
  <si>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</si>
  <si>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</si>
  <si>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</si>
  <si>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</si>
  <si>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</si>
  <si>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</si>
  <si>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</si>
  <si>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</si>
  <si>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</si>
  <si>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DOC_mg/L</t>
  </si>
  <si>
    <t>Actual_Vol_SPE'd_mL</t>
  </si>
  <si>
    <t>Eluate Concentration (mg C /L ).  *** Assuming 45% Efficency****</t>
  </si>
  <si>
    <t>EMSL_ID</t>
  </si>
  <si>
    <t>TMP_IS_1_A</t>
  </si>
  <si>
    <t>TMP_IS_1_B</t>
  </si>
  <si>
    <t>TMP_IS_1_C</t>
  </si>
  <si>
    <t>TMP_IS_2_A</t>
  </si>
  <si>
    <t>TMP_IS_2_B</t>
  </si>
  <si>
    <t>TMP_IS_2_C</t>
  </si>
  <si>
    <t>TMP_IS_3_A</t>
  </si>
  <si>
    <t>TMP_IS_3_B</t>
  </si>
  <si>
    <t>TMP_IS_3_C</t>
  </si>
  <si>
    <t>TMP_IS_4_A</t>
  </si>
  <si>
    <t>TMP_IS_4_B</t>
  </si>
  <si>
    <t>TMP_IS_4_C</t>
  </si>
  <si>
    <t>TMP_IS_5_A</t>
  </si>
  <si>
    <t>TMP_IS_5_B</t>
  </si>
  <si>
    <t>TMP_IS_5_C</t>
  </si>
  <si>
    <t>TMP_IS_6_A</t>
  </si>
  <si>
    <t>TMP_IS_6_B</t>
  </si>
  <si>
    <t>TMP_IS_6_C</t>
  </si>
  <si>
    <t>TMP_IS_7_A</t>
  </si>
  <si>
    <t>TMP_IS_7_B</t>
  </si>
  <si>
    <t>TMP_IS_7_C</t>
  </si>
  <si>
    <t>TMP_IS_8_A</t>
  </si>
  <si>
    <t>TMP_IS_8_B</t>
  </si>
  <si>
    <t>TMP_IS_8_C</t>
  </si>
  <si>
    <t>TMP_IS_9_A</t>
  </si>
  <si>
    <t>TMP_IS_9_B</t>
  </si>
  <si>
    <t>TMP_IS_9_C</t>
  </si>
  <si>
    <t>TMP_IS_10_A</t>
  </si>
  <si>
    <t>TMP_IS_10_B</t>
  </si>
  <si>
    <t>TMP_IS_10_C</t>
  </si>
  <si>
    <t>TMP_IS_11_A</t>
  </si>
  <si>
    <t>TMP_IS_11_B</t>
  </si>
  <si>
    <t>TMP_IS_11_C</t>
  </si>
  <si>
    <t>TMP_IS_12_A</t>
  </si>
  <si>
    <t>TMP_IS_12_B</t>
  </si>
  <si>
    <t>TMP_IS_12_C</t>
  </si>
  <si>
    <t>TMP_IS_13_A</t>
  </si>
  <si>
    <t>TMP_IS_13_B</t>
  </si>
  <si>
    <t>TMP_IS_13_C</t>
  </si>
  <si>
    <t>TMP_IS_14_A</t>
  </si>
  <si>
    <t>TMP_IS_14_B</t>
  </si>
  <si>
    <t>TMP_IS_14_C</t>
  </si>
  <si>
    <t>TMP_IS_15_A</t>
  </si>
  <si>
    <t>TMP_IS_15_B</t>
  </si>
  <si>
    <t>TMP_IS_15_C</t>
  </si>
  <si>
    <t>TMP_IS_16_A</t>
  </si>
  <si>
    <t>TMP_IS_16_B</t>
  </si>
  <si>
    <t>TMP_IS_16_C</t>
  </si>
  <si>
    <t>TMP_IS_17_A</t>
  </si>
  <si>
    <t>TMP_IS_17_B</t>
  </si>
  <si>
    <t>TMP_IS_17_C</t>
  </si>
  <si>
    <t>TMP_IS_18_A</t>
  </si>
  <si>
    <t>TMP_IS_18_B</t>
  </si>
  <si>
    <t>TMP_IS_18_C</t>
  </si>
  <si>
    <t>TMP_IS_19_A</t>
  </si>
  <si>
    <t>TMP_IS_19_B</t>
  </si>
  <si>
    <t>TMP_IS_19_C</t>
  </si>
  <si>
    <t>TMP_IS_20_A</t>
  </si>
  <si>
    <t>TMP_IS_20_B</t>
  </si>
  <si>
    <t>TMP_IS_20_C</t>
  </si>
  <si>
    <t>TMP_IS_21_A</t>
  </si>
  <si>
    <t>TMP_IS_21_B</t>
  </si>
  <si>
    <t>TMP_IS_21_C</t>
  </si>
  <si>
    <t>TMP_IS_22_A</t>
  </si>
  <si>
    <t>TMP_IS_22_B</t>
  </si>
  <si>
    <t>TMP_IS_22_C</t>
  </si>
  <si>
    <t>TMP_IS_23_A</t>
  </si>
  <si>
    <t>TMP_IS_23_B</t>
  </si>
  <si>
    <t>TMP_IS_23_C</t>
  </si>
  <si>
    <t>TMP_IS_24_A</t>
  </si>
  <si>
    <t>TMP_IS_24_B</t>
  </si>
  <si>
    <t>TMP_IS_24_C</t>
  </si>
  <si>
    <t>TMP_IS_25_A</t>
  </si>
  <si>
    <t>TMP_IS_25_B</t>
  </si>
  <si>
    <t>TMP_IS_25_C</t>
  </si>
  <si>
    <t>TMP_IS_26_A</t>
  </si>
  <si>
    <t>TMP_IS_26_B</t>
  </si>
  <si>
    <t>TMP_IS_26_C</t>
  </si>
  <si>
    <t>TMP_IS_27_A</t>
  </si>
  <si>
    <t>TMP_IS_27_B</t>
  </si>
  <si>
    <t>TMP_IS_27_C</t>
  </si>
  <si>
    <t>TMP_IS_28_A</t>
  </si>
  <si>
    <t>TMP_IS_28_B</t>
  </si>
  <si>
    <t>TMP_IS_28_C</t>
  </si>
  <si>
    <t>TMP_IS_29_A</t>
  </si>
  <si>
    <t>TMP_IS_29_B</t>
  </si>
  <si>
    <t>TMP_IS_29_C</t>
  </si>
  <si>
    <t>TMP_IS_30_A</t>
  </si>
  <si>
    <t>TMP_IS_30_B</t>
  </si>
  <si>
    <t>TMP_IS_30_C</t>
  </si>
  <si>
    <t>TMP_IS_31_A</t>
  </si>
  <si>
    <t>TMP_IS_31_B</t>
  </si>
  <si>
    <t>TMP_IS_31_C</t>
  </si>
  <si>
    <t>TMP_IS_32_A</t>
  </si>
  <si>
    <t>TMP_IS_32_B</t>
  </si>
  <si>
    <t>TMP_IS_32_C</t>
  </si>
  <si>
    <t>TMP_IS_33_A</t>
  </si>
  <si>
    <t>TMP_IS_33_B</t>
  </si>
  <si>
    <t>TMP_IS_33_C</t>
  </si>
  <si>
    <t>TMP_IS_34_A</t>
  </si>
  <si>
    <t>TMP_IS_34_B</t>
  </si>
  <si>
    <t>TMP_IS_34_C</t>
  </si>
  <si>
    <t>TMP_IS_35_A</t>
  </si>
  <si>
    <t>TMP_IS_35_B</t>
  </si>
  <si>
    <t>TMP_IS_35_C</t>
  </si>
  <si>
    <t>TMP_IS_36_A</t>
  </si>
  <si>
    <t>TMP_IS_36_B</t>
  </si>
  <si>
    <t>TMP_IS_36_C</t>
  </si>
  <si>
    <t>TMP_IS_37_A</t>
  </si>
  <si>
    <t>TMP_IS_37_B</t>
  </si>
  <si>
    <t>TMP_IS_37_C</t>
  </si>
  <si>
    <t>TMP_IS_38_A</t>
  </si>
  <si>
    <t>TMP_IS_38_B</t>
  </si>
  <si>
    <t>TMP_IS_38_C</t>
  </si>
  <si>
    <t>TMP_IS_39_A</t>
  </si>
  <si>
    <t>TMP_IS_39_B</t>
  </si>
  <si>
    <t>TMP_IS_39_C</t>
  </si>
  <si>
    <t>TMP_IS_40_A</t>
  </si>
  <si>
    <t>TMP_IS_40_B</t>
  </si>
  <si>
    <t>TMP_IS_40_C</t>
  </si>
  <si>
    <t>TMP_IS_41_A</t>
  </si>
  <si>
    <t>TMP_IS_41_B</t>
  </si>
  <si>
    <t>TMP_IS_41_C</t>
  </si>
  <si>
    <t>TMP_IS_42_A</t>
  </si>
  <si>
    <t>TMP_IS_42_B</t>
  </si>
  <si>
    <t>TMP_IS_42_C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</si>
</sst>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1">
    <xf numFmtId="0" fontId="0" fillId="0" borderId="0"/>
  </cellStyleXfs>
  <cellXfs count="41">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207"/>
  <sheetViews>
    <sheetView topLeftCell="F1" zoomScale="89" zoomScaleNormal="60" workbookViewId="0">
      <selection activeCell="R5" sqref="R5"/>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6"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v>
      </c>
      <c r="C1" s="8" t="s">
        <v>20</v>
      </c>
      <c r="D1" s="13" t="s">
        <v>21</v>
      </c>
      <c r="E1" s="10" t="s">
        <v>1</v>
      </c>
      <c r="F1" s="9" t="s">
        <v>2</v>
      </c>
      <c r="G1" s="10" t="s">
        <v>3</v>
      </c>
      <c r="H1" s="10" t="s">
        <v>4</v>
      </c>
      <c r="I1" s="14" t="s">
        <v>5</v>
      </c>
      <c r="J1" s="14" t="s">
        <v>22</v>
      </c>
      <c r="K1" s="34"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24</v>
      </c>
      <c r="B2"/>
      <c r="C2">
        <v>0.26450000000000001</v>
      </c>
      <c r="D2">
        <v>9.7325999999999979</v>
      </c>
      <c r="E2">
        <v>1</v>
      </c>
      <c r="F2" s="3">
        <f t="shared" ref="F2:F33" si="0">C2*D2/1000</f>
        <v>2.5742726999999992E-3</v>
      </c>
      <c r="G2" s="3">
        <v>25</v>
      </c>
      <c r="H2" s="3">
        <f t="shared" ref="H2:H33" si="1">1/(F2/G2)</f>
        <v>9711.4808388404253</v>
      </c>
      <c r="I2" s="3">
        <f t="shared" ref="I2:I33" si="2">(C2*D2/E2)*0.6</f>
        <v>1.5445636199999997</v>
      </c>
      <c r="J2" s="3">
        <f t="shared" ref="J2:J33" si="3">(C2*D2/E2)*0.45</f>
        <v>1.1584227149999997</v>
      </c>
      <c r="K2" s="35">
        <f t="shared" ref="K2:K33" si="4">(C2*D2/E2)</f>
        <v>2.5742726999999994</v>
      </c>
      <c r="L2">
        <f t="shared" ref="L2:L33" si="5">J2*E2/1000</f>
        <v>1.1584227149999996E-3</v>
      </c>
      <c r="M2" s="5">
        <v>25</v>
      </c>
      <c r="N2" s="6">
        <v>0.45</v>
      </c>
      <c r="O2" s="4">
        <v>450</v>
      </c>
      <c r="P2" s="4">
        <v>0</v>
      </c>
      <c r="Q2" s="15">
        <f>O2*0.7921/1000</f>
        <v>0.35644500000000001</v>
      </c>
      <c r="R2" s="15">
        <f>P2*0.7921</f>
        <v>0</v>
      </c>
      <c r="S2">
        <f>'print me lab dilution sheet'!H26</f>
        <v>0</v>
      </c>
      <c r="T2">
        <f>'print me lab dilution sheet'!I26</f>
        <v>0</v>
      </c>
      <c r="U2">
        <f t="shared" ref="U2:U3" si="6">(S2/0.792)*1000</f>
        <v>0</v>
      </c>
      <c r="V2">
        <f t="shared" ref="V2:V3" si="7">(T2/0.792)*1000</f>
        <v>0</v>
      </c>
      <c r="W2" s="18" t="e">
        <f t="shared" ref="W2:W3" si="8">((U2*I2)/(U2+V2))</f>
        <v>#DIV/0!</v>
      </c>
    </row>
    <row r="3" spans="1:24" ht="16" x14ac:dyDescent="0.2">
      <c r="A3" t="s">
        <v>25</v>
      </c>
      <c r="B3"/>
      <c r="C3">
        <v>0.17530000000000001</v>
      </c>
      <c r="E3">
        <v>1</v>
      </c>
      <c r="F3" s="3">
        <f t="shared" si="0"/>
        <v>0</v>
      </c>
      <c r="G3" s="3">
        <v>25</v>
      </c>
      <c r="H3" s="3" t="e">
        <f t="shared" si="1"/>
        <v>#DIV/0!</v>
      </c>
      <c r="I3" s="3">
        <f t="shared" si="2"/>
        <v>0</v>
      </c>
      <c r="J3" s="3">
        <f t="shared" si="3"/>
        <v>0</v>
      </c>
      <c r="K3" s="35">
        <f t="shared" si="4"/>
        <v>0</v>
      </c>
      <c r="L3">
        <f t="shared" si="5"/>
        <v>0</v>
      </c>
      <c r="M3" s="5">
        <v>25</v>
      </c>
      <c r="N3" s="6">
        <v>0.45</v>
      </c>
      <c r="O3" s="4" t="e">
        <f>(M3*N3)*1000/J3</f>
        <v>#DIV/0!</v>
      </c>
      <c r="P3" s="4" t="e">
        <f>N3*1000-O3</f>
        <v>#DIV/0!</v>
      </c>
      <c r="Q3" s="15" t="e">
        <f t="shared" ref="Q3" si="9">O3*0.7921/1000</f>
        <v>#DIV/0!</v>
      </c>
      <c r="R3" s="15" t="e">
        <f t="shared" ref="R3" si="10">P3*0.7921</f>
        <v>#DIV/0!</v>
      </c>
      <c r="S3">
        <f>'print me lab dilution sheet'!H33</f>
        <v>0</v>
      </c>
      <c r="T3">
        <f>'print me lab dilution sheet'!I33</f>
        <v>0</v>
      </c>
      <c r="U3">
        <f t="shared" si="6"/>
        <v>0</v>
      </c>
      <c r="V3">
        <f t="shared" si="7"/>
        <v>0</v>
      </c>
      <c r="W3" s="18" t="e">
        <f t="shared" si="8"/>
        <v>#DIV/0!</v>
      </c>
    </row>
    <row r="4" spans="1:24" ht="16" x14ac:dyDescent="0.2">
      <c r="A4" t="s">
        <v>26</v>
      </c>
      <c r="B4"/>
      <c r="C4">
        <v>0.2107</v>
      </c>
      <c r="E4">
        <v>1</v>
      </c>
      <c r="F4" s="3">
        <f t="shared" si="0"/>
        <v>0</v>
      </c>
      <c r="G4" s="3">
        <v>25</v>
      </c>
      <c r="H4" s="3" t="e">
        <f t="shared" si="1"/>
        <v>#DIV/0!</v>
      </c>
      <c r="I4" s="3">
        <f t="shared" si="2"/>
        <v>0</v>
      </c>
      <c r="J4" s="3">
        <f t="shared" si="3"/>
        <v>0</v>
      </c>
      <c r="K4" s="35">
        <f t="shared" si="4"/>
        <v>0</v>
      </c>
      <c r="L4">
        <f t="shared" si="5"/>
        <v>0</v>
      </c>
      <c r="M4" s="5">
        <v>25</v>
      </c>
      <c r="N4" s="6">
        <v>0.45</v>
      </c>
      <c r="O4" s="4" t="e">
        <f t="shared" ref="O4:O5" si="11">(M4*N4)*1000/J4</f>
        <v>#DIV/0!</v>
      </c>
      <c r="P4" s="4" t="e">
        <f t="shared" ref="P4:P5" si="12">N4*1000-O4</f>
        <v>#DIV/0!</v>
      </c>
      <c r="Q4" s="15" t="e">
        <f t="shared" ref="Q4:Q67" si="13">O4*0.7921/1000</f>
        <v>#DIV/0!</v>
      </c>
      <c r="R4" s="15" t="e">
        <f t="shared" ref="R4:R67" si="14">P4*0.7921</f>
        <v>#DIV/0!</v>
      </c>
      <c r="S4">
        <f>'print me lab dilution sheet'!H34</f>
        <v>0</v>
      </c>
      <c r="T4">
        <f>'print me lab dilution sheet'!I34</f>
        <v>0</v>
      </c>
      <c r="U4">
        <f t="shared" ref="U4:U67" si="15">(S4/0.792)*1000</f>
        <v>0</v>
      </c>
      <c r="V4">
        <f t="shared" ref="V4:V67" si="16">(T4/0.792)*1000</f>
        <v>0</v>
      </c>
      <c r="W4" s="18" t="e">
        <f t="shared" ref="W4:W67" si="17">((U4*I4)/(U4+V4))</f>
        <v>#DIV/0!</v>
      </c>
    </row>
    <row r="5" spans="1:24" ht="16" x14ac:dyDescent="0.2">
      <c r="A5" t="s">
        <v>27</v>
      </c>
      <c r="B5"/>
      <c r="C5">
        <v>14.75</v>
      </c>
      <c r="D5">
        <v>11.027800000000003</v>
      </c>
      <c r="E5">
        <v>1</v>
      </c>
      <c r="F5" s="3">
        <f t="shared" si="0"/>
        <v>0.16266005000000003</v>
      </c>
      <c r="G5" s="3">
        <v>25</v>
      </c>
      <c r="H5" s="3">
        <f t="shared" si="1"/>
        <v>153.69477631415947</v>
      </c>
      <c r="I5" s="3">
        <f t="shared" si="2"/>
        <v>97.596030000000027</v>
      </c>
      <c r="J5" s="3">
        <f t="shared" si="3"/>
        <v>73.197022500000017</v>
      </c>
      <c r="K5" s="35">
        <f t="shared" si="4"/>
        <v>162.66005000000004</v>
      </c>
      <c r="L5">
        <f t="shared" si="5"/>
        <v>7.3197022500000014E-2</v>
      </c>
      <c r="M5" s="5">
        <v>25</v>
      </c>
      <c r="N5" s="6">
        <v>0.45</v>
      </c>
      <c r="O5" s="4">
        <f>(M5*N5)*1000/J5</f>
        <v>153.69477631415947</v>
      </c>
      <c r="P5" s="4">
        <f t="shared" si="12"/>
        <v>296.30522368584053</v>
      </c>
      <c r="Q5" s="15">
        <f t="shared" si="13"/>
        <v>0.12174163231844573</v>
      </c>
      <c r="R5" s="15">
        <f t="shared" si="14"/>
        <v>234.70336768155428</v>
      </c>
      <c r="S5">
        <f>'print me lab dilution sheet'!H35</f>
        <v>0</v>
      </c>
      <c r="T5">
        <f>'print me lab dilution sheet'!I35</f>
        <v>0</v>
      </c>
      <c r="U5">
        <f t="shared" si="15"/>
        <v>0</v>
      </c>
      <c r="V5">
        <f t="shared" si="16"/>
        <v>0</v>
      </c>
      <c r="W5" s="18" t="e">
        <f t="shared" si="17"/>
        <v>#DIV/0!</v>
      </c>
    </row>
    <row r="6" spans="1:24" ht="16" x14ac:dyDescent="0.2">
      <c r="A6" t="s">
        <v>28</v>
      </c>
      <c r="B6"/>
      <c r="C6">
        <v>16.079999999999998</v>
      </c>
      <c r="D6">
        <v>12.514199999999999</v>
      </c>
      <c r="E6">
        <v>1</v>
      </c>
      <c r="F6" s="3">
        <f t="shared" si="0"/>
        <v>0.20122833599999995</v>
      </c>
      <c r="G6" s="3">
        <v>25</v>
      </c>
      <c r="H6" s="3">
        <f t="shared" si="1"/>
        <v>124.23697624771894</v>
      </c>
      <c r="I6" s="3">
        <f t="shared" si="2"/>
        <v>120.73700159999997</v>
      </c>
      <c r="J6" s="3">
        <f t="shared" si="3"/>
        <v>90.552751199999989</v>
      </c>
      <c r="K6" s="35">
        <f t="shared" si="4"/>
        <v>201.22833599999996</v>
      </c>
      <c r="L6">
        <f t="shared" si="5"/>
        <v>9.055275119999999E-2</v>
      </c>
      <c r="M6" s="5">
        <v>25</v>
      </c>
      <c r="N6" s="6">
        <v>0.45</v>
      </c>
      <c r="O6" s="4">
        <f>(M6*N6)*1000/J6</f>
        <v>124.23697624771893</v>
      </c>
      <c r="P6" s="4">
        <f t="shared" ref="P6:P46" si="18">N6*1000-O6</f>
        <v>325.76302375228107</v>
      </c>
      <c r="Q6" s="15">
        <f t="shared" si="13"/>
        <v>9.8408108885818163E-2</v>
      </c>
      <c r="R6" s="15">
        <f t="shared" si="14"/>
        <v>258.03689111418186</v>
      </c>
      <c r="S6">
        <f>'print me lab dilution sheet'!H36</f>
        <v>0</v>
      </c>
      <c r="T6">
        <f>'print me lab dilution sheet'!I36</f>
        <v>0</v>
      </c>
      <c r="U6">
        <f t="shared" si="15"/>
        <v>0</v>
      </c>
      <c r="V6">
        <f t="shared" si="16"/>
        <v>0</v>
      </c>
      <c r="W6" s="18" t="e">
        <f t="shared" si="17"/>
        <v>#DIV/0!</v>
      </c>
    </row>
    <row r="7" spans="1:24" ht="16" x14ac:dyDescent="0.2">
      <c r="A7" t="s">
        <v>29</v>
      </c>
      <c r="B7"/>
      <c r="C7">
        <v>23.29</v>
      </c>
      <c r="D7">
        <v>13.372999999999998</v>
      </c>
      <c r="E7">
        <v>1</v>
      </c>
      <c r="F7" s="3">
        <f t="shared" si="0"/>
        <v>0.31145716999999989</v>
      </c>
      <c r="G7" s="3">
        <v>25</v>
      </c>
      <c r="H7" s="3">
        <f t="shared" si="1"/>
        <v>80.26785833827492</v>
      </c>
      <c r="I7" s="3">
        <f t="shared" si="2"/>
        <v>186.87430199999994</v>
      </c>
      <c r="J7" s="3">
        <f t="shared" si="3"/>
        <v>140.15572649999996</v>
      </c>
      <c r="K7" s="35">
        <f t="shared" si="4"/>
        <v>311.45716999999991</v>
      </c>
      <c r="L7">
        <f t="shared" si="5"/>
        <v>0.14015572649999997</v>
      </c>
      <c r="M7" s="5">
        <v>25</v>
      </c>
      <c r="N7" s="6">
        <v>0.45</v>
      </c>
      <c r="O7" s="4">
        <f t="shared" ref="O6:O46" si="19">(M7*N7)*1000/J7</f>
        <v>80.26785833827492</v>
      </c>
      <c r="P7" s="4">
        <f t="shared" si="18"/>
        <v>369.73214166172511</v>
      </c>
      <c r="Q7" s="15">
        <f t="shared" si="13"/>
        <v>6.3580170589747562E-2</v>
      </c>
      <c r="R7" s="15">
        <f t="shared" si="14"/>
        <v>292.86482941025247</v>
      </c>
      <c r="S7">
        <f>'print me lab dilution sheet'!H37</f>
        <v>0</v>
      </c>
      <c r="T7">
        <f>'print me lab dilution sheet'!I37</f>
        <v>0</v>
      </c>
      <c r="U7">
        <f t="shared" si="15"/>
        <v>0</v>
      </c>
      <c r="V7">
        <f t="shared" si="16"/>
        <v>0</v>
      </c>
      <c r="W7" s="18" t="e">
        <f t="shared" si="17"/>
        <v>#DIV/0!</v>
      </c>
    </row>
    <row r="8" spans="1:24" ht="16" x14ac:dyDescent="0.2">
      <c r="A8" t="s">
        <v>30</v>
      </c>
      <c r="B8"/>
      <c r="C8">
        <v>12.32</v>
      </c>
      <c r="D8">
        <v>15.910099999999996</v>
      </c>
      <c r="E8">
        <v>1</v>
      </c>
      <c r="F8" s="3">
        <f t="shared" si="0"/>
        <v>0.19601243199999996</v>
      </c>
      <c r="G8" s="3">
        <v>25</v>
      </c>
      <c r="H8" s="3">
        <f t="shared" si="1"/>
        <v>127.54293054228317</v>
      </c>
      <c r="I8" s="3">
        <f t="shared" si="2"/>
        <v>117.60745919999997</v>
      </c>
      <c r="J8" s="3">
        <f t="shared" si="3"/>
        <v>88.205594399999981</v>
      </c>
      <c r="K8" s="35">
        <f t="shared" si="4"/>
        <v>196.01243199999996</v>
      </c>
      <c r="L8">
        <f t="shared" si="5"/>
        <v>8.8205594399999976E-2</v>
      </c>
      <c r="M8" s="5">
        <v>25</v>
      </c>
      <c r="N8" s="6">
        <v>0.45</v>
      </c>
      <c r="O8" s="4">
        <f t="shared" si="19"/>
        <v>127.54293054228319</v>
      </c>
      <c r="P8" s="4">
        <f t="shared" si="18"/>
        <v>322.45706945771678</v>
      </c>
      <c r="Q8" s="15">
        <f t="shared" si="13"/>
        <v>0.10102675528254251</v>
      </c>
      <c r="R8" s="15">
        <f t="shared" si="14"/>
        <v>255.41824471745747</v>
      </c>
      <c r="S8">
        <f>'print me lab dilution sheet'!H38</f>
        <v>0</v>
      </c>
      <c r="T8">
        <f>'print me lab dilution sheet'!I38</f>
        <v>0</v>
      </c>
      <c r="U8">
        <f t="shared" si="15"/>
        <v>0</v>
      </c>
      <c r="V8">
        <f t="shared" si="16"/>
        <v>0</v>
      </c>
      <c r="W8" s="18" t="e">
        <f t="shared" si="17"/>
        <v>#DIV/0!</v>
      </c>
    </row>
    <row r="9" spans="1:24" ht="16" x14ac:dyDescent="0.2">
      <c r="A9" t="s">
        <v>31</v>
      </c>
      <c r="B9"/>
      <c r="C9">
        <v>12.73</v>
      </c>
      <c r="D9">
        <v>16.421500000000002</v>
      </c>
      <c r="E9">
        <v>1</v>
      </c>
      <c r="F9" s="3">
        <f t="shared" si="0"/>
        <v>0.20904569500000003</v>
      </c>
      <c r="G9" s="3">
        <v>25</v>
      </c>
      <c r="H9" s="3">
        <f t="shared" si="1"/>
        <v>119.59107792198255</v>
      </c>
      <c r="I9" s="3">
        <f t="shared" si="2"/>
        <v>125.42741700000001</v>
      </c>
      <c r="J9" s="3">
        <f t="shared" si="3"/>
        <v>94.070562750000008</v>
      </c>
      <c r="K9" s="35">
        <f t="shared" si="4"/>
        <v>209.04569500000002</v>
      </c>
      <c r="L9">
        <f t="shared" si="5"/>
        <v>9.4070562750000003E-2</v>
      </c>
      <c r="M9" s="5">
        <v>25</v>
      </c>
      <c r="N9" s="6">
        <v>0.45</v>
      </c>
      <c r="O9" s="4">
        <f t="shared" si="19"/>
        <v>119.59107792198255</v>
      </c>
      <c r="P9" s="4">
        <f t="shared" si="18"/>
        <v>330.40892207801744</v>
      </c>
      <c r="Q9" s="15">
        <f t="shared" si="13"/>
        <v>9.4728092822002383E-2</v>
      </c>
      <c r="R9" s="15">
        <f t="shared" si="14"/>
        <v>261.7169071779976</v>
      </c>
      <c r="S9">
        <f>'print me lab dilution sheet'!H39</f>
        <v>0</v>
      </c>
      <c r="T9">
        <f>'print me lab dilution sheet'!I39</f>
        <v>0</v>
      </c>
      <c r="U9">
        <f t="shared" si="15"/>
        <v>0</v>
      </c>
      <c r="V9">
        <f t="shared" si="16"/>
        <v>0</v>
      </c>
      <c r="W9" s="18" t="e">
        <f t="shared" si="17"/>
        <v>#DIV/0!</v>
      </c>
    </row>
    <row r="10" spans="1:24" ht="16" x14ac:dyDescent="0.2">
      <c r="A10" t="s">
        <v>32</v>
      </c>
      <c r="B10"/>
      <c r="C10">
        <v>14.18</v>
      </c>
      <c r="D10">
        <v>14.998900000000003</v>
      </c>
      <c r="E10">
        <v>1</v>
      </c>
      <c r="F10" s="3">
        <f t="shared" si="0"/>
        <v>0.21268440200000002</v>
      </c>
      <c r="G10" s="3">
        <v>25</v>
      </c>
      <c r="H10" s="3">
        <f t="shared" si="1"/>
        <v>117.54505626604437</v>
      </c>
      <c r="I10" s="3">
        <f t="shared" si="2"/>
        <v>127.61064120000002</v>
      </c>
      <c r="J10" s="3">
        <f t="shared" si="3"/>
        <v>95.707980900000024</v>
      </c>
      <c r="K10" s="35">
        <f t="shared" si="4"/>
        <v>212.68440200000003</v>
      </c>
      <c r="L10">
        <f t="shared" si="5"/>
        <v>9.5707980900000017E-2</v>
      </c>
      <c r="M10" s="5">
        <v>25</v>
      </c>
      <c r="N10" s="6">
        <v>0.45</v>
      </c>
      <c r="O10" s="4">
        <f t="shared" si="19"/>
        <v>117.54505626604434</v>
      </c>
      <c r="P10" s="4">
        <f t="shared" si="18"/>
        <v>332.45494373395564</v>
      </c>
      <c r="Q10" s="15">
        <f t="shared" si="13"/>
        <v>9.3107439068333714E-2</v>
      </c>
      <c r="R10" s="15">
        <f t="shared" si="14"/>
        <v>263.3375609316663</v>
      </c>
      <c r="S10">
        <f>'print me lab dilution sheet'!H40</f>
        <v>0</v>
      </c>
      <c r="T10">
        <f>'print me lab dilution sheet'!I40</f>
        <v>0</v>
      </c>
      <c r="U10">
        <f t="shared" si="15"/>
        <v>0</v>
      </c>
      <c r="V10">
        <f t="shared" si="16"/>
        <v>0</v>
      </c>
      <c r="W10" s="18" t="e">
        <f t="shared" si="17"/>
        <v>#DIV/0!</v>
      </c>
    </row>
    <row r="11" spans="1:24" ht="16" x14ac:dyDescent="0.2">
      <c r="A11" t="s">
        <v>33</v>
      </c>
      <c r="B11"/>
      <c r="C11">
        <v>8.5890000000000004</v>
      </c>
      <c r="D11">
        <v>14.9177</v>
      </c>
      <c r="E11">
        <v>1</v>
      </c>
      <c r="F11" s="3">
        <f t="shared" si="0"/>
        <v>0.12812812530000001</v>
      </c>
      <c r="G11" s="3">
        <v>25</v>
      </c>
      <c r="H11" s="3">
        <f t="shared" si="1"/>
        <v>195.1171918067547</v>
      </c>
      <c r="I11" s="3">
        <f t="shared" si="2"/>
        <v>76.876875179999999</v>
      </c>
      <c r="J11" s="3">
        <f t="shared" si="3"/>
        <v>57.657656384999996</v>
      </c>
      <c r="K11" s="35">
        <f t="shared" si="4"/>
        <v>128.12812529999999</v>
      </c>
      <c r="L11">
        <f t="shared" si="5"/>
        <v>5.7657656384999999E-2</v>
      </c>
      <c r="M11" s="5">
        <v>25</v>
      </c>
      <c r="N11" s="6">
        <v>0.45</v>
      </c>
      <c r="O11" s="4">
        <f t="shared" si="19"/>
        <v>195.1171918067547</v>
      </c>
      <c r="P11" s="4">
        <f t="shared" si="18"/>
        <v>254.8828081932453</v>
      </c>
      <c r="Q11" s="15">
        <f t="shared" si="13"/>
        <v>0.15455232763013041</v>
      </c>
      <c r="R11" s="15">
        <f t="shared" si="14"/>
        <v>201.89267236986962</v>
      </c>
      <c r="S11">
        <f>'print me lab dilution sheet'!H41</f>
        <v>0</v>
      </c>
      <c r="T11">
        <f>'print me lab dilution sheet'!I41</f>
        <v>0</v>
      </c>
      <c r="U11">
        <f t="shared" si="15"/>
        <v>0</v>
      </c>
      <c r="V11">
        <f t="shared" si="16"/>
        <v>0</v>
      </c>
      <c r="W11" s="18" t="e">
        <f t="shared" si="17"/>
        <v>#DIV/0!</v>
      </c>
    </row>
    <row r="12" spans="1:24" ht="16" x14ac:dyDescent="0.2">
      <c r="A12" t="s">
        <v>34</v>
      </c>
      <c r="B12"/>
      <c r="C12">
        <v>9.7080000000000002</v>
      </c>
      <c r="D12">
        <v>16.1069</v>
      </c>
      <c r="E12">
        <v>1</v>
      </c>
      <c r="F12" s="3">
        <f t="shared" si="0"/>
        <v>0.1563657852</v>
      </c>
      <c r="G12" s="3">
        <v>25</v>
      </c>
      <c r="H12" s="3">
        <f t="shared" si="1"/>
        <v>159.881523749097</v>
      </c>
      <c r="I12" s="3">
        <f t="shared" si="2"/>
        <v>93.819471120000003</v>
      </c>
      <c r="J12" s="3">
        <f t="shared" si="3"/>
        <v>70.364603340000002</v>
      </c>
      <c r="K12" s="35">
        <f t="shared" si="4"/>
        <v>156.3657852</v>
      </c>
      <c r="L12">
        <f t="shared" si="5"/>
        <v>7.0364603339999998E-2</v>
      </c>
      <c r="M12" s="5">
        <v>25</v>
      </c>
      <c r="N12" s="6">
        <v>0.45</v>
      </c>
      <c r="O12" s="4">
        <f t="shared" si="19"/>
        <v>159.881523749097</v>
      </c>
      <c r="P12" s="4">
        <f t="shared" si="18"/>
        <v>290.11847625090297</v>
      </c>
      <c r="Q12" s="15">
        <f t="shared" si="13"/>
        <v>0.12664215496165973</v>
      </c>
      <c r="R12" s="15">
        <f t="shared" si="14"/>
        <v>229.80284503834025</v>
      </c>
      <c r="S12">
        <f>'print me lab dilution sheet'!H42</f>
        <v>0</v>
      </c>
      <c r="T12">
        <f>'print me lab dilution sheet'!I42</f>
        <v>0</v>
      </c>
      <c r="U12">
        <f t="shared" si="15"/>
        <v>0</v>
      </c>
      <c r="V12">
        <f t="shared" si="16"/>
        <v>0</v>
      </c>
      <c r="W12" s="18" t="e">
        <f t="shared" si="17"/>
        <v>#DIV/0!</v>
      </c>
    </row>
    <row r="13" spans="1:24" ht="16" x14ac:dyDescent="0.2">
      <c r="A13" t="s">
        <v>35</v>
      </c>
      <c r="B13"/>
      <c r="C13">
        <v>9.3049999999999997</v>
      </c>
      <c r="D13">
        <v>15.8428</v>
      </c>
      <c r="E13">
        <v>1</v>
      </c>
      <c r="F13" s="3">
        <f t="shared" si="0"/>
        <v>0.147417254</v>
      </c>
      <c r="G13" s="3">
        <v>25</v>
      </c>
      <c r="H13" s="3">
        <f t="shared" si="1"/>
        <v>169.58666181639771</v>
      </c>
      <c r="I13" s="3">
        <f t="shared" si="2"/>
        <v>88.450352399999986</v>
      </c>
      <c r="J13" s="3">
        <f t="shared" si="3"/>
        <v>66.337764299999989</v>
      </c>
      <c r="K13" s="35">
        <f t="shared" si="4"/>
        <v>147.41725399999999</v>
      </c>
      <c r="L13">
        <f t="shared" si="5"/>
        <v>6.6337764299999991E-2</v>
      </c>
      <c r="M13" s="5">
        <v>25</v>
      </c>
      <c r="N13" s="6">
        <v>0.45</v>
      </c>
      <c r="O13" s="4">
        <f t="shared" si="19"/>
        <v>169.58666181639771</v>
      </c>
      <c r="P13" s="4">
        <f t="shared" si="18"/>
        <v>280.41333818360226</v>
      </c>
      <c r="Q13" s="15">
        <f t="shared" si="13"/>
        <v>0.13432959482476864</v>
      </c>
      <c r="R13" s="15">
        <f t="shared" si="14"/>
        <v>222.11540517523136</v>
      </c>
      <c r="S13">
        <f>'print me lab dilution sheet'!H43</f>
        <v>0</v>
      </c>
      <c r="T13">
        <f>'print me lab dilution sheet'!I43</f>
        <v>0</v>
      </c>
      <c r="U13">
        <f t="shared" si="15"/>
        <v>0</v>
      </c>
      <c r="V13">
        <f t="shared" si="16"/>
        <v>0</v>
      </c>
      <c r="W13" s="18" t="e">
        <f t="shared" si="17"/>
        <v>#DIV/0!</v>
      </c>
    </row>
    <row r="14" spans="1:24" ht="16" x14ac:dyDescent="0.2">
      <c r="A14" t="s">
        <v>36</v>
      </c>
      <c r="B14"/>
      <c r="C14">
        <v>7.4809999999999999</v>
      </c>
      <c r="D14">
        <v>17.210500000000003</v>
      </c>
      <c r="E14">
        <v>1</v>
      </c>
      <c r="F14" s="3">
        <f t="shared" si="0"/>
        <v>0.12875175050000001</v>
      </c>
      <c r="G14" s="3">
        <v>25</v>
      </c>
      <c r="H14" s="3">
        <f t="shared" si="1"/>
        <v>194.17211729482466</v>
      </c>
      <c r="I14" s="3">
        <f t="shared" si="2"/>
        <v>77.251050300000003</v>
      </c>
      <c r="J14" s="3">
        <f t="shared" si="3"/>
        <v>57.938287725000009</v>
      </c>
      <c r="K14" s="35">
        <f t="shared" si="4"/>
        <v>128.75175050000001</v>
      </c>
      <c r="L14">
        <f t="shared" si="5"/>
        <v>5.7938287725000009E-2</v>
      </c>
      <c r="M14" s="5">
        <v>25</v>
      </c>
      <c r="N14" s="6">
        <v>0.45</v>
      </c>
      <c r="O14" s="4">
        <f t="shared" si="19"/>
        <v>194.17211729482463</v>
      </c>
      <c r="P14" s="4">
        <f t="shared" si="18"/>
        <v>255.82788270517537</v>
      </c>
      <c r="Q14" s="15">
        <f t="shared" si="13"/>
        <v>0.15380373410923059</v>
      </c>
      <c r="R14" s="15">
        <f t="shared" si="14"/>
        <v>202.6412658907694</v>
      </c>
      <c r="S14">
        <f>'print me lab dilution sheet'!H44</f>
        <v>0</v>
      </c>
      <c r="T14">
        <f>'print me lab dilution sheet'!I44</f>
        <v>0</v>
      </c>
      <c r="U14">
        <f t="shared" si="15"/>
        <v>0</v>
      </c>
      <c r="V14">
        <f t="shared" si="16"/>
        <v>0</v>
      </c>
      <c r="W14" s="18" t="e">
        <f t="shared" si="17"/>
        <v>#DIV/0!</v>
      </c>
    </row>
    <row r="15" spans="1:24" ht="16" x14ac:dyDescent="0.2">
      <c r="A15" t="s">
        <v>37</v>
      </c>
      <c r="B15"/>
      <c r="C15">
        <v>8.577</v>
      </c>
      <c r="D15">
        <v>14.848200000000002</v>
      </c>
      <c r="E15">
        <v>1</v>
      </c>
      <c r="F15" s="3">
        <f t="shared" si="0"/>
        <v>0.12735301140000002</v>
      </c>
      <c r="G15" s="3">
        <v>25</v>
      </c>
      <c r="H15" s="3">
        <f t="shared" si="1"/>
        <v>196.30474164036923</v>
      </c>
      <c r="I15" s="3">
        <f t="shared" si="2"/>
        <v>76.411806840000011</v>
      </c>
      <c r="J15" s="3">
        <f t="shared" si="3"/>
        <v>57.308855130000005</v>
      </c>
      <c r="K15" s="35">
        <f t="shared" si="4"/>
        <v>127.35301140000001</v>
      </c>
      <c r="L15">
        <f t="shared" si="5"/>
        <v>5.7308855130000003E-2</v>
      </c>
      <c r="M15" s="5">
        <v>25</v>
      </c>
      <c r="N15" s="6">
        <v>0.45</v>
      </c>
      <c r="O15" s="4">
        <f t="shared" si="19"/>
        <v>196.30474164036923</v>
      </c>
      <c r="P15" s="4">
        <f t="shared" si="18"/>
        <v>253.69525835963077</v>
      </c>
      <c r="Q15" s="15">
        <f t="shared" si="13"/>
        <v>0.15549298585333649</v>
      </c>
      <c r="R15" s="15">
        <f t="shared" si="14"/>
        <v>200.95201414666354</v>
      </c>
      <c r="S15">
        <f>'print me lab dilution sheet'!H45</f>
        <v>0</v>
      </c>
      <c r="T15">
        <f>'print me lab dilution sheet'!I45</f>
        <v>0</v>
      </c>
      <c r="U15">
        <f t="shared" si="15"/>
        <v>0</v>
      </c>
      <c r="V15">
        <f t="shared" si="16"/>
        <v>0</v>
      </c>
      <c r="W15" s="18" t="e">
        <f t="shared" si="17"/>
        <v>#DIV/0!</v>
      </c>
    </row>
    <row r="16" spans="1:24" ht="16" x14ac:dyDescent="0.2">
      <c r="A16" t="s">
        <v>38</v>
      </c>
      <c r="B16"/>
      <c r="C16">
        <v>8.6750000000000007</v>
      </c>
      <c r="D16">
        <v>15.162699999999997</v>
      </c>
      <c r="E16">
        <v>1</v>
      </c>
      <c r="F16" s="3">
        <f t="shared" si="0"/>
        <v>0.1315364225</v>
      </c>
      <c r="G16" s="3">
        <v>25</v>
      </c>
      <c r="H16" s="3">
        <f t="shared" si="1"/>
        <v>190.06142576213063</v>
      </c>
      <c r="I16" s="3">
        <f t="shared" si="2"/>
        <v>78.921853499999983</v>
      </c>
      <c r="J16" s="3">
        <f t="shared" si="3"/>
        <v>59.191390124999998</v>
      </c>
      <c r="K16" s="35">
        <f t="shared" si="4"/>
        <v>131.53642249999999</v>
      </c>
      <c r="L16">
        <f t="shared" si="5"/>
        <v>5.9191390125E-2</v>
      </c>
      <c r="M16" s="5">
        <v>25</v>
      </c>
      <c r="N16" s="6">
        <v>0.45</v>
      </c>
      <c r="O16" s="4">
        <f t="shared" si="19"/>
        <v>190.06142576213065</v>
      </c>
      <c r="P16" s="4">
        <f t="shared" si="18"/>
        <v>259.93857423786937</v>
      </c>
      <c r="Q16" s="15">
        <f t="shared" si="13"/>
        <v>0.1505476553461837</v>
      </c>
      <c r="R16" s="15">
        <f t="shared" si="14"/>
        <v>205.89734465381633</v>
      </c>
      <c r="S16">
        <f>'print me lab dilution sheet'!H46</f>
        <v>0</v>
      </c>
      <c r="T16">
        <f>'print me lab dilution sheet'!I46</f>
        <v>0</v>
      </c>
      <c r="U16">
        <f t="shared" si="15"/>
        <v>0</v>
      </c>
      <c r="V16">
        <f t="shared" si="16"/>
        <v>0</v>
      </c>
      <c r="W16" s="18" t="e">
        <f t="shared" si="17"/>
        <v>#DIV/0!</v>
      </c>
    </row>
    <row r="17" spans="1:23" ht="16" x14ac:dyDescent="0.2">
      <c r="A17" t="s">
        <v>39</v>
      </c>
      <c r="B17"/>
      <c r="C17">
        <v>6.649</v>
      </c>
      <c r="D17">
        <v>15.639900000000001</v>
      </c>
      <c r="E17">
        <v>1</v>
      </c>
      <c r="F17" s="3">
        <f t="shared" si="0"/>
        <v>0.1039896951</v>
      </c>
      <c r="G17" s="3">
        <v>25</v>
      </c>
      <c r="H17" s="3">
        <f t="shared" si="1"/>
        <v>240.40843639323256</v>
      </c>
      <c r="I17" s="3">
        <f t="shared" si="2"/>
        <v>62.393817060000003</v>
      </c>
      <c r="J17" s="3">
        <f t="shared" si="3"/>
        <v>46.795362795000003</v>
      </c>
      <c r="K17" s="35">
        <f t="shared" si="4"/>
        <v>103.98969510000001</v>
      </c>
      <c r="L17">
        <f t="shared" si="5"/>
        <v>4.6795362795000003E-2</v>
      </c>
      <c r="M17" s="5">
        <v>25</v>
      </c>
      <c r="N17" s="6">
        <v>0.45</v>
      </c>
      <c r="O17" s="4">
        <f t="shared" si="19"/>
        <v>240.40843639323256</v>
      </c>
      <c r="P17" s="4">
        <f t="shared" si="18"/>
        <v>209.59156360676744</v>
      </c>
      <c r="Q17" s="15">
        <f t="shared" si="13"/>
        <v>0.1904275224670795</v>
      </c>
      <c r="R17" s="15">
        <f t="shared" si="14"/>
        <v>166.01747753292048</v>
      </c>
      <c r="S17">
        <f>'print me lab dilution sheet'!H47</f>
        <v>0</v>
      </c>
      <c r="T17">
        <f>'print me lab dilution sheet'!I47</f>
        <v>0</v>
      </c>
      <c r="U17">
        <f t="shared" si="15"/>
        <v>0</v>
      </c>
      <c r="V17">
        <f t="shared" si="16"/>
        <v>0</v>
      </c>
      <c r="W17" s="18" t="e">
        <f t="shared" si="17"/>
        <v>#DIV/0!</v>
      </c>
    </row>
    <row r="18" spans="1:23" ht="16" x14ac:dyDescent="0.2">
      <c r="A18" t="s">
        <v>40</v>
      </c>
      <c r="B18"/>
      <c r="C18">
        <v>7.2069999999999999</v>
      </c>
      <c r="D18">
        <v>15.935000000000002</v>
      </c>
      <c r="E18">
        <v>1</v>
      </c>
      <c r="F18" s="3">
        <f t="shared" si="0"/>
        <v>0.11484354500000002</v>
      </c>
      <c r="G18" s="3">
        <v>25</v>
      </c>
      <c r="H18" s="3">
        <f t="shared" si="1"/>
        <v>217.68746340945847</v>
      </c>
      <c r="I18" s="3">
        <f t="shared" si="2"/>
        <v>68.906127000000012</v>
      </c>
      <c r="J18" s="3">
        <f t="shared" si="3"/>
        <v>51.679595250000013</v>
      </c>
      <c r="K18" s="35">
        <f t="shared" si="4"/>
        <v>114.84354500000002</v>
      </c>
      <c r="L18">
        <f t="shared" si="5"/>
        <v>5.1679595250000016E-2</v>
      </c>
      <c r="M18" s="5">
        <v>25</v>
      </c>
      <c r="N18" s="6">
        <v>0.45</v>
      </c>
      <c r="O18" s="4">
        <f t="shared" si="19"/>
        <v>217.68746340945845</v>
      </c>
      <c r="P18" s="4">
        <f t="shared" si="18"/>
        <v>232.31253659054155</v>
      </c>
      <c r="Q18" s="15">
        <f t="shared" si="13"/>
        <v>0.17243023976663205</v>
      </c>
      <c r="R18" s="15">
        <f t="shared" si="14"/>
        <v>184.01476023336798</v>
      </c>
      <c r="S18">
        <f>'print me lab dilution sheet'!H48</f>
        <v>0</v>
      </c>
      <c r="T18">
        <f>'print me lab dilution sheet'!I48</f>
        <v>0</v>
      </c>
      <c r="U18">
        <f t="shared" si="15"/>
        <v>0</v>
      </c>
      <c r="V18">
        <f t="shared" si="16"/>
        <v>0</v>
      </c>
      <c r="W18" s="18" t="e">
        <f t="shared" si="17"/>
        <v>#DIV/0!</v>
      </c>
    </row>
    <row r="19" spans="1:23" ht="16" x14ac:dyDescent="0.2">
      <c r="A19" t="s">
        <v>41</v>
      </c>
      <c r="B19"/>
      <c r="C19">
        <v>7.4749999999999996</v>
      </c>
      <c r="D19">
        <v>15.1158</v>
      </c>
      <c r="E19">
        <v>1</v>
      </c>
      <c r="F19" s="3">
        <f t="shared" si="0"/>
        <v>0.11299060500000001</v>
      </c>
      <c r="G19" s="3">
        <v>25</v>
      </c>
      <c r="H19" s="3">
        <f t="shared" si="1"/>
        <v>221.25733374026981</v>
      </c>
      <c r="I19" s="3">
        <f t="shared" si="2"/>
        <v>67.794363000000004</v>
      </c>
      <c r="J19" s="3">
        <f t="shared" si="3"/>
        <v>50.845772250000003</v>
      </c>
      <c r="K19" s="35">
        <f t="shared" si="4"/>
        <v>112.990605</v>
      </c>
      <c r="L19">
        <f t="shared" si="5"/>
        <v>5.0845772250000004E-2</v>
      </c>
      <c r="M19" s="5">
        <v>25</v>
      </c>
      <c r="N19" s="6">
        <v>0.45</v>
      </c>
      <c r="O19" s="4">
        <f t="shared" si="19"/>
        <v>221.25733374026981</v>
      </c>
      <c r="P19" s="4">
        <f t="shared" si="18"/>
        <v>228.74266625973019</v>
      </c>
      <c r="Q19" s="15">
        <f t="shared" si="13"/>
        <v>0.17525793405566772</v>
      </c>
      <c r="R19" s="15">
        <f t="shared" si="14"/>
        <v>181.18706594433229</v>
      </c>
      <c r="S19">
        <f>'print me lab dilution sheet'!H49</f>
        <v>0</v>
      </c>
      <c r="T19">
        <f>'print me lab dilution sheet'!I49</f>
        <v>0</v>
      </c>
      <c r="U19">
        <f t="shared" si="15"/>
        <v>0</v>
      </c>
      <c r="V19">
        <f t="shared" si="16"/>
        <v>0</v>
      </c>
      <c r="W19" s="18" t="e">
        <f t="shared" si="17"/>
        <v>#DIV/0!</v>
      </c>
    </row>
    <row r="20" spans="1:23" ht="16" x14ac:dyDescent="0.2">
      <c r="A20" t="s">
        <v>42</v>
      </c>
      <c r="B20"/>
      <c r="C20">
        <v>7.2539999999999996</v>
      </c>
      <c r="D20">
        <v>15.773099999999999</v>
      </c>
      <c r="E20">
        <v>1</v>
      </c>
      <c r="F20" s="3">
        <f t="shared" si="0"/>
        <v>0.11441806739999999</v>
      </c>
      <c r="G20" s="3">
        <v>25</v>
      </c>
      <c r="H20" s="3">
        <f t="shared" si="1"/>
        <v>218.49696090916495</v>
      </c>
      <c r="I20" s="3">
        <f t="shared" si="2"/>
        <v>68.650840439999982</v>
      </c>
      <c r="J20" s="3">
        <f t="shared" si="3"/>
        <v>51.488130329999997</v>
      </c>
      <c r="K20" s="35">
        <f t="shared" si="4"/>
        <v>114.41806739999998</v>
      </c>
      <c r="L20">
        <f t="shared" si="5"/>
        <v>5.148813033E-2</v>
      </c>
      <c r="M20" s="5">
        <v>25</v>
      </c>
      <c r="N20" s="6">
        <v>0.45</v>
      </c>
      <c r="O20" s="4">
        <f t="shared" si="19"/>
        <v>218.49696090916495</v>
      </c>
      <c r="P20" s="4">
        <f t="shared" si="18"/>
        <v>231.50303909083505</v>
      </c>
      <c r="Q20" s="15">
        <f t="shared" si="13"/>
        <v>0.17307144273614958</v>
      </c>
      <c r="R20" s="15">
        <f t="shared" si="14"/>
        <v>183.37355726385044</v>
      </c>
      <c r="S20">
        <f>'print me lab dilution sheet'!H50</f>
        <v>0</v>
      </c>
      <c r="T20">
        <f>'print me lab dilution sheet'!I50</f>
        <v>0</v>
      </c>
      <c r="U20">
        <f t="shared" si="15"/>
        <v>0</v>
      </c>
      <c r="V20">
        <f t="shared" si="16"/>
        <v>0</v>
      </c>
      <c r="W20" s="18" t="e">
        <f t="shared" si="17"/>
        <v>#DIV/0!</v>
      </c>
    </row>
    <row r="21" spans="1:23" ht="16" x14ac:dyDescent="0.2">
      <c r="A21" t="s">
        <v>43</v>
      </c>
      <c r="B21"/>
      <c r="C21">
        <v>6.9530000000000003</v>
      </c>
      <c r="D21">
        <v>15.735500000000002</v>
      </c>
      <c r="E21">
        <v>1</v>
      </c>
      <c r="F21" s="3">
        <f t="shared" si="0"/>
        <v>0.10940893150000003</v>
      </c>
      <c r="G21" s="3">
        <v>25</v>
      </c>
      <c r="H21" s="3">
        <f t="shared" si="1"/>
        <v>228.50054065284417</v>
      </c>
      <c r="I21" s="3">
        <f t="shared" si="2"/>
        <v>65.645358900000005</v>
      </c>
      <c r="J21" s="3">
        <f t="shared" si="3"/>
        <v>49.234019175000014</v>
      </c>
      <c r="K21" s="35">
        <f t="shared" si="4"/>
        <v>109.40893150000002</v>
      </c>
      <c r="L21">
        <f t="shared" si="5"/>
        <v>4.9234019175000011E-2</v>
      </c>
      <c r="M21" s="5">
        <v>25</v>
      </c>
      <c r="N21" s="6">
        <v>0.45</v>
      </c>
      <c r="O21" s="4">
        <f t="shared" si="19"/>
        <v>228.50054065284417</v>
      </c>
      <c r="P21" s="4">
        <f t="shared" si="18"/>
        <v>221.49945934715583</v>
      </c>
      <c r="Q21" s="15">
        <f t="shared" si="13"/>
        <v>0.18099527825111786</v>
      </c>
      <c r="R21" s="15">
        <f t="shared" si="14"/>
        <v>175.44972174888215</v>
      </c>
      <c r="S21">
        <f>'print me lab dilution sheet'!H51</f>
        <v>0</v>
      </c>
      <c r="T21">
        <f>'print me lab dilution sheet'!I51</f>
        <v>0</v>
      </c>
      <c r="U21">
        <f t="shared" si="15"/>
        <v>0</v>
      </c>
      <c r="V21">
        <f t="shared" si="16"/>
        <v>0</v>
      </c>
      <c r="W21" s="18" t="e">
        <f t="shared" si="17"/>
        <v>#DIV/0!</v>
      </c>
    </row>
    <row r="22" spans="1:23" ht="16" x14ac:dyDescent="0.2">
      <c r="A22" t="s">
        <v>44</v>
      </c>
      <c r="B22"/>
      <c r="C22">
        <v>6.8109999999999999</v>
      </c>
      <c r="D22">
        <v>15.271100000000001</v>
      </c>
      <c r="E22">
        <v>1</v>
      </c>
      <c r="F22" s="3">
        <f t="shared" si="0"/>
        <v>0.10401146210000001</v>
      </c>
      <c r="G22" s="3">
        <v>25</v>
      </c>
      <c r="H22" s="3">
        <f t="shared" si="1"/>
        <v>240.35812491477319</v>
      </c>
      <c r="I22" s="3">
        <f t="shared" si="2"/>
        <v>62.406877260000002</v>
      </c>
      <c r="J22" s="3">
        <f t="shared" si="3"/>
        <v>46.805157945000005</v>
      </c>
      <c r="K22" s="35">
        <f t="shared" si="4"/>
        <v>104.0114621</v>
      </c>
      <c r="L22">
        <f t="shared" si="5"/>
        <v>4.6805157945000002E-2</v>
      </c>
      <c r="M22" s="5">
        <v>25</v>
      </c>
      <c r="N22" s="6">
        <v>0.45</v>
      </c>
      <c r="O22" s="4">
        <f t="shared" si="19"/>
        <v>240.35812491477319</v>
      </c>
      <c r="P22" s="4">
        <f t="shared" si="18"/>
        <v>209.64187508522681</v>
      </c>
      <c r="Q22" s="15">
        <f t="shared" si="13"/>
        <v>0.19038767074499185</v>
      </c>
      <c r="R22" s="15">
        <f t="shared" si="14"/>
        <v>166.05732925500817</v>
      </c>
      <c r="S22">
        <f>'print me lab dilution sheet'!H52</f>
        <v>0</v>
      </c>
      <c r="T22">
        <f>'print me lab dilution sheet'!I52</f>
        <v>0</v>
      </c>
      <c r="U22">
        <f t="shared" si="15"/>
        <v>0</v>
      </c>
      <c r="V22">
        <f t="shared" si="16"/>
        <v>0</v>
      </c>
      <c r="W22" s="18" t="e">
        <f t="shared" si="17"/>
        <v>#DIV/0!</v>
      </c>
    </row>
    <row r="23" spans="1:23" ht="16" x14ac:dyDescent="0.2">
      <c r="A23" t="s">
        <v>45</v>
      </c>
      <c r="B23"/>
      <c r="C23">
        <v>0.20910000000000001</v>
      </c>
      <c r="D23">
        <v>6.9171000000000014</v>
      </c>
      <c r="E23">
        <v>1</v>
      </c>
      <c r="F23" s="3">
        <f t="shared" si="0"/>
        <v>1.4463656100000004E-3</v>
      </c>
      <c r="G23" s="3">
        <v>25</v>
      </c>
      <c r="H23" s="3">
        <f t="shared" si="1"/>
        <v>17284.703001200363</v>
      </c>
      <c r="I23" s="3">
        <f t="shared" si="2"/>
        <v>0.8678193660000002</v>
      </c>
      <c r="J23" s="3">
        <f t="shared" si="3"/>
        <v>0.65086452450000021</v>
      </c>
      <c r="K23" s="35">
        <f t="shared" si="4"/>
        <v>1.4463656100000004</v>
      </c>
      <c r="L23">
        <f t="shared" si="5"/>
        <v>6.508645245000002E-4</v>
      </c>
      <c r="M23" s="5">
        <v>25</v>
      </c>
      <c r="N23" s="6">
        <v>0.45</v>
      </c>
      <c r="O23" s="4">
        <v>450</v>
      </c>
      <c r="P23" s="4">
        <f t="shared" si="18"/>
        <v>0</v>
      </c>
      <c r="Q23" s="15">
        <f t="shared" si="13"/>
        <v>0.35644500000000001</v>
      </c>
      <c r="R23" s="15">
        <f t="shared" si="14"/>
        <v>0</v>
      </c>
      <c r="S23">
        <f>'print me lab dilution sheet'!H53</f>
        <v>0</v>
      </c>
      <c r="T23">
        <f>'print me lab dilution sheet'!I53</f>
        <v>0</v>
      </c>
      <c r="U23">
        <f t="shared" si="15"/>
        <v>0</v>
      </c>
      <c r="V23">
        <f t="shared" si="16"/>
        <v>0</v>
      </c>
      <c r="W23" s="18" t="e">
        <f t="shared" si="17"/>
        <v>#DIV/0!</v>
      </c>
    </row>
    <row r="24" spans="1:23" ht="16" x14ac:dyDescent="0.2">
      <c r="A24" t="s">
        <v>46</v>
      </c>
      <c r="B24"/>
      <c r="C24">
        <v>0.25069999999999998</v>
      </c>
      <c r="E24">
        <v>1</v>
      </c>
      <c r="F24" s="3">
        <f t="shared" si="0"/>
        <v>0</v>
      </c>
      <c r="G24" s="3">
        <v>25</v>
      </c>
      <c r="H24" s="3" t="e">
        <f t="shared" si="1"/>
        <v>#DIV/0!</v>
      </c>
      <c r="I24" s="3">
        <f t="shared" si="2"/>
        <v>0</v>
      </c>
      <c r="J24" s="3">
        <f t="shared" si="3"/>
        <v>0</v>
      </c>
      <c r="K24" s="35">
        <f t="shared" si="4"/>
        <v>0</v>
      </c>
      <c r="L24">
        <f t="shared" si="5"/>
        <v>0</v>
      </c>
      <c r="M24" s="5">
        <v>25</v>
      </c>
      <c r="N24" s="6">
        <v>0.45</v>
      </c>
      <c r="O24" s="4" t="e">
        <f t="shared" si="19"/>
        <v>#DIV/0!</v>
      </c>
      <c r="P24" s="4" t="e">
        <f t="shared" si="18"/>
        <v>#DIV/0!</v>
      </c>
      <c r="Q24" s="15" t="e">
        <f t="shared" si="13"/>
        <v>#DIV/0!</v>
      </c>
      <c r="R24" s="15" t="e">
        <f t="shared" si="14"/>
        <v>#DIV/0!</v>
      </c>
      <c r="S24">
        <f>'print me lab dilution sheet'!H54</f>
        <v>0</v>
      </c>
      <c r="T24">
        <f>'print me lab dilution sheet'!I54</f>
        <v>0</v>
      </c>
      <c r="U24">
        <f t="shared" si="15"/>
        <v>0</v>
      </c>
      <c r="V24">
        <f t="shared" si="16"/>
        <v>0</v>
      </c>
      <c r="W24" s="18" t="e">
        <f t="shared" si="17"/>
        <v>#DIV/0!</v>
      </c>
    </row>
    <row r="25" spans="1:23" ht="16" x14ac:dyDescent="0.2">
      <c r="A25" t="s">
        <v>47</v>
      </c>
      <c r="B25"/>
      <c r="C25">
        <v>0.17399999999999999</v>
      </c>
      <c r="E25">
        <v>1</v>
      </c>
      <c r="F25" s="3">
        <f t="shared" si="0"/>
        <v>0</v>
      </c>
      <c r="G25" s="3">
        <v>25</v>
      </c>
      <c r="H25" s="3" t="e">
        <f t="shared" si="1"/>
        <v>#DIV/0!</v>
      </c>
      <c r="I25" s="3">
        <f t="shared" si="2"/>
        <v>0</v>
      </c>
      <c r="J25" s="3">
        <f t="shared" si="3"/>
        <v>0</v>
      </c>
      <c r="K25" s="35">
        <f t="shared" si="4"/>
        <v>0</v>
      </c>
      <c r="L25">
        <f t="shared" si="5"/>
        <v>0</v>
      </c>
      <c r="M25" s="5">
        <v>25</v>
      </c>
      <c r="N25" s="6">
        <v>0.45</v>
      </c>
      <c r="O25" s="4" t="e">
        <f t="shared" si="19"/>
        <v>#DIV/0!</v>
      </c>
      <c r="P25" s="4" t="e">
        <f t="shared" si="18"/>
        <v>#DIV/0!</v>
      </c>
      <c r="Q25" s="15" t="e">
        <f t="shared" si="13"/>
        <v>#DIV/0!</v>
      </c>
      <c r="R25" s="15" t="e">
        <f t="shared" si="14"/>
        <v>#DIV/0!</v>
      </c>
      <c r="S25">
        <f>'print me lab dilution sheet'!H55</f>
        <v>0</v>
      </c>
      <c r="T25">
        <f>'print me lab dilution sheet'!I55</f>
        <v>0</v>
      </c>
      <c r="U25">
        <f t="shared" si="15"/>
        <v>0</v>
      </c>
      <c r="V25">
        <f t="shared" si="16"/>
        <v>0</v>
      </c>
      <c r="W25" s="18" t="e">
        <f t="shared" si="17"/>
        <v>#DIV/0!</v>
      </c>
    </row>
    <row r="26" spans="1:23" ht="16" x14ac:dyDescent="0.2">
      <c r="A26" t="s">
        <v>48</v>
      </c>
      <c r="B26"/>
      <c r="C26">
        <v>11.15</v>
      </c>
      <c r="D26">
        <v>14.482499999999998</v>
      </c>
      <c r="E26">
        <v>1</v>
      </c>
      <c r="F26" s="3">
        <f t="shared" si="0"/>
        <v>0.16147987499999999</v>
      </c>
      <c r="G26" s="3">
        <v>25</v>
      </c>
      <c r="H26" s="3">
        <f t="shared" si="1"/>
        <v>154.81805395254361</v>
      </c>
      <c r="I26" s="3">
        <f t="shared" si="2"/>
        <v>96.887924999999996</v>
      </c>
      <c r="J26" s="3">
        <f t="shared" si="3"/>
        <v>72.665943749999997</v>
      </c>
      <c r="K26" s="35">
        <f t="shared" si="4"/>
        <v>161.47987499999999</v>
      </c>
      <c r="L26">
        <f t="shared" si="5"/>
        <v>7.2665943750000003E-2</v>
      </c>
      <c r="M26" s="5">
        <v>25</v>
      </c>
      <c r="N26" s="6">
        <v>0.45</v>
      </c>
      <c r="O26" s="4">
        <f t="shared" si="19"/>
        <v>154.81805395254364</v>
      </c>
      <c r="P26" s="4">
        <f t="shared" si="18"/>
        <v>295.18194604745634</v>
      </c>
      <c r="Q26" s="15">
        <f t="shared" si="13"/>
        <v>0.12263138053580983</v>
      </c>
      <c r="R26" s="15">
        <f t="shared" si="14"/>
        <v>233.81361946419017</v>
      </c>
      <c r="S26">
        <f>'print me lab dilution sheet'!H56</f>
        <v>0</v>
      </c>
      <c r="T26">
        <f>'print me lab dilution sheet'!I56</f>
        <v>0</v>
      </c>
      <c r="U26">
        <f t="shared" si="15"/>
        <v>0</v>
      </c>
      <c r="V26">
        <f t="shared" si="16"/>
        <v>0</v>
      </c>
      <c r="W26" s="18" t="e">
        <f t="shared" si="17"/>
        <v>#DIV/0!</v>
      </c>
    </row>
    <row r="27" spans="1:23" ht="16" x14ac:dyDescent="0.2">
      <c r="A27" t="s">
        <v>49</v>
      </c>
      <c r="B27"/>
      <c r="C27">
        <v>10.61</v>
      </c>
      <c r="D27">
        <v>13.730499999999999</v>
      </c>
      <c r="E27">
        <v>1</v>
      </c>
      <c r="F27" s="3">
        <f t="shared" si="0"/>
        <v>0.14568060499999999</v>
      </c>
      <c r="G27" s="3">
        <v>25</v>
      </c>
      <c r="H27" s="3">
        <f t="shared" si="1"/>
        <v>171.60829336204364</v>
      </c>
      <c r="I27" s="3">
        <f t="shared" si="2"/>
        <v>87.408362999999994</v>
      </c>
      <c r="J27" s="3">
        <f t="shared" si="3"/>
        <v>65.556272249999992</v>
      </c>
      <c r="K27" s="35">
        <f t="shared" si="4"/>
        <v>145.68060499999999</v>
      </c>
      <c r="L27">
        <f t="shared" si="5"/>
        <v>6.5556272249999992E-2</v>
      </c>
      <c r="M27" s="5">
        <v>25</v>
      </c>
      <c r="N27" s="6">
        <v>0.45</v>
      </c>
      <c r="O27" s="4">
        <f t="shared" si="19"/>
        <v>171.60829336204364</v>
      </c>
      <c r="P27" s="4">
        <f t="shared" si="18"/>
        <v>278.39170663795636</v>
      </c>
      <c r="Q27" s="15">
        <f t="shared" si="13"/>
        <v>0.13593092917207478</v>
      </c>
      <c r="R27" s="15">
        <f t="shared" si="14"/>
        <v>220.51407082792525</v>
      </c>
      <c r="S27">
        <f>'print me lab dilution sheet'!H58</f>
        <v>0</v>
      </c>
      <c r="T27">
        <f>'print me lab dilution sheet'!I58</f>
        <v>0</v>
      </c>
      <c r="U27">
        <f t="shared" si="15"/>
        <v>0</v>
      </c>
      <c r="V27">
        <f t="shared" si="16"/>
        <v>0</v>
      </c>
      <c r="W27" s="18" t="e">
        <f t="shared" si="17"/>
        <v>#DIV/0!</v>
      </c>
    </row>
    <row r="28" spans="1:23" ht="16" x14ac:dyDescent="0.2">
      <c r="A28" t="s">
        <v>50</v>
      </c>
      <c r="B28"/>
      <c r="C28">
        <v>10.72</v>
      </c>
      <c r="D28">
        <v>15.085300000000004</v>
      </c>
      <c r="E28">
        <v>1</v>
      </c>
      <c r="F28" s="3">
        <f t="shared" si="0"/>
        <v>0.16171441600000006</v>
      </c>
      <c r="G28" s="3">
        <v>25</v>
      </c>
      <c r="H28" s="3">
        <f t="shared" si="1"/>
        <v>154.59351502713272</v>
      </c>
      <c r="I28" s="3">
        <f t="shared" si="2"/>
        <v>97.028649600000037</v>
      </c>
      <c r="J28" s="3">
        <f t="shared" si="3"/>
        <v>72.771487200000024</v>
      </c>
      <c r="K28" s="35">
        <f t="shared" si="4"/>
        <v>161.71441600000006</v>
      </c>
      <c r="L28">
        <f t="shared" si="5"/>
        <v>7.2771487200000026E-2</v>
      </c>
      <c r="M28" s="5">
        <v>25</v>
      </c>
      <c r="N28" s="6">
        <v>0.45</v>
      </c>
      <c r="O28" s="4">
        <f t="shared" si="19"/>
        <v>154.59351502713272</v>
      </c>
      <c r="P28" s="4">
        <f t="shared" si="18"/>
        <v>295.40648497286725</v>
      </c>
      <c r="Q28" s="15">
        <f t="shared" si="13"/>
        <v>0.12245352325299183</v>
      </c>
      <c r="R28" s="15">
        <f t="shared" si="14"/>
        <v>233.99147674700816</v>
      </c>
      <c r="S28">
        <f>'print me lab dilution sheet'!H59</f>
        <v>0</v>
      </c>
      <c r="T28">
        <f>'print me lab dilution sheet'!I59</f>
        <v>0</v>
      </c>
      <c r="U28">
        <f t="shared" si="15"/>
        <v>0</v>
      </c>
      <c r="V28">
        <f t="shared" si="16"/>
        <v>0</v>
      </c>
      <c r="W28" s="18" t="e">
        <f t="shared" si="17"/>
        <v>#DIV/0!</v>
      </c>
    </row>
    <row r="29" spans="1:23" ht="16" x14ac:dyDescent="0.2">
      <c r="A29" t="s">
        <v>51</v>
      </c>
      <c r="B29"/>
      <c r="C29">
        <v>16.04</v>
      </c>
      <c r="D29">
        <v>14.227200000000003</v>
      </c>
      <c r="E29">
        <v>1</v>
      </c>
      <c r="F29" s="3">
        <f t="shared" si="0"/>
        <v>0.22820428800000006</v>
      </c>
      <c r="G29" s="3">
        <v>25</v>
      </c>
      <c r="H29" s="3">
        <f t="shared" si="1"/>
        <v>109.55096514225006</v>
      </c>
      <c r="I29" s="3">
        <f t="shared" si="2"/>
        <v>136.92257280000001</v>
      </c>
      <c r="J29" s="3">
        <f t="shared" si="3"/>
        <v>102.69192960000002</v>
      </c>
      <c r="K29" s="35">
        <f t="shared" si="4"/>
        <v>228.20428800000005</v>
      </c>
      <c r="L29">
        <f t="shared" si="5"/>
        <v>0.10269192960000002</v>
      </c>
      <c r="M29" s="5">
        <v>25</v>
      </c>
      <c r="N29" s="6">
        <v>0.45</v>
      </c>
      <c r="O29" s="4">
        <f t="shared" si="19"/>
        <v>109.55096514225006</v>
      </c>
      <c r="P29" s="4">
        <f t="shared" si="18"/>
        <v>340.44903485774995</v>
      </c>
      <c r="Q29" s="15">
        <f t="shared" si="13"/>
        <v>8.6775319489176286E-2</v>
      </c>
      <c r="R29" s="15">
        <f t="shared" si="14"/>
        <v>269.66968051082375</v>
      </c>
      <c r="S29">
        <f>'print me lab dilution sheet'!H60</f>
        <v>0</v>
      </c>
      <c r="T29">
        <f>'print me lab dilution sheet'!I60</f>
        <v>0</v>
      </c>
      <c r="U29">
        <f t="shared" si="15"/>
        <v>0</v>
      </c>
      <c r="V29">
        <f t="shared" si="16"/>
        <v>0</v>
      </c>
      <c r="W29" s="18" t="e">
        <f t="shared" si="17"/>
        <v>#DIV/0!</v>
      </c>
    </row>
    <row r="30" spans="1:23" ht="16" x14ac:dyDescent="0.2">
      <c r="A30" t="s">
        <v>52</v>
      </c>
      <c r="B30"/>
      <c r="C30">
        <v>16.399999999999999</v>
      </c>
      <c r="D30">
        <v>14.733000000000001</v>
      </c>
      <c r="E30">
        <v>1</v>
      </c>
      <c r="F30" s="3">
        <f t="shared" si="0"/>
        <v>0.24162119999999998</v>
      </c>
      <c r="G30" s="3">
        <v>25</v>
      </c>
      <c r="H30" s="3">
        <f t="shared" si="1"/>
        <v>103.46774206899065</v>
      </c>
      <c r="I30" s="3">
        <f t="shared" si="2"/>
        <v>144.97271999999998</v>
      </c>
      <c r="J30" s="3">
        <f t="shared" si="3"/>
        <v>108.72954</v>
      </c>
      <c r="K30" s="35">
        <f t="shared" si="4"/>
        <v>241.62119999999999</v>
      </c>
      <c r="L30">
        <f t="shared" si="5"/>
        <v>0.10872954</v>
      </c>
      <c r="M30" s="5">
        <v>25</v>
      </c>
      <c r="N30" s="6">
        <v>0.45</v>
      </c>
      <c r="O30" s="4">
        <f t="shared" si="19"/>
        <v>103.46774206899063</v>
      </c>
      <c r="P30" s="4">
        <f t="shared" si="18"/>
        <v>346.53225793100938</v>
      </c>
      <c r="Q30" s="15">
        <f t="shared" si="13"/>
        <v>8.1956798492847482E-2</v>
      </c>
      <c r="R30" s="15">
        <f t="shared" si="14"/>
        <v>274.48820150715255</v>
      </c>
      <c r="S30">
        <f>'print me lab dilution sheet'!H61</f>
        <v>0</v>
      </c>
      <c r="T30">
        <f>'print me lab dilution sheet'!I61</f>
        <v>0</v>
      </c>
      <c r="U30">
        <f t="shared" si="15"/>
        <v>0</v>
      </c>
      <c r="V30">
        <f t="shared" si="16"/>
        <v>0</v>
      </c>
      <c r="W30" s="18" t="e">
        <f t="shared" si="17"/>
        <v>#DIV/0!</v>
      </c>
    </row>
    <row r="31" spans="1:23" ht="16" x14ac:dyDescent="0.2">
      <c r="A31" t="s">
        <v>53</v>
      </c>
      <c r="B31"/>
      <c r="C31">
        <v>17.09</v>
      </c>
      <c r="D31">
        <v>14.936800000000002</v>
      </c>
      <c r="E31">
        <v>1</v>
      </c>
      <c r="F31" s="3">
        <f t="shared" si="0"/>
        <v>0.25526991200000004</v>
      </c>
      <c r="G31" s="3">
        <v>25</v>
      </c>
      <c r="H31" s="3">
        <f t="shared" si="1"/>
        <v>97.935553015742798</v>
      </c>
      <c r="I31" s="3">
        <f t="shared" si="2"/>
        <v>153.16194720000001</v>
      </c>
      <c r="J31" s="3">
        <f t="shared" si="3"/>
        <v>114.87146040000002</v>
      </c>
      <c r="K31" s="35">
        <f t="shared" si="4"/>
        <v>255.26991200000003</v>
      </c>
      <c r="L31">
        <f t="shared" si="5"/>
        <v>0.11487146040000001</v>
      </c>
      <c r="M31" s="5">
        <v>25</v>
      </c>
      <c r="N31" s="6">
        <v>0.45</v>
      </c>
      <c r="O31" s="4">
        <f t="shared" si="19"/>
        <v>97.935553015742784</v>
      </c>
      <c r="P31" s="4">
        <f t="shared" si="18"/>
        <v>352.06444698425719</v>
      </c>
      <c r="Q31" s="15">
        <f t="shared" si="13"/>
        <v>7.757475154376986E-2</v>
      </c>
      <c r="R31" s="15">
        <f t="shared" si="14"/>
        <v>278.87024845623012</v>
      </c>
      <c r="S31">
        <f>'print me lab dilution sheet'!H62</f>
        <v>0</v>
      </c>
      <c r="T31">
        <f>'print me lab dilution sheet'!I62</f>
        <v>0</v>
      </c>
      <c r="U31">
        <f t="shared" si="15"/>
        <v>0</v>
      </c>
      <c r="V31">
        <f t="shared" si="16"/>
        <v>0</v>
      </c>
      <c r="W31" s="18" t="e">
        <f t="shared" si="17"/>
        <v>#DIV/0!</v>
      </c>
    </row>
    <row r="32" spans="1:23" ht="16" x14ac:dyDescent="0.2">
      <c r="A32" t="s">
        <v>54</v>
      </c>
      <c r="B32"/>
      <c r="C32">
        <v>12.57</v>
      </c>
      <c r="D32">
        <v>15.149700000000003</v>
      </c>
      <c r="E32">
        <v>1</v>
      </c>
      <c r="F32" s="3">
        <f t="shared" si="0"/>
        <v>0.19043172900000005</v>
      </c>
      <c r="G32" s="3">
        <v>25</v>
      </c>
      <c r="H32" s="3">
        <f t="shared" si="1"/>
        <v>131.28064388891829</v>
      </c>
      <c r="I32" s="3">
        <f t="shared" si="2"/>
        <v>114.25903740000003</v>
      </c>
      <c r="J32" s="3">
        <f t="shared" si="3"/>
        <v>85.694278050000023</v>
      </c>
      <c r="K32" s="35">
        <f t="shared" si="4"/>
        <v>190.43172900000005</v>
      </c>
      <c r="L32">
        <f t="shared" si="5"/>
        <v>8.5694278050000017E-2</v>
      </c>
      <c r="M32" s="5">
        <v>25</v>
      </c>
      <c r="N32" s="6">
        <v>0.45</v>
      </c>
      <c r="O32" s="4">
        <f t="shared" si="19"/>
        <v>131.28064388891829</v>
      </c>
      <c r="P32" s="4">
        <f t="shared" si="18"/>
        <v>318.71935611108171</v>
      </c>
      <c r="Q32" s="15">
        <f t="shared" si="13"/>
        <v>0.10398739802441219</v>
      </c>
      <c r="R32" s="15">
        <f t="shared" si="14"/>
        <v>252.45760197558783</v>
      </c>
      <c r="S32">
        <f>'print me lab dilution sheet'!H63</f>
        <v>0</v>
      </c>
      <c r="T32">
        <f>'print me lab dilution sheet'!I63</f>
        <v>0</v>
      </c>
      <c r="U32">
        <f t="shared" si="15"/>
        <v>0</v>
      </c>
      <c r="V32">
        <f t="shared" si="16"/>
        <v>0</v>
      </c>
      <c r="W32" s="18" t="e">
        <f t="shared" si="17"/>
        <v>#DIV/0!</v>
      </c>
    </row>
    <row r="33" spans="1:23" ht="16" x14ac:dyDescent="0.2">
      <c r="A33" t="s">
        <v>55</v>
      </c>
      <c r="B33"/>
      <c r="C33">
        <v>12.33</v>
      </c>
      <c r="D33">
        <v>15.426000000000002</v>
      </c>
      <c r="E33">
        <v>1</v>
      </c>
      <c r="F33" s="3">
        <f t="shared" si="0"/>
        <v>0.19020258000000001</v>
      </c>
      <c r="G33" s="3">
        <v>25</v>
      </c>
      <c r="H33" s="3">
        <f t="shared" si="1"/>
        <v>131.43880592997212</v>
      </c>
      <c r="I33" s="3">
        <f t="shared" si="2"/>
        <v>114.121548</v>
      </c>
      <c r="J33" s="3">
        <f t="shared" si="3"/>
        <v>85.591161000000014</v>
      </c>
      <c r="K33" s="35">
        <f t="shared" si="4"/>
        <v>190.20258000000001</v>
      </c>
      <c r="L33">
        <f t="shared" si="5"/>
        <v>8.5591161000000013E-2</v>
      </c>
      <c r="M33" s="5">
        <v>25</v>
      </c>
      <c r="N33" s="6">
        <v>0.45</v>
      </c>
      <c r="O33" s="4">
        <f t="shared" si="19"/>
        <v>131.43880592997212</v>
      </c>
      <c r="P33" s="4">
        <f t="shared" si="18"/>
        <v>318.56119407002791</v>
      </c>
      <c r="Q33" s="15">
        <f t="shared" si="13"/>
        <v>0.10411267817713092</v>
      </c>
      <c r="R33" s="15">
        <f t="shared" si="14"/>
        <v>252.33232182286912</v>
      </c>
      <c r="S33">
        <f>'print me lab dilution sheet'!H64</f>
        <v>0</v>
      </c>
      <c r="T33">
        <f>'print me lab dilution sheet'!I64</f>
        <v>0</v>
      </c>
      <c r="U33">
        <f t="shared" si="15"/>
        <v>0</v>
      </c>
      <c r="V33">
        <f t="shared" si="16"/>
        <v>0</v>
      </c>
      <c r="W33" s="18" t="e">
        <f t="shared" si="17"/>
        <v>#DIV/0!</v>
      </c>
    </row>
    <row r="34" spans="1:23" ht="16" x14ac:dyDescent="0.2">
      <c r="A34" t="s">
        <v>56</v>
      </c>
      <c r="B34"/>
      <c r="C34">
        <v>13.07</v>
      </c>
      <c r="D34">
        <v>15.313599999999997</v>
      </c>
      <c r="E34">
        <v>1</v>
      </c>
      <c r="F34" s="3">
        <f t="shared" ref="F34:F66" si="20">C34*D34/1000</f>
        <v>0.20014875199999999</v>
      </c>
      <c r="G34" s="3">
        <v>25</v>
      </c>
      <c r="H34" s="3">
        <f t="shared" ref="H34:H66" si="21">1/(F34/G34)</f>
        <v>124.90709909597639</v>
      </c>
      <c r="I34" s="3">
        <f t="shared" ref="I34:I66" si="22">(C34*D34/E34)*0.6</f>
        <v>120.08925119999998</v>
      </c>
      <c r="J34" s="3">
        <f t="shared" ref="J34:J66" si="23">(C34*D34/E34)*0.45</f>
        <v>90.066938399999984</v>
      </c>
      <c r="K34" s="35">
        <f t="shared" ref="K34:K66" si="24">(C34*D34/E34)</f>
        <v>200.14875199999997</v>
      </c>
      <c r="L34">
        <f t="shared" ref="L34:L66" si="25">J34*E34/1000</f>
        <v>9.0066938399999991E-2</v>
      </c>
      <c r="M34" s="5">
        <v>25</v>
      </c>
      <c r="N34" s="6">
        <v>0.45</v>
      </c>
      <c r="O34" s="4">
        <f t="shared" si="19"/>
        <v>124.90709909597641</v>
      </c>
      <c r="P34" s="4">
        <f t="shared" si="18"/>
        <v>325.09290090402362</v>
      </c>
      <c r="Q34" s="15">
        <f t="shared" si="13"/>
        <v>9.8938913193922909E-2</v>
      </c>
      <c r="R34" s="15">
        <f t="shared" si="14"/>
        <v>257.50608680607712</v>
      </c>
      <c r="S34">
        <f>'print me lab dilution sheet'!H65</f>
        <v>0</v>
      </c>
      <c r="T34">
        <f>'print me lab dilution sheet'!I65</f>
        <v>0</v>
      </c>
      <c r="U34">
        <f t="shared" si="15"/>
        <v>0</v>
      </c>
      <c r="V34">
        <f t="shared" si="16"/>
        <v>0</v>
      </c>
      <c r="W34" s="18" t="e">
        <f t="shared" si="17"/>
        <v>#DIV/0!</v>
      </c>
    </row>
    <row r="35" spans="1:23" ht="16" x14ac:dyDescent="0.2">
      <c r="A35" t="s">
        <v>57</v>
      </c>
      <c r="B35"/>
      <c r="C35">
        <v>9.11</v>
      </c>
      <c r="D35">
        <v>14.702899999999996</v>
      </c>
      <c r="E35">
        <v>1</v>
      </c>
      <c r="F35" s="3">
        <f t="shared" si="20"/>
        <v>0.13394341899999995</v>
      </c>
      <c r="G35" s="3">
        <v>25</v>
      </c>
      <c r="H35" s="3">
        <f t="shared" si="21"/>
        <v>186.64597474550064</v>
      </c>
      <c r="I35" s="3">
        <f t="shared" si="22"/>
        <v>80.366051399999961</v>
      </c>
      <c r="J35" s="3">
        <f t="shared" si="23"/>
        <v>60.274538549999981</v>
      </c>
      <c r="K35" s="35">
        <f t="shared" si="24"/>
        <v>133.94341899999995</v>
      </c>
      <c r="L35">
        <f t="shared" si="25"/>
        <v>6.0274538549999979E-2</v>
      </c>
      <c r="M35" s="5">
        <v>25</v>
      </c>
      <c r="N35" s="6">
        <v>0.45</v>
      </c>
      <c r="O35" s="4">
        <f t="shared" si="19"/>
        <v>186.64597474550061</v>
      </c>
      <c r="P35" s="4">
        <f t="shared" si="18"/>
        <v>263.35402525449939</v>
      </c>
      <c r="Q35" s="15">
        <f t="shared" si="13"/>
        <v>0.14784227659591104</v>
      </c>
      <c r="R35" s="15">
        <f t="shared" si="14"/>
        <v>208.60272340408898</v>
      </c>
      <c r="S35">
        <f>'print me lab dilution sheet'!H66</f>
        <v>0</v>
      </c>
      <c r="T35">
        <f>'print me lab dilution sheet'!I66</f>
        <v>0</v>
      </c>
      <c r="U35">
        <f t="shared" si="15"/>
        <v>0</v>
      </c>
      <c r="V35">
        <f t="shared" si="16"/>
        <v>0</v>
      </c>
      <c r="W35" s="18" t="e">
        <f t="shared" si="17"/>
        <v>#DIV/0!</v>
      </c>
    </row>
    <row r="36" spans="1:23" ht="16" x14ac:dyDescent="0.2">
      <c r="A36" t="s">
        <v>58</v>
      </c>
      <c r="B36"/>
      <c r="C36">
        <v>9.2370000000000001</v>
      </c>
      <c r="D36">
        <v>15.911000000000001</v>
      </c>
      <c r="E36">
        <v>1</v>
      </c>
      <c r="F36" s="3">
        <f t="shared" si="20"/>
        <v>0.14696990700000001</v>
      </c>
      <c r="G36" s="3">
        <v>25</v>
      </c>
      <c r="H36" s="3">
        <f t="shared" si="21"/>
        <v>170.10284969425749</v>
      </c>
      <c r="I36" s="3">
        <f t="shared" si="22"/>
        <v>88.181944200000004</v>
      </c>
      <c r="J36" s="3">
        <f t="shared" si="23"/>
        <v>66.13645815000001</v>
      </c>
      <c r="K36" s="35">
        <f t="shared" si="24"/>
        <v>146.96990700000001</v>
      </c>
      <c r="L36">
        <f t="shared" si="25"/>
        <v>6.6136458150000008E-2</v>
      </c>
      <c r="M36" s="5">
        <v>25</v>
      </c>
      <c r="N36" s="6">
        <v>0.45</v>
      </c>
      <c r="O36" s="4">
        <f t="shared" si="19"/>
        <v>170.10284969425746</v>
      </c>
      <c r="P36" s="4">
        <f t="shared" si="18"/>
        <v>279.89715030574257</v>
      </c>
      <c r="Q36" s="15">
        <f t="shared" si="13"/>
        <v>0.13473846724282135</v>
      </c>
      <c r="R36" s="15">
        <f t="shared" si="14"/>
        <v>221.70653275717871</v>
      </c>
      <c r="S36">
        <f>'print me lab dilution sheet'!H67</f>
        <v>0</v>
      </c>
      <c r="T36">
        <f>'print me lab dilution sheet'!I67</f>
        <v>0</v>
      </c>
      <c r="U36">
        <f t="shared" si="15"/>
        <v>0</v>
      </c>
      <c r="V36">
        <f t="shared" si="16"/>
        <v>0</v>
      </c>
      <c r="W36" s="18" t="e">
        <f t="shared" si="17"/>
        <v>#DIV/0!</v>
      </c>
    </row>
    <row r="37" spans="1:23" ht="16" x14ac:dyDescent="0.2">
      <c r="A37" t="s">
        <v>59</v>
      </c>
      <c r="B37"/>
      <c r="C37">
        <v>11.41</v>
      </c>
      <c r="D37">
        <v>14.867799999999999</v>
      </c>
      <c r="E37">
        <v>1</v>
      </c>
      <c r="F37" s="3">
        <f t="shared" si="20"/>
        <v>0.16964159799999998</v>
      </c>
      <c r="G37" s="3">
        <v>25</v>
      </c>
      <c r="H37" s="3">
        <f t="shared" si="21"/>
        <v>147.36951487570875</v>
      </c>
      <c r="I37" s="3">
        <f t="shared" si="22"/>
        <v>101.78495879999998</v>
      </c>
      <c r="J37" s="3">
        <f t="shared" si="23"/>
        <v>76.338719099999992</v>
      </c>
      <c r="K37" s="35">
        <f t="shared" si="24"/>
        <v>169.64159799999999</v>
      </c>
      <c r="L37">
        <f t="shared" si="25"/>
        <v>7.6338719099999994E-2</v>
      </c>
      <c r="M37" s="5">
        <v>25</v>
      </c>
      <c r="N37" s="6">
        <v>0.45</v>
      </c>
      <c r="O37" s="4">
        <f t="shared" si="19"/>
        <v>147.36951487570875</v>
      </c>
      <c r="P37" s="4">
        <f t="shared" si="18"/>
        <v>302.63048512429123</v>
      </c>
      <c r="Q37" s="15">
        <f t="shared" si="13"/>
        <v>0.1167313927330489</v>
      </c>
      <c r="R37" s="15">
        <f t="shared" si="14"/>
        <v>239.7136072669511</v>
      </c>
      <c r="S37">
        <f>'print me lab dilution sheet'!H68</f>
        <v>0</v>
      </c>
      <c r="T37">
        <f>'print me lab dilution sheet'!I68</f>
        <v>0</v>
      </c>
      <c r="U37">
        <f t="shared" si="15"/>
        <v>0</v>
      </c>
      <c r="V37">
        <f t="shared" si="16"/>
        <v>0</v>
      </c>
      <c r="W37" s="18" t="e">
        <f t="shared" si="17"/>
        <v>#DIV/0!</v>
      </c>
    </row>
    <row r="38" spans="1:23" ht="16" x14ac:dyDescent="0.2">
      <c r="A38" t="s">
        <v>60</v>
      </c>
      <c r="B38"/>
      <c r="C38">
        <v>7.407</v>
      </c>
      <c r="D38">
        <v>16.507899999999999</v>
      </c>
      <c r="E38">
        <v>1</v>
      </c>
      <c r="F38" s="3">
        <f t="shared" si="20"/>
        <v>0.1222740153</v>
      </c>
      <c r="G38" s="3">
        <v>25</v>
      </c>
      <c r="H38" s="3">
        <f t="shared" si="21"/>
        <v>204.45881276297632</v>
      </c>
      <c r="I38" s="3">
        <f t="shared" si="22"/>
        <v>73.364409179999996</v>
      </c>
      <c r="J38" s="3">
        <f t="shared" si="23"/>
        <v>55.023306885000004</v>
      </c>
      <c r="K38" s="35">
        <f t="shared" si="24"/>
        <v>122.2740153</v>
      </c>
      <c r="L38">
        <f t="shared" si="25"/>
        <v>5.5023306885000005E-2</v>
      </c>
      <c r="M38" s="5">
        <v>25</v>
      </c>
      <c r="N38" s="6">
        <v>0.45</v>
      </c>
      <c r="O38" s="4">
        <f t="shared" si="19"/>
        <v>204.45881276297629</v>
      </c>
      <c r="P38" s="4">
        <f t="shared" si="18"/>
        <v>245.54118723702371</v>
      </c>
      <c r="Q38" s="15">
        <f t="shared" si="13"/>
        <v>0.16195182558955351</v>
      </c>
      <c r="R38" s="15">
        <f t="shared" si="14"/>
        <v>194.49317441044647</v>
      </c>
      <c r="S38">
        <f>'print me lab dilution sheet'!H69</f>
        <v>0</v>
      </c>
      <c r="T38">
        <f>'print me lab dilution sheet'!I69</f>
        <v>0</v>
      </c>
      <c r="U38">
        <f t="shared" si="15"/>
        <v>0</v>
      </c>
      <c r="V38">
        <f t="shared" si="16"/>
        <v>0</v>
      </c>
      <c r="W38" s="18" t="e">
        <f t="shared" si="17"/>
        <v>#DIV/0!</v>
      </c>
    </row>
    <row r="39" spans="1:23" ht="16" x14ac:dyDescent="0.2">
      <c r="A39" t="s">
        <v>61</v>
      </c>
      <c r="B39"/>
      <c r="C39">
        <v>7.2430000000000003</v>
      </c>
      <c r="D39">
        <v>15.423500000000001</v>
      </c>
      <c r="E39">
        <v>1</v>
      </c>
      <c r="F39" s="3">
        <f t="shared" si="20"/>
        <v>0.1117124105</v>
      </c>
      <c r="G39" s="3">
        <v>25</v>
      </c>
      <c r="H39" s="3">
        <f t="shared" si="21"/>
        <v>223.78892271776735</v>
      </c>
      <c r="I39" s="3">
        <f t="shared" si="22"/>
        <v>67.027446299999994</v>
      </c>
      <c r="J39" s="3">
        <f t="shared" si="23"/>
        <v>50.270584725000006</v>
      </c>
      <c r="K39" s="35">
        <f t="shared" si="24"/>
        <v>111.7124105</v>
      </c>
      <c r="L39">
        <f t="shared" si="25"/>
        <v>5.0270584725000005E-2</v>
      </c>
      <c r="M39" s="5">
        <v>25</v>
      </c>
      <c r="N39" s="6">
        <v>0.45</v>
      </c>
      <c r="O39" s="4">
        <f t="shared" si="19"/>
        <v>223.78892271776729</v>
      </c>
      <c r="P39" s="4">
        <f t="shared" si="18"/>
        <v>226.21107728223271</v>
      </c>
      <c r="Q39" s="15">
        <f t="shared" si="13"/>
        <v>0.17726320568474346</v>
      </c>
      <c r="R39" s="15">
        <f t="shared" si="14"/>
        <v>179.18179431525652</v>
      </c>
      <c r="S39">
        <f>'print me lab dilution sheet'!H70</f>
        <v>0</v>
      </c>
      <c r="T39">
        <f>'print me lab dilution sheet'!I70</f>
        <v>0</v>
      </c>
      <c r="U39">
        <f t="shared" si="15"/>
        <v>0</v>
      </c>
      <c r="V39">
        <f t="shared" si="16"/>
        <v>0</v>
      </c>
      <c r="W39" s="18" t="e">
        <f t="shared" si="17"/>
        <v>#DIV/0!</v>
      </c>
    </row>
    <row r="40" spans="1:23" ht="16" x14ac:dyDescent="0.2">
      <c r="A40" t="s">
        <v>62</v>
      </c>
      <c r="B40"/>
      <c r="C40">
        <v>6.9640000000000004</v>
      </c>
      <c r="D40">
        <v>16.476799999999997</v>
      </c>
      <c r="E40">
        <v>1</v>
      </c>
      <c r="F40" s="3">
        <f t="shared" si="20"/>
        <v>0.11474443519999998</v>
      </c>
      <c r="G40" s="3">
        <v>25</v>
      </c>
      <c r="H40" s="3">
        <f t="shared" si="21"/>
        <v>217.87548961677234</v>
      </c>
      <c r="I40" s="3">
        <f t="shared" si="22"/>
        <v>68.846661119999993</v>
      </c>
      <c r="J40" s="3">
        <f t="shared" si="23"/>
        <v>51.634995839999995</v>
      </c>
      <c r="K40" s="35">
        <f t="shared" si="24"/>
        <v>114.74443519999998</v>
      </c>
      <c r="L40">
        <f t="shared" si="25"/>
        <v>5.1634995839999996E-2</v>
      </c>
      <c r="M40" s="5">
        <v>25</v>
      </c>
      <c r="N40" s="6">
        <v>0.45</v>
      </c>
      <c r="O40" s="4">
        <f t="shared" si="19"/>
        <v>217.87548961677231</v>
      </c>
      <c r="P40" s="4">
        <f t="shared" si="18"/>
        <v>232.12451038322769</v>
      </c>
      <c r="Q40" s="15">
        <f t="shared" si="13"/>
        <v>0.17257917532544537</v>
      </c>
      <c r="R40" s="15">
        <f t="shared" si="14"/>
        <v>183.86582467455466</v>
      </c>
      <c r="S40">
        <f>'print me lab dilution sheet'!H71</f>
        <v>0</v>
      </c>
      <c r="T40">
        <f>'print me lab dilution sheet'!I71</f>
        <v>0</v>
      </c>
      <c r="U40">
        <f t="shared" si="15"/>
        <v>0</v>
      </c>
      <c r="V40">
        <f t="shared" si="16"/>
        <v>0</v>
      </c>
      <c r="W40" s="18" t="e">
        <f t="shared" si="17"/>
        <v>#DIV/0!</v>
      </c>
    </row>
    <row r="41" spans="1:23" ht="16" x14ac:dyDescent="0.2">
      <c r="A41" t="s">
        <v>63</v>
      </c>
      <c r="B41"/>
      <c r="C41">
        <v>7.0170000000000003</v>
      </c>
      <c r="D41">
        <v>15.654999999999998</v>
      </c>
      <c r="E41">
        <v>1</v>
      </c>
      <c r="F41" s="3">
        <f t="shared" si="20"/>
        <v>0.10985113499999999</v>
      </c>
      <c r="G41" s="3">
        <v>25</v>
      </c>
      <c r="H41" s="3">
        <f t="shared" si="21"/>
        <v>227.58071639405458</v>
      </c>
      <c r="I41" s="3">
        <f t="shared" si="22"/>
        <v>65.910680999999983</v>
      </c>
      <c r="J41" s="3">
        <f t="shared" si="23"/>
        <v>49.433010749999994</v>
      </c>
      <c r="K41" s="35">
        <f t="shared" si="24"/>
        <v>109.85113499999999</v>
      </c>
      <c r="L41">
        <f t="shared" si="25"/>
        <v>4.9433010749999992E-2</v>
      </c>
      <c r="M41" s="5">
        <v>25</v>
      </c>
      <c r="N41" s="6">
        <v>0.45</v>
      </c>
      <c r="O41" s="4">
        <f t="shared" si="19"/>
        <v>227.58071639405458</v>
      </c>
      <c r="P41" s="4">
        <f t="shared" si="18"/>
        <v>222.41928360594542</v>
      </c>
      <c r="Q41" s="15">
        <f t="shared" si="13"/>
        <v>0.18026668545573063</v>
      </c>
      <c r="R41" s="15">
        <f t="shared" si="14"/>
        <v>176.17831454426937</v>
      </c>
      <c r="S41">
        <f>'print me lab dilution sheet'!H72</f>
        <v>0</v>
      </c>
      <c r="T41">
        <f>'print me lab dilution sheet'!I72</f>
        <v>0</v>
      </c>
      <c r="U41">
        <f t="shared" si="15"/>
        <v>0</v>
      </c>
      <c r="V41">
        <f t="shared" si="16"/>
        <v>0</v>
      </c>
      <c r="W41" s="18" t="e">
        <f t="shared" si="17"/>
        <v>#DIV/0!</v>
      </c>
    </row>
    <row r="42" spans="1:23" ht="14" customHeight="1" x14ac:dyDescent="0.2">
      <c r="A42" t="s">
        <v>64</v>
      </c>
      <c r="B42"/>
      <c r="C42">
        <v>6.3730000000000002</v>
      </c>
      <c r="D42">
        <v>15.531200000000002</v>
      </c>
      <c r="E42">
        <v>1</v>
      </c>
      <c r="F42" s="3"/>
      <c r="G42" s="3">
        <v>26</v>
      </c>
      <c r="H42" s="3" t="e">
        <f t="shared" ref="H42" si="26">1/(F42/G42)</f>
        <v>#DIV/0!</v>
      </c>
      <c r="I42" s="3">
        <f t="shared" ref="I42" si="27">(C42*D42/E42)*0.6</f>
        <v>59.388202560000003</v>
      </c>
      <c r="J42" s="3">
        <f t="shared" ref="J42" si="28">(C42*D42/E42)*0.45</f>
        <v>44.541151920000004</v>
      </c>
      <c r="K42" s="35">
        <f t="shared" ref="K42" si="29">(C42*D42/E42)</f>
        <v>98.980337600000013</v>
      </c>
      <c r="L42">
        <f t="shared" ref="L42" si="30">J42*E42/1000</f>
        <v>4.4541151920000008E-2</v>
      </c>
      <c r="M42" s="5">
        <v>25</v>
      </c>
      <c r="N42" s="6">
        <v>0.45</v>
      </c>
      <c r="O42" s="4">
        <f t="shared" si="19"/>
        <v>252.575416554247</v>
      </c>
      <c r="P42" s="4">
        <f t="shared" si="18"/>
        <v>197.424583445753</v>
      </c>
      <c r="Q42" s="15">
        <f t="shared" si="13"/>
        <v>0.20006498745261905</v>
      </c>
      <c r="R42" s="15">
        <f t="shared" si="14"/>
        <v>156.38001254738094</v>
      </c>
      <c r="S42">
        <f>'print me lab dilution sheet'!H73</f>
        <v>0</v>
      </c>
      <c r="T42">
        <f>'print me lab dilution sheet'!I73</f>
        <v>0</v>
      </c>
      <c r="U42">
        <f t="shared" si="15"/>
        <v>0</v>
      </c>
      <c r="V42">
        <f t="shared" si="16"/>
        <v>0</v>
      </c>
      <c r="W42" s="18" t="e">
        <f t="shared" si="17"/>
        <v>#DIV/0!</v>
      </c>
    </row>
    <row r="43" spans="1:23" ht="16" x14ac:dyDescent="0.2">
      <c r="A43" t="s">
        <v>65</v>
      </c>
      <c r="B43"/>
      <c r="C43">
        <v>5.944</v>
      </c>
      <c r="D43">
        <v>15.8398</v>
      </c>
      <c r="E43">
        <v>1</v>
      </c>
      <c r="F43" s="3">
        <f t="shared" si="20"/>
        <v>9.4151771199999998E-2</v>
      </c>
      <c r="G43" s="3">
        <v>25</v>
      </c>
      <c r="H43" s="3">
        <f t="shared" si="21"/>
        <v>265.52872751479367</v>
      </c>
      <c r="I43" s="3">
        <f t="shared" si="22"/>
        <v>56.491062719999995</v>
      </c>
      <c r="J43" s="3">
        <f t="shared" si="23"/>
        <v>42.368297040000002</v>
      </c>
      <c r="K43" s="35">
        <f t="shared" si="24"/>
        <v>94.151771199999999</v>
      </c>
      <c r="L43">
        <f t="shared" si="25"/>
        <v>4.2368297040000003E-2</v>
      </c>
      <c r="M43" s="5">
        <v>25</v>
      </c>
      <c r="N43" s="6">
        <v>0.45</v>
      </c>
      <c r="O43" s="4">
        <f t="shared" si="19"/>
        <v>265.52872751479367</v>
      </c>
      <c r="P43" s="4">
        <f t="shared" si="18"/>
        <v>184.47127248520633</v>
      </c>
      <c r="Q43" s="15">
        <f t="shared" si="13"/>
        <v>0.21032530506446806</v>
      </c>
      <c r="R43" s="15">
        <f t="shared" si="14"/>
        <v>146.11969493553192</v>
      </c>
      <c r="S43">
        <f>'print me lab dilution sheet'!H74</f>
        <v>0</v>
      </c>
      <c r="T43">
        <f>'print me lab dilution sheet'!I74</f>
        <v>0</v>
      </c>
      <c r="U43">
        <f t="shared" si="15"/>
        <v>0</v>
      </c>
      <c r="V43">
        <f t="shared" si="16"/>
        <v>0</v>
      </c>
      <c r="W43" s="18" t="e">
        <f t="shared" si="17"/>
        <v>#DIV/0!</v>
      </c>
    </row>
    <row r="44" spans="1:23" ht="16" x14ac:dyDescent="0.2">
      <c r="A44" t="s">
        <v>66</v>
      </c>
      <c r="B44"/>
      <c r="C44">
        <v>0.19939999999999999</v>
      </c>
      <c r="D44">
        <v>5.2635000000000005</v>
      </c>
      <c r="E44">
        <v>1</v>
      </c>
      <c r="F44" s="3">
        <f t="shared" si="20"/>
        <v>1.0495419000000001E-3</v>
      </c>
      <c r="G44" s="3">
        <v>25</v>
      </c>
      <c r="H44" s="3">
        <f t="shared" si="21"/>
        <v>23819.916098633126</v>
      </c>
      <c r="I44" s="3">
        <f t="shared" si="22"/>
        <v>0.62972514000000002</v>
      </c>
      <c r="J44" s="3">
        <f t="shared" si="23"/>
        <v>0.4722938550000001</v>
      </c>
      <c r="K44" s="35">
        <f t="shared" si="24"/>
        <v>1.0495419000000001</v>
      </c>
      <c r="L44">
        <f t="shared" si="25"/>
        <v>4.7229385500000009E-4</v>
      </c>
      <c r="M44" s="5">
        <v>25</v>
      </c>
      <c r="N44" s="6">
        <v>0.45</v>
      </c>
      <c r="O44" s="4">
        <v>450</v>
      </c>
      <c r="P44" s="4">
        <f t="shared" si="18"/>
        <v>0</v>
      </c>
      <c r="Q44" s="15">
        <f t="shared" si="13"/>
        <v>0.35644500000000001</v>
      </c>
      <c r="R44" s="15">
        <f t="shared" si="14"/>
        <v>0</v>
      </c>
      <c r="S44">
        <f>'print me lab dilution sheet'!H75</f>
        <v>0</v>
      </c>
      <c r="T44">
        <f>'print me lab dilution sheet'!I75</f>
        <v>0</v>
      </c>
      <c r="U44">
        <f t="shared" si="15"/>
        <v>0</v>
      </c>
      <c r="V44">
        <f t="shared" si="16"/>
        <v>0</v>
      </c>
      <c r="W44" s="18" t="e">
        <f t="shared" si="17"/>
        <v>#DIV/0!</v>
      </c>
    </row>
    <row r="45" spans="1:23" ht="16" x14ac:dyDescent="0.2">
      <c r="A45" t="s">
        <v>67</v>
      </c>
      <c r="B45"/>
      <c r="C45">
        <v>0.1636</v>
      </c>
      <c r="E45">
        <v>1</v>
      </c>
      <c r="F45" s="3">
        <f t="shared" si="20"/>
        <v>0</v>
      </c>
      <c r="G45" s="3">
        <v>25</v>
      </c>
      <c r="H45" s="3" t="e">
        <f t="shared" si="21"/>
        <v>#DIV/0!</v>
      </c>
      <c r="I45" s="3">
        <f t="shared" si="22"/>
        <v>0</v>
      </c>
      <c r="J45" s="3">
        <f t="shared" si="23"/>
        <v>0</v>
      </c>
      <c r="K45" s="35">
        <f t="shared" si="24"/>
        <v>0</v>
      </c>
      <c r="L45">
        <f t="shared" si="25"/>
        <v>0</v>
      </c>
      <c r="M45" s="5">
        <v>25</v>
      </c>
      <c r="N45" s="6">
        <v>0.45</v>
      </c>
      <c r="O45" s="4" t="e">
        <f t="shared" si="19"/>
        <v>#DIV/0!</v>
      </c>
      <c r="P45" s="4" t="e">
        <f t="shared" si="18"/>
        <v>#DIV/0!</v>
      </c>
      <c r="Q45" s="15" t="e">
        <f t="shared" si="13"/>
        <v>#DIV/0!</v>
      </c>
      <c r="R45" s="15" t="e">
        <f t="shared" si="14"/>
        <v>#DIV/0!</v>
      </c>
      <c r="S45">
        <f>'print me lab dilution sheet'!H76</f>
        <v>0</v>
      </c>
      <c r="T45">
        <f>'print me lab dilution sheet'!I76</f>
        <v>0</v>
      </c>
      <c r="U45">
        <f t="shared" si="15"/>
        <v>0</v>
      </c>
      <c r="V45">
        <f t="shared" si="16"/>
        <v>0</v>
      </c>
      <c r="W45" s="18" t="e">
        <f t="shared" si="17"/>
        <v>#DIV/0!</v>
      </c>
    </row>
    <row r="46" spans="1:23" ht="16" x14ac:dyDescent="0.2">
      <c r="A46" t="s">
        <v>68</v>
      </c>
      <c r="B46"/>
      <c r="C46">
        <v>0.21629999999999999</v>
      </c>
      <c r="E46">
        <v>1</v>
      </c>
      <c r="F46" s="3">
        <f t="shared" si="20"/>
        <v>0</v>
      </c>
      <c r="G46" s="3">
        <v>25</v>
      </c>
      <c r="H46" s="3" t="e">
        <f t="shared" si="21"/>
        <v>#DIV/0!</v>
      </c>
      <c r="I46" s="3">
        <f t="shared" si="22"/>
        <v>0</v>
      </c>
      <c r="J46" s="3">
        <f t="shared" si="23"/>
        <v>0</v>
      </c>
      <c r="K46" s="35">
        <f t="shared" si="24"/>
        <v>0</v>
      </c>
      <c r="L46">
        <f t="shared" si="25"/>
        <v>0</v>
      </c>
      <c r="M46" s="5">
        <v>25</v>
      </c>
      <c r="N46" s="6">
        <v>0.45</v>
      </c>
      <c r="O46" s="4" t="e">
        <f t="shared" si="19"/>
        <v>#DIV/0!</v>
      </c>
      <c r="P46" s="4" t="e">
        <f t="shared" si="18"/>
        <v>#DIV/0!</v>
      </c>
      <c r="Q46" s="15" t="e">
        <f t="shared" si="13"/>
        <v>#DIV/0!</v>
      </c>
      <c r="R46" s="15" t="e">
        <f t="shared" si="14"/>
        <v>#DIV/0!</v>
      </c>
      <c r="S46">
        <f>'print me lab dilution sheet'!H77</f>
        <v>0</v>
      </c>
      <c r="T46">
        <f>'print me lab dilution sheet'!I77</f>
        <v>0</v>
      </c>
      <c r="U46">
        <f t="shared" si="15"/>
        <v>0</v>
      </c>
      <c r="V46">
        <f t="shared" si="16"/>
        <v>0</v>
      </c>
      <c r="W46" s="18" t="e">
        <f t="shared" si="17"/>
        <v>#DIV/0!</v>
      </c>
    </row>
    <row r="47" spans="1:23" ht="16" x14ac:dyDescent="0.2">
      <c r="A47" t="s">
        <v>69</v>
      </c>
      <c r="B47"/>
      <c r="C47">
        <v>5.4580000000000002</v>
      </c>
      <c r="D47">
        <v>14.536999999999999</v>
      </c>
      <c r="E47">
        <v>1</v>
      </c>
      <c r="F47" s="3">
        <f t="shared" si="20"/>
        <v>7.9342945999999998E-2</v>
      </c>
      <c r="G47" s="3">
        <v>25</v>
      </c>
      <c r="H47" s="3">
        <f t="shared" si="21"/>
        <v>315.0878718317316</v>
      </c>
      <c r="I47" s="3">
        <f t="shared" si="22"/>
        <v>47.6057676</v>
      </c>
      <c r="J47" s="3">
        <f t="shared" si="23"/>
        <v>35.704325699999998</v>
      </c>
      <c r="K47" s="35">
        <f t="shared" si="24"/>
        <v>79.342945999999998</v>
      </c>
      <c r="L47">
        <f t="shared" si="25"/>
        <v>3.5704325699999998E-2</v>
      </c>
      <c r="M47" s="5">
        <v>25</v>
      </c>
      <c r="N47" s="6">
        <v>0.45</v>
      </c>
      <c r="O47" s="4">
        <f t="shared" ref="O47:O110" si="31">(M47*N47)*1000/J47</f>
        <v>315.0878718317316</v>
      </c>
      <c r="P47" s="4">
        <f t="shared" ref="P47:P110" si="32">N47*1000-O47</f>
        <v>134.9121281682684</v>
      </c>
      <c r="Q47" s="15">
        <f t="shared" si="13"/>
        <v>0.24958110327791463</v>
      </c>
      <c r="R47" s="15">
        <f t="shared" si="14"/>
        <v>106.8638967220854</v>
      </c>
      <c r="S47">
        <f>'print me lab dilution sheet'!H78</f>
        <v>0</v>
      </c>
      <c r="T47">
        <f>'print me lab dilution sheet'!I78</f>
        <v>0</v>
      </c>
      <c r="U47">
        <f t="shared" si="15"/>
        <v>0</v>
      </c>
      <c r="V47">
        <f t="shared" si="16"/>
        <v>0</v>
      </c>
      <c r="W47" s="18" t="e">
        <f t="shared" si="17"/>
        <v>#DIV/0!</v>
      </c>
    </row>
    <row r="48" spans="1:23" ht="16" x14ac:dyDescent="0.2">
      <c r="A48" t="s">
        <v>70</v>
      </c>
      <c r="B48"/>
      <c r="C48">
        <v>5.0179999999999998</v>
      </c>
      <c r="D48">
        <v>15.285899999999998</v>
      </c>
      <c r="E48">
        <v>1</v>
      </c>
      <c r="F48" s="3">
        <f t="shared" si="20"/>
        <v>7.670464619999999E-2</v>
      </c>
      <c r="G48" s="3">
        <v>25</v>
      </c>
      <c r="H48" s="3">
        <f t="shared" si="21"/>
        <v>325.92549784813434</v>
      </c>
      <c r="I48" s="3">
        <f t="shared" si="22"/>
        <v>46.02278771999999</v>
      </c>
      <c r="J48" s="3">
        <f t="shared" si="23"/>
        <v>34.517090789999997</v>
      </c>
      <c r="K48" s="35">
        <f t="shared" si="24"/>
        <v>76.704646199999985</v>
      </c>
      <c r="L48">
        <f t="shared" si="25"/>
        <v>3.4517090789999996E-2</v>
      </c>
      <c r="M48" s="5">
        <v>25</v>
      </c>
      <c r="N48" s="6">
        <v>0.45</v>
      </c>
      <c r="O48" s="4">
        <f t="shared" si="31"/>
        <v>325.92549784813428</v>
      </c>
      <c r="P48" s="4">
        <f t="shared" si="32"/>
        <v>124.07450215186572</v>
      </c>
      <c r="Q48" s="15">
        <f t="shared" si="13"/>
        <v>0.25816558684550717</v>
      </c>
      <c r="R48" s="15">
        <f t="shared" si="14"/>
        <v>98.279413154492843</v>
      </c>
      <c r="S48">
        <f>'print me lab dilution sheet'!H79</f>
        <v>0</v>
      </c>
      <c r="T48">
        <f>'print me lab dilution sheet'!I79</f>
        <v>0</v>
      </c>
      <c r="U48">
        <f t="shared" si="15"/>
        <v>0</v>
      </c>
      <c r="V48">
        <f t="shared" si="16"/>
        <v>0</v>
      </c>
      <c r="W48" s="18" t="e">
        <f t="shared" si="17"/>
        <v>#DIV/0!</v>
      </c>
    </row>
    <row r="49" spans="1:23" ht="16" x14ac:dyDescent="0.2">
      <c r="A49" t="s">
        <v>71</v>
      </c>
      <c r="B49"/>
      <c r="C49">
        <v>4.8769999999999998</v>
      </c>
      <c r="D49">
        <v>14.509999999999998</v>
      </c>
      <c r="E49">
        <v>1</v>
      </c>
      <c r="F49" s="3">
        <f t="shared" si="20"/>
        <v>7.0765269999999991E-2</v>
      </c>
      <c r="G49" s="3">
        <v>25</v>
      </c>
      <c r="H49" s="3">
        <f t="shared" si="21"/>
        <v>353.28064176113514</v>
      </c>
      <c r="I49" s="3">
        <f t="shared" si="22"/>
        <v>42.459161999999992</v>
      </c>
      <c r="J49" s="3">
        <f t="shared" si="23"/>
        <v>31.844371499999994</v>
      </c>
      <c r="K49" s="35">
        <f t="shared" si="24"/>
        <v>70.765269999999987</v>
      </c>
      <c r="L49">
        <f t="shared" si="25"/>
        <v>3.1844371499999996E-2</v>
      </c>
      <c r="M49" s="5">
        <v>25</v>
      </c>
      <c r="N49" s="6">
        <v>0.45</v>
      </c>
      <c r="O49" s="4">
        <f t="shared" si="31"/>
        <v>353.28064176113514</v>
      </c>
      <c r="P49" s="4">
        <f t="shared" si="32"/>
        <v>96.719358238864857</v>
      </c>
      <c r="Q49" s="15">
        <f t="shared" si="13"/>
        <v>0.27983359633899518</v>
      </c>
      <c r="R49" s="15">
        <f t="shared" si="14"/>
        <v>76.611403661004857</v>
      </c>
      <c r="S49">
        <f>'print me lab dilution sheet'!H80</f>
        <v>0</v>
      </c>
      <c r="T49">
        <f>'print me lab dilution sheet'!I80</f>
        <v>0</v>
      </c>
      <c r="U49">
        <f t="shared" si="15"/>
        <v>0</v>
      </c>
      <c r="V49">
        <f t="shared" si="16"/>
        <v>0</v>
      </c>
      <c r="W49" s="18" t="e">
        <f t="shared" si="17"/>
        <v>#DIV/0!</v>
      </c>
    </row>
    <row r="50" spans="1:23" ht="16" x14ac:dyDescent="0.2">
      <c r="A50" t="s">
        <v>72</v>
      </c>
      <c r="B50"/>
      <c r="C50">
        <v>19.489999999999998</v>
      </c>
      <c r="D50">
        <v>15.662600000000001</v>
      </c>
      <c r="E50">
        <v>1</v>
      </c>
      <c r="F50" s="3">
        <f t="shared" si="20"/>
        <v>0.305264074</v>
      </c>
      <c r="G50" s="3">
        <v>100</v>
      </c>
      <c r="H50" s="3">
        <f t="shared" si="21"/>
        <v>327.58522380199906</v>
      </c>
      <c r="I50" s="3">
        <f t="shared" si="22"/>
        <v>183.15844439999998</v>
      </c>
      <c r="J50" s="3">
        <f t="shared" si="23"/>
        <v>137.36883330000001</v>
      </c>
      <c r="K50" s="35">
        <f t="shared" si="24"/>
        <v>305.26407399999999</v>
      </c>
      <c r="L50">
        <f t="shared" si="25"/>
        <v>0.13736883329999999</v>
      </c>
      <c r="M50" s="5">
        <v>50</v>
      </c>
      <c r="N50" s="6">
        <v>0.45</v>
      </c>
      <c r="O50" s="4">
        <f t="shared" si="31"/>
        <v>163.79261190099953</v>
      </c>
      <c r="P50" s="4">
        <f t="shared" si="32"/>
        <v>286.20738809900047</v>
      </c>
      <c r="Q50" s="15">
        <f t="shared" si="13"/>
        <v>0.12974012788678171</v>
      </c>
      <c r="R50" s="15">
        <f t="shared" si="14"/>
        <v>226.70487211321827</v>
      </c>
      <c r="S50">
        <f>'print me lab dilution sheet'!H81</f>
        <v>0</v>
      </c>
      <c r="T50">
        <f>'print me lab dilution sheet'!I81</f>
        <v>0</v>
      </c>
      <c r="U50">
        <f t="shared" si="15"/>
        <v>0</v>
      </c>
      <c r="V50">
        <f t="shared" si="16"/>
        <v>0</v>
      </c>
      <c r="W50" s="18" t="e">
        <f t="shared" si="17"/>
        <v>#DIV/0!</v>
      </c>
    </row>
    <row r="51" spans="1:23" ht="16" x14ac:dyDescent="0.2">
      <c r="A51" t="s">
        <v>73</v>
      </c>
      <c r="B51"/>
      <c r="C51">
        <v>18.739999999999998</v>
      </c>
      <c r="D51">
        <v>15.876799999999999</v>
      </c>
      <c r="E51">
        <v>1</v>
      </c>
      <c r="F51" s="3">
        <f t="shared" si="20"/>
        <v>0.29753123199999998</v>
      </c>
      <c r="G51" s="3">
        <v>25</v>
      </c>
      <c r="H51" s="3">
        <f t="shared" si="21"/>
        <v>84.024792395576142</v>
      </c>
      <c r="I51" s="3">
        <f t="shared" si="22"/>
        <v>178.5187392</v>
      </c>
      <c r="J51" s="3">
        <f t="shared" si="23"/>
        <v>133.88905439999999</v>
      </c>
      <c r="K51" s="35">
        <f t="shared" si="24"/>
        <v>297.53123199999999</v>
      </c>
      <c r="L51">
        <f t="shared" si="25"/>
        <v>0.13388905439999998</v>
      </c>
      <c r="M51" s="5">
        <v>25</v>
      </c>
      <c r="N51" s="6">
        <v>0.45</v>
      </c>
      <c r="O51" s="4">
        <f t="shared" si="31"/>
        <v>84.024792395576142</v>
      </c>
      <c r="P51" s="4">
        <f t="shared" si="32"/>
        <v>365.97520760442387</v>
      </c>
      <c r="Q51" s="15">
        <f t="shared" si="13"/>
        <v>6.6556038056535871E-2</v>
      </c>
      <c r="R51" s="15">
        <f t="shared" si="14"/>
        <v>289.88896194346415</v>
      </c>
      <c r="S51">
        <f>'print me lab dilution sheet'!H82</f>
        <v>0</v>
      </c>
      <c r="T51">
        <f>'print me lab dilution sheet'!I82</f>
        <v>0</v>
      </c>
      <c r="U51">
        <f t="shared" si="15"/>
        <v>0</v>
      </c>
      <c r="V51">
        <f t="shared" si="16"/>
        <v>0</v>
      </c>
      <c r="W51" s="18" t="e">
        <f t="shared" si="17"/>
        <v>#DIV/0!</v>
      </c>
    </row>
    <row r="52" spans="1:23" ht="16" x14ac:dyDescent="0.2">
      <c r="A52" t="s">
        <v>74</v>
      </c>
      <c r="B52"/>
      <c r="C52">
        <v>21.45</v>
      </c>
      <c r="D52">
        <v>15.810500000000005</v>
      </c>
      <c r="E52">
        <v>1</v>
      </c>
      <c r="F52" s="3">
        <f t="shared" si="20"/>
        <v>0.3391352250000001</v>
      </c>
      <c r="G52" s="3">
        <v>25</v>
      </c>
      <c r="H52" s="3">
        <f t="shared" si="21"/>
        <v>73.71690746663073</v>
      </c>
      <c r="I52" s="3">
        <f t="shared" si="22"/>
        <v>203.48113500000005</v>
      </c>
      <c r="J52" s="3">
        <f t="shared" si="23"/>
        <v>152.61085125000005</v>
      </c>
      <c r="K52" s="35">
        <f t="shared" si="24"/>
        <v>339.1352250000001</v>
      </c>
      <c r="L52">
        <f t="shared" si="25"/>
        <v>0.15261085125000004</v>
      </c>
      <c r="M52" s="5">
        <v>25</v>
      </c>
      <c r="N52" s="6">
        <v>0.45</v>
      </c>
      <c r="O52" s="4">
        <f t="shared" si="31"/>
        <v>73.71690746663073</v>
      </c>
      <c r="P52" s="4">
        <f t="shared" si="32"/>
        <v>376.28309253336926</v>
      </c>
      <c r="Q52" s="15">
        <f t="shared" si="13"/>
        <v>5.83911624043182E-2</v>
      </c>
      <c r="R52" s="15">
        <f t="shared" si="14"/>
        <v>298.05383759568178</v>
      </c>
      <c r="S52">
        <f>'print me lab dilution sheet'!H83</f>
        <v>0</v>
      </c>
      <c r="T52">
        <f>'print me lab dilution sheet'!I83</f>
        <v>0</v>
      </c>
      <c r="U52">
        <f t="shared" si="15"/>
        <v>0</v>
      </c>
      <c r="V52">
        <f t="shared" si="16"/>
        <v>0</v>
      </c>
      <c r="W52" s="18" t="e">
        <f t="shared" si="17"/>
        <v>#DIV/0!</v>
      </c>
    </row>
    <row r="53" spans="1:23" ht="16" x14ac:dyDescent="0.2">
      <c r="A53" t="s">
        <v>75</v>
      </c>
      <c r="B53"/>
      <c r="C53">
        <v>18.97</v>
      </c>
      <c r="D53">
        <v>15.494799999999998</v>
      </c>
      <c r="E53">
        <v>1</v>
      </c>
      <c r="F53" s="3">
        <f t="shared" si="20"/>
        <v>0.29393635599999995</v>
      </c>
      <c r="G53" s="3">
        <v>25</v>
      </c>
      <c r="H53" s="3">
        <f t="shared" si="21"/>
        <v>85.052425430490146</v>
      </c>
      <c r="I53" s="3">
        <f t="shared" si="22"/>
        <v>176.36181359999995</v>
      </c>
      <c r="J53" s="3">
        <f t="shared" si="23"/>
        <v>132.27136019999998</v>
      </c>
      <c r="K53" s="35">
        <f t="shared" si="24"/>
        <v>293.93635599999993</v>
      </c>
      <c r="L53">
        <f t="shared" si="25"/>
        <v>0.13227136019999997</v>
      </c>
      <c r="M53" s="5">
        <v>25</v>
      </c>
      <c r="N53" s="6">
        <v>0.45</v>
      </c>
      <c r="O53" s="4">
        <f t="shared" si="31"/>
        <v>85.052425430490146</v>
      </c>
      <c r="P53" s="4">
        <f t="shared" si="32"/>
        <v>364.94757456950987</v>
      </c>
      <c r="Q53" s="15">
        <f t="shared" si="13"/>
        <v>6.7370026183491249E-2</v>
      </c>
      <c r="R53" s="15">
        <f t="shared" si="14"/>
        <v>289.07497381650876</v>
      </c>
      <c r="S53">
        <f>'print me lab dilution sheet'!H84</f>
        <v>0</v>
      </c>
      <c r="T53">
        <f>'print me lab dilution sheet'!I84</f>
        <v>0</v>
      </c>
      <c r="U53">
        <f t="shared" si="15"/>
        <v>0</v>
      </c>
      <c r="V53">
        <f t="shared" si="16"/>
        <v>0</v>
      </c>
      <c r="W53" s="18" t="e">
        <f t="shared" si="17"/>
        <v>#DIV/0!</v>
      </c>
    </row>
    <row r="54" spans="1:23" ht="16" x14ac:dyDescent="0.2">
      <c r="A54" t="s">
        <v>76</v>
      </c>
      <c r="B54"/>
      <c r="C54">
        <v>19.11</v>
      </c>
      <c r="D54">
        <v>14.960499999999996</v>
      </c>
      <c r="E54">
        <v>1</v>
      </c>
      <c r="F54" s="3">
        <f t="shared" si="20"/>
        <v>0.28589515499999996</v>
      </c>
      <c r="G54" s="3">
        <v>25</v>
      </c>
      <c r="H54" s="3">
        <f t="shared" si="21"/>
        <v>87.444643824062013</v>
      </c>
      <c r="I54" s="3">
        <f t="shared" si="22"/>
        <v>171.53709299999994</v>
      </c>
      <c r="J54" s="3">
        <f t="shared" si="23"/>
        <v>128.65281974999996</v>
      </c>
      <c r="K54" s="35">
        <f t="shared" si="24"/>
        <v>285.89515499999993</v>
      </c>
      <c r="L54">
        <f t="shared" si="25"/>
        <v>0.12865281974999995</v>
      </c>
      <c r="M54" s="5">
        <v>25</v>
      </c>
      <c r="N54" s="6">
        <v>0.45</v>
      </c>
      <c r="O54" s="4">
        <f t="shared" si="31"/>
        <v>87.444643824062027</v>
      </c>
      <c r="P54" s="4">
        <f t="shared" si="32"/>
        <v>362.55535617593796</v>
      </c>
      <c r="Q54" s="15">
        <f t="shared" si="13"/>
        <v>6.9264902373039533E-2</v>
      </c>
      <c r="R54" s="15">
        <f t="shared" si="14"/>
        <v>287.18009762696045</v>
      </c>
      <c r="S54">
        <f>'print me lab dilution sheet'!H86</f>
        <v>0</v>
      </c>
      <c r="T54">
        <f>'print me lab dilution sheet'!I86</f>
        <v>0</v>
      </c>
      <c r="U54">
        <f t="shared" si="15"/>
        <v>0</v>
      </c>
      <c r="V54">
        <f t="shared" si="16"/>
        <v>0</v>
      </c>
      <c r="W54" s="18" t="e">
        <f t="shared" si="17"/>
        <v>#DIV/0!</v>
      </c>
    </row>
    <row r="55" spans="1:23" ht="16" x14ac:dyDescent="0.2">
      <c r="A55" t="s">
        <v>77</v>
      </c>
      <c r="B55"/>
      <c r="C55">
        <v>18.850000000000001</v>
      </c>
      <c r="D55">
        <v>15.409400000000002</v>
      </c>
      <c r="E55">
        <v>1</v>
      </c>
      <c r="F55" s="3">
        <f t="shared" si="20"/>
        <v>0.2904671900000001</v>
      </c>
      <c r="G55" s="3">
        <v>25</v>
      </c>
      <c r="H55" s="3">
        <f t="shared" si="21"/>
        <v>86.068240616091586</v>
      </c>
      <c r="I55" s="3">
        <f t="shared" si="22"/>
        <v>174.28031400000003</v>
      </c>
      <c r="J55" s="3">
        <f t="shared" si="23"/>
        <v>130.71023550000004</v>
      </c>
      <c r="K55" s="35">
        <f t="shared" si="24"/>
        <v>290.46719000000007</v>
      </c>
      <c r="L55">
        <f t="shared" si="25"/>
        <v>0.13071023550000005</v>
      </c>
      <c r="M55" s="5">
        <v>25</v>
      </c>
      <c r="N55" s="6">
        <v>0.45</v>
      </c>
      <c r="O55" s="4">
        <f t="shared" si="31"/>
        <v>86.068240616091586</v>
      </c>
      <c r="P55" s="4">
        <f t="shared" si="32"/>
        <v>363.9317593839084</v>
      </c>
      <c r="Q55" s="15">
        <f t="shared" si="13"/>
        <v>6.8174653392006151E-2</v>
      </c>
      <c r="R55" s="15">
        <f t="shared" si="14"/>
        <v>288.27034660799387</v>
      </c>
      <c r="S55">
        <f>'print me lab dilution sheet'!H87</f>
        <v>0</v>
      </c>
      <c r="T55">
        <f>'print me lab dilution sheet'!I87</f>
        <v>0</v>
      </c>
      <c r="U55">
        <f t="shared" si="15"/>
        <v>0</v>
      </c>
      <c r="V55">
        <f t="shared" si="16"/>
        <v>0</v>
      </c>
      <c r="W55" s="18" t="e">
        <f t="shared" si="17"/>
        <v>#DIV/0!</v>
      </c>
    </row>
    <row r="56" spans="1:23" ht="16" x14ac:dyDescent="0.2">
      <c r="A56" t="s">
        <v>78</v>
      </c>
      <c r="B56"/>
      <c r="C56">
        <v>14.05</v>
      </c>
      <c r="D56">
        <v>14.695999999999998</v>
      </c>
      <c r="E56">
        <v>1</v>
      </c>
      <c r="F56" s="3">
        <f t="shared" si="20"/>
        <v>0.20647879999999999</v>
      </c>
      <c r="G56" s="3">
        <v>25</v>
      </c>
      <c r="H56" s="3">
        <f t="shared" si="21"/>
        <v>121.07780556647948</v>
      </c>
      <c r="I56" s="3">
        <f t="shared" si="22"/>
        <v>123.88727999999998</v>
      </c>
      <c r="J56" s="3">
        <f t="shared" si="23"/>
        <v>92.915459999999996</v>
      </c>
      <c r="K56" s="35">
        <f t="shared" si="24"/>
        <v>206.47879999999998</v>
      </c>
      <c r="L56">
        <f t="shared" si="25"/>
        <v>9.2915459999999991E-2</v>
      </c>
      <c r="M56" s="5">
        <v>25</v>
      </c>
      <c r="N56" s="6">
        <v>0.45</v>
      </c>
      <c r="O56" s="4">
        <f t="shared" si="31"/>
        <v>121.07780556647947</v>
      </c>
      <c r="P56" s="4">
        <f t="shared" si="32"/>
        <v>328.92219443352053</v>
      </c>
      <c r="Q56" s="15">
        <f t="shared" si="13"/>
        <v>9.5905729789208388E-2</v>
      </c>
      <c r="R56" s="15">
        <f t="shared" si="14"/>
        <v>260.53927021079164</v>
      </c>
      <c r="S56">
        <f>'print me lab dilution sheet'!H88</f>
        <v>0</v>
      </c>
      <c r="T56">
        <f>'print me lab dilution sheet'!I88</f>
        <v>0</v>
      </c>
      <c r="U56">
        <f t="shared" si="15"/>
        <v>0</v>
      </c>
      <c r="V56">
        <f t="shared" si="16"/>
        <v>0</v>
      </c>
      <c r="W56" s="18" t="e">
        <f t="shared" si="17"/>
        <v>#DIV/0!</v>
      </c>
    </row>
    <row r="57" spans="1:23" ht="16" x14ac:dyDescent="0.2">
      <c r="A57" t="s">
        <v>79</v>
      </c>
      <c r="B57"/>
      <c r="C57">
        <v>14.19</v>
      </c>
      <c r="D57">
        <v>14.891899999999996</v>
      </c>
      <c r="E57">
        <v>1</v>
      </c>
      <c r="F57" s="3">
        <f t="shared" si="20"/>
        <v>0.21131606099999994</v>
      </c>
      <c r="G57" s="3">
        <v>25</v>
      </c>
      <c r="H57" s="3">
        <f t="shared" si="21"/>
        <v>118.30619916770077</v>
      </c>
      <c r="I57" s="3">
        <f t="shared" si="22"/>
        <v>126.78963659999995</v>
      </c>
      <c r="J57" s="3">
        <f t="shared" si="23"/>
        <v>95.092227449999967</v>
      </c>
      <c r="K57" s="35">
        <f t="shared" si="24"/>
        <v>211.31606099999993</v>
      </c>
      <c r="L57">
        <f t="shared" si="25"/>
        <v>9.5092227449999969E-2</v>
      </c>
      <c r="M57" s="5">
        <v>25</v>
      </c>
      <c r="N57" s="6">
        <v>0.45</v>
      </c>
      <c r="O57" s="4">
        <f t="shared" si="31"/>
        <v>118.30619916770078</v>
      </c>
      <c r="P57" s="4">
        <f t="shared" si="32"/>
        <v>331.69380083229919</v>
      </c>
      <c r="Q57" s="15">
        <f t="shared" si="13"/>
        <v>9.3710340360735805E-2</v>
      </c>
      <c r="R57" s="15">
        <f t="shared" si="14"/>
        <v>262.73465963926418</v>
      </c>
      <c r="S57">
        <f>'print me lab dilution sheet'!H89</f>
        <v>0</v>
      </c>
      <c r="T57">
        <f>'print me lab dilution sheet'!I89</f>
        <v>0</v>
      </c>
      <c r="U57">
        <f t="shared" si="15"/>
        <v>0</v>
      </c>
      <c r="V57">
        <f t="shared" si="16"/>
        <v>0</v>
      </c>
      <c r="W57" s="18" t="e">
        <f t="shared" si="17"/>
        <v>#DIV/0!</v>
      </c>
    </row>
    <row r="58" spans="1:23" ht="16" x14ac:dyDescent="0.2">
      <c r="A58" t="s">
        <v>80</v>
      </c>
      <c r="B58"/>
      <c r="C58">
        <v>14.3</v>
      </c>
      <c r="D58">
        <v>13.701499999999996</v>
      </c>
      <c r="E58">
        <v>1</v>
      </c>
      <c r="F58" s="3">
        <f t="shared" si="20"/>
        <v>0.19593144999999995</v>
      </c>
      <c r="G58" s="3">
        <v>25</v>
      </c>
      <c r="H58" s="3">
        <f t="shared" si="21"/>
        <v>127.59564633447059</v>
      </c>
      <c r="I58" s="3">
        <f t="shared" si="22"/>
        <v>117.55886999999997</v>
      </c>
      <c r="J58" s="3">
        <f t="shared" si="23"/>
        <v>88.169152499999981</v>
      </c>
      <c r="K58" s="35">
        <f t="shared" si="24"/>
        <v>195.93144999999996</v>
      </c>
      <c r="L58">
        <f t="shared" si="25"/>
        <v>8.8169152499999986E-2</v>
      </c>
      <c r="M58" s="5">
        <v>25</v>
      </c>
      <c r="N58" s="6">
        <v>0.45</v>
      </c>
      <c r="O58" s="4">
        <f t="shared" si="31"/>
        <v>127.59564633447057</v>
      </c>
      <c r="P58" s="4">
        <f t="shared" si="32"/>
        <v>322.40435366552941</v>
      </c>
      <c r="Q58" s="15">
        <f t="shared" si="13"/>
        <v>0.10106851146153414</v>
      </c>
      <c r="R58" s="15">
        <f t="shared" si="14"/>
        <v>255.37648853846585</v>
      </c>
      <c r="S58">
        <f>'print me lab dilution sheet'!H90</f>
        <v>0</v>
      </c>
      <c r="T58">
        <f>'print me lab dilution sheet'!I90</f>
        <v>0</v>
      </c>
      <c r="U58">
        <f t="shared" si="15"/>
        <v>0</v>
      </c>
      <c r="V58">
        <f t="shared" si="16"/>
        <v>0</v>
      </c>
      <c r="W58" s="18" t="e">
        <f t="shared" si="17"/>
        <v>#DIV/0!</v>
      </c>
    </row>
    <row r="59" spans="1:23" ht="16" x14ac:dyDescent="0.2">
      <c r="A59" t="s">
        <v>81</v>
      </c>
      <c r="B59"/>
      <c r="C59">
        <v>11.24</v>
      </c>
      <c r="D59">
        <v>14.862500000000001</v>
      </c>
      <c r="E59">
        <v>1</v>
      </c>
      <c r="F59" s="3">
        <f t="shared" si="20"/>
        <v>0.16705450000000002</v>
      </c>
      <c r="G59" s="3">
        <v>25</v>
      </c>
      <c r="H59" s="3">
        <f t="shared" si="21"/>
        <v>149.65176035365701</v>
      </c>
      <c r="I59" s="3">
        <f t="shared" si="22"/>
        <v>100.23270000000001</v>
      </c>
      <c r="J59" s="3">
        <f t="shared" si="23"/>
        <v>75.174525000000017</v>
      </c>
      <c r="K59" s="35">
        <f t="shared" si="24"/>
        <v>167.05450000000002</v>
      </c>
      <c r="L59">
        <f t="shared" si="25"/>
        <v>7.517452500000002E-2</v>
      </c>
      <c r="M59" s="5">
        <v>25</v>
      </c>
      <c r="N59" s="6">
        <v>0.45</v>
      </c>
      <c r="O59" s="4">
        <f t="shared" si="31"/>
        <v>149.65176035365701</v>
      </c>
      <c r="P59" s="4">
        <f t="shared" si="32"/>
        <v>300.34823964634302</v>
      </c>
      <c r="Q59" s="15">
        <f t="shared" si="13"/>
        <v>0.11853915937613171</v>
      </c>
      <c r="R59" s="15">
        <f t="shared" si="14"/>
        <v>237.9058406238683</v>
      </c>
      <c r="S59">
        <f>'print me lab dilution sheet'!H91</f>
        <v>0</v>
      </c>
      <c r="T59">
        <f>'print me lab dilution sheet'!I91</f>
        <v>0</v>
      </c>
      <c r="U59">
        <f t="shared" si="15"/>
        <v>0</v>
      </c>
      <c r="V59">
        <f t="shared" si="16"/>
        <v>0</v>
      </c>
      <c r="W59" s="18" t="e">
        <f t="shared" si="17"/>
        <v>#DIV/0!</v>
      </c>
    </row>
    <row r="60" spans="1:23" ht="16" x14ac:dyDescent="0.2">
      <c r="A60" t="s">
        <v>82</v>
      </c>
      <c r="B60"/>
      <c r="C60">
        <v>12.39</v>
      </c>
      <c r="D60">
        <v>14.709500000000002</v>
      </c>
      <c r="E60">
        <v>1</v>
      </c>
      <c r="F60" s="3">
        <f t="shared" si="20"/>
        <v>0.18225070500000004</v>
      </c>
      <c r="G60" s="3">
        <v>25</v>
      </c>
      <c r="H60" s="3">
        <f t="shared" si="21"/>
        <v>137.1736806175866</v>
      </c>
      <c r="I60" s="3">
        <f t="shared" si="22"/>
        <v>109.35042300000002</v>
      </c>
      <c r="J60" s="3">
        <f t="shared" si="23"/>
        <v>82.012817250000026</v>
      </c>
      <c r="K60" s="35">
        <f t="shared" si="24"/>
        <v>182.25070500000004</v>
      </c>
      <c r="L60">
        <f t="shared" si="25"/>
        <v>8.2012817250000022E-2</v>
      </c>
      <c r="M60" s="5">
        <v>25</v>
      </c>
      <c r="N60" s="6">
        <v>0.45</v>
      </c>
      <c r="O60" s="4">
        <f t="shared" si="31"/>
        <v>137.1736806175866</v>
      </c>
      <c r="P60" s="4">
        <f t="shared" si="32"/>
        <v>312.82631938241343</v>
      </c>
      <c r="Q60" s="15">
        <f t="shared" si="13"/>
        <v>0.10865527241719035</v>
      </c>
      <c r="R60" s="15">
        <f t="shared" si="14"/>
        <v>247.78972758280969</v>
      </c>
      <c r="S60">
        <f>'print me lab dilution sheet'!H92</f>
        <v>0</v>
      </c>
      <c r="T60">
        <f>'print me lab dilution sheet'!I92</f>
        <v>0</v>
      </c>
      <c r="U60">
        <f t="shared" si="15"/>
        <v>0</v>
      </c>
      <c r="V60">
        <f t="shared" si="16"/>
        <v>0</v>
      </c>
      <c r="W60" s="18" t="e">
        <f t="shared" si="17"/>
        <v>#DIV/0!</v>
      </c>
    </row>
    <row r="61" spans="1:23" ht="16" x14ac:dyDescent="0.2">
      <c r="A61" t="s">
        <v>83</v>
      </c>
      <c r="B61"/>
      <c r="C61">
        <v>10.45</v>
      </c>
      <c r="D61">
        <v>15.510600000000004</v>
      </c>
      <c r="E61">
        <v>1</v>
      </c>
      <c r="F61" s="3">
        <f t="shared" si="20"/>
        <v>0.16208577000000002</v>
      </c>
      <c r="G61" s="3">
        <v>25</v>
      </c>
      <c r="H61" s="3">
        <f t="shared" si="21"/>
        <v>154.23932649979082</v>
      </c>
      <c r="I61" s="3">
        <f t="shared" si="22"/>
        <v>97.251462000000018</v>
      </c>
      <c r="J61" s="3">
        <f t="shared" si="23"/>
        <v>72.938596500000017</v>
      </c>
      <c r="K61" s="35">
        <f t="shared" si="24"/>
        <v>162.08577000000002</v>
      </c>
      <c r="L61">
        <f t="shared" si="25"/>
        <v>7.2938596500000022E-2</v>
      </c>
      <c r="M61" s="5">
        <v>25</v>
      </c>
      <c r="N61" s="6">
        <v>0.45</v>
      </c>
      <c r="O61" s="4">
        <f t="shared" si="31"/>
        <v>154.23932649979079</v>
      </c>
      <c r="P61" s="4">
        <f t="shared" si="32"/>
        <v>295.76067350020924</v>
      </c>
      <c r="Q61" s="15">
        <f t="shared" si="13"/>
        <v>0.12217297052048429</v>
      </c>
      <c r="R61" s="15">
        <f t="shared" si="14"/>
        <v>234.27202947951574</v>
      </c>
      <c r="S61">
        <f>'print me lab dilution sheet'!H93</f>
        <v>0</v>
      </c>
      <c r="T61">
        <f>'print me lab dilution sheet'!I93</f>
        <v>0</v>
      </c>
      <c r="U61">
        <f t="shared" si="15"/>
        <v>0</v>
      </c>
      <c r="V61">
        <f t="shared" si="16"/>
        <v>0</v>
      </c>
      <c r="W61" s="18" t="e">
        <f t="shared" si="17"/>
        <v>#DIV/0!</v>
      </c>
    </row>
    <row r="62" spans="1:23" ht="16" x14ac:dyDescent="0.2">
      <c r="A62" t="s">
        <v>84</v>
      </c>
      <c r="B62"/>
      <c r="C62">
        <v>9.9610000000000003</v>
      </c>
      <c r="D62">
        <v>12.039400000000001</v>
      </c>
      <c r="E62">
        <v>1</v>
      </c>
      <c r="F62" s="3">
        <f t="shared" si="20"/>
        <v>0.11992446340000001</v>
      </c>
      <c r="G62" s="3">
        <v>25</v>
      </c>
      <c r="H62" s="3">
        <f t="shared" si="21"/>
        <v>208.4645558647544</v>
      </c>
      <c r="I62" s="3">
        <f t="shared" si="22"/>
        <v>71.954678040000005</v>
      </c>
      <c r="J62" s="3">
        <f t="shared" si="23"/>
        <v>53.966008530000003</v>
      </c>
      <c r="K62" s="35">
        <f t="shared" si="24"/>
        <v>119.92446340000001</v>
      </c>
      <c r="L62">
        <f t="shared" si="25"/>
        <v>5.3966008530000005E-2</v>
      </c>
      <c r="M62" s="5">
        <v>25</v>
      </c>
      <c r="N62" s="6">
        <v>0.45</v>
      </c>
      <c r="O62" s="4">
        <f t="shared" si="31"/>
        <v>208.46455586475443</v>
      </c>
      <c r="P62" s="4">
        <f t="shared" si="32"/>
        <v>241.53544413524557</v>
      </c>
      <c r="Q62" s="15">
        <f t="shared" si="13"/>
        <v>0.16512477470047199</v>
      </c>
      <c r="R62" s="15">
        <f t="shared" si="14"/>
        <v>191.32022529952803</v>
      </c>
      <c r="S62">
        <f>'print me lab dilution sheet'!H94</f>
        <v>0</v>
      </c>
      <c r="T62">
        <f>'print me lab dilution sheet'!I94</f>
        <v>0</v>
      </c>
      <c r="U62">
        <f t="shared" si="15"/>
        <v>0</v>
      </c>
      <c r="V62">
        <f t="shared" si="16"/>
        <v>0</v>
      </c>
      <c r="W62" s="18" t="e">
        <f t="shared" si="17"/>
        <v>#DIV/0!</v>
      </c>
    </row>
    <row r="63" spans="1:23" ht="16" x14ac:dyDescent="0.2">
      <c r="A63" t="s">
        <v>85</v>
      </c>
      <c r="B63"/>
      <c r="C63">
        <v>9.9280000000000008</v>
      </c>
      <c r="D63">
        <v>12.227699999999999</v>
      </c>
      <c r="E63">
        <v>1</v>
      </c>
      <c r="F63" s="3">
        <f t="shared" si="20"/>
        <v>0.1213966056</v>
      </c>
      <c r="G63" s="3">
        <v>25</v>
      </c>
      <c r="H63" s="3">
        <f t="shared" si="21"/>
        <v>205.93656533012651</v>
      </c>
      <c r="I63" s="3">
        <f t="shared" si="22"/>
        <v>72.837963360000003</v>
      </c>
      <c r="J63" s="3">
        <f t="shared" si="23"/>
        <v>54.628472520000003</v>
      </c>
      <c r="K63" s="35">
        <f t="shared" si="24"/>
        <v>121.3966056</v>
      </c>
      <c r="L63">
        <f t="shared" si="25"/>
        <v>5.4628472520000006E-2</v>
      </c>
      <c r="M63" s="5">
        <v>25</v>
      </c>
      <c r="N63" s="6">
        <v>0.45</v>
      </c>
      <c r="O63" s="4">
        <f t="shared" si="31"/>
        <v>205.93656533012648</v>
      </c>
      <c r="P63" s="4">
        <f t="shared" si="32"/>
        <v>244.06343466987352</v>
      </c>
      <c r="Q63" s="15">
        <f t="shared" si="13"/>
        <v>0.16312235339799319</v>
      </c>
      <c r="R63" s="15">
        <f t="shared" si="14"/>
        <v>193.32264660200681</v>
      </c>
      <c r="S63">
        <f>'print me lab dilution sheet'!H95</f>
        <v>0</v>
      </c>
      <c r="T63">
        <f>'print me lab dilution sheet'!I95</f>
        <v>0</v>
      </c>
      <c r="U63">
        <f t="shared" si="15"/>
        <v>0</v>
      </c>
      <c r="V63">
        <f t="shared" si="16"/>
        <v>0</v>
      </c>
      <c r="W63" s="18" t="e">
        <f t="shared" si="17"/>
        <v>#DIV/0!</v>
      </c>
    </row>
    <row r="64" spans="1:23" ht="16" x14ac:dyDescent="0.2">
      <c r="A64" t="s">
        <v>86</v>
      </c>
      <c r="B64"/>
      <c r="C64">
        <v>8.9269999999999996</v>
      </c>
      <c r="D64">
        <v>13.518400000000003</v>
      </c>
      <c r="E64">
        <v>1</v>
      </c>
      <c r="F64" s="3">
        <f t="shared" si="20"/>
        <v>0.12067875680000004</v>
      </c>
      <c r="G64" s="3">
        <v>25</v>
      </c>
      <c r="H64" s="3">
        <f t="shared" si="21"/>
        <v>207.16156399781534</v>
      </c>
      <c r="I64" s="3">
        <f t="shared" si="22"/>
        <v>72.407254080000016</v>
      </c>
      <c r="J64" s="3">
        <f t="shared" si="23"/>
        <v>54.305440560000015</v>
      </c>
      <c r="K64" s="35">
        <f t="shared" si="24"/>
        <v>120.67875680000003</v>
      </c>
      <c r="L64">
        <f t="shared" si="25"/>
        <v>5.4305440560000015E-2</v>
      </c>
      <c r="M64" s="5">
        <v>25</v>
      </c>
      <c r="N64" s="6">
        <v>0.45</v>
      </c>
      <c r="O64" s="4">
        <f t="shared" si="31"/>
        <v>207.16156399781534</v>
      </c>
      <c r="P64" s="4">
        <f t="shared" si="32"/>
        <v>242.83843600218466</v>
      </c>
      <c r="Q64" s="15">
        <f t="shared" si="13"/>
        <v>0.16409267484266954</v>
      </c>
      <c r="R64" s="15">
        <f t="shared" si="14"/>
        <v>192.35232515733048</v>
      </c>
      <c r="S64">
        <f>'print me lab dilution sheet'!H96</f>
        <v>0</v>
      </c>
      <c r="T64">
        <f>'print me lab dilution sheet'!I96</f>
        <v>0</v>
      </c>
      <c r="U64">
        <f t="shared" si="15"/>
        <v>0</v>
      </c>
      <c r="V64">
        <f t="shared" si="16"/>
        <v>0</v>
      </c>
      <c r="W64" s="18" t="e">
        <f t="shared" si="17"/>
        <v>#DIV/0!</v>
      </c>
    </row>
    <row r="65" spans="1:23" ht="16" x14ac:dyDescent="0.2">
      <c r="A65" t="s">
        <v>87</v>
      </c>
      <c r="B65"/>
      <c r="C65">
        <v>0.18809999999999999</v>
      </c>
      <c r="D65">
        <v>9.8706000000000031</v>
      </c>
      <c r="E65">
        <v>1</v>
      </c>
      <c r="F65" s="3">
        <f t="shared" si="20"/>
        <v>1.8566598600000003E-3</v>
      </c>
      <c r="G65" s="3">
        <v>25</v>
      </c>
      <c r="H65" s="3">
        <f t="shared" si="21"/>
        <v>13465.040387095994</v>
      </c>
      <c r="I65" s="3">
        <f t="shared" si="22"/>
        <v>1.1139959160000001</v>
      </c>
      <c r="J65" s="3">
        <f t="shared" si="23"/>
        <v>0.83549693700000016</v>
      </c>
      <c r="K65" s="35">
        <f t="shared" si="24"/>
        <v>1.8566598600000004</v>
      </c>
      <c r="L65">
        <f t="shared" si="25"/>
        <v>8.3549693700000018E-4</v>
      </c>
      <c r="M65" s="5">
        <v>25</v>
      </c>
      <c r="N65" s="6">
        <v>0.45</v>
      </c>
      <c r="O65" s="4">
        <v>450</v>
      </c>
      <c r="P65" s="4">
        <f t="shared" si="32"/>
        <v>0</v>
      </c>
      <c r="Q65" s="15">
        <f t="shared" si="13"/>
        <v>0.35644500000000001</v>
      </c>
      <c r="R65" s="15">
        <f t="shared" si="14"/>
        <v>0</v>
      </c>
      <c r="S65">
        <f>'print me lab dilution sheet'!H97</f>
        <v>0</v>
      </c>
      <c r="T65">
        <f>'print me lab dilution sheet'!I97</f>
        <v>0</v>
      </c>
      <c r="U65">
        <f t="shared" si="15"/>
        <v>0</v>
      </c>
      <c r="V65">
        <f t="shared" si="16"/>
        <v>0</v>
      </c>
      <c r="W65" s="18" t="e">
        <f t="shared" si="17"/>
        <v>#DIV/0!</v>
      </c>
    </row>
    <row r="66" spans="1:23" ht="16" x14ac:dyDescent="0.2">
      <c r="A66" t="s">
        <v>88</v>
      </c>
      <c r="B66"/>
      <c r="C66">
        <v>0.24179999999999999</v>
      </c>
      <c r="E66">
        <v>1</v>
      </c>
      <c r="F66" s="3">
        <f t="shared" si="20"/>
        <v>0</v>
      </c>
      <c r="G66" s="3">
        <v>25</v>
      </c>
      <c r="H66" s="3" t="e">
        <f t="shared" si="21"/>
        <v>#DIV/0!</v>
      </c>
      <c r="I66" s="3">
        <f t="shared" si="22"/>
        <v>0</v>
      </c>
      <c r="J66" s="3">
        <f t="shared" si="23"/>
        <v>0</v>
      </c>
      <c r="K66" s="35">
        <f t="shared" si="24"/>
        <v>0</v>
      </c>
      <c r="L66">
        <f t="shared" si="25"/>
        <v>0</v>
      </c>
      <c r="M66" s="5">
        <v>25</v>
      </c>
      <c r="N66" s="6">
        <v>0.45</v>
      </c>
      <c r="O66" s="4" t="e">
        <f t="shared" si="31"/>
        <v>#DIV/0!</v>
      </c>
      <c r="P66" s="4" t="e">
        <f t="shared" si="32"/>
        <v>#DIV/0!</v>
      </c>
      <c r="Q66" s="15" t="e">
        <f t="shared" si="13"/>
        <v>#DIV/0!</v>
      </c>
      <c r="R66" s="15" t="e">
        <f t="shared" si="14"/>
        <v>#DIV/0!</v>
      </c>
      <c r="S66">
        <f>'print me lab dilution sheet'!H98</f>
        <v>0</v>
      </c>
      <c r="T66">
        <f>'print me lab dilution sheet'!I98</f>
        <v>0</v>
      </c>
      <c r="U66">
        <f t="shared" si="15"/>
        <v>0</v>
      </c>
      <c r="V66">
        <f t="shared" si="16"/>
        <v>0</v>
      </c>
      <c r="W66" s="18" t="e">
        <f t="shared" si="17"/>
        <v>#DIV/0!</v>
      </c>
    </row>
    <row r="67" spans="1:23" ht="16" x14ac:dyDescent="0.2">
      <c r="A67" t="s">
        <v>89</v>
      </c>
      <c r="B67"/>
      <c r="C67">
        <v>0.19309999999999999</v>
      </c>
      <c r="E67">
        <v>1</v>
      </c>
      <c r="F67" s="3">
        <f t="shared" ref="F67:F98" si="33">C67*D67/1000</f>
        <v>0</v>
      </c>
      <c r="G67" s="3">
        <v>25</v>
      </c>
      <c r="H67" s="3" t="e">
        <f t="shared" ref="H67:H98" si="34">1/(F67/G67)</f>
        <v>#DIV/0!</v>
      </c>
      <c r="I67" s="3">
        <f t="shared" ref="I67:I98" si="35">(C67*D67/E67)*0.6</f>
        <v>0</v>
      </c>
      <c r="J67" s="3">
        <f t="shared" ref="J67:J98" si="36">(C67*D67/E67)*0.45</f>
        <v>0</v>
      </c>
      <c r="K67" s="35">
        <f t="shared" ref="K67:K98" si="37">(C67*D67/E67)</f>
        <v>0</v>
      </c>
      <c r="L67">
        <f t="shared" ref="L67:L98" si="38">J67*E67/1000</f>
        <v>0</v>
      </c>
      <c r="M67" s="5">
        <v>25</v>
      </c>
      <c r="N67" s="6">
        <v>0.45</v>
      </c>
      <c r="O67" s="4" t="e">
        <f t="shared" si="31"/>
        <v>#DIV/0!</v>
      </c>
      <c r="P67" s="4" t="e">
        <f t="shared" si="32"/>
        <v>#DIV/0!</v>
      </c>
      <c r="Q67" s="15" t="e">
        <f t="shared" si="13"/>
        <v>#DIV/0!</v>
      </c>
      <c r="R67" s="15" t="e">
        <f t="shared" si="14"/>
        <v>#DIV/0!</v>
      </c>
      <c r="S67">
        <f>'print me lab dilution sheet'!H99</f>
        <v>0</v>
      </c>
      <c r="T67">
        <f>'print me lab dilution sheet'!I99</f>
        <v>0</v>
      </c>
      <c r="U67">
        <f t="shared" si="15"/>
        <v>0</v>
      </c>
      <c r="V67">
        <f t="shared" si="16"/>
        <v>0</v>
      </c>
      <c r="W67" s="18" t="e">
        <f t="shared" si="17"/>
        <v>#DIV/0!</v>
      </c>
    </row>
    <row r="68" spans="1:23" ht="16" x14ac:dyDescent="0.2">
      <c r="A68" t="s">
        <v>90</v>
      </c>
      <c r="B68"/>
      <c r="C68">
        <v>5.2039999999999997</v>
      </c>
      <c r="D68">
        <v>13.137499999999999</v>
      </c>
      <c r="E68">
        <v>1</v>
      </c>
      <c r="F68" s="3">
        <f t="shared" si="33"/>
        <v>6.8367549999999999E-2</v>
      </c>
      <c r="G68" s="3">
        <v>25</v>
      </c>
      <c r="H68" s="3">
        <f t="shared" si="34"/>
        <v>365.67055569491669</v>
      </c>
      <c r="I68" s="3">
        <f t="shared" si="35"/>
        <v>41.020529999999994</v>
      </c>
      <c r="J68" s="3">
        <f t="shared" si="36"/>
        <v>30.765397499999999</v>
      </c>
      <c r="K68" s="35">
        <f t="shared" si="37"/>
        <v>68.367549999999994</v>
      </c>
      <c r="L68">
        <f t="shared" si="38"/>
        <v>3.07653975E-2</v>
      </c>
      <c r="M68" s="5">
        <v>25</v>
      </c>
      <c r="N68" s="6">
        <v>0.45</v>
      </c>
      <c r="O68" s="4">
        <f t="shared" si="31"/>
        <v>365.67055569491669</v>
      </c>
      <c r="P68" s="4">
        <f t="shared" si="32"/>
        <v>84.329444305083314</v>
      </c>
      <c r="Q68" s="15">
        <f t="shared" ref="Q68:Q98" si="39">O68*0.7921/1000</f>
        <v>0.28964764716594349</v>
      </c>
      <c r="R68" s="15">
        <f t="shared" ref="R68:R98" si="40">P68*0.7921</f>
        <v>66.797352834056497</v>
      </c>
      <c r="S68">
        <f>'print me lab dilution sheet'!H100</f>
        <v>0</v>
      </c>
      <c r="T68">
        <f>'print me lab dilution sheet'!I100</f>
        <v>0</v>
      </c>
      <c r="U68">
        <f t="shared" ref="U68:U98" si="41">(S68/0.792)*1000</f>
        <v>0</v>
      </c>
      <c r="V68">
        <f t="shared" ref="V68:V98" si="42">(T68/0.792)*1000</f>
        <v>0</v>
      </c>
      <c r="W68" s="18" t="e">
        <f t="shared" ref="W68:W98" si="43">((U68*I68)/(U68+V68))</f>
        <v>#DIV/0!</v>
      </c>
    </row>
    <row r="69" spans="1:23" ht="16" x14ac:dyDescent="0.2">
      <c r="A69" t="s">
        <v>91</v>
      </c>
      <c r="B69"/>
      <c r="C69">
        <v>5.28</v>
      </c>
      <c r="D69">
        <v>14.143599999999999</v>
      </c>
      <c r="E69">
        <v>1</v>
      </c>
      <c r="F69" s="3">
        <f t="shared" si="33"/>
        <v>7.4678207999999996E-2</v>
      </c>
      <c r="G69" s="3">
        <v>25</v>
      </c>
      <c r="H69" s="3">
        <f t="shared" si="34"/>
        <v>334.76968274332455</v>
      </c>
      <c r="I69" s="3">
        <f t="shared" si="35"/>
        <v>44.806924799999997</v>
      </c>
      <c r="J69" s="3">
        <f t="shared" si="36"/>
        <v>33.6051936</v>
      </c>
      <c r="K69" s="35">
        <f t="shared" si="37"/>
        <v>74.678207999999998</v>
      </c>
      <c r="L69">
        <f t="shared" si="38"/>
        <v>3.36051936E-2</v>
      </c>
      <c r="M69" s="5">
        <v>25</v>
      </c>
      <c r="N69" s="6">
        <v>0.45</v>
      </c>
      <c r="O69" s="4">
        <f t="shared" si="31"/>
        <v>334.76968274332455</v>
      </c>
      <c r="P69" s="4">
        <f t="shared" si="32"/>
        <v>115.23031725667545</v>
      </c>
      <c r="Q69" s="15">
        <f t="shared" si="39"/>
        <v>0.26517106570098742</v>
      </c>
      <c r="R69" s="15">
        <f t="shared" si="40"/>
        <v>91.273934299012623</v>
      </c>
      <c r="S69">
        <f>'print me lab dilution sheet'!H101</f>
        <v>0</v>
      </c>
      <c r="T69">
        <f>'print me lab dilution sheet'!I101</f>
        <v>0</v>
      </c>
      <c r="U69">
        <f t="shared" si="41"/>
        <v>0</v>
      </c>
      <c r="V69">
        <f t="shared" si="42"/>
        <v>0</v>
      </c>
      <c r="W69" s="18" t="e">
        <f t="shared" si="43"/>
        <v>#DIV/0!</v>
      </c>
    </row>
    <row r="70" spans="1:23" ht="16" x14ac:dyDescent="0.2">
      <c r="A70" t="s">
        <v>92</v>
      </c>
      <c r="B70"/>
      <c r="C70">
        <v>5.5650000000000004</v>
      </c>
      <c r="D70">
        <v>13.355099999999997</v>
      </c>
      <c r="E70">
        <v>1</v>
      </c>
      <c r="F70" s="3">
        <f t="shared" si="33"/>
        <v>7.4321131499999998E-2</v>
      </c>
      <c r="G70" s="3">
        <v>25</v>
      </c>
      <c r="H70" s="3">
        <f t="shared" si="34"/>
        <v>336.37808649347596</v>
      </c>
      <c r="I70" s="3">
        <f t="shared" si="35"/>
        <v>44.592678899999996</v>
      </c>
      <c r="J70" s="3">
        <f t="shared" si="36"/>
        <v>33.444509175</v>
      </c>
      <c r="K70" s="35">
        <f t="shared" si="37"/>
        <v>74.321131499999993</v>
      </c>
      <c r="L70">
        <f t="shared" si="38"/>
        <v>3.3444509174999998E-2</v>
      </c>
      <c r="M70" s="5">
        <v>25</v>
      </c>
      <c r="N70" s="6">
        <v>0.45</v>
      </c>
      <c r="O70" s="4">
        <f t="shared" si="31"/>
        <v>336.37808649347596</v>
      </c>
      <c r="P70" s="4">
        <f t="shared" si="32"/>
        <v>113.62191350652404</v>
      </c>
      <c r="Q70" s="15">
        <f t="shared" si="39"/>
        <v>0.26644508231148234</v>
      </c>
      <c r="R70" s="15">
        <f t="shared" si="40"/>
        <v>89.999917688517698</v>
      </c>
      <c r="S70">
        <f>'print me lab dilution sheet'!H102</f>
        <v>0</v>
      </c>
      <c r="T70">
        <f>'print me lab dilution sheet'!I102</f>
        <v>0</v>
      </c>
      <c r="U70">
        <f t="shared" si="41"/>
        <v>0</v>
      </c>
      <c r="V70">
        <f t="shared" si="42"/>
        <v>0</v>
      </c>
      <c r="W70" s="18" t="e">
        <f t="shared" si="43"/>
        <v>#DIV/0!</v>
      </c>
    </row>
    <row r="71" spans="1:23" ht="16" x14ac:dyDescent="0.2">
      <c r="A71" t="s">
        <v>93</v>
      </c>
      <c r="B71"/>
      <c r="C71">
        <v>22.58</v>
      </c>
      <c r="D71">
        <v>14.546700000000001</v>
      </c>
      <c r="E71">
        <v>1</v>
      </c>
      <c r="F71" s="3">
        <f t="shared" si="33"/>
        <v>0.328464486</v>
      </c>
      <c r="G71" s="3">
        <v>25</v>
      </c>
      <c r="H71" s="3">
        <f t="shared" si="34"/>
        <v>76.111729168796657</v>
      </c>
      <c r="I71" s="3">
        <f t="shared" si="35"/>
        <v>197.07869160000001</v>
      </c>
      <c r="J71" s="3">
        <f t="shared" si="36"/>
        <v>147.80901870000002</v>
      </c>
      <c r="K71" s="35">
        <f t="shared" si="37"/>
        <v>328.46448600000002</v>
      </c>
      <c r="L71">
        <f t="shared" si="38"/>
        <v>0.14780901870000002</v>
      </c>
      <c r="M71" s="5">
        <v>25</v>
      </c>
      <c r="N71" s="6">
        <v>0.45</v>
      </c>
      <c r="O71" s="4">
        <f t="shared" si="31"/>
        <v>76.111729168796643</v>
      </c>
      <c r="P71" s="4">
        <f t="shared" si="32"/>
        <v>373.88827083120339</v>
      </c>
      <c r="Q71" s="15">
        <f t="shared" si="39"/>
        <v>6.0288100674603828E-2</v>
      </c>
      <c r="R71" s="15">
        <f t="shared" si="40"/>
        <v>296.15689932539624</v>
      </c>
      <c r="S71">
        <f>'print me lab dilution sheet'!H103</f>
        <v>0</v>
      </c>
      <c r="T71">
        <f>'print me lab dilution sheet'!I103</f>
        <v>0</v>
      </c>
      <c r="U71">
        <f t="shared" si="41"/>
        <v>0</v>
      </c>
      <c r="V71">
        <f t="shared" si="42"/>
        <v>0</v>
      </c>
      <c r="W71" s="18" t="e">
        <f t="shared" si="43"/>
        <v>#DIV/0!</v>
      </c>
    </row>
    <row r="72" spans="1:23" ht="16" x14ac:dyDescent="0.2">
      <c r="A72" t="s">
        <v>94</v>
      </c>
      <c r="B72"/>
      <c r="C72">
        <v>21.03</v>
      </c>
      <c r="D72">
        <v>14.032600000000002</v>
      </c>
      <c r="E72">
        <v>1</v>
      </c>
      <c r="F72" s="3">
        <f t="shared" si="33"/>
        <v>0.29510557800000004</v>
      </c>
      <c r="G72" s="3">
        <v>25</v>
      </c>
      <c r="H72" s="3">
        <f t="shared" si="34"/>
        <v>84.715443772465719</v>
      </c>
      <c r="I72" s="3">
        <f t="shared" si="35"/>
        <v>177.06334680000001</v>
      </c>
      <c r="J72" s="3">
        <f t="shared" si="36"/>
        <v>132.79751010000001</v>
      </c>
      <c r="K72" s="35">
        <f t="shared" si="37"/>
        <v>295.10557800000004</v>
      </c>
      <c r="L72">
        <f t="shared" si="38"/>
        <v>0.13279751010000002</v>
      </c>
      <c r="M72" s="5">
        <v>25</v>
      </c>
      <c r="N72" s="6">
        <v>0.45</v>
      </c>
      <c r="O72" s="4">
        <f t="shared" si="31"/>
        <v>84.715443772465719</v>
      </c>
      <c r="P72" s="4">
        <f t="shared" si="32"/>
        <v>365.28455622753427</v>
      </c>
      <c r="Q72" s="15">
        <f t="shared" si="39"/>
        <v>6.7103103012170096E-2</v>
      </c>
      <c r="R72" s="15">
        <f t="shared" si="40"/>
        <v>289.3418969878299</v>
      </c>
      <c r="S72">
        <f>'print me lab dilution sheet'!H104</f>
        <v>0</v>
      </c>
      <c r="T72">
        <f>'print me lab dilution sheet'!I104</f>
        <v>0</v>
      </c>
      <c r="U72">
        <f t="shared" si="41"/>
        <v>0</v>
      </c>
      <c r="V72">
        <f t="shared" si="42"/>
        <v>0</v>
      </c>
      <c r="W72" s="18" t="e">
        <f t="shared" si="43"/>
        <v>#DIV/0!</v>
      </c>
    </row>
    <row r="73" spans="1:23" ht="16" x14ac:dyDescent="0.2">
      <c r="A73" t="s">
        <v>95</v>
      </c>
      <c r="B73"/>
      <c r="C73">
        <v>22.5</v>
      </c>
      <c r="D73">
        <v>13.772600000000001</v>
      </c>
      <c r="E73">
        <v>1</v>
      </c>
      <c r="F73" s="3">
        <f t="shared" si="33"/>
        <v>0.30988350000000003</v>
      </c>
      <c r="G73" s="3">
        <v>25</v>
      </c>
      <c r="H73" s="3">
        <f t="shared" si="34"/>
        <v>80.675479656064283</v>
      </c>
      <c r="I73" s="3">
        <f t="shared" si="35"/>
        <v>185.93010000000001</v>
      </c>
      <c r="J73" s="3">
        <f t="shared" si="36"/>
        <v>139.44757500000003</v>
      </c>
      <c r="K73" s="35">
        <f t="shared" si="37"/>
        <v>309.88350000000003</v>
      </c>
      <c r="L73">
        <f t="shared" si="38"/>
        <v>0.13944757500000002</v>
      </c>
      <c r="M73" s="5">
        <v>25</v>
      </c>
      <c r="N73" s="6">
        <v>0.45</v>
      </c>
      <c r="O73" s="4">
        <f t="shared" si="31"/>
        <v>80.675479656064283</v>
      </c>
      <c r="P73" s="4">
        <f t="shared" si="32"/>
        <v>369.32452034393572</v>
      </c>
      <c r="Q73" s="15">
        <f t="shared" si="39"/>
        <v>6.3903047435568516E-2</v>
      </c>
      <c r="R73" s="15">
        <f t="shared" si="40"/>
        <v>292.54195256443148</v>
      </c>
      <c r="S73">
        <f>'print me lab dilution sheet'!H105</f>
        <v>0</v>
      </c>
      <c r="T73">
        <f>'print me lab dilution sheet'!I105</f>
        <v>0</v>
      </c>
      <c r="U73">
        <f t="shared" si="41"/>
        <v>0</v>
      </c>
      <c r="V73">
        <f t="shared" si="42"/>
        <v>0</v>
      </c>
      <c r="W73" s="18" t="e">
        <f t="shared" si="43"/>
        <v>#DIV/0!</v>
      </c>
    </row>
    <row r="74" spans="1:23" ht="16" x14ac:dyDescent="0.2">
      <c r="A74" t="s">
        <v>96</v>
      </c>
      <c r="B74"/>
      <c r="C74">
        <v>28.39</v>
      </c>
      <c r="D74">
        <v>12.7865</v>
      </c>
      <c r="E74">
        <v>1</v>
      </c>
      <c r="F74" s="3">
        <f t="shared" si="33"/>
        <v>0.36300873500000003</v>
      </c>
      <c r="G74" s="3">
        <v>25</v>
      </c>
      <c r="H74" s="3">
        <f t="shared" si="34"/>
        <v>68.868866199597093</v>
      </c>
      <c r="I74" s="3">
        <f t="shared" si="35"/>
        <v>217.805241</v>
      </c>
      <c r="J74" s="3">
        <f t="shared" si="36"/>
        <v>163.35393075000002</v>
      </c>
      <c r="K74" s="35">
        <f t="shared" si="37"/>
        <v>363.008735</v>
      </c>
      <c r="L74">
        <f t="shared" si="38"/>
        <v>0.16335393075000001</v>
      </c>
      <c r="M74" s="5">
        <v>25</v>
      </c>
      <c r="N74" s="6">
        <v>0.45</v>
      </c>
      <c r="O74" s="4">
        <f t="shared" si="31"/>
        <v>68.868866199597093</v>
      </c>
      <c r="P74" s="4">
        <f t="shared" si="32"/>
        <v>381.13113380040289</v>
      </c>
      <c r="Q74" s="15">
        <f t="shared" si="39"/>
        <v>5.4551028916700856E-2</v>
      </c>
      <c r="R74" s="15">
        <f t="shared" si="40"/>
        <v>301.89397108329916</v>
      </c>
      <c r="S74">
        <f>'print me lab dilution sheet'!H106</f>
        <v>0</v>
      </c>
      <c r="T74">
        <f>'print me lab dilution sheet'!I106</f>
        <v>0</v>
      </c>
      <c r="U74">
        <f t="shared" si="41"/>
        <v>0</v>
      </c>
      <c r="V74">
        <f t="shared" si="42"/>
        <v>0</v>
      </c>
      <c r="W74" s="18" t="e">
        <f t="shared" si="43"/>
        <v>#DIV/0!</v>
      </c>
    </row>
    <row r="75" spans="1:23" ht="16" x14ac:dyDescent="0.2">
      <c r="A75" t="s">
        <v>97</v>
      </c>
      <c r="B75"/>
      <c r="C75">
        <v>27.99</v>
      </c>
      <c r="D75">
        <v>14.584599999999998</v>
      </c>
      <c r="E75">
        <v>1</v>
      </c>
      <c r="F75" s="3">
        <f t="shared" si="33"/>
        <v>0.40822295399999992</v>
      </c>
      <c r="G75" s="3">
        <v>25</v>
      </c>
      <c r="H75" s="3">
        <f t="shared" si="34"/>
        <v>61.241044275036046</v>
      </c>
      <c r="I75" s="3">
        <f t="shared" si="35"/>
        <v>244.93377239999992</v>
      </c>
      <c r="J75" s="3">
        <f t="shared" si="36"/>
        <v>183.70032929999996</v>
      </c>
      <c r="K75" s="35">
        <f t="shared" si="37"/>
        <v>408.2229539999999</v>
      </c>
      <c r="L75">
        <f t="shared" si="38"/>
        <v>0.18370032929999996</v>
      </c>
      <c r="M75" s="5">
        <v>25</v>
      </c>
      <c r="N75" s="6">
        <v>0.45</v>
      </c>
      <c r="O75" s="4">
        <f t="shared" si="31"/>
        <v>61.241044275036053</v>
      </c>
      <c r="P75" s="4">
        <f t="shared" si="32"/>
        <v>388.75895572496393</v>
      </c>
      <c r="Q75" s="15">
        <f t="shared" si="39"/>
        <v>4.850903117025606E-2</v>
      </c>
      <c r="R75" s="15">
        <f t="shared" si="40"/>
        <v>307.93596882974396</v>
      </c>
      <c r="S75">
        <f>'print me lab dilution sheet'!H107</f>
        <v>0</v>
      </c>
      <c r="T75">
        <f>'print me lab dilution sheet'!I107</f>
        <v>0</v>
      </c>
      <c r="U75">
        <f t="shared" si="41"/>
        <v>0</v>
      </c>
      <c r="V75">
        <f t="shared" si="42"/>
        <v>0</v>
      </c>
      <c r="W75" s="18" t="e">
        <f t="shared" si="43"/>
        <v>#DIV/0!</v>
      </c>
    </row>
    <row r="76" spans="1:23" ht="16" x14ac:dyDescent="0.2">
      <c r="A76" t="s">
        <v>98</v>
      </c>
      <c r="B76"/>
      <c r="C76">
        <v>30.05</v>
      </c>
      <c r="D76">
        <v>14.005400000000002</v>
      </c>
      <c r="E76">
        <v>1</v>
      </c>
      <c r="F76" s="3">
        <f t="shared" si="33"/>
        <v>0.42086227000000009</v>
      </c>
      <c r="G76" s="3">
        <v>25</v>
      </c>
      <c r="H76" s="3">
        <f t="shared" si="34"/>
        <v>59.401856098908539</v>
      </c>
      <c r="I76" s="3">
        <f t="shared" si="35"/>
        <v>252.51736200000005</v>
      </c>
      <c r="J76" s="3">
        <f t="shared" si="36"/>
        <v>189.38802150000004</v>
      </c>
      <c r="K76" s="35">
        <f t="shared" si="37"/>
        <v>420.86227000000008</v>
      </c>
      <c r="L76">
        <f t="shared" si="38"/>
        <v>0.18938802150000003</v>
      </c>
      <c r="M76" s="5">
        <v>25</v>
      </c>
      <c r="N76" s="6">
        <v>0.45</v>
      </c>
      <c r="O76" s="4">
        <f t="shared" si="31"/>
        <v>59.401856098908546</v>
      </c>
      <c r="P76" s="4">
        <f t="shared" si="32"/>
        <v>390.59814390109148</v>
      </c>
      <c r="Q76" s="15">
        <f t="shared" si="39"/>
        <v>4.705221021594546E-2</v>
      </c>
      <c r="R76" s="15">
        <f t="shared" si="40"/>
        <v>309.39278978405457</v>
      </c>
      <c r="S76">
        <f>'print me lab dilution sheet'!H108</f>
        <v>0</v>
      </c>
      <c r="T76">
        <f>'print me lab dilution sheet'!I108</f>
        <v>0</v>
      </c>
      <c r="U76">
        <f t="shared" si="41"/>
        <v>0</v>
      </c>
      <c r="V76">
        <f t="shared" si="42"/>
        <v>0</v>
      </c>
      <c r="W76" s="18" t="e">
        <f t="shared" si="43"/>
        <v>#DIV/0!</v>
      </c>
    </row>
    <row r="77" spans="1:23" ht="16" x14ac:dyDescent="0.2">
      <c r="A77" t="s">
        <v>99</v>
      </c>
      <c r="B77"/>
      <c r="C77">
        <v>20.329999999999998</v>
      </c>
      <c r="D77">
        <v>13.924799999999998</v>
      </c>
      <c r="E77">
        <v>1</v>
      </c>
      <c r="F77" s="3">
        <f t="shared" si="33"/>
        <v>0.28309118399999994</v>
      </c>
      <c r="G77" s="3">
        <v>25</v>
      </c>
      <c r="H77" s="3">
        <f t="shared" si="34"/>
        <v>88.310768448373878</v>
      </c>
      <c r="I77" s="3">
        <f t="shared" si="35"/>
        <v>169.85471039999996</v>
      </c>
      <c r="J77" s="3">
        <f t="shared" si="36"/>
        <v>127.39103279999998</v>
      </c>
      <c r="K77" s="35">
        <f t="shared" si="37"/>
        <v>283.09118399999994</v>
      </c>
      <c r="L77">
        <f t="shared" si="38"/>
        <v>0.12739103279999997</v>
      </c>
      <c r="M77" s="5">
        <v>25</v>
      </c>
      <c r="N77" s="6">
        <v>0.45</v>
      </c>
      <c r="O77" s="4">
        <f t="shared" si="31"/>
        <v>88.310768448373878</v>
      </c>
      <c r="P77" s="4">
        <f t="shared" si="32"/>
        <v>361.68923155162611</v>
      </c>
      <c r="Q77" s="15">
        <f t="shared" si="39"/>
        <v>6.9950959687956948E-2</v>
      </c>
      <c r="R77" s="15">
        <f t="shared" si="40"/>
        <v>286.49404031204307</v>
      </c>
      <c r="S77">
        <f>'print me lab dilution sheet'!H109</f>
        <v>0</v>
      </c>
      <c r="T77">
        <f>'print me lab dilution sheet'!I109</f>
        <v>0</v>
      </c>
      <c r="U77">
        <f t="shared" si="41"/>
        <v>0</v>
      </c>
      <c r="V77">
        <f t="shared" si="42"/>
        <v>0</v>
      </c>
      <c r="W77" s="18" t="e">
        <f t="shared" si="43"/>
        <v>#DIV/0!</v>
      </c>
    </row>
    <row r="78" spans="1:23" ht="16" x14ac:dyDescent="0.2">
      <c r="A78" t="s">
        <v>100</v>
      </c>
      <c r="B78"/>
      <c r="C78">
        <v>21.67</v>
      </c>
      <c r="D78">
        <v>13.545299999999997</v>
      </c>
      <c r="E78">
        <v>1</v>
      </c>
      <c r="F78" s="3">
        <f t="shared" si="33"/>
        <v>0.29352665099999997</v>
      </c>
      <c r="G78" s="3">
        <v>25</v>
      </c>
      <c r="H78" s="3">
        <f t="shared" si="34"/>
        <v>85.171141750941047</v>
      </c>
      <c r="I78" s="3">
        <f t="shared" si="35"/>
        <v>176.11599059999998</v>
      </c>
      <c r="J78" s="3">
        <f t="shared" si="36"/>
        <v>132.08699295</v>
      </c>
      <c r="K78" s="35">
        <f t="shared" si="37"/>
        <v>293.52665099999996</v>
      </c>
      <c r="L78">
        <f t="shared" si="38"/>
        <v>0.13208699294999998</v>
      </c>
      <c r="M78" s="5">
        <v>25</v>
      </c>
      <c r="N78" s="6">
        <v>0.45</v>
      </c>
      <c r="O78" s="4">
        <f t="shared" si="31"/>
        <v>85.171141750941047</v>
      </c>
      <c r="P78" s="4">
        <f t="shared" si="32"/>
        <v>364.82885824905895</v>
      </c>
      <c r="Q78" s="15">
        <f t="shared" si="39"/>
        <v>6.7464061380920398E-2</v>
      </c>
      <c r="R78" s="15">
        <f t="shared" si="40"/>
        <v>288.98093861907961</v>
      </c>
      <c r="S78">
        <f>'print me lab dilution sheet'!H110</f>
        <v>0</v>
      </c>
      <c r="T78">
        <f>'print me lab dilution sheet'!I110</f>
        <v>0</v>
      </c>
      <c r="U78">
        <f t="shared" si="41"/>
        <v>0</v>
      </c>
      <c r="V78">
        <f t="shared" si="42"/>
        <v>0</v>
      </c>
      <c r="W78" s="18" t="e">
        <f t="shared" si="43"/>
        <v>#DIV/0!</v>
      </c>
    </row>
    <row r="79" spans="1:23" ht="16" x14ac:dyDescent="0.2">
      <c r="A79" t="s">
        <v>101</v>
      </c>
      <c r="B79"/>
      <c r="C79">
        <v>21.94</v>
      </c>
      <c r="D79">
        <v>12.870000000000005</v>
      </c>
      <c r="E79">
        <v>1</v>
      </c>
      <c r="F79" s="3">
        <f t="shared" si="33"/>
        <v>0.28236780000000011</v>
      </c>
      <c r="G79" s="3">
        <v>25</v>
      </c>
      <c r="H79" s="3">
        <f t="shared" si="34"/>
        <v>88.537007406651853</v>
      </c>
      <c r="I79" s="3">
        <f t="shared" si="35"/>
        <v>169.42068000000006</v>
      </c>
      <c r="J79" s="3">
        <f t="shared" si="36"/>
        <v>127.06551000000005</v>
      </c>
      <c r="K79" s="35">
        <f t="shared" si="37"/>
        <v>282.3678000000001</v>
      </c>
      <c r="L79">
        <f t="shared" si="38"/>
        <v>0.12706551000000005</v>
      </c>
      <c r="M79" s="5">
        <v>25</v>
      </c>
      <c r="N79" s="6">
        <v>0.45</v>
      </c>
      <c r="O79" s="4">
        <f t="shared" si="31"/>
        <v>88.537007406651853</v>
      </c>
      <c r="P79" s="4">
        <f t="shared" si="32"/>
        <v>361.46299259334813</v>
      </c>
      <c r="Q79" s="15">
        <f t="shared" si="39"/>
        <v>7.0130163566808928E-2</v>
      </c>
      <c r="R79" s="15">
        <f t="shared" si="40"/>
        <v>286.31483643319109</v>
      </c>
      <c r="S79">
        <f>'print me lab dilution sheet'!H111</f>
        <v>0</v>
      </c>
      <c r="T79">
        <f>'print me lab dilution sheet'!I111</f>
        <v>0</v>
      </c>
      <c r="U79">
        <f t="shared" si="41"/>
        <v>0</v>
      </c>
      <c r="V79">
        <f t="shared" si="42"/>
        <v>0</v>
      </c>
      <c r="W79" s="18" t="e">
        <f t="shared" si="43"/>
        <v>#DIV/0!</v>
      </c>
    </row>
    <row r="80" spans="1:23" ht="16" x14ac:dyDescent="0.2">
      <c r="A80" t="s">
        <v>102</v>
      </c>
      <c r="B80"/>
      <c r="C80">
        <v>13.49</v>
      </c>
      <c r="D80">
        <v>13.558000000000003</v>
      </c>
      <c r="E80">
        <v>1</v>
      </c>
      <c r="F80" s="3">
        <f t="shared" si="33"/>
        <v>0.18289742000000003</v>
      </c>
      <c r="G80" s="3">
        <v>25</v>
      </c>
      <c r="H80" s="3">
        <f t="shared" si="34"/>
        <v>136.68864219079742</v>
      </c>
      <c r="I80" s="3">
        <f t="shared" si="35"/>
        <v>109.73845200000002</v>
      </c>
      <c r="J80" s="3">
        <f t="shared" si="36"/>
        <v>82.303839000000025</v>
      </c>
      <c r="K80" s="35">
        <f t="shared" si="37"/>
        <v>182.89742000000004</v>
      </c>
      <c r="L80">
        <f t="shared" si="38"/>
        <v>8.2303839000000031E-2</v>
      </c>
      <c r="M80" s="5">
        <v>25</v>
      </c>
      <c r="N80" s="6">
        <v>0.45</v>
      </c>
      <c r="O80" s="4">
        <f t="shared" si="31"/>
        <v>136.6886421907974</v>
      </c>
      <c r="P80" s="4">
        <f t="shared" si="32"/>
        <v>313.3113578092026</v>
      </c>
      <c r="Q80" s="15">
        <f t="shared" si="39"/>
        <v>0.10827107347933063</v>
      </c>
      <c r="R80" s="15">
        <f t="shared" si="40"/>
        <v>248.1739265206694</v>
      </c>
      <c r="S80">
        <f>'print me lab dilution sheet'!H112</f>
        <v>0</v>
      </c>
      <c r="T80">
        <f>'print me lab dilution sheet'!I112</f>
        <v>0</v>
      </c>
      <c r="U80">
        <f t="shared" si="41"/>
        <v>0</v>
      </c>
      <c r="V80">
        <f t="shared" si="42"/>
        <v>0</v>
      </c>
      <c r="W80" s="18" t="e">
        <f t="shared" si="43"/>
        <v>#DIV/0!</v>
      </c>
    </row>
    <row r="81" spans="1:23" ht="16" x14ac:dyDescent="0.2">
      <c r="A81" t="s">
        <v>103</v>
      </c>
      <c r="B81"/>
      <c r="C81">
        <v>14.56</v>
      </c>
      <c r="D81">
        <v>14.2819</v>
      </c>
      <c r="E81">
        <v>1</v>
      </c>
      <c r="F81" s="3">
        <f t="shared" si="33"/>
        <v>0.20794446400000002</v>
      </c>
      <c r="G81" s="3">
        <v>25</v>
      </c>
      <c r="H81" s="3">
        <f t="shared" si="34"/>
        <v>120.22440760913932</v>
      </c>
      <c r="I81" s="3">
        <f t="shared" si="35"/>
        <v>124.7666784</v>
      </c>
      <c r="J81" s="3">
        <f t="shared" si="36"/>
        <v>93.575008800000006</v>
      </c>
      <c r="K81" s="35">
        <f t="shared" si="37"/>
        <v>207.94446400000001</v>
      </c>
      <c r="L81">
        <f t="shared" si="38"/>
        <v>9.3575008800000012E-2</v>
      </c>
      <c r="M81" s="5">
        <v>25</v>
      </c>
      <c r="N81" s="6">
        <v>0.45</v>
      </c>
      <c r="O81" s="4">
        <f t="shared" si="31"/>
        <v>120.22440760913932</v>
      </c>
      <c r="P81" s="4">
        <f t="shared" si="32"/>
        <v>329.77559239086065</v>
      </c>
      <c r="Q81" s="15">
        <f t="shared" si="39"/>
        <v>9.5229753267199263E-2</v>
      </c>
      <c r="R81" s="15">
        <f t="shared" si="40"/>
        <v>261.21524673280072</v>
      </c>
      <c r="S81">
        <f>'print me lab dilution sheet'!H114</f>
        <v>0</v>
      </c>
      <c r="T81">
        <f>'print me lab dilution sheet'!I114</f>
        <v>0</v>
      </c>
      <c r="U81">
        <f t="shared" si="41"/>
        <v>0</v>
      </c>
      <c r="V81">
        <f t="shared" si="42"/>
        <v>0</v>
      </c>
      <c r="W81" s="18" t="e">
        <f t="shared" si="43"/>
        <v>#DIV/0!</v>
      </c>
    </row>
    <row r="82" spans="1:23" ht="16" x14ac:dyDescent="0.2">
      <c r="A82" t="s">
        <v>104</v>
      </c>
      <c r="B82"/>
      <c r="C82">
        <v>13.85</v>
      </c>
      <c r="D82">
        <v>14.288599999999995</v>
      </c>
      <c r="E82">
        <v>1</v>
      </c>
      <c r="F82" s="3">
        <f t="shared" si="33"/>
        <v>0.19789710999999993</v>
      </c>
      <c r="G82" s="3">
        <v>25</v>
      </c>
      <c r="H82" s="3">
        <f t="shared" si="34"/>
        <v>126.32827230271332</v>
      </c>
      <c r="I82" s="3">
        <f t="shared" si="35"/>
        <v>118.73826599999995</v>
      </c>
      <c r="J82" s="3">
        <f t="shared" si="36"/>
        <v>89.053699499999979</v>
      </c>
      <c r="K82" s="35">
        <f t="shared" si="37"/>
        <v>197.89710999999994</v>
      </c>
      <c r="L82">
        <f t="shared" si="38"/>
        <v>8.9053699499999986E-2</v>
      </c>
      <c r="M82" s="5">
        <v>25</v>
      </c>
      <c r="N82" s="6">
        <v>0.45</v>
      </c>
      <c r="O82" s="4">
        <f t="shared" si="31"/>
        <v>126.32827230271329</v>
      </c>
      <c r="P82" s="4">
        <f t="shared" si="32"/>
        <v>323.67172769728671</v>
      </c>
      <c r="Q82" s="15">
        <f t="shared" si="39"/>
        <v>0.10006462449097919</v>
      </c>
      <c r="R82" s="15">
        <f t="shared" si="40"/>
        <v>256.38037550902084</v>
      </c>
      <c r="S82">
        <f>'print me lab dilution sheet'!H115</f>
        <v>0</v>
      </c>
      <c r="T82">
        <f>'print me lab dilution sheet'!I115</f>
        <v>0</v>
      </c>
      <c r="U82">
        <f t="shared" si="41"/>
        <v>0</v>
      </c>
      <c r="V82">
        <f t="shared" si="42"/>
        <v>0</v>
      </c>
      <c r="W82" s="18" t="e">
        <f t="shared" si="43"/>
        <v>#DIV/0!</v>
      </c>
    </row>
    <row r="83" spans="1:23" ht="16" x14ac:dyDescent="0.2">
      <c r="A83" t="s">
        <v>105</v>
      </c>
      <c r="B83"/>
      <c r="C83">
        <v>11.68</v>
      </c>
      <c r="D83">
        <v>13.444500000000001</v>
      </c>
      <c r="E83">
        <v>1</v>
      </c>
      <c r="F83" s="3">
        <f t="shared" si="33"/>
        <v>0.15703176000000002</v>
      </c>
      <c r="G83" s="3">
        <v>25</v>
      </c>
      <c r="H83" s="3">
        <f t="shared" si="34"/>
        <v>159.20346304467324</v>
      </c>
      <c r="I83" s="3">
        <f t="shared" si="35"/>
        <v>94.219056000000009</v>
      </c>
      <c r="J83" s="3">
        <f t="shared" si="36"/>
        <v>70.664292000000017</v>
      </c>
      <c r="K83" s="35">
        <f t="shared" si="37"/>
        <v>157.03176000000002</v>
      </c>
      <c r="L83">
        <f t="shared" si="38"/>
        <v>7.0664292000000017E-2</v>
      </c>
      <c r="M83" s="5">
        <v>25</v>
      </c>
      <c r="N83" s="6">
        <v>0.45</v>
      </c>
      <c r="O83" s="4">
        <f t="shared" si="31"/>
        <v>159.20346304467321</v>
      </c>
      <c r="P83" s="4">
        <f t="shared" si="32"/>
        <v>290.79653695532681</v>
      </c>
      <c r="Q83" s="15">
        <f t="shared" si="39"/>
        <v>0.12610506307768565</v>
      </c>
      <c r="R83" s="15">
        <f t="shared" si="40"/>
        <v>230.33993692231437</v>
      </c>
      <c r="S83">
        <f>'print me lab dilution sheet'!H116</f>
        <v>0</v>
      </c>
      <c r="T83">
        <f>'print me lab dilution sheet'!I116</f>
        <v>0</v>
      </c>
      <c r="U83">
        <f t="shared" si="41"/>
        <v>0</v>
      </c>
      <c r="V83">
        <f t="shared" si="42"/>
        <v>0</v>
      </c>
      <c r="W83" s="18" t="e">
        <f t="shared" si="43"/>
        <v>#DIV/0!</v>
      </c>
    </row>
    <row r="84" spans="1:23" ht="16" x14ac:dyDescent="0.2">
      <c r="A84" t="s">
        <v>106</v>
      </c>
      <c r="B84"/>
      <c r="C84">
        <v>12.16</v>
      </c>
      <c r="D84">
        <v>14.567899999999998</v>
      </c>
      <c r="E84">
        <v>1</v>
      </c>
      <c r="F84" s="3">
        <f t="shared" si="33"/>
        <v>0.17714566399999998</v>
      </c>
      <c r="G84" s="3">
        <v>25</v>
      </c>
      <c r="H84" s="3">
        <f t="shared" si="34"/>
        <v>141.12679608121823</v>
      </c>
      <c r="I84" s="3">
        <f t="shared" si="35"/>
        <v>106.28739839999999</v>
      </c>
      <c r="J84" s="3">
        <f t="shared" si="36"/>
        <v>79.715548799999993</v>
      </c>
      <c r="K84" s="35">
        <f t="shared" si="37"/>
        <v>177.14566399999998</v>
      </c>
      <c r="L84">
        <f t="shared" si="38"/>
        <v>7.9715548799999994E-2</v>
      </c>
      <c r="M84" s="5">
        <v>25</v>
      </c>
      <c r="N84" s="6">
        <v>0.45</v>
      </c>
      <c r="O84" s="4">
        <f t="shared" si="31"/>
        <v>141.12679608121823</v>
      </c>
      <c r="P84" s="4">
        <f t="shared" si="32"/>
        <v>308.87320391878177</v>
      </c>
      <c r="Q84" s="15">
        <f t="shared" si="39"/>
        <v>0.11178653517593297</v>
      </c>
      <c r="R84" s="15">
        <f t="shared" si="40"/>
        <v>244.65846482406704</v>
      </c>
      <c r="S84">
        <f>'print me lab dilution sheet'!H117</f>
        <v>0</v>
      </c>
      <c r="T84">
        <f>'print me lab dilution sheet'!I117</f>
        <v>0</v>
      </c>
      <c r="U84">
        <f t="shared" si="41"/>
        <v>0</v>
      </c>
      <c r="V84">
        <f t="shared" si="42"/>
        <v>0</v>
      </c>
      <c r="W84" s="18" t="e">
        <f t="shared" si="43"/>
        <v>#DIV/0!</v>
      </c>
    </row>
    <row r="85" spans="1:23" ht="16" x14ac:dyDescent="0.2">
      <c r="A85" t="s">
        <v>107</v>
      </c>
      <c r="B85"/>
      <c r="C85">
        <v>11.99</v>
      </c>
      <c r="D85">
        <v>14.155400000000004</v>
      </c>
      <c r="E85">
        <v>1</v>
      </c>
      <c r="F85" s="3">
        <f t="shared" si="33"/>
        <v>0.16972324600000005</v>
      </c>
      <c r="G85" s="3">
        <v>25</v>
      </c>
      <c r="H85" s="3">
        <f t="shared" si="34"/>
        <v>147.29862048478611</v>
      </c>
      <c r="I85" s="3">
        <f t="shared" si="35"/>
        <v>101.83394760000003</v>
      </c>
      <c r="J85" s="3">
        <f t="shared" si="36"/>
        <v>76.375460700000019</v>
      </c>
      <c r="K85" s="35">
        <f t="shared" si="37"/>
        <v>169.72324600000005</v>
      </c>
      <c r="L85">
        <f t="shared" si="38"/>
        <v>7.6375460700000022E-2</v>
      </c>
      <c r="M85" s="5">
        <v>25</v>
      </c>
      <c r="N85" s="6">
        <v>0.45</v>
      </c>
      <c r="O85" s="4">
        <f t="shared" si="31"/>
        <v>147.29862048478611</v>
      </c>
      <c r="P85" s="4">
        <f t="shared" si="32"/>
        <v>302.70137951521389</v>
      </c>
      <c r="Q85" s="15">
        <f t="shared" si="39"/>
        <v>0.11667523728599909</v>
      </c>
      <c r="R85" s="15">
        <f t="shared" si="40"/>
        <v>239.76976271400093</v>
      </c>
      <c r="S85">
        <f>'print me lab dilution sheet'!H118</f>
        <v>0</v>
      </c>
      <c r="T85">
        <f>'print me lab dilution sheet'!I118</f>
        <v>0</v>
      </c>
      <c r="U85">
        <f t="shared" si="41"/>
        <v>0</v>
      </c>
      <c r="V85">
        <f t="shared" si="42"/>
        <v>0</v>
      </c>
      <c r="W85" s="18" t="e">
        <f t="shared" si="43"/>
        <v>#DIV/0!</v>
      </c>
    </row>
    <row r="86" spans="1:23" ht="16" x14ac:dyDescent="0.2">
      <c r="A86" t="s">
        <v>108</v>
      </c>
      <c r="B86"/>
      <c r="C86">
        <v>0.28010000000000002</v>
      </c>
      <c r="D86">
        <v>6.5828000000000024</v>
      </c>
      <c r="E86">
        <v>1</v>
      </c>
      <c r="F86" s="3">
        <f t="shared" si="33"/>
        <v>1.8438422800000007E-3</v>
      </c>
      <c r="G86" s="3">
        <v>25</v>
      </c>
      <c r="H86" s="3">
        <f t="shared" si="34"/>
        <v>13558.643421496979</v>
      </c>
      <c r="I86" s="3">
        <f t="shared" si="35"/>
        <v>1.1063053680000003</v>
      </c>
      <c r="J86" s="3">
        <f t="shared" si="36"/>
        <v>0.82972902600000031</v>
      </c>
      <c r="K86" s="35">
        <f t="shared" si="37"/>
        <v>1.8438422800000007</v>
      </c>
      <c r="L86">
        <f t="shared" si="38"/>
        <v>8.297290260000003E-4</v>
      </c>
      <c r="M86" s="5">
        <v>25</v>
      </c>
      <c r="N86" s="6">
        <v>0.45</v>
      </c>
      <c r="O86" s="4">
        <v>450</v>
      </c>
      <c r="P86" s="4">
        <f t="shared" si="32"/>
        <v>0</v>
      </c>
      <c r="Q86" s="15">
        <f t="shared" si="39"/>
        <v>0.35644500000000001</v>
      </c>
      <c r="R86" s="15">
        <f t="shared" si="40"/>
        <v>0</v>
      </c>
      <c r="S86">
        <f>'print me lab dilution sheet'!H119</f>
        <v>0</v>
      </c>
      <c r="T86">
        <f>'print me lab dilution sheet'!I119</f>
        <v>0</v>
      </c>
      <c r="U86">
        <f t="shared" si="41"/>
        <v>0</v>
      </c>
      <c r="V86">
        <f t="shared" si="42"/>
        <v>0</v>
      </c>
      <c r="W86" s="18" t="e">
        <f t="shared" si="43"/>
        <v>#DIV/0!</v>
      </c>
    </row>
    <row r="87" spans="1:23" ht="16" x14ac:dyDescent="0.2">
      <c r="A87" t="s">
        <v>109</v>
      </c>
      <c r="B87"/>
      <c r="C87">
        <v>0.27210000000000001</v>
      </c>
      <c r="E87">
        <v>1</v>
      </c>
      <c r="F87" s="3">
        <f t="shared" si="33"/>
        <v>0</v>
      </c>
      <c r="G87" s="3">
        <v>25</v>
      </c>
      <c r="H87" s="3" t="e">
        <f t="shared" si="34"/>
        <v>#DIV/0!</v>
      </c>
      <c r="I87" s="3">
        <f t="shared" si="35"/>
        <v>0</v>
      </c>
      <c r="J87" s="3">
        <f t="shared" si="36"/>
        <v>0</v>
      </c>
      <c r="K87" s="35">
        <f t="shared" si="37"/>
        <v>0</v>
      </c>
      <c r="L87">
        <f t="shared" si="38"/>
        <v>0</v>
      </c>
      <c r="M87" s="5">
        <v>25</v>
      </c>
      <c r="N87" s="6">
        <v>0.45</v>
      </c>
      <c r="O87" s="4" t="e">
        <f t="shared" si="31"/>
        <v>#DIV/0!</v>
      </c>
      <c r="P87" s="4" t="e">
        <f t="shared" si="32"/>
        <v>#DIV/0!</v>
      </c>
      <c r="Q87" s="15" t="e">
        <f t="shared" si="39"/>
        <v>#DIV/0!</v>
      </c>
      <c r="R87" s="15" t="e">
        <f t="shared" si="40"/>
        <v>#DIV/0!</v>
      </c>
      <c r="S87">
        <f>'print me lab dilution sheet'!H120</f>
        <v>0</v>
      </c>
      <c r="T87">
        <f>'print me lab dilution sheet'!I120</f>
        <v>0</v>
      </c>
      <c r="U87">
        <f t="shared" si="41"/>
        <v>0</v>
      </c>
      <c r="V87">
        <f t="shared" si="42"/>
        <v>0</v>
      </c>
      <c r="W87" s="18" t="e">
        <f t="shared" si="43"/>
        <v>#DIV/0!</v>
      </c>
    </row>
    <row r="88" spans="1:23" ht="16" x14ac:dyDescent="0.2">
      <c r="A88" t="s">
        <v>110</v>
      </c>
      <c r="B88"/>
      <c r="C88">
        <v>0.2198</v>
      </c>
      <c r="E88">
        <v>1</v>
      </c>
      <c r="F88" s="3">
        <f t="shared" si="33"/>
        <v>0</v>
      </c>
      <c r="G88" s="3">
        <v>25</v>
      </c>
      <c r="H88" s="3" t="e">
        <f t="shared" si="34"/>
        <v>#DIV/0!</v>
      </c>
      <c r="I88" s="3">
        <f t="shared" si="35"/>
        <v>0</v>
      </c>
      <c r="J88" s="3">
        <f t="shared" si="36"/>
        <v>0</v>
      </c>
      <c r="K88" s="35">
        <f t="shared" si="37"/>
        <v>0</v>
      </c>
      <c r="L88">
        <f t="shared" si="38"/>
        <v>0</v>
      </c>
      <c r="M88" s="5">
        <v>25</v>
      </c>
      <c r="N88" s="6">
        <v>0.45</v>
      </c>
      <c r="O88" s="4" t="e">
        <f t="shared" si="31"/>
        <v>#DIV/0!</v>
      </c>
      <c r="P88" s="4" t="e">
        <f t="shared" si="32"/>
        <v>#DIV/0!</v>
      </c>
      <c r="Q88" s="15" t="e">
        <f t="shared" si="39"/>
        <v>#DIV/0!</v>
      </c>
      <c r="R88" s="15" t="e">
        <f t="shared" si="40"/>
        <v>#DIV/0!</v>
      </c>
      <c r="S88">
        <f>'print me lab dilution sheet'!H121</f>
        <v>0</v>
      </c>
      <c r="T88">
        <f>'print me lab dilution sheet'!I121</f>
        <v>0</v>
      </c>
      <c r="U88">
        <f t="shared" si="41"/>
        <v>0</v>
      </c>
      <c r="V88">
        <f t="shared" si="42"/>
        <v>0</v>
      </c>
      <c r="W88" s="18" t="e">
        <f t="shared" si="43"/>
        <v>#DIV/0!</v>
      </c>
    </row>
    <row r="89" spans="1:23" ht="16" x14ac:dyDescent="0.2">
      <c r="A89" t="s">
        <v>111</v>
      </c>
      <c r="B89"/>
      <c r="C89">
        <v>5.8710000000000004</v>
      </c>
      <c r="D89">
        <v>13.288399999999996</v>
      </c>
      <c r="E89">
        <v>1</v>
      </c>
      <c r="F89" s="3">
        <f t="shared" si="33"/>
        <v>7.8016196399999987E-2</v>
      </c>
      <c r="G89" s="3">
        <v>25</v>
      </c>
      <c r="H89" s="3">
        <f t="shared" si="34"/>
        <v>320.44628107504104</v>
      </c>
      <c r="I89" s="3">
        <f t="shared" si="35"/>
        <v>46.80971783999999</v>
      </c>
      <c r="J89" s="3">
        <f t="shared" si="36"/>
        <v>35.107288379999993</v>
      </c>
      <c r="K89" s="35">
        <f t="shared" si="37"/>
        <v>78.016196399999984</v>
      </c>
      <c r="L89">
        <f t="shared" si="38"/>
        <v>3.510728837999999E-2</v>
      </c>
      <c r="M89" s="5">
        <v>25</v>
      </c>
      <c r="N89" s="6">
        <v>0.45</v>
      </c>
      <c r="O89" s="4">
        <f t="shared" si="31"/>
        <v>320.44628107504104</v>
      </c>
      <c r="P89" s="4">
        <f t="shared" si="32"/>
        <v>129.55371892495896</v>
      </c>
      <c r="Q89" s="15">
        <f t="shared" si="39"/>
        <v>0.25382549923954001</v>
      </c>
      <c r="R89" s="15">
        <f t="shared" si="40"/>
        <v>102.61950076046</v>
      </c>
      <c r="S89">
        <f>'print me lab dilution sheet'!H122</f>
        <v>0</v>
      </c>
      <c r="T89">
        <f>'print me lab dilution sheet'!I122</f>
        <v>0</v>
      </c>
      <c r="U89">
        <f t="shared" si="41"/>
        <v>0</v>
      </c>
      <c r="V89">
        <f t="shared" si="42"/>
        <v>0</v>
      </c>
      <c r="W89" s="18" t="e">
        <f t="shared" si="43"/>
        <v>#DIV/0!</v>
      </c>
    </row>
    <row r="90" spans="1:23" ht="16" x14ac:dyDescent="0.2">
      <c r="A90" t="s">
        <v>112</v>
      </c>
      <c r="B90"/>
      <c r="C90">
        <v>5.3280000000000003</v>
      </c>
      <c r="D90">
        <v>14.374200000000002</v>
      </c>
      <c r="E90">
        <v>1</v>
      </c>
      <c r="F90" s="3">
        <f t="shared" si="33"/>
        <v>7.6585737600000009E-2</v>
      </c>
      <c r="G90" s="3">
        <v>25</v>
      </c>
      <c r="H90" s="3">
        <f t="shared" si="34"/>
        <v>326.43153651627159</v>
      </c>
      <c r="I90" s="3">
        <f t="shared" si="35"/>
        <v>45.951442560000011</v>
      </c>
      <c r="J90" s="3">
        <f t="shared" si="36"/>
        <v>34.46358192000001</v>
      </c>
      <c r="K90" s="35">
        <f t="shared" si="37"/>
        <v>76.585737600000016</v>
      </c>
      <c r="L90">
        <f t="shared" si="38"/>
        <v>3.4463581920000007E-2</v>
      </c>
      <c r="M90" s="5">
        <v>25</v>
      </c>
      <c r="N90" s="6">
        <v>0.45</v>
      </c>
      <c r="O90" s="4">
        <f t="shared" si="31"/>
        <v>326.43153651627159</v>
      </c>
      <c r="P90" s="4">
        <f t="shared" si="32"/>
        <v>123.56846348372841</v>
      </c>
      <c r="Q90" s="15">
        <f t="shared" si="39"/>
        <v>0.25856642007453873</v>
      </c>
      <c r="R90" s="15">
        <f t="shared" si="40"/>
        <v>97.878579925461281</v>
      </c>
      <c r="S90">
        <f>'print me lab dilution sheet'!H123</f>
        <v>0</v>
      </c>
      <c r="T90">
        <f>'print me lab dilution sheet'!I123</f>
        <v>0</v>
      </c>
      <c r="U90">
        <f t="shared" si="41"/>
        <v>0</v>
      </c>
      <c r="V90">
        <f t="shared" si="42"/>
        <v>0</v>
      </c>
      <c r="W90" s="18" t="e">
        <f t="shared" si="43"/>
        <v>#DIV/0!</v>
      </c>
    </row>
    <row r="91" spans="1:23" ht="16" x14ac:dyDescent="0.2">
      <c r="A91" t="s">
        <v>113</v>
      </c>
      <c r="B91"/>
      <c r="C91">
        <v>6.2160000000000002</v>
      </c>
      <c r="D91">
        <v>13.927400000000002</v>
      </c>
      <c r="E91">
        <v>1</v>
      </c>
      <c r="F91" s="3">
        <f t="shared" si="33"/>
        <v>8.6572718400000012E-2</v>
      </c>
      <c r="G91" s="3">
        <v>25</v>
      </c>
      <c r="H91" s="3">
        <f t="shared" si="34"/>
        <v>288.77457543253024</v>
      </c>
      <c r="I91" s="3">
        <f t="shared" si="35"/>
        <v>51.943631040000007</v>
      </c>
      <c r="J91" s="3">
        <f t="shared" si="36"/>
        <v>38.95772328000001</v>
      </c>
      <c r="K91" s="35">
        <f t="shared" si="37"/>
        <v>86.572718400000014</v>
      </c>
      <c r="L91">
        <f t="shared" si="38"/>
        <v>3.8957723280000009E-2</v>
      </c>
      <c r="M91" s="5">
        <v>25</v>
      </c>
      <c r="N91" s="6">
        <v>0.45</v>
      </c>
      <c r="O91" s="4">
        <f t="shared" si="31"/>
        <v>288.77457543253018</v>
      </c>
      <c r="P91" s="4">
        <f t="shared" si="32"/>
        <v>161.22542456746982</v>
      </c>
      <c r="Q91" s="15">
        <f t="shared" si="39"/>
        <v>0.22873834120010716</v>
      </c>
      <c r="R91" s="15">
        <f t="shared" si="40"/>
        <v>127.70665879989285</v>
      </c>
      <c r="S91">
        <f>'print me lab dilution sheet'!H124</f>
        <v>0</v>
      </c>
      <c r="T91">
        <f>'print me lab dilution sheet'!I124</f>
        <v>0</v>
      </c>
      <c r="U91">
        <f t="shared" si="41"/>
        <v>0</v>
      </c>
      <c r="V91">
        <f t="shared" si="42"/>
        <v>0</v>
      </c>
      <c r="W91" s="18" t="e">
        <f t="shared" si="43"/>
        <v>#DIV/0!</v>
      </c>
    </row>
    <row r="92" spans="1:23" ht="16" x14ac:dyDescent="0.2">
      <c r="A92" t="s">
        <v>114</v>
      </c>
      <c r="B92"/>
      <c r="C92">
        <v>13.84</v>
      </c>
      <c r="D92">
        <v>14.2746</v>
      </c>
      <c r="E92">
        <v>1</v>
      </c>
      <c r="F92" s="3">
        <f t="shared" si="33"/>
        <v>0.19756046399999999</v>
      </c>
      <c r="G92" s="3">
        <v>25</v>
      </c>
      <c r="H92" s="3">
        <f t="shared" si="34"/>
        <v>126.54353757743758</v>
      </c>
      <c r="I92" s="3">
        <f t="shared" si="35"/>
        <v>118.53627839999999</v>
      </c>
      <c r="J92" s="3">
        <f t="shared" si="36"/>
        <v>88.902208799999997</v>
      </c>
      <c r="K92" s="35">
        <f t="shared" si="37"/>
        <v>197.560464</v>
      </c>
      <c r="L92">
        <f t="shared" si="38"/>
        <v>8.8902208799999993E-2</v>
      </c>
      <c r="M92" s="5">
        <v>25</v>
      </c>
      <c r="N92" s="6">
        <v>0.45</v>
      </c>
      <c r="O92" s="4">
        <f t="shared" si="31"/>
        <v>126.54353757743756</v>
      </c>
      <c r="P92" s="4">
        <f t="shared" si="32"/>
        <v>323.45646242256242</v>
      </c>
      <c r="Q92" s="15">
        <f t="shared" si="39"/>
        <v>0.10023513611508829</v>
      </c>
      <c r="R92" s="15">
        <f t="shared" si="40"/>
        <v>256.20986388491173</v>
      </c>
      <c r="S92">
        <f>'print me lab dilution sheet'!H125</f>
        <v>0</v>
      </c>
      <c r="T92">
        <f>'print me lab dilution sheet'!I125</f>
        <v>0</v>
      </c>
      <c r="U92">
        <f t="shared" si="41"/>
        <v>0</v>
      </c>
      <c r="V92">
        <f t="shared" si="42"/>
        <v>0</v>
      </c>
      <c r="W92" s="18" t="e">
        <f t="shared" si="43"/>
        <v>#DIV/0!</v>
      </c>
    </row>
    <row r="93" spans="1:23" ht="16" x14ac:dyDescent="0.2">
      <c r="A93" t="s">
        <v>115</v>
      </c>
      <c r="B93"/>
      <c r="C93">
        <v>14.95</v>
      </c>
      <c r="D93">
        <v>14.958100000000002</v>
      </c>
      <c r="E93">
        <v>1</v>
      </c>
      <c r="F93" s="3">
        <f t="shared" si="33"/>
        <v>0.22362359500000004</v>
      </c>
      <c r="G93" s="3">
        <v>25</v>
      </c>
      <c r="H93" s="3">
        <f t="shared" si="34"/>
        <v>111.7950008808328</v>
      </c>
      <c r="I93" s="3">
        <f t="shared" si="35"/>
        <v>134.17415700000001</v>
      </c>
      <c r="J93" s="3">
        <f t="shared" si="36"/>
        <v>100.63061775000001</v>
      </c>
      <c r="K93" s="35">
        <f t="shared" si="37"/>
        <v>223.62359500000002</v>
      </c>
      <c r="L93">
        <f t="shared" si="38"/>
        <v>0.10063061775000001</v>
      </c>
      <c r="M93" s="5">
        <v>25</v>
      </c>
      <c r="N93" s="6">
        <v>0.45</v>
      </c>
      <c r="O93" s="4">
        <f t="shared" si="31"/>
        <v>111.7950008808328</v>
      </c>
      <c r="P93" s="4">
        <f t="shared" si="32"/>
        <v>338.20499911916721</v>
      </c>
      <c r="Q93" s="15">
        <f t="shared" si="39"/>
        <v>8.855282019770766E-2</v>
      </c>
      <c r="R93" s="15">
        <f t="shared" si="40"/>
        <v>267.89217980229233</v>
      </c>
      <c r="S93">
        <f>'print me lab dilution sheet'!H126</f>
        <v>0</v>
      </c>
      <c r="T93">
        <f>'print me lab dilution sheet'!I126</f>
        <v>0</v>
      </c>
      <c r="U93">
        <f t="shared" si="41"/>
        <v>0</v>
      </c>
      <c r="V93">
        <f t="shared" si="42"/>
        <v>0</v>
      </c>
      <c r="W93" s="18" t="e">
        <f t="shared" si="43"/>
        <v>#DIV/0!</v>
      </c>
    </row>
    <row r="94" spans="1:23" ht="16" x14ac:dyDescent="0.2">
      <c r="A94" t="s">
        <v>116</v>
      </c>
      <c r="B94"/>
      <c r="C94">
        <v>13.97</v>
      </c>
      <c r="D94">
        <v>14.138000000000002</v>
      </c>
      <c r="E94">
        <v>1</v>
      </c>
      <c r="F94" s="3">
        <f t="shared" si="33"/>
        <v>0.19750786000000004</v>
      </c>
      <c r="G94" s="3">
        <v>25</v>
      </c>
      <c r="H94" s="3">
        <f t="shared" si="34"/>
        <v>126.57724102726846</v>
      </c>
      <c r="I94" s="3">
        <f t="shared" si="35"/>
        <v>118.504716</v>
      </c>
      <c r="J94" s="3">
        <f t="shared" si="36"/>
        <v>88.878537000000009</v>
      </c>
      <c r="K94" s="35">
        <f t="shared" si="37"/>
        <v>197.50786000000002</v>
      </c>
      <c r="L94">
        <f t="shared" si="38"/>
        <v>8.8878537000000007E-2</v>
      </c>
      <c r="M94" s="5">
        <v>25</v>
      </c>
      <c r="N94" s="6">
        <v>0.45</v>
      </c>
      <c r="O94" s="4">
        <f t="shared" si="31"/>
        <v>126.57724102726847</v>
      </c>
      <c r="P94" s="4">
        <f t="shared" si="32"/>
        <v>323.42275897273151</v>
      </c>
      <c r="Q94" s="15">
        <f t="shared" si="39"/>
        <v>0.10026183261769936</v>
      </c>
      <c r="R94" s="15">
        <f t="shared" si="40"/>
        <v>256.18316738230067</v>
      </c>
      <c r="S94">
        <f>'print me lab dilution sheet'!H127</f>
        <v>0</v>
      </c>
      <c r="T94">
        <f>'print me lab dilution sheet'!I127</f>
        <v>0</v>
      </c>
      <c r="U94">
        <f t="shared" si="41"/>
        <v>0</v>
      </c>
      <c r="V94">
        <f t="shared" si="42"/>
        <v>0</v>
      </c>
      <c r="W94" s="18" t="e">
        <f t="shared" si="43"/>
        <v>#DIV/0!</v>
      </c>
    </row>
    <row r="95" spans="1:23" ht="16" x14ac:dyDescent="0.2">
      <c r="A95" t="s">
        <v>117</v>
      </c>
      <c r="B95"/>
      <c r="C95">
        <v>44.34</v>
      </c>
      <c r="D95">
        <v>13.162099999999999</v>
      </c>
      <c r="E95">
        <v>1</v>
      </c>
      <c r="F95" s="3">
        <f t="shared" si="33"/>
        <v>0.58360751399999999</v>
      </c>
      <c r="G95" s="3">
        <v>25</v>
      </c>
      <c r="H95" s="3">
        <f t="shared" si="34"/>
        <v>42.837008435090162</v>
      </c>
      <c r="I95" s="3">
        <f t="shared" si="35"/>
        <v>350.16450839999999</v>
      </c>
      <c r="J95" s="3">
        <f t="shared" si="36"/>
        <v>262.62338130000001</v>
      </c>
      <c r="K95" s="35">
        <f t="shared" si="37"/>
        <v>583.60751400000004</v>
      </c>
      <c r="L95">
        <f t="shared" si="38"/>
        <v>0.26262338130000001</v>
      </c>
      <c r="M95" s="5">
        <v>25</v>
      </c>
      <c r="N95" s="6">
        <v>0.45</v>
      </c>
      <c r="O95" s="4">
        <f t="shared" si="31"/>
        <v>42.837008435090162</v>
      </c>
      <c r="P95" s="4">
        <f t="shared" si="32"/>
        <v>407.16299156490982</v>
      </c>
      <c r="Q95" s="15">
        <f t="shared" si="39"/>
        <v>3.3931194381434923E-2</v>
      </c>
      <c r="R95" s="15">
        <f t="shared" si="40"/>
        <v>322.51380561856507</v>
      </c>
      <c r="S95">
        <f>'print me lab dilution sheet'!H128</f>
        <v>0</v>
      </c>
      <c r="T95">
        <f>'print me lab dilution sheet'!I128</f>
        <v>0</v>
      </c>
      <c r="U95">
        <f t="shared" si="41"/>
        <v>0</v>
      </c>
      <c r="V95">
        <f t="shared" si="42"/>
        <v>0</v>
      </c>
      <c r="W95" s="18" t="e">
        <f t="shared" si="43"/>
        <v>#DIV/0!</v>
      </c>
    </row>
    <row r="96" spans="1:23" ht="16" x14ac:dyDescent="0.2">
      <c r="A96" t="s">
        <v>118</v>
      </c>
      <c r="B96"/>
      <c r="C96">
        <v>45.33</v>
      </c>
      <c r="D96">
        <v>13.6358</v>
      </c>
      <c r="E96">
        <v>1</v>
      </c>
      <c r="F96" s="3">
        <f t="shared" si="33"/>
        <v>0.61811081400000001</v>
      </c>
      <c r="G96" s="3">
        <v>25</v>
      </c>
      <c r="H96" s="3">
        <f t="shared" si="34"/>
        <v>40.445822065814887</v>
      </c>
      <c r="I96" s="3">
        <f t="shared" si="35"/>
        <v>370.86648839999998</v>
      </c>
      <c r="J96" s="3">
        <f t="shared" si="36"/>
        <v>278.14986629999999</v>
      </c>
      <c r="K96" s="35">
        <f t="shared" si="37"/>
        <v>618.110814</v>
      </c>
      <c r="L96">
        <f t="shared" si="38"/>
        <v>0.27814986629999999</v>
      </c>
      <c r="M96" s="5">
        <v>25</v>
      </c>
      <c r="N96" s="6">
        <v>0.45</v>
      </c>
      <c r="O96" s="4">
        <f t="shared" si="31"/>
        <v>40.445822065814887</v>
      </c>
      <c r="P96" s="4">
        <f t="shared" si="32"/>
        <v>409.55417793418513</v>
      </c>
      <c r="Q96" s="15">
        <f t="shared" si="39"/>
        <v>3.2037135658331974E-2</v>
      </c>
      <c r="R96" s="15">
        <f t="shared" si="40"/>
        <v>324.40786434166807</v>
      </c>
      <c r="S96">
        <f>'print me lab dilution sheet'!H129</f>
        <v>0</v>
      </c>
      <c r="T96">
        <f>'print me lab dilution sheet'!I129</f>
        <v>0</v>
      </c>
      <c r="U96">
        <f t="shared" si="41"/>
        <v>0</v>
      </c>
      <c r="V96">
        <f t="shared" si="42"/>
        <v>0</v>
      </c>
      <c r="W96" s="18" t="e">
        <f t="shared" si="43"/>
        <v>#DIV/0!</v>
      </c>
    </row>
    <row r="97" spans="1:23" ht="16" x14ac:dyDescent="0.2">
      <c r="A97" t="s">
        <v>119</v>
      </c>
      <c r="B97"/>
      <c r="C97">
        <v>47.62</v>
      </c>
      <c r="D97">
        <v>12.812799999999999</v>
      </c>
      <c r="E97">
        <v>1</v>
      </c>
      <c r="F97" s="3">
        <f t="shared" si="33"/>
        <v>0.61014553599999988</v>
      </c>
      <c r="G97" s="3">
        <v>25</v>
      </c>
      <c r="H97" s="3">
        <f t="shared" si="34"/>
        <v>40.973830873032895</v>
      </c>
      <c r="I97" s="3">
        <f t="shared" si="35"/>
        <v>366.08732159999994</v>
      </c>
      <c r="J97" s="3">
        <f t="shared" si="36"/>
        <v>274.56549119999994</v>
      </c>
      <c r="K97" s="35">
        <f t="shared" si="37"/>
        <v>610.14553599999988</v>
      </c>
      <c r="L97">
        <f t="shared" si="38"/>
        <v>0.27456549119999996</v>
      </c>
      <c r="M97" s="5">
        <v>25</v>
      </c>
      <c r="N97" s="6">
        <v>0.45</v>
      </c>
      <c r="O97" s="4">
        <f t="shared" si="31"/>
        <v>40.973830873032895</v>
      </c>
      <c r="P97" s="4">
        <f t="shared" si="32"/>
        <v>409.02616912696709</v>
      </c>
      <c r="Q97" s="15">
        <f t="shared" si="39"/>
        <v>3.2455371434529354E-2</v>
      </c>
      <c r="R97" s="15">
        <f t="shared" si="40"/>
        <v>323.98962856547064</v>
      </c>
      <c r="S97">
        <f>'print me lab dilution sheet'!H130</f>
        <v>0</v>
      </c>
      <c r="T97">
        <f>'print me lab dilution sheet'!I130</f>
        <v>0</v>
      </c>
      <c r="U97">
        <f t="shared" si="41"/>
        <v>0</v>
      </c>
      <c r="V97">
        <f t="shared" si="42"/>
        <v>0</v>
      </c>
      <c r="W97" s="18" t="e">
        <f t="shared" si="43"/>
        <v>#DIV/0!</v>
      </c>
    </row>
    <row r="98" spans="1:23" ht="16" x14ac:dyDescent="0.2">
      <c r="A98" t="s">
        <v>120</v>
      </c>
      <c r="B98"/>
      <c r="C98">
        <v>29.77</v>
      </c>
      <c r="D98">
        <v>13.6983</v>
      </c>
      <c r="E98">
        <v>1</v>
      </c>
      <c r="F98" s="3">
        <f t="shared" si="33"/>
        <v>0.40779839099999998</v>
      </c>
      <c r="G98" s="3">
        <v>25</v>
      </c>
      <c r="H98" s="3">
        <f t="shared" si="34"/>
        <v>61.304802941216117</v>
      </c>
      <c r="I98" s="3">
        <f t="shared" si="35"/>
        <v>244.67903459999997</v>
      </c>
      <c r="J98" s="3">
        <f t="shared" si="36"/>
        <v>183.50927594999999</v>
      </c>
      <c r="K98" s="35">
        <f t="shared" si="37"/>
        <v>407.79839099999998</v>
      </c>
      <c r="L98">
        <f t="shared" si="38"/>
        <v>0.18350927594999999</v>
      </c>
      <c r="M98" s="5">
        <v>25</v>
      </c>
      <c r="N98" s="6">
        <v>0.45</v>
      </c>
      <c r="O98" s="4">
        <f t="shared" si="31"/>
        <v>61.304802941216117</v>
      </c>
      <c r="P98" s="4">
        <f t="shared" si="32"/>
        <v>388.69519705878389</v>
      </c>
      <c r="Q98" s="15">
        <f t="shared" si="39"/>
        <v>4.8559534409737287E-2</v>
      </c>
      <c r="R98" s="15">
        <f t="shared" si="40"/>
        <v>307.88546559026275</v>
      </c>
      <c r="S98">
        <f>'print me lab dilution sheet'!H131</f>
        <v>0</v>
      </c>
      <c r="T98">
        <f>'print me lab dilution sheet'!I131</f>
        <v>0</v>
      </c>
      <c r="U98">
        <f t="shared" si="41"/>
        <v>0</v>
      </c>
      <c r="V98">
        <f t="shared" si="42"/>
        <v>0</v>
      </c>
      <c r="W98" s="18" t="e">
        <f t="shared" si="43"/>
        <v>#DIV/0!</v>
      </c>
    </row>
    <row r="99" spans="1:23" ht="16" x14ac:dyDescent="0.2">
      <c r="A99" t="s">
        <v>121</v>
      </c>
      <c r="B99"/>
      <c r="C99">
        <v>30.35</v>
      </c>
      <c r="D99">
        <v>13.2363</v>
      </c>
      <c r="E99">
        <v>1</v>
      </c>
      <c r="F99" s="3">
        <f t="shared" ref="F99:F123" si="44">C99*D99/1000</f>
        <v>0.40172170500000004</v>
      </c>
      <c r="G99" s="3">
        <v>25</v>
      </c>
      <c r="H99" s="3">
        <f t="shared" ref="H99:H123" si="45">1/(F99/G99)</f>
        <v>62.232136548360003</v>
      </c>
      <c r="I99" s="3">
        <f t="shared" ref="I99:I123" si="46">(C99*D99/E99)*0.6</f>
        <v>241.03302300000001</v>
      </c>
      <c r="J99" s="3">
        <f t="shared" ref="J99:J123" si="47">(C99*D99/E99)*0.45</f>
        <v>180.77476725000002</v>
      </c>
      <c r="K99" s="35">
        <f t="shared" ref="K99:K123" si="48">(C99*D99/E99)</f>
        <v>401.72170500000004</v>
      </c>
      <c r="L99">
        <f t="shared" ref="L99:L123" si="49">J99*E99/1000</f>
        <v>0.18077476725000002</v>
      </c>
      <c r="M99" s="5">
        <v>25</v>
      </c>
      <c r="N99" s="6">
        <v>0.45</v>
      </c>
      <c r="O99" s="4">
        <f t="shared" si="31"/>
        <v>62.232136548360003</v>
      </c>
      <c r="P99" s="4">
        <f t="shared" si="32"/>
        <v>387.76786345163998</v>
      </c>
      <c r="Q99" s="15">
        <f t="shared" ref="Q99:Q123" si="50">O99*0.7921/1000</f>
        <v>4.9294075359955961E-2</v>
      </c>
      <c r="R99" s="15">
        <f t="shared" ref="R99:R123" si="51">P99*0.7921</f>
        <v>307.15092464004402</v>
      </c>
      <c r="S99">
        <f>'print me lab dilution sheet'!H132</f>
        <v>0</v>
      </c>
      <c r="T99">
        <f>'print me lab dilution sheet'!I132</f>
        <v>0</v>
      </c>
      <c r="U99">
        <f t="shared" ref="U99:U123" si="52">(S99/0.792)*1000</f>
        <v>0</v>
      </c>
      <c r="V99">
        <f t="shared" ref="V99:V123" si="53">(T99/0.792)*1000</f>
        <v>0</v>
      </c>
      <c r="W99" s="18" t="e">
        <f t="shared" ref="W99:W123" si="54">((U99*I99)/(U99+V99))</f>
        <v>#DIV/0!</v>
      </c>
    </row>
    <row r="100" spans="1:23" ht="16" x14ac:dyDescent="0.2">
      <c r="A100" t="s">
        <v>122</v>
      </c>
      <c r="B100"/>
      <c r="C100">
        <v>31.46</v>
      </c>
      <c r="D100">
        <v>13.648099999999996</v>
      </c>
      <c r="E100">
        <v>1</v>
      </c>
      <c r="F100" s="3">
        <f t="shared" si="44"/>
        <v>0.42936922599999988</v>
      </c>
      <c r="G100" s="3">
        <v>25</v>
      </c>
      <c r="H100" s="3">
        <f t="shared" si="45"/>
        <v>58.224946004863433</v>
      </c>
      <c r="I100" s="3">
        <f t="shared" si="46"/>
        <v>257.6215355999999</v>
      </c>
      <c r="J100" s="3">
        <f t="shared" si="47"/>
        <v>193.21615169999993</v>
      </c>
      <c r="K100" s="35">
        <f t="shared" si="48"/>
        <v>429.36922599999986</v>
      </c>
      <c r="L100">
        <f t="shared" si="49"/>
        <v>0.19321615169999992</v>
      </c>
      <c r="M100" s="5">
        <v>25</v>
      </c>
      <c r="N100" s="6">
        <v>0.45</v>
      </c>
      <c r="O100" s="4">
        <f t="shared" si="31"/>
        <v>58.224946004863448</v>
      </c>
      <c r="P100" s="4">
        <f t="shared" si="32"/>
        <v>391.77505399513655</v>
      </c>
      <c r="Q100" s="15">
        <f t="shared" si="50"/>
        <v>4.6119979730452336E-2</v>
      </c>
      <c r="R100" s="15">
        <f t="shared" si="51"/>
        <v>310.32502026954768</v>
      </c>
      <c r="S100">
        <f>'print me lab dilution sheet'!H133</f>
        <v>0</v>
      </c>
      <c r="T100">
        <f>'print me lab dilution sheet'!I133</f>
        <v>0</v>
      </c>
      <c r="U100">
        <f t="shared" si="52"/>
        <v>0</v>
      </c>
      <c r="V100">
        <f t="shared" si="53"/>
        <v>0</v>
      </c>
      <c r="W100" s="18" t="e">
        <f t="shared" si="54"/>
        <v>#DIV/0!</v>
      </c>
    </row>
    <row r="101" spans="1:23" ht="16" x14ac:dyDescent="0.2">
      <c r="A101" t="s">
        <v>123</v>
      </c>
      <c r="B101"/>
      <c r="C101">
        <v>21.98</v>
      </c>
      <c r="D101">
        <v>13.887899999999998</v>
      </c>
      <c r="E101">
        <v>1</v>
      </c>
      <c r="F101" s="3">
        <f t="shared" si="44"/>
        <v>0.30525604200000001</v>
      </c>
      <c r="G101" s="3">
        <v>25</v>
      </c>
      <c r="H101" s="3">
        <f t="shared" si="45"/>
        <v>81.898460833741652</v>
      </c>
      <c r="I101" s="3">
        <f t="shared" si="46"/>
        <v>183.15362519999999</v>
      </c>
      <c r="J101" s="3">
        <f t="shared" si="47"/>
        <v>137.3652189</v>
      </c>
      <c r="K101" s="35">
        <f t="shared" si="48"/>
        <v>305.25604199999998</v>
      </c>
      <c r="L101">
        <f t="shared" si="49"/>
        <v>0.1373652189</v>
      </c>
      <c r="M101" s="5">
        <v>25</v>
      </c>
      <c r="N101" s="6">
        <v>0.45</v>
      </c>
      <c r="O101" s="4">
        <f t="shared" si="31"/>
        <v>81.898460833741666</v>
      </c>
      <c r="P101" s="4">
        <f t="shared" si="32"/>
        <v>368.10153916625836</v>
      </c>
      <c r="Q101" s="15">
        <f t="shared" si="50"/>
        <v>6.4871770826406772E-2</v>
      </c>
      <c r="R101" s="15">
        <f t="shared" si="51"/>
        <v>291.57322917359323</v>
      </c>
      <c r="S101">
        <f>'print me lab dilution sheet'!H134</f>
        <v>0</v>
      </c>
      <c r="T101">
        <f>'print me lab dilution sheet'!I134</f>
        <v>0</v>
      </c>
      <c r="U101">
        <f t="shared" si="52"/>
        <v>0</v>
      </c>
      <c r="V101">
        <f t="shared" si="53"/>
        <v>0</v>
      </c>
      <c r="W101" s="18" t="e">
        <f t="shared" si="54"/>
        <v>#DIV/0!</v>
      </c>
    </row>
    <row r="102" spans="1:23" ht="16" x14ac:dyDescent="0.2">
      <c r="A102" t="s">
        <v>124</v>
      </c>
      <c r="B102"/>
      <c r="C102">
        <v>22.79</v>
      </c>
      <c r="D102">
        <v>13.7118</v>
      </c>
      <c r="E102">
        <v>1</v>
      </c>
      <c r="F102" s="3">
        <f t="shared" si="44"/>
        <v>0.31249192199999998</v>
      </c>
      <c r="G102" s="3">
        <v>25</v>
      </c>
      <c r="H102" s="3">
        <f t="shared" si="45"/>
        <v>80.002068021457532</v>
      </c>
      <c r="I102" s="3">
        <f t="shared" si="46"/>
        <v>187.49515319999998</v>
      </c>
      <c r="J102" s="3">
        <f t="shared" si="47"/>
        <v>140.6213649</v>
      </c>
      <c r="K102" s="35">
        <f t="shared" si="48"/>
        <v>312.49192199999999</v>
      </c>
      <c r="L102">
        <f t="shared" si="49"/>
        <v>0.14062136489999999</v>
      </c>
      <c r="M102" s="5">
        <v>25</v>
      </c>
      <c r="N102" s="6">
        <v>0.45</v>
      </c>
      <c r="O102" s="4">
        <f t="shared" si="31"/>
        <v>80.002068021457532</v>
      </c>
      <c r="P102" s="4">
        <f t="shared" si="32"/>
        <v>369.99793197854245</v>
      </c>
      <c r="Q102" s="15">
        <f t="shared" si="50"/>
        <v>6.3369638079796523E-2</v>
      </c>
      <c r="R102" s="15">
        <f t="shared" si="51"/>
        <v>293.07536192020348</v>
      </c>
      <c r="S102">
        <f>'print me lab dilution sheet'!H135</f>
        <v>0</v>
      </c>
      <c r="T102">
        <f>'print me lab dilution sheet'!I135</f>
        <v>0</v>
      </c>
      <c r="U102">
        <f t="shared" si="52"/>
        <v>0</v>
      </c>
      <c r="V102">
        <f t="shared" si="53"/>
        <v>0</v>
      </c>
      <c r="W102" s="18" t="e">
        <f t="shared" si="54"/>
        <v>#DIV/0!</v>
      </c>
    </row>
    <row r="103" spans="1:23" ht="16" x14ac:dyDescent="0.2">
      <c r="A103" t="s">
        <v>125</v>
      </c>
      <c r="B103"/>
      <c r="C103">
        <v>22.99</v>
      </c>
      <c r="D103">
        <v>13.345100000000002</v>
      </c>
      <c r="E103">
        <v>1</v>
      </c>
      <c r="F103" s="3">
        <f t="shared" si="44"/>
        <v>0.30680384900000002</v>
      </c>
      <c r="G103" s="3">
        <v>25</v>
      </c>
      <c r="H103" s="3">
        <f t="shared" si="45"/>
        <v>81.485288015405573</v>
      </c>
      <c r="I103" s="3">
        <f t="shared" si="46"/>
        <v>184.08230940000001</v>
      </c>
      <c r="J103" s="3">
        <f t="shared" si="47"/>
        <v>138.06173205000002</v>
      </c>
      <c r="K103" s="35">
        <f t="shared" si="48"/>
        <v>306.80384900000001</v>
      </c>
      <c r="L103">
        <f t="shared" si="49"/>
        <v>0.13806173205000002</v>
      </c>
      <c r="M103" s="5">
        <v>25</v>
      </c>
      <c r="N103" s="6">
        <v>0.45</v>
      </c>
      <c r="O103" s="4">
        <f t="shared" si="31"/>
        <v>81.485288015405558</v>
      </c>
      <c r="P103" s="4">
        <f t="shared" si="32"/>
        <v>368.51471198459444</v>
      </c>
      <c r="Q103" s="15">
        <f t="shared" si="50"/>
        <v>6.4544496637002749E-2</v>
      </c>
      <c r="R103" s="15">
        <f t="shared" si="51"/>
        <v>291.90050336299726</v>
      </c>
      <c r="S103">
        <f>'print me lab dilution sheet'!H136</f>
        <v>0</v>
      </c>
      <c r="T103">
        <f>'print me lab dilution sheet'!I136</f>
        <v>0</v>
      </c>
      <c r="U103">
        <f t="shared" si="52"/>
        <v>0</v>
      </c>
      <c r="V103">
        <f t="shared" si="53"/>
        <v>0</v>
      </c>
      <c r="W103" s="18" t="e">
        <f t="shared" si="54"/>
        <v>#DIV/0!</v>
      </c>
    </row>
    <row r="104" spans="1:23" ht="16" x14ac:dyDescent="0.2">
      <c r="A104" t="s">
        <v>126</v>
      </c>
      <c r="B104"/>
      <c r="C104">
        <v>15.46</v>
      </c>
      <c r="D104">
        <v>13.650099999999998</v>
      </c>
      <c r="E104">
        <v>1</v>
      </c>
      <c r="F104" s="3">
        <f t="shared" si="44"/>
        <v>0.21103054599999999</v>
      </c>
      <c r="G104" s="3">
        <v>25</v>
      </c>
      <c r="H104" s="3">
        <f t="shared" si="45"/>
        <v>118.46626222537472</v>
      </c>
      <c r="I104" s="3">
        <f t="shared" si="46"/>
        <v>126.61832759999999</v>
      </c>
      <c r="J104" s="3">
        <f t="shared" si="47"/>
        <v>94.96374569999999</v>
      </c>
      <c r="K104" s="35">
        <f t="shared" si="48"/>
        <v>211.03054599999999</v>
      </c>
      <c r="L104">
        <f t="shared" si="49"/>
        <v>9.4963745699999991E-2</v>
      </c>
      <c r="M104" s="5">
        <v>25</v>
      </c>
      <c r="N104" s="6">
        <v>0.45</v>
      </c>
      <c r="O104" s="4">
        <f t="shared" si="31"/>
        <v>118.46626222537472</v>
      </c>
      <c r="P104" s="4">
        <f t="shared" si="32"/>
        <v>331.53373777462525</v>
      </c>
      <c r="Q104" s="15">
        <f t="shared" si="50"/>
        <v>9.3837126308719321E-2</v>
      </c>
      <c r="R104" s="15">
        <f t="shared" si="51"/>
        <v>262.60787369128064</v>
      </c>
      <c r="S104">
        <f>'print me lab dilution sheet'!H137</f>
        <v>0</v>
      </c>
      <c r="T104">
        <f>'print me lab dilution sheet'!I137</f>
        <v>0</v>
      </c>
      <c r="U104">
        <f t="shared" si="52"/>
        <v>0</v>
      </c>
      <c r="V104">
        <f t="shared" si="53"/>
        <v>0</v>
      </c>
      <c r="W104" s="18" t="e">
        <f t="shared" si="54"/>
        <v>#DIV/0!</v>
      </c>
    </row>
    <row r="105" spans="1:23" ht="16" x14ac:dyDescent="0.2">
      <c r="A105" t="s">
        <v>127</v>
      </c>
      <c r="B105"/>
      <c r="C105">
        <v>16.57</v>
      </c>
      <c r="D105">
        <v>13.497900000000001</v>
      </c>
      <c r="E105">
        <v>1</v>
      </c>
      <c r="F105" s="3">
        <f t="shared" si="44"/>
        <v>0.22366020300000003</v>
      </c>
      <c r="G105" s="3">
        <v>25</v>
      </c>
      <c r="H105" s="3">
        <f t="shared" si="45"/>
        <v>111.77670262599197</v>
      </c>
      <c r="I105" s="3">
        <f t="shared" si="46"/>
        <v>134.19612180000001</v>
      </c>
      <c r="J105" s="3">
        <f t="shared" si="47"/>
        <v>100.64709135000001</v>
      </c>
      <c r="K105" s="35">
        <f t="shared" si="48"/>
        <v>223.66020300000002</v>
      </c>
      <c r="L105">
        <f t="shared" si="49"/>
        <v>0.10064709135000001</v>
      </c>
      <c r="M105" s="5">
        <v>25</v>
      </c>
      <c r="N105" s="6">
        <v>0.45</v>
      </c>
      <c r="O105" s="4">
        <f t="shared" si="31"/>
        <v>111.77670262599197</v>
      </c>
      <c r="P105" s="4">
        <f t="shared" si="32"/>
        <v>338.22329737400804</v>
      </c>
      <c r="Q105" s="15">
        <f t="shared" si="50"/>
        <v>8.8538326150048252E-2</v>
      </c>
      <c r="R105" s="15">
        <f t="shared" si="51"/>
        <v>267.9066738499518</v>
      </c>
      <c r="S105">
        <f>'print me lab dilution sheet'!H138</f>
        <v>0</v>
      </c>
      <c r="T105">
        <f>'print me lab dilution sheet'!I138</f>
        <v>0</v>
      </c>
      <c r="U105">
        <f t="shared" si="52"/>
        <v>0</v>
      </c>
      <c r="V105">
        <f t="shared" si="53"/>
        <v>0</v>
      </c>
      <c r="W105" s="18" t="e">
        <f t="shared" si="54"/>
        <v>#DIV/0!</v>
      </c>
    </row>
    <row r="106" spans="1:23" ht="16" x14ac:dyDescent="0.2">
      <c r="A106" t="s">
        <v>128</v>
      </c>
      <c r="B106"/>
      <c r="C106">
        <v>15.72</v>
      </c>
      <c r="D106">
        <v>14.121300000000005</v>
      </c>
      <c r="E106">
        <v>1</v>
      </c>
      <c r="F106" s="3">
        <f t="shared" si="44"/>
        <v>0.2219868360000001</v>
      </c>
      <c r="G106" s="3">
        <v>25</v>
      </c>
      <c r="H106" s="3">
        <f t="shared" si="45"/>
        <v>112.61929063217059</v>
      </c>
      <c r="I106" s="3">
        <f t="shared" si="46"/>
        <v>133.19210160000006</v>
      </c>
      <c r="J106" s="3">
        <f t="shared" si="47"/>
        <v>99.894076200000043</v>
      </c>
      <c r="K106" s="35">
        <f t="shared" si="48"/>
        <v>221.9868360000001</v>
      </c>
      <c r="L106">
        <f t="shared" si="49"/>
        <v>9.9894076200000043E-2</v>
      </c>
      <c r="M106" s="5">
        <v>25</v>
      </c>
      <c r="N106" s="6">
        <v>0.45</v>
      </c>
      <c r="O106" s="4">
        <f t="shared" si="31"/>
        <v>112.61929063217059</v>
      </c>
      <c r="P106" s="4">
        <f t="shared" si="32"/>
        <v>337.38070936782941</v>
      </c>
      <c r="Q106" s="15">
        <f t="shared" si="50"/>
        <v>8.9205740109742318E-2</v>
      </c>
      <c r="R106" s="15">
        <f t="shared" si="51"/>
        <v>267.2392598902577</v>
      </c>
      <c r="S106">
        <f>'print me lab dilution sheet'!H139</f>
        <v>0</v>
      </c>
      <c r="T106">
        <f>'print me lab dilution sheet'!I139</f>
        <v>0</v>
      </c>
      <c r="U106">
        <f t="shared" si="52"/>
        <v>0</v>
      </c>
      <c r="V106">
        <f t="shared" si="53"/>
        <v>0</v>
      </c>
      <c r="W106" s="18" t="e">
        <f t="shared" si="54"/>
        <v>#DIV/0!</v>
      </c>
    </row>
    <row r="107" spans="1:23" ht="16" x14ac:dyDescent="0.2">
      <c r="A107" t="s">
        <v>129</v>
      </c>
      <c r="B107"/>
      <c r="C107">
        <v>0.34279999999999999</v>
      </c>
      <c r="D107">
        <v>7.4527999999999999</v>
      </c>
      <c r="E107">
        <v>1</v>
      </c>
      <c r="F107" s="3">
        <f t="shared" si="44"/>
        <v>2.55481984E-3</v>
      </c>
      <c r="G107" s="3">
        <v>25</v>
      </c>
      <c r="H107" s="3">
        <f t="shared" si="45"/>
        <v>9785.4258091247648</v>
      </c>
      <c r="I107" s="3">
        <f t="shared" si="46"/>
        <v>1.532891904</v>
      </c>
      <c r="J107" s="3">
        <f t="shared" si="47"/>
        <v>1.1496689280000001</v>
      </c>
      <c r="K107" s="35">
        <f t="shared" si="48"/>
        <v>2.55481984</v>
      </c>
      <c r="L107">
        <f t="shared" si="49"/>
        <v>1.1496689280000002E-3</v>
      </c>
      <c r="M107" s="5">
        <v>25</v>
      </c>
      <c r="N107" s="6">
        <v>0.45</v>
      </c>
      <c r="O107" s="4">
        <v>450</v>
      </c>
      <c r="P107" s="4">
        <f t="shared" si="32"/>
        <v>0</v>
      </c>
      <c r="Q107" s="15">
        <f t="shared" si="50"/>
        <v>0.35644500000000001</v>
      </c>
      <c r="R107" s="15">
        <f t="shared" si="51"/>
        <v>0</v>
      </c>
      <c r="S107">
        <f>'print me lab dilution sheet'!H140</f>
        <v>0</v>
      </c>
      <c r="T107">
        <f>'print me lab dilution sheet'!I140</f>
        <v>0</v>
      </c>
      <c r="U107">
        <f t="shared" si="52"/>
        <v>0</v>
      </c>
      <c r="V107">
        <f t="shared" si="53"/>
        <v>0</v>
      </c>
      <c r="W107" s="18" t="e">
        <f t="shared" si="54"/>
        <v>#DIV/0!</v>
      </c>
    </row>
    <row r="108" spans="1:23" ht="16" x14ac:dyDescent="0.2">
      <c r="A108" t="s">
        <v>130</v>
      </c>
      <c r="B108"/>
      <c r="C108">
        <v>0.41060000000000002</v>
      </c>
      <c r="E108">
        <v>1</v>
      </c>
      <c r="F108" s="3">
        <f t="shared" si="44"/>
        <v>0</v>
      </c>
      <c r="G108" s="3">
        <v>25</v>
      </c>
      <c r="H108" s="3" t="e">
        <f t="shared" si="45"/>
        <v>#DIV/0!</v>
      </c>
      <c r="I108" s="3">
        <f t="shared" si="46"/>
        <v>0</v>
      </c>
      <c r="J108" s="3">
        <f t="shared" si="47"/>
        <v>0</v>
      </c>
      <c r="K108" s="35">
        <f t="shared" si="48"/>
        <v>0</v>
      </c>
      <c r="L108">
        <f t="shared" si="49"/>
        <v>0</v>
      </c>
      <c r="M108" s="5">
        <v>25</v>
      </c>
      <c r="N108" s="6">
        <v>0.45</v>
      </c>
      <c r="O108" s="4" t="e">
        <f t="shared" si="31"/>
        <v>#DIV/0!</v>
      </c>
      <c r="P108" s="4" t="e">
        <f t="shared" si="32"/>
        <v>#DIV/0!</v>
      </c>
      <c r="Q108" s="15" t="e">
        <f t="shared" si="50"/>
        <v>#DIV/0!</v>
      </c>
      <c r="R108" s="15" t="e">
        <f t="shared" si="51"/>
        <v>#DIV/0!</v>
      </c>
      <c r="S108">
        <f>'print me lab dilution sheet'!H141</f>
        <v>0</v>
      </c>
      <c r="T108">
        <f>'print me lab dilution sheet'!I141</f>
        <v>0</v>
      </c>
      <c r="U108">
        <f t="shared" si="52"/>
        <v>0</v>
      </c>
      <c r="V108">
        <f t="shared" si="53"/>
        <v>0</v>
      </c>
      <c r="W108" s="18" t="e">
        <f t="shared" si="54"/>
        <v>#DIV/0!</v>
      </c>
    </row>
    <row r="109" spans="1:23" ht="16" x14ac:dyDescent="0.2">
      <c r="A109" t="s">
        <v>131</v>
      </c>
      <c r="B109"/>
      <c r="C109">
        <v>0.318</v>
      </c>
      <c r="E109">
        <v>1</v>
      </c>
      <c r="F109" s="3">
        <f t="shared" si="44"/>
        <v>0</v>
      </c>
      <c r="G109" s="3">
        <v>25</v>
      </c>
      <c r="H109" s="3" t="e">
        <f t="shared" si="45"/>
        <v>#DIV/0!</v>
      </c>
      <c r="I109" s="3">
        <f t="shared" si="46"/>
        <v>0</v>
      </c>
      <c r="J109" s="3">
        <f t="shared" si="47"/>
        <v>0</v>
      </c>
      <c r="K109" s="35">
        <f t="shared" si="48"/>
        <v>0</v>
      </c>
      <c r="L109">
        <f t="shared" si="49"/>
        <v>0</v>
      </c>
      <c r="M109" s="5">
        <v>25</v>
      </c>
      <c r="N109" s="6">
        <v>0.45</v>
      </c>
      <c r="O109" s="4" t="e">
        <f t="shared" si="31"/>
        <v>#DIV/0!</v>
      </c>
      <c r="P109" s="4" t="e">
        <f t="shared" si="32"/>
        <v>#DIV/0!</v>
      </c>
      <c r="Q109" s="15" t="e">
        <f t="shared" si="50"/>
        <v>#DIV/0!</v>
      </c>
      <c r="R109" s="15" t="e">
        <f t="shared" si="51"/>
        <v>#DIV/0!</v>
      </c>
      <c r="S109">
        <f>'print me lab dilution sheet'!H142</f>
        <v>0</v>
      </c>
      <c r="T109">
        <f>'print me lab dilution sheet'!I142</f>
        <v>0</v>
      </c>
      <c r="U109">
        <f t="shared" si="52"/>
        <v>0</v>
      </c>
      <c r="V109">
        <f t="shared" si="53"/>
        <v>0</v>
      </c>
      <c r="W109" s="18" t="e">
        <f t="shared" si="54"/>
        <v>#DIV/0!</v>
      </c>
    </row>
    <row r="110" spans="1:23" ht="16" x14ac:dyDescent="0.2">
      <c r="A110" t="s">
        <v>132</v>
      </c>
      <c r="B110"/>
      <c r="C110">
        <v>9.3550000000000004</v>
      </c>
      <c r="D110">
        <v>13.913199999999996</v>
      </c>
      <c r="E110">
        <v>1</v>
      </c>
      <c r="F110" s="3">
        <f t="shared" si="44"/>
        <v>0.13015798599999998</v>
      </c>
      <c r="G110" s="3">
        <v>25</v>
      </c>
      <c r="H110" s="3">
        <f t="shared" si="45"/>
        <v>192.07426888120415</v>
      </c>
      <c r="I110" s="3">
        <f t="shared" si="46"/>
        <v>78.094791599999979</v>
      </c>
      <c r="J110" s="3">
        <f t="shared" si="47"/>
        <v>58.571093699999984</v>
      </c>
      <c r="K110" s="35">
        <f t="shared" si="48"/>
        <v>130.15798599999997</v>
      </c>
      <c r="L110">
        <f t="shared" si="49"/>
        <v>5.8571093699999986E-2</v>
      </c>
      <c r="M110" s="5">
        <v>25</v>
      </c>
      <c r="N110" s="6">
        <v>0.45</v>
      </c>
      <c r="O110" s="4">
        <f t="shared" si="31"/>
        <v>192.07426888120415</v>
      </c>
      <c r="P110" s="4">
        <f t="shared" si="32"/>
        <v>257.92573111879585</v>
      </c>
      <c r="Q110" s="15">
        <f t="shared" si="50"/>
        <v>0.15214202838080179</v>
      </c>
      <c r="R110" s="15">
        <f t="shared" si="51"/>
        <v>204.30297161919819</v>
      </c>
      <c r="S110">
        <f>'print me lab dilution sheet'!H143</f>
        <v>0</v>
      </c>
      <c r="T110">
        <f>'print me lab dilution sheet'!I143</f>
        <v>0</v>
      </c>
      <c r="U110">
        <f t="shared" si="52"/>
        <v>0</v>
      </c>
      <c r="V110">
        <f t="shared" si="53"/>
        <v>0</v>
      </c>
      <c r="W110" s="18" t="e">
        <f t="shared" si="54"/>
        <v>#DIV/0!</v>
      </c>
    </row>
    <row r="111" spans="1:23" ht="16" x14ac:dyDescent="0.2">
      <c r="A111" t="s">
        <v>133</v>
      </c>
      <c r="B111"/>
      <c r="C111">
        <v>10.210000000000001</v>
      </c>
      <c r="D111">
        <v>14.331900000000005</v>
      </c>
      <c r="E111">
        <v>1</v>
      </c>
      <c r="F111" s="3">
        <f t="shared" si="44"/>
        <v>0.14632869900000006</v>
      </c>
      <c r="G111" s="3">
        <v>25</v>
      </c>
      <c r="H111" s="3">
        <f t="shared" si="45"/>
        <v>170.84823531438619</v>
      </c>
      <c r="I111" s="3">
        <f t="shared" si="46"/>
        <v>87.797219400000031</v>
      </c>
      <c r="J111" s="3">
        <f t="shared" si="47"/>
        <v>65.847914550000027</v>
      </c>
      <c r="K111" s="35">
        <f t="shared" si="48"/>
        <v>146.32869900000006</v>
      </c>
      <c r="L111">
        <f t="shared" si="49"/>
        <v>6.5847914550000025E-2</v>
      </c>
      <c r="M111" s="5">
        <v>25</v>
      </c>
      <c r="N111" s="6">
        <v>0.45</v>
      </c>
      <c r="O111" s="4">
        <f t="shared" ref="O111:O127" si="55">(M111*N111)*1000/J111</f>
        <v>170.84823531438622</v>
      </c>
      <c r="P111" s="4">
        <f t="shared" ref="P111:P127" si="56">N111*1000-O111</f>
        <v>279.15176468561378</v>
      </c>
      <c r="Q111" s="15">
        <f t="shared" si="50"/>
        <v>0.13532888719252531</v>
      </c>
      <c r="R111" s="15">
        <f t="shared" si="51"/>
        <v>221.11611280747468</v>
      </c>
      <c r="S111">
        <f>'print me lab dilution sheet'!H144</f>
        <v>0</v>
      </c>
      <c r="T111">
        <f>'print me lab dilution sheet'!I144</f>
        <v>0</v>
      </c>
      <c r="U111">
        <f t="shared" si="52"/>
        <v>0</v>
      </c>
      <c r="V111">
        <f t="shared" si="53"/>
        <v>0</v>
      </c>
      <c r="W111" s="18" t="e">
        <f t="shared" si="54"/>
        <v>#DIV/0!</v>
      </c>
    </row>
    <row r="112" spans="1:23" ht="16" x14ac:dyDescent="0.2">
      <c r="A112" t="s">
        <v>134</v>
      </c>
      <c r="B112"/>
      <c r="C112">
        <v>8.359</v>
      </c>
      <c r="D112">
        <v>14.045900000000003</v>
      </c>
      <c r="E112">
        <v>1</v>
      </c>
      <c r="F112" s="3">
        <f t="shared" si="44"/>
        <v>0.11740967810000003</v>
      </c>
      <c r="G112" s="3">
        <v>25</v>
      </c>
      <c r="H112" s="3">
        <f t="shared" si="45"/>
        <v>212.92963582360758</v>
      </c>
      <c r="I112" s="3">
        <f t="shared" si="46"/>
        <v>70.445806860000005</v>
      </c>
      <c r="J112" s="3">
        <f t="shared" si="47"/>
        <v>52.834355145000011</v>
      </c>
      <c r="K112" s="35">
        <f t="shared" si="48"/>
        <v>117.40967810000002</v>
      </c>
      <c r="L112">
        <f t="shared" si="49"/>
        <v>5.2834355145000012E-2</v>
      </c>
      <c r="M112" s="5">
        <v>25</v>
      </c>
      <c r="N112" s="6">
        <v>0.45</v>
      </c>
      <c r="O112" s="4">
        <f t="shared" si="55"/>
        <v>212.92963582360758</v>
      </c>
      <c r="P112" s="4">
        <f t="shared" si="56"/>
        <v>237.07036417639242</v>
      </c>
      <c r="Q112" s="15">
        <f t="shared" si="50"/>
        <v>0.16866156453587958</v>
      </c>
      <c r="R112" s="15">
        <f t="shared" si="51"/>
        <v>187.78343546412043</v>
      </c>
      <c r="S112">
        <f>'print me lab dilution sheet'!H145</f>
        <v>0</v>
      </c>
      <c r="T112">
        <f>'print me lab dilution sheet'!I145</f>
        <v>0</v>
      </c>
      <c r="U112">
        <f t="shared" si="52"/>
        <v>0</v>
      </c>
      <c r="V112">
        <f t="shared" si="53"/>
        <v>0</v>
      </c>
      <c r="W112" s="18" t="e">
        <f t="shared" si="54"/>
        <v>#DIV/0!</v>
      </c>
    </row>
    <row r="113" spans="1:23" ht="16" x14ac:dyDescent="0.2">
      <c r="A113" t="s">
        <v>135</v>
      </c>
      <c r="B113"/>
      <c r="C113">
        <v>7.657</v>
      </c>
      <c r="D113">
        <v>14.383699999999997</v>
      </c>
      <c r="E113">
        <v>1</v>
      </c>
      <c r="F113" s="3">
        <f t="shared" si="44"/>
        <v>0.11013599089999998</v>
      </c>
      <c r="G113" s="3">
        <v>25</v>
      </c>
      <c r="H113" s="3">
        <f t="shared" si="45"/>
        <v>226.99210127141106</v>
      </c>
      <c r="I113" s="3">
        <f t="shared" si="46"/>
        <v>66.081594539999983</v>
      </c>
      <c r="J113" s="3">
        <f t="shared" si="47"/>
        <v>49.561195904999991</v>
      </c>
      <c r="K113" s="35">
        <f t="shared" si="48"/>
        <v>110.13599089999998</v>
      </c>
      <c r="L113">
        <f t="shared" si="49"/>
        <v>4.9561195904999994E-2</v>
      </c>
      <c r="M113" s="5">
        <v>25</v>
      </c>
      <c r="N113" s="6">
        <v>0.45</v>
      </c>
      <c r="O113" s="4">
        <f t="shared" si="55"/>
        <v>226.99210127141103</v>
      </c>
      <c r="P113" s="4">
        <f t="shared" si="56"/>
        <v>223.00789872858897</v>
      </c>
      <c r="Q113" s="15">
        <f t="shared" si="50"/>
        <v>0.1798004434170847</v>
      </c>
      <c r="R113" s="15">
        <f t="shared" si="51"/>
        <v>176.64455658291533</v>
      </c>
      <c r="S113">
        <f>'print me lab dilution sheet'!H146</f>
        <v>0</v>
      </c>
      <c r="T113">
        <f>'print me lab dilution sheet'!I146</f>
        <v>0</v>
      </c>
      <c r="U113">
        <f t="shared" si="52"/>
        <v>0</v>
      </c>
      <c r="V113">
        <f t="shared" si="53"/>
        <v>0</v>
      </c>
      <c r="W113" s="18" t="e">
        <f t="shared" si="54"/>
        <v>#DIV/0!</v>
      </c>
    </row>
    <row r="114" spans="1:23" ht="16" x14ac:dyDescent="0.2">
      <c r="A114" t="s">
        <v>136</v>
      </c>
      <c r="B114"/>
      <c r="C114">
        <v>8.1760000000000002</v>
      </c>
      <c r="D114">
        <v>14.272500000000001</v>
      </c>
      <c r="E114">
        <v>1</v>
      </c>
      <c r="F114" s="3">
        <f t="shared" si="44"/>
        <v>0.11669196000000001</v>
      </c>
      <c r="G114" s="3">
        <v>25</v>
      </c>
      <c r="H114" s="3">
        <f t="shared" si="45"/>
        <v>214.23926721258258</v>
      </c>
      <c r="I114" s="3">
        <f t="shared" si="46"/>
        <v>70.015175999999997</v>
      </c>
      <c r="J114" s="3">
        <f t="shared" si="47"/>
        <v>52.511382000000005</v>
      </c>
      <c r="K114" s="35">
        <f t="shared" si="48"/>
        <v>116.69196000000001</v>
      </c>
      <c r="L114">
        <f t="shared" si="49"/>
        <v>5.2511382000000002E-2</v>
      </c>
      <c r="M114" s="5">
        <v>25</v>
      </c>
      <c r="N114" s="6">
        <v>0.45</v>
      </c>
      <c r="O114" s="4">
        <f t="shared" si="55"/>
        <v>214.23926721258258</v>
      </c>
      <c r="P114" s="4">
        <f t="shared" si="56"/>
        <v>235.76073278741742</v>
      </c>
      <c r="Q114" s="15">
        <f t="shared" si="50"/>
        <v>0.16969892355908667</v>
      </c>
      <c r="R114" s="15">
        <f t="shared" si="51"/>
        <v>186.74607644091336</v>
      </c>
      <c r="S114">
        <f>'print me lab dilution sheet'!H147</f>
        <v>0</v>
      </c>
      <c r="T114">
        <f>'print me lab dilution sheet'!I147</f>
        <v>0</v>
      </c>
      <c r="U114">
        <f t="shared" si="52"/>
        <v>0</v>
      </c>
      <c r="V114">
        <f t="shared" si="53"/>
        <v>0</v>
      </c>
      <c r="W114" s="18" t="e">
        <f t="shared" si="54"/>
        <v>#DIV/0!</v>
      </c>
    </row>
    <row r="115" spans="1:23" ht="16" x14ac:dyDescent="0.2">
      <c r="A115" t="s">
        <v>137</v>
      </c>
      <c r="B115"/>
      <c r="C115">
        <v>6.8769999999999998</v>
      </c>
      <c r="D115">
        <v>15.291299999999996</v>
      </c>
      <c r="E115">
        <v>1</v>
      </c>
      <c r="F115" s="3">
        <f t="shared" si="44"/>
        <v>0.10515827009999996</v>
      </c>
      <c r="G115" s="3">
        <v>25</v>
      </c>
      <c r="H115" s="3">
        <f t="shared" si="45"/>
        <v>237.73688913127154</v>
      </c>
      <c r="I115" s="3">
        <f t="shared" si="46"/>
        <v>63.094962059999979</v>
      </c>
      <c r="J115" s="3">
        <f t="shared" si="47"/>
        <v>47.321221544999986</v>
      </c>
      <c r="K115" s="35">
        <f t="shared" si="48"/>
        <v>105.15827009999997</v>
      </c>
      <c r="L115">
        <f t="shared" si="49"/>
        <v>4.7321221544999986E-2</v>
      </c>
      <c r="M115" s="5">
        <v>25</v>
      </c>
      <c r="N115" s="6">
        <v>0.45</v>
      </c>
      <c r="O115" s="4">
        <f t="shared" si="55"/>
        <v>237.73688913127154</v>
      </c>
      <c r="P115" s="4">
        <f t="shared" si="56"/>
        <v>212.26311086872846</v>
      </c>
      <c r="Q115" s="15">
        <f t="shared" si="50"/>
        <v>0.1883113898808802</v>
      </c>
      <c r="R115" s="15">
        <f t="shared" si="51"/>
        <v>168.13361011911982</v>
      </c>
      <c r="S115">
        <f>'print me lab dilution sheet'!H148</f>
        <v>0</v>
      </c>
      <c r="T115">
        <f>'print me lab dilution sheet'!I148</f>
        <v>0</v>
      </c>
      <c r="U115">
        <f t="shared" si="52"/>
        <v>0</v>
      </c>
      <c r="V115">
        <f t="shared" si="53"/>
        <v>0</v>
      </c>
      <c r="W115" s="18" t="e">
        <f t="shared" si="54"/>
        <v>#DIV/0!</v>
      </c>
    </row>
    <row r="116" spans="1:23" ht="16" x14ac:dyDescent="0.2">
      <c r="A116" t="s">
        <v>138</v>
      </c>
      <c r="B116"/>
      <c r="C116">
        <v>56.18</v>
      </c>
      <c r="D116">
        <v>13.559700000000003</v>
      </c>
      <c r="E116">
        <v>1</v>
      </c>
      <c r="F116" s="3">
        <f t="shared" si="44"/>
        <v>0.7617839460000001</v>
      </c>
      <c r="G116" s="3">
        <v>25</v>
      </c>
      <c r="H116" s="3">
        <f t="shared" si="45"/>
        <v>32.817703932027989</v>
      </c>
      <c r="I116" s="3">
        <f t="shared" si="46"/>
        <v>457.07036760000005</v>
      </c>
      <c r="J116" s="3">
        <f t="shared" si="47"/>
        <v>342.80277570000004</v>
      </c>
      <c r="K116" s="35">
        <f t="shared" si="48"/>
        <v>761.78394600000013</v>
      </c>
      <c r="L116">
        <f t="shared" si="49"/>
        <v>0.34280277570000006</v>
      </c>
      <c r="M116" s="5">
        <v>25</v>
      </c>
      <c r="N116" s="6">
        <v>0.45</v>
      </c>
      <c r="O116" s="4">
        <f t="shared" si="55"/>
        <v>32.817703932027989</v>
      </c>
      <c r="P116" s="4">
        <f t="shared" si="56"/>
        <v>417.182296067972</v>
      </c>
      <c r="Q116" s="15">
        <f t="shared" si="50"/>
        <v>2.5994903284559369E-2</v>
      </c>
      <c r="R116" s="15">
        <f t="shared" si="51"/>
        <v>330.45009671544062</v>
      </c>
      <c r="S116">
        <f>'print me lab dilution sheet'!H149</f>
        <v>0</v>
      </c>
      <c r="T116">
        <f>'print me lab dilution sheet'!I149</f>
        <v>0</v>
      </c>
      <c r="U116">
        <f t="shared" si="52"/>
        <v>0</v>
      </c>
      <c r="V116">
        <f t="shared" si="53"/>
        <v>0</v>
      </c>
      <c r="W116" s="18" t="e">
        <f t="shared" si="54"/>
        <v>#DIV/0!</v>
      </c>
    </row>
    <row r="117" spans="1:23" ht="16" x14ac:dyDescent="0.2">
      <c r="A117" t="s">
        <v>139</v>
      </c>
      <c r="B117" s="11"/>
      <c r="C117">
        <v>53.7</v>
      </c>
      <c r="D117">
        <v>14.758099999999999</v>
      </c>
      <c r="E117">
        <v>1</v>
      </c>
      <c r="F117" s="3">
        <f t="shared" si="44"/>
        <v>0.79250997000000001</v>
      </c>
      <c r="G117" s="3">
        <v>25</v>
      </c>
      <c r="H117" s="3">
        <f t="shared" si="45"/>
        <v>31.545344470555996</v>
      </c>
      <c r="I117" s="3">
        <f t="shared" si="46"/>
        <v>475.50598199999996</v>
      </c>
      <c r="J117" s="3">
        <f t="shared" si="47"/>
        <v>356.62948649999998</v>
      </c>
      <c r="K117" s="35">
        <f t="shared" si="48"/>
        <v>792.50996999999995</v>
      </c>
      <c r="L117">
        <f t="shared" si="49"/>
        <v>0.35662948649999998</v>
      </c>
      <c r="M117" s="5">
        <v>25</v>
      </c>
      <c r="N117" s="6">
        <v>0.45</v>
      </c>
      <c r="O117" s="4">
        <f t="shared" si="55"/>
        <v>31.545344470556</v>
      </c>
      <c r="P117" s="4">
        <f t="shared" si="56"/>
        <v>418.45465552944398</v>
      </c>
      <c r="Q117" s="15">
        <f t="shared" si="50"/>
        <v>2.4987067355127408E-2</v>
      </c>
      <c r="R117" s="15">
        <f t="shared" si="51"/>
        <v>331.45793264487259</v>
      </c>
      <c r="S117">
        <f>'print me lab dilution sheet'!H150</f>
        <v>0</v>
      </c>
      <c r="T117">
        <f>'print me lab dilution sheet'!I150</f>
        <v>0</v>
      </c>
      <c r="U117">
        <f t="shared" si="52"/>
        <v>0</v>
      </c>
      <c r="V117">
        <f t="shared" si="53"/>
        <v>0</v>
      </c>
      <c r="W117" s="18" t="e">
        <f t="shared" si="54"/>
        <v>#DIV/0!</v>
      </c>
    </row>
    <row r="118" spans="1:23" ht="16" x14ac:dyDescent="0.2">
      <c r="A118" t="s">
        <v>140</v>
      </c>
      <c r="B118" s="11"/>
      <c r="C118">
        <v>57.34</v>
      </c>
      <c r="D118">
        <v>14.159300000000002</v>
      </c>
      <c r="E118">
        <v>1</v>
      </c>
      <c r="F118" s="3">
        <f t="shared" si="44"/>
        <v>0.81189426200000014</v>
      </c>
      <c r="G118" s="3">
        <v>25</v>
      </c>
      <c r="H118" s="3">
        <f t="shared" si="45"/>
        <v>30.792187074232576</v>
      </c>
      <c r="I118" s="3">
        <f t="shared" si="46"/>
        <v>487.13655720000008</v>
      </c>
      <c r="J118" s="3">
        <f t="shared" si="47"/>
        <v>365.35241790000009</v>
      </c>
      <c r="K118" s="35">
        <f t="shared" si="48"/>
        <v>811.89426200000014</v>
      </c>
      <c r="L118">
        <f t="shared" si="49"/>
        <v>0.36535241790000011</v>
      </c>
      <c r="M118" s="5">
        <v>25</v>
      </c>
      <c r="N118" s="6">
        <v>0.45</v>
      </c>
      <c r="O118" s="4">
        <f t="shared" si="55"/>
        <v>30.792187074232572</v>
      </c>
      <c r="P118" s="4">
        <f t="shared" si="56"/>
        <v>419.20781292576743</v>
      </c>
      <c r="Q118" s="15">
        <f t="shared" si="50"/>
        <v>2.439049138149962E-2</v>
      </c>
      <c r="R118" s="15">
        <f t="shared" si="51"/>
        <v>332.05450861850039</v>
      </c>
      <c r="S118">
        <f>'print me lab dilution sheet'!H151</f>
        <v>0</v>
      </c>
      <c r="T118">
        <f>'print me lab dilution sheet'!I151</f>
        <v>0</v>
      </c>
      <c r="U118">
        <f t="shared" si="52"/>
        <v>0</v>
      </c>
      <c r="V118">
        <f t="shared" si="53"/>
        <v>0</v>
      </c>
      <c r="W118" s="18" t="e">
        <f t="shared" si="54"/>
        <v>#DIV/0!</v>
      </c>
    </row>
    <row r="119" spans="1:23" ht="16" x14ac:dyDescent="0.2">
      <c r="A119" t="s">
        <v>141</v>
      </c>
      <c r="B119" s="11"/>
      <c r="C119">
        <v>47.55</v>
      </c>
      <c r="D119">
        <v>12.891099999999998</v>
      </c>
      <c r="E119">
        <v>1</v>
      </c>
      <c r="F119" s="3">
        <f t="shared" si="44"/>
        <v>0.61297180499999993</v>
      </c>
      <c r="G119" s="3">
        <v>25</v>
      </c>
      <c r="H119" s="3">
        <f t="shared" si="45"/>
        <v>40.784910164016438</v>
      </c>
      <c r="I119" s="3">
        <f t="shared" si="46"/>
        <v>367.78308299999992</v>
      </c>
      <c r="J119" s="3">
        <f t="shared" si="47"/>
        <v>275.83731224999997</v>
      </c>
      <c r="K119" s="35">
        <f t="shared" si="48"/>
        <v>612.9718049999999</v>
      </c>
      <c r="L119">
        <f t="shared" si="49"/>
        <v>0.27583731224999997</v>
      </c>
      <c r="M119" s="5">
        <v>25</v>
      </c>
      <c r="N119" s="6">
        <v>0.45</v>
      </c>
      <c r="O119" s="4">
        <f t="shared" si="55"/>
        <v>40.784910164016438</v>
      </c>
      <c r="P119" s="4">
        <f t="shared" si="56"/>
        <v>409.21508983598358</v>
      </c>
      <c r="Q119" s="15">
        <f t="shared" si="50"/>
        <v>3.2305727340917419E-2</v>
      </c>
      <c r="R119" s="15">
        <f t="shared" si="51"/>
        <v>324.13927265908262</v>
      </c>
      <c r="S119">
        <f>'print me lab dilution sheet'!H152</f>
        <v>0</v>
      </c>
      <c r="T119">
        <f>'print me lab dilution sheet'!I152</f>
        <v>0</v>
      </c>
      <c r="U119">
        <f t="shared" si="52"/>
        <v>0</v>
      </c>
      <c r="V119">
        <f t="shared" si="53"/>
        <v>0</v>
      </c>
      <c r="W119" s="18" t="e">
        <f t="shared" si="54"/>
        <v>#DIV/0!</v>
      </c>
    </row>
    <row r="120" spans="1:23" ht="16" x14ac:dyDescent="0.2">
      <c r="A120" t="s">
        <v>142</v>
      </c>
      <c r="B120" s="11"/>
      <c r="C120">
        <v>46.53</v>
      </c>
      <c r="D120">
        <v>13.272299999999998</v>
      </c>
      <c r="E120">
        <v>1</v>
      </c>
      <c r="F120" s="3">
        <f t="shared" si="44"/>
        <v>0.61756011899999985</v>
      </c>
      <c r="G120" s="3">
        <v>25</v>
      </c>
      <c r="H120" s="3">
        <f t="shared" si="45"/>
        <v>40.481888695276979</v>
      </c>
      <c r="I120" s="3">
        <f t="shared" si="46"/>
        <v>370.53607139999991</v>
      </c>
      <c r="J120" s="3">
        <f t="shared" si="47"/>
        <v>277.90205354999995</v>
      </c>
      <c r="K120" s="35">
        <f t="shared" si="48"/>
        <v>617.56011899999987</v>
      </c>
      <c r="L120">
        <f t="shared" si="49"/>
        <v>0.27790205354999997</v>
      </c>
      <c r="M120" s="5">
        <v>25</v>
      </c>
      <c r="N120" s="6">
        <v>0.45</v>
      </c>
      <c r="O120" s="4">
        <f t="shared" si="55"/>
        <v>40.481888695276979</v>
      </c>
      <c r="P120" s="4">
        <f t="shared" si="56"/>
        <v>409.51811130472299</v>
      </c>
      <c r="Q120" s="15">
        <f t="shared" si="50"/>
        <v>3.2065704035528893E-2</v>
      </c>
      <c r="R120" s="15">
        <f t="shared" si="51"/>
        <v>324.37929596447111</v>
      </c>
      <c r="S120">
        <f>'print me lab dilution sheet'!H153</f>
        <v>0</v>
      </c>
      <c r="T120">
        <f>'print me lab dilution sheet'!I153</f>
        <v>0</v>
      </c>
      <c r="U120">
        <f t="shared" si="52"/>
        <v>0</v>
      </c>
      <c r="V120">
        <f t="shared" si="53"/>
        <v>0</v>
      </c>
      <c r="W120" s="18" t="e">
        <f t="shared" si="54"/>
        <v>#DIV/0!</v>
      </c>
    </row>
    <row r="121" spans="1:23" ht="16" x14ac:dyDescent="0.2">
      <c r="A121" t="s">
        <v>143</v>
      </c>
      <c r="B121" s="11"/>
      <c r="C121">
        <v>45.03</v>
      </c>
      <c r="D121">
        <v>12.670000000000002</v>
      </c>
      <c r="E121">
        <v>1</v>
      </c>
      <c r="F121" s="3">
        <f t="shared" si="44"/>
        <v>0.57053010000000004</v>
      </c>
      <c r="G121" s="3">
        <v>25</v>
      </c>
      <c r="H121" s="3">
        <f t="shared" si="45"/>
        <v>43.818897548087293</v>
      </c>
      <c r="I121" s="3">
        <f t="shared" si="46"/>
        <v>342.31806</v>
      </c>
      <c r="J121" s="3">
        <f t="shared" si="47"/>
        <v>256.73854500000004</v>
      </c>
      <c r="K121" s="35">
        <f t="shared" si="48"/>
        <v>570.53010000000006</v>
      </c>
      <c r="L121">
        <f t="shared" si="49"/>
        <v>0.25673854500000004</v>
      </c>
      <c r="M121" s="5">
        <v>25</v>
      </c>
      <c r="N121" s="6">
        <v>0.45</v>
      </c>
      <c r="O121" s="4">
        <f t="shared" si="55"/>
        <v>43.818897548087286</v>
      </c>
      <c r="P121" s="4">
        <f t="shared" si="56"/>
        <v>406.18110245191269</v>
      </c>
      <c r="Q121" s="15">
        <f t="shared" si="50"/>
        <v>3.4708948747839939E-2</v>
      </c>
      <c r="R121" s="15">
        <f t="shared" si="51"/>
        <v>321.73605125216005</v>
      </c>
      <c r="S121">
        <f>'print me lab dilution sheet'!H154</f>
        <v>0</v>
      </c>
      <c r="T121">
        <f>'print me lab dilution sheet'!I154</f>
        <v>0</v>
      </c>
      <c r="U121">
        <f t="shared" si="52"/>
        <v>0</v>
      </c>
      <c r="V121">
        <f t="shared" si="53"/>
        <v>0</v>
      </c>
      <c r="W121" s="18" t="e">
        <f t="shared" si="54"/>
        <v>#DIV/0!</v>
      </c>
    </row>
    <row r="122" spans="1:23" ht="16" x14ac:dyDescent="0.2">
      <c r="A122" t="s">
        <v>144</v>
      </c>
      <c r="B122" s="11"/>
      <c r="C122">
        <v>27.03</v>
      </c>
      <c r="D122">
        <v>13.734500000000004</v>
      </c>
      <c r="E122">
        <v>1</v>
      </c>
      <c r="F122" s="3">
        <f t="shared" si="44"/>
        <v>0.37124353500000012</v>
      </c>
      <c r="G122" s="3">
        <v>25</v>
      </c>
      <c r="H122" s="3">
        <f t="shared" si="45"/>
        <v>67.341240029944203</v>
      </c>
      <c r="I122" s="3">
        <f t="shared" si="46"/>
        <v>222.74612100000007</v>
      </c>
      <c r="J122" s="3">
        <f t="shared" si="47"/>
        <v>167.05959075000007</v>
      </c>
      <c r="K122" s="35">
        <f t="shared" si="48"/>
        <v>371.24353500000012</v>
      </c>
      <c r="L122">
        <f t="shared" si="49"/>
        <v>0.16705959075000007</v>
      </c>
      <c r="M122" s="5">
        <v>25</v>
      </c>
      <c r="N122" s="6">
        <v>0.45</v>
      </c>
      <c r="O122" s="4">
        <f t="shared" si="55"/>
        <v>67.341240029944203</v>
      </c>
      <c r="P122" s="4">
        <f t="shared" si="56"/>
        <v>382.65875997005583</v>
      </c>
      <c r="Q122" s="15">
        <f t="shared" si="50"/>
        <v>5.3340996227718804E-2</v>
      </c>
      <c r="R122" s="15">
        <f t="shared" si="51"/>
        <v>303.1040037722812</v>
      </c>
      <c r="S122">
        <f>'print me lab dilution sheet'!H155</f>
        <v>0</v>
      </c>
      <c r="T122">
        <f>'print me lab dilution sheet'!I155</f>
        <v>0</v>
      </c>
      <c r="U122">
        <f t="shared" si="52"/>
        <v>0</v>
      </c>
      <c r="V122">
        <f t="shared" si="53"/>
        <v>0</v>
      </c>
      <c r="W122" s="18" t="e">
        <f t="shared" si="54"/>
        <v>#DIV/0!</v>
      </c>
    </row>
    <row r="123" spans="1:23" ht="16" x14ac:dyDescent="0.2">
      <c r="A123" t="s">
        <v>145</v>
      </c>
      <c r="B123" s="11"/>
      <c r="C123">
        <v>27.71</v>
      </c>
      <c r="D123">
        <v>13.355200000000004</v>
      </c>
      <c r="E123">
        <v>1</v>
      </c>
      <c r="F123" s="3">
        <f t="shared" si="44"/>
        <v>0.37007259200000009</v>
      </c>
      <c r="G123" s="3">
        <v>25</v>
      </c>
      <c r="H123" s="3">
        <f t="shared" si="45"/>
        <v>67.554313776363088</v>
      </c>
      <c r="I123" s="3">
        <f t="shared" si="46"/>
        <v>222.04355520000004</v>
      </c>
      <c r="J123" s="3">
        <f t="shared" si="47"/>
        <v>166.53266640000004</v>
      </c>
      <c r="K123" s="35">
        <f t="shared" si="48"/>
        <v>370.0725920000001</v>
      </c>
      <c r="L123">
        <f t="shared" si="49"/>
        <v>0.16653266640000003</v>
      </c>
      <c r="M123" s="5">
        <v>25</v>
      </c>
      <c r="N123" s="6">
        <v>0.45</v>
      </c>
      <c r="O123" s="4">
        <f t="shared" si="55"/>
        <v>67.554313776363088</v>
      </c>
      <c r="P123" s="4">
        <f t="shared" si="56"/>
        <v>382.44568622363693</v>
      </c>
      <c r="Q123" s="15">
        <f t="shared" si="50"/>
        <v>5.35097719422572E-2</v>
      </c>
      <c r="R123" s="15">
        <f t="shared" si="51"/>
        <v>302.93522805774285</v>
      </c>
      <c r="S123">
        <f>'print me lab dilution sheet'!H156</f>
        <v>0</v>
      </c>
      <c r="T123">
        <f>'print me lab dilution sheet'!I156</f>
        <v>0</v>
      </c>
      <c r="U123">
        <f t="shared" si="52"/>
        <v>0</v>
      </c>
      <c r="V123">
        <f t="shared" si="53"/>
        <v>0</v>
      </c>
      <c r="W123" s="18" t="e">
        <f t="shared" si="54"/>
        <v>#DIV/0!</v>
      </c>
    </row>
    <row r="124" spans="1:23" ht="16" x14ac:dyDescent="0.2">
      <c r="A124" t="s">
        <v>146</v>
      </c>
      <c r="B124" s="11"/>
      <c r="C124">
        <v>27.56</v>
      </c>
      <c r="D124">
        <v>13.8154</v>
      </c>
      <c r="E124">
        <v>1</v>
      </c>
      <c r="F124" s="3">
        <f t="shared" ref="F124:F127" si="57">C124*D124/1000</f>
        <v>0.38075242400000003</v>
      </c>
      <c r="G124" s="3">
        <v>25</v>
      </c>
      <c r="H124" s="3">
        <f t="shared" ref="H124:H127" si="58">1/(F124/G124)</f>
        <v>65.65946379897504</v>
      </c>
      <c r="I124" s="3">
        <f t="shared" ref="I124:I127" si="59">(C124*D124/E124)*0.6</f>
        <v>228.45145440000002</v>
      </c>
      <c r="J124" s="3">
        <f t="shared" ref="J124:J127" si="60">(C124*D124/E124)*0.45</f>
        <v>171.33859080000002</v>
      </c>
      <c r="K124" s="35">
        <f t="shared" ref="K124:K127" si="61">(C124*D124/E124)</f>
        <v>380.75242400000002</v>
      </c>
      <c r="L124">
        <f t="shared" ref="L124:L127" si="62">J124*E124/1000</f>
        <v>0.17133859080000002</v>
      </c>
      <c r="M124" s="5">
        <v>25</v>
      </c>
      <c r="N124" s="6">
        <v>0.45</v>
      </c>
      <c r="O124" s="4">
        <f t="shared" si="55"/>
        <v>65.65946379897504</v>
      </c>
      <c r="P124" s="4">
        <f t="shared" si="56"/>
        <v>384.34053620102497</v>
      </c>
      <c r="Q124" s="15">
        <f t="shared" ref="Q124:Q127" si="63">O124*0.7921/1000</f>
        <v>5.2008861275168128E-2</v>
      </c>
      <c r="R124" s="15">
        <f t="shared" ref="R124:R127" si="64">P124*0.7921</f>
        <v>304.43613872483189</v>
      </c>
      <c r="S124">
        <f>'print me lab dilution sheet'!H157</f>
        <v>0</v>
      </c>
      <c r="T124">
        <f>'print me lab dilution sheet'!I157</f>
        <v>0</v>
      </c>
      <c r="U124">
        <f t="shared" ref="U124:U127" si="65">(S124/0.792)*1000</f>
        <v>0</v>
      </c>
      <c r="V124">
        <f t="shared" ref="V124:V127" si="66">(T124/0.792)*1000</f>
        <v>0</v>
      </c>
      <c r="W124" s="18" t="e">
        <f t="shared" ref="W124:W127" si="67">((U124*I124)/(U124+V124))</f>
        <v>#DIV/0!</v>
      </c>
    </row>
    <row r="125" spans="1:23" ht="16" x14ac:dyDescent="0.2">
      <c r="A125" t="s">
        <v>147</v>
      </c>
      <c r="B125" s="11"/>
      <c r="C125">
        <v>18.899999999999999</v>
      </c>
      <c r="D125">
        <v>13.0717</v>
      </c>
      <c r="E125">
        <v>1</v>
      </c>
      <c r="F125" s="3">
        <f t="shared" si="57"/>
        <v>0.24705512999999998</v>
      </c>
      <c r="G125" s="3">
        <v>25</v>
      </c>
      <c r="H125" s="3">
        <f t="shared" si="58"/>
        <v>101.19198901071191</v>
      </c>
      <c r="I125" s="3">
        <f t="shared" si="59"/>
        <v>148.23307799999998</v>
      </c>
      <c r="J125" s="3">
        <f t="shared" si="60"/>
        <v>111.1748085</v>
      </c>
      <c r="K125" s="35">
        <f t="shared" si="61"/>
        <v>247.05512999999999</v>
      </c>
      <c r="L125">
        <f t="shared" si="62"/>
        <v>0.1111748085</v>
      </c>
      <c r="M125" s="5">
        <v>25</v>
      </c>
      <c r="N125" s="6">
        <v>0.45</v>
      </c>
      <c r="O125" s="4">
        <f t="shared" si="55"/>
        <v>101.19198901071191</v>
      </c>
      <c r="P125" s="4">
        <f t="shared" si="56"/>
        <v>348.80801098928811</v>
      </c>
      <c r="Q125" s="15">
        <f t="shared" si="63"/>
        <v>8.0154174495384908E-2</v>
      </c>
      <c r="R125" s="15">
        <f t="shared" si="64"/>
        <v>276.2908255046151</v>
      </c>
      <c r="S125">
        <f>'print me lab dilution sheet'!H158</f>
        <v>0</v>
      </c>
      <c r="T125">
        <f>'print me lab dilution sheet'!I158</f>
        <v>0</v>
      </c>
      <c r="U125">
        <f t="shared" si="65"/>
        <v>0</v>
      </c>
      <c r="V125">
        <f t="shared" si="66"/>
        <v>0</v>
      </c>
      <c r="W125" s="18" t="e">
        <f t="shared" si="67"/>
        <v>#DIV/0!</v>
      </c>
    </row>
    <row r="126" spans="1:23" ht="16" x14ac:dyDescent="0.2">
      <c r="A126" t="s">
        <v>148</v>
      </c>
      <c r="B126" s="11"/>
      <c r="C126">
        <v>20.309999999999999</v>
      </c>
      <c r="D126">
        <v>13.9633</v>
      </c>
      <c r="E126">
        <v>1</v>
      </c>
      <c r="F126" s="3">
        <f t="shared" si="57"/>
        <v>0.28359462299999999</v>
      </c>
      <c r="G126" s="3">
        <v>25</v>
      </c>
      <c r="H126" s="3">
        <f t="shared" si="58"/>
        <v>88.153998603845181</v>
      </c>
      <c r="I126" s="3">
        <f t="shared" si="59"/>
        <v>170.1567738</v>
      </c>
      <c r="J126" s="3">
        <f t="shared" si="60"/>
        <v>127.61758035000001</v>
      </c>
      <c r="K126" s="35">
        <f t="shared" si="61"/>
        <v>283.59462300000001</v>
      </c>
      <c r="L126">
        <f t="shared" si="62"/>
        <v>0.12761758035000001</v>
      </c>
      <c r="M126" s="5">
        <v>25</v>
      </c>
      <c r="N126" s="6">
        <v>0.45</v>
      </c>
      <c r="O126" s="4">
        <f t="shared" si="55"/>
        <v>88.153998603845167</v>
      </c>
      <c r="P126" s="4">
        <f t="shared" si="56"/>
        <v>361.84600139615486</v>
      </c>
      <c r="Q126" s="15">
        <f t="shared" si="63"/>
        <v>6.9826782294105758E-2</v>
      </c>
      <c r="R126" s="15">
        <f t="shared" si="64"/>
        <v>286.61821770589427</v>
      </c>
      <c r="S126">
        <f>'print me lab dilution sheet'!H159</f>
        <v>0</v>
      </c>
      <c r="T126">
        <f>'print me lab dilution sheet'!I159</f>
        <v>0</v>
      </c>
      <c r="U126">
        <f t="shared" si="65"/>
        <v>0</v>
      </c>
      <c r="V126">
        <f t="shared" si="66"/>
        <v>0</v>
      </c>
      <c r="W126" s="18" t="e">
        <f t="shared" si="67"/>
        <v>#DIV/0!</v>
      </c>
    </row>
    <row r="127" spans="1:23" ht="16" x14ac:dyDescent="0.2">
      <c r="A127" t="s">
        <v>149</v>
      </c>
      <c r="B127" s="11"/>
      <c r="C127">
        <v>18.88</v>
      </c>
      <c r="D127">
        <v>13.4436</v>
      </c>
      <c r="E127">
        <v>1</v>
      </c>
      <c r="F127" s="3">
        <f t="shared" si="57"/>
        <v>0.25381516799999998</v>
      </c>
      <c r="G127" s="3">
        <v>25</v>
      </c>
      <c r="H127" s="3">
        <f t="shared" si="58"/>
        <v>98.496871550245586</v>
      </c>
      <c r="I127" s="3">
        <f t="shared" si="59"/>
        <v>152.2891008</v>
      </c>
      <c r="J127" s="3">
        <f t="shared" si="60"/>
        <v>114.21682560000001</v>
      </c>
      <c r="K127" s="35">
        <f t="shared" si="61"/>
        <v>253.815168</v>
      </c>
      <c r="L127">
        <f t="shared" si="62"/>
        <v>0.1142168256</v>
      </c>
      <c r="M127" s="5">
        <v>25</v>
      </c>
      <c r="N127" s="6">
        <v>0.45</v>
      </c>
      <c r="O127" s="4">
        <f t="shared" si="55"/>
        <v>98.496871550245558</v>
      </c>
      <c r="P127" s="4">
        <f t="shared" si="56"/>
        <v>351.50312844975446</v>
      </c>
      <c r="Q127" s="15">
        <f t="shared" si="63"/>
        <v>7.8019371954949512E-2</v>
      </c>
      <c r="R127" s="15">
        <f t="shared" si="64"/>
        <v>278.42562804505053</v>
      </c>
      <c r="S127">
        <f>'print me lab dilution sheet'!H160</f>
        <v>0</v>
      </c>
      <c r="T127">
        <f>'print me lab dilution sheet'!I160</f>
        <v>0</v>
      </c>
      <c r="U127">
        <f t="shared" si="65"/>
        <v>0</v>
      </c>
      <c r="V127">
        <f t="shared" si="66"/>
        <v>0</v>
      </c>
      <c r="W127" s="18" t="e">
        <f t="shared" si="67"/>
        <v>#DIV/0!</v>
      </c>
    </row>
    <row r="128" spans="1:23" ht="16" x14ac:dyDescent="0.2">
      <c r="A128" s="11"/>
      <c r="B128" s="11"/>
      <c r="F128" s="3"/>
      <c r="G128" s="3"/>
      <c r="H128" s="3"/>
      <c r="I128" s="3"/>
      <c r="J128" s="3"/>
      <c r="K128" s="35"/>
      <c r="O128" s="4"/>
      <c r="P128" s="4"/>
      <c r="Q128" s="15"/>
      <c r="R128" s="15"/>
      <c r="W128" s="18"/>
    </row>
    <row r="129" spans="1:23" ht="16" x14ac:dyDescent="0.2">
      <c r="A129" s="11"/>
      <c r="B129" s="11"/>
      <c r="F129" s="3"/>
      <c r="G129" s="3"/>
      <c r="H129" s="3"/>
      <c r="I129" s="3"/>
      <c r="J129" s="3"/>
      <c r="K129" s="35"/>
      <c r="O129" s="4"/>
      <c r="P129" s="4"/>
      <c r="Q129" s="15"/>
      <c r="R129" s="15"/>
      <c r="W129" s="18"/>
    </row>
    <row r="130" spans="1:23" ht="16" x14ac:dyDescent="0.2">
      <c r="A130" s="11"/>
      <c r="B130" s="11"/>
      <c r="F130" s="3"/>
      <c r="G130" s="3"/>
      <c r="H130" s="3"/>
      <c r="I130" s="3"/>
      <c r="J130" s="3"/>
      <c r="K130" s="35"/>
      <c r="O130" s="4"/>
      <c r="P130" s="4"/>
      <c r="Q130" s="15"/>
      <c r="R130" s="15"/>
      <c r="W130" s="18"/>
    </row>
    <row r="131" spans="1:23" ht="16" x14ac:dyDescent="0.2">
      <c r="A131" s="11"/>
      <c r="B131" s="11"/>
      <c r="F131" s="3"/>
      <c r="G131" s="3"/>
      <c r="H131" s="3"/>
      <c r="I131" s="3"/>
      <c r="J131" s="3"/>
      <c r="K131" s="35"/>
      <c r="O131" s="4"/>
      <c r="P131" s="4"/>
      <c r="Q131" s="4"/>
      <c r="R131" s="4"/>
    </row>
    <row r="132" spans="1:23" ht="16" x14ac:dyDescent="0.2">
      <c r="A132" s="11"/>
      <c r="B132" s="11"/>
      <c r="F132" s="3"/>
      <c r="G132" s="3"/>
      <c r="H132" s="3"/>
      <c r="I132" s="3"/>
      <c r="J132" s="3"/>
      <c r="K132" s="35"/>
      <c r="O132" s="4"/>
      <c r="P132" s="4"/>
      <c r="Q132" s="4"/>
      <c r="R132" s="4"/>
    </row>
    <row r="133" spans="1:23" ht="16" x14ac:dyDescent="0.2">
      <c r="A133" s="11"/>
      <c r="B133" s="11"/>
      <c r="F133" s="3"/>
      <c r="G133" s="3"/>
      <c r="H133" s="3"/>
      <c r="I133" s="3"/>
      <c r="J133" s="3"/>
      <c r="K133" s="35"/>
      <c r="O133" s="4"/>
      <c r="P133" s="4"/>
      <c r="Q133" s="4"/>
      <c r="R133" s="4"/>
    </row>
    <row r="134" spans="1:23" ht="16" x14ac:dyDescent="0.2">
      <c r="A134" s="11"/>
      <c r="B134" s="11"/>
      <c r="F134" s="3"/>
      <c r="G134" s="3"/>
      <c r="H134" s="3"/>
      <c r="I134" s="3"/>
      <c r="J134" s="3"/>
      <c r="K134" s="35"/>
      <c r="O134" s="4"/>
      <c r="P134" s="4"/>
      <c r="Q134" s="4"/>
      <c r="R134" s="4"/>
    </row>
    <row r="135" spans="1:23" ht="16" x14ac:dyDescent="0.2">
      <c r="A135" s="11"/>
      <c r="B135" s="11"/>
      <c r="F135" s="3"/>
      <c r="G135" s="3"/>
      <c r="H135" s="3"/>
      <c r="I135" s="3"/>
      <c r="J135" s="3"/>
      <c r="K135" s="35"/>
      <c r="O135" s="4"/>
      <c r="P135" s="4"/>
      <c r="Q135" s="4"/>
      <c r="R135" s="4"/>
    </row>
    <row r="136" spans="1:23" ht="16" x14ac:dyDescent="0.2">
      <c r="A136" s="11"/>
      <c r="B136" s="11"/>
      <c r="F136" s="3"/>
      <c r="G136" s="3"/>
      <c r="H136" s="3"/>
      <c r="I136" s="3"/>
      <c r="J136" s="3"/>
      <c r="K136" s="35"/>
      <c r="O136" s="4"/>
      <c r="P136" s="4"/>
      <c r="Q136" s="4"/>
      <c r="R136" s="4"/>
    </row>
    <row r="137" spans="1:23" ht="16" x14ac:dyDescent="0.2">
      <c r="A137" s="11"/>
      <c r="B137" s="11"/>
      <c r="F137" s="3"/>
      <c r="G137" s="3"/>
      <c r="H137" s="3"/>
      <c r="I137" s="3"/>
      <c r="J137" s="3"/>
      <c r="K137" s="35"/>
      <c r="O137" s="4"/>
      <c r="P137" s="4"/>
      <c r="Q137" s="4"/>
      <c r="R137" s="4"/>
    </row>
    <row r="138" spans="1:23" ht="16" x14ac:dyDescent="0.2">
      <c r="A138" s="11"/>
      <c r="B138" s="11"/>
      <c r="F138" s="3"/>
      <c r="G138" s="3"/>
      <c r="H138" s="3"/>
      <c r="I138" s="3"/>
      <c r="J138" s="3"/>
      <c r="K138" s="35"/>
      <c r="O138" s="4"/>
      <c r="P138" s="4"/>
      <c r="Q138" s="4"/>
      <c r="R138" s="4"/>
    </row>
    <row r="139" spans="1:23" ht="16" x14ac:dyDescent="0.2">
      <c r="A139" s="11"/>
      <c r="B139" s="11"/>
      <c r="F139" s="3"/>
      <c r="G139" s="3"/>
      <c r="H139" s="3"/>
      <c r="I139" s="3"/>
      <c r="J139" s="3"/>
      <c r="K139" s="35"/>
      <c r="O139" s="4"/>
      <c r="P139" s="4"/>
      <c r="Q139" s="4"/>
      <c r="R139" s="4"/>
    </row>
    <row r="140" spans="1:23" ht="16" x14ac:dyDescent="0.2">
      <c r="A140" s="11"/>
      <c r="B140" s="11"/>
      <c r="F140" s="3"/>
      <c r="G140" s="3"/>
      <c r="H140" s="3"/>
      <c r="I140" s="3"/>
      <c r="J140" s="3"/>
      <c r="K140" s="35"/>
      <c r="O140" s="4"/>
      <c r="P140" s="4"/>
      <c r="Q140" s="4"/>
      <c r="R140" s="4"/>
    </row>
    <row r="141" spans="1:23" ht="16" x14ac:dyDescent="0.2">
      <c r="A141" s="11"/>
      <c r="B141" s="11"/>
      <c r="F141" s="3"/>
      <c r="G141" s="3"/>
      <c r="H141" s="3"/>
      <c r="I141" s="3"/>
      <c r="J141" s="3"/>
      <c r="K141" s="35"/>
      <c r="O141" s="4"/>
      <c r="P141" s="4"/>
      <c r="Q141" s="4"/>
      <c r="R141" s="4"/>
    </row>
    <row r="142" spans="1:23" ht="16" x14ac:dyDescent="0.2">
      <c r="A142" s="11"/>
      <c r="B142" s="11"/>
      <c r="F142" s="3"/>
      <c r="G142" s="3"/>
      <c r="H142" s="3"/>
      <c r="I142" s="3"/>
      <c r="J142" s="3"/>
      <c r="K142" s="35"/>
      <c r="O142" s="4"/>
      <c r="P142" s="4"/>
      <c r="Q142" s="4"/>
      <c r="R142" s="4"/>
    </row>
    <row r="143" spans="1:23" ht="16" x14ac:dyDescent="0.2">
      <c r="A143" s="11"/>
      <c r="B143" s="11"/>
      <c r="F143" s="3"/>
      <c r="G143" s="3"/>
      <c r="H143" s="3"/>
      <c r="I143" s="3"/>
      <c r="J143" s="3"/>
      <c r="K143" s="35"/>
      <c r="O143" s="4"/>
      <c r="P143" s="4"/>
      <c r="Q143" s="4"/>
      <c r="R143" s="4"/>
    </row>
    <row r="144" spans="1:23" ht="16" x14ac:dyDescent="0.2">
      <c r="A144" s="11"/>
      <c r="B144" s="11"/>
      <c r="F144" s="3"/>
      <c r="G144" s="3"/>
      <c r="H144" s="3"/>
      <c r="I144" s="3"/>
      <c r="J144" s="3"/>
      <c r="K144" s="35"/>
      <c r="O144" s="4"/>
      <c r="P144" s="4"/>
      <c r="Q144" s="4"/>
      <c r="R144" s="4"/>
    </row>
    <row r="145" spans="1:18" ht="16" x14ac:dyDescent="0.2">
      <c r="A145" s="11"/>
      <c r="B145" s="11"/>
      <c r="F145" s="3"/>
      <c r="G145" s="3"/>
      <c r="H145" s="3"/>
      <c r="I145" s="3"/>
      <c r="J145" s="3"/>
      <c r="K145" s="35"/>
      <c r="O145" s="4"/>
      <c r="P145" s="4"/>
      <c r="Q145" s="4"/>
      <c r="R145" s="4"/>
    </row>
    <row r="146" spans="1:18" ht="16" x14ac:dyDescent="0.2">
      <c r="A146" s="11"/>
      <c r="B146" s="11"/>
      <c r="F146" s="3"/>
      <c r="G146" s="3"/>
      <c r="H146" s="3"/>
      <c r="I146" s="3"/>
      <c r="J146" s="3"/>
      <c r="K146" s="35"/>
      <c r="O146" s="4"/>
      <c r="P146" s="4"/>
      <c r="Q146" s="4"/>
      <c r="R146" s="4"/>
    </row>
    <row r="147" spans="1:18" ht="16" x14ac:dyDescent="0.2">
      <c r="A147" s="11"/>
      <c r="B147" s="11"/>
      <c r="F147" s="3"/>
      <c r="G147" s="3"/>
      <c r="H147" s="3"/>
      <c r="I147" s="3"/>
      <c r="J147" s="3"/>
      <c r="K147" s="35"/>
      <c r="O147" s="4"/>
      <c r="P147" s="4"/>
      <c r="Q147" s="4"/>
      <c r="R147" s="4"/>
    </row>
    <row r="148" spans="1:18" ht="16" x14ac:dyDescent="0.2">
      <c r="A148" s="11"/>
      <c r="B148" s="11"/>
      <c r="F148" s="3"/>
      <c r="G148" s="3"/>
      <c r="H148" s="3"/>
      <c r="I148" s="3"/>
      <c r="J148" s="3"/>
      <c r="K148" s="35"/>
      <c r="O148" s="4"/>
      <c r="P148" s="4"/>
      <c r="Q148" s="4"/>
      <c r="R148" s="4"/>
    </row>
    <row r="149" spans="1:18" ht="16" x14ac:dyDescent="0.2">
      <c r="A149" s="11"/>
      <c r="B149" s="11"/>
      <c r="F149" s="3"/>
      <c r="G149" s="3"/>
      <c r="H149" s="3"/>
      <c r="I149" s="3"/>
      <c r="J149" s="3"/>
      <c r="K149" s="35"/>
      <c r="O149" s="4"/>
      <c r="P149" s="4"/>
      <c r="Q149" s="4"/>
      <c r="R149" s="4"/>
    </row>
    <row r="150" spans="1:18" ht="16" x14ac:dyDescent="0.2">
      <c r="A150" s="11"/>
      <c r="B150" s="11"/>
      <c r="F150" s="3"/>
      <c r="G150" s="3"/>
      <c r="H150" s="3"/>
      <c r="I150" s="3"/>
      <c r="J150" s="3"/>
      <c r="K150" s="35"/>
      <c r="O150" s="4"/>
      <c r="P150" s="4"/>
      <c r="Q150" s="4"/>
      <c r="R150" s="4"/>
    </row>
    <row r="151" spans="1:18" ht="16" x14ac:dyDescent="0.2">
      <c r="A151" s="11"/>
      <c r="B151" s="11"/>
      <c r="F151" s="3"/>
      <c r="G151" s="3"/>
      <c r="H151" s="3"/>
      <c r="I151" s="3"/>
      <c r="J151" s="3"/>
      <c r="K151" s="35"/>
      <c r="O151" s="4"/>
      <c r="P151" s="4"/>
      <c r="Q151" s="4"/>
      <c r="R151" s="4"/>
    </row>
    <row r="152" spans="1:18" ht="16" x14ac:dyDescent="0.2">
      <c r="A152" s="11"/>
      <c r="B152" s="11"/>
      <c r="F152" s="3"/>
      <c r="G152" s="3"/>
      <c r="H152" s="3"/>
      <c r="I152" s="3"/>
      <c r="J152" s="3"/>
      <c r="K152" s="35"/>
      <c r="O152" s="4"/>
      <c r="P152" s="4"/>
      <c r="Q152" s="4"/>
      <c r="R152" s="4"/>
    </row>
    <row r="153" spans="1:18" ht="16" x14ac:dyDescent="0.2">
      <c r="A153" s="11"/>
      <c r="B153" s="11"/>
      <c r="F153" s="3"/>
      <c r="G153" s="3"/>
      <c r="H153" s="3"/>
      <c r="I153" s="3"/>
      <c r="J153" s="3"/>
      <c r="K153" s="35"/>
      <c r="O153" s="4"/>
      <c r="P153" s="4"/>
      <c r="Q153" s="4"/>
      <c r="R153" s="4"/>
    </row>
    <row r="154" spans="1:18" ht="16" x14ac:dyDescent="0.2">
      <c r="A154" s="11"/>
      <c r="B154" s="11"/>
      <c r="F154" s="3"/>
      <c r="G154" s="3"/>
      <c r="H154" s="3"/>
      <c r="I154" s="3"/>
      <c r="J154" s="3"/>
      <c r="K154" s="35"/>
      <c r="O154" s="4"/>
      <c r="P154" s="4"/>
      <c r="Q154" s="4"/>
      <c r="R154" s="4"/>
    </row>
    <row r="155" spans="1:18" ht="16" x14ac:dyDescent="0.2">
      <c r="A155" s="11"/>
      <c r="B155" s="11"/>
      <c r="F155" s="3"/>
      <c r="G155" s="3"/>
      <c r="H155" s="3"/>
      <c r="I155" s="3"/>
      <c r="J155" s="3"/>
      <c r="K155" s="35"/>
      <c r="O155" s="4"/>
      <c r="P155" s="4"/>
      <c r="Q155" s="4"/>
      <c r="R155" s="4"/>
    </row>
    <row r="156" spans="1:18" ht="16" x14ac:dyDescent="0.2">
      <c r="A156" s="11"/>
      <c r="B156" s="11"/>
      <c r="F156" s="3"/>
      <c r="G156" s="3"/>
      <c r="H156" s="3"/>
      <c r="I156" s="3"/>
      <c r="J156" s="3"/>
      <c r="K156" s="35"/>
      <c r="O156" s="4"/>
      <c r="P156" s="4"/>
      <c r="Q156" s="4"/>
      <c r="R156" s="4"/>
    </row>
    <row r="157" spans="1:18" ht="16" x14ac:dyDescent="0.2">
      <c r="A157" s="11"/>
      <c r="B157" s="11"/>
      <c r="F157" s="3"/>
      <c r="G157" s="3"/>
      <c r="H157" s="3"/>
      <c r="I157" s="3"/>
      <c r="J157" s="3"/>
      <c r="K157" s="35"/>
      <c r="O157" s="4"/>
      <c r="P157" s="4"/>
      <c r="Q157" s="4"/>
      <c r="R157" s="4"/>
    </row>
    <row r="158" spans="1:18" ht="16" x14ac:dyDescent="0.2">
      <c r="A158" s="11"/>
      <c r="B158" s="11"/>
      <c r="F158" s="3"/>
      <c r="G158" s="3"/>
      <c r="H158" s="3"/>
      <c r="I158" s="3"/>
      <c r="J158" s="3"/>
      <c r="K158" s="35"/>
      <c r="O158" s="4"/>
      <c r="P158" s="4"/>
      <c r="Q158" s="4"/>
      <c r="R158" s="4"/>
    </row>
    <row r="159" spans="1:18" ht="16" x14ac:dyDescent="0.2">
      <c r="A159" s="11"/>
      <c r="B159" s="11"/>
      <c r="F159" s="3"/>
      <c r="G159" s="3"/>
      <c r="H159" s="3"/>
      <c r="I159" s="3"/>
      <c r="J159" s="3"/>
      <c r="K159" s="35"/>
      <c r="O159" s="4"/>
      <c r="P159" s="4"/>
      <c r="Q159" s="4"/>
      <c r="R159" s="4"/>
    </row>
    <row r="160" spans="1:18" ht="16" x14ac:dyDescent="0.2">
      <c r="A160" s="11"/>
      <c r="B160" s="11"/>
      <c r="F160" s="3"/>
      <c r="G160" s="3"/>
      <c r="H160" s="3"/>
      <c r="I160" s="3"/>
      <c r="J160" s="3"/>
      <c r="K160" s="35"/>
      <c r="O160" s="4"/>
      <c r="P160" s="4"/>
      <c r="Q160" s="4"/>
      <c r="R160" s="4"/>
    </row>
    <row r="161" spans="1:18" ht="16" x14ac:dyDescent="0.2">
      <c r="A161" s="11"/>
      <c r="B161" s="11"/>
      <c r="F161" s="3"/>
      <c r="G161" s="3"/>
      <c r="H161" s="3"/>
      <c r="I161" s="3"/>
      <c r="J161" s="3"/>
      <c r="K161" s="35"/>
      <c r="O161" s="4"/>
      <c r="P161" s="4"/>
      <c r="Q161" s="4"/>
      <c r="R161" s="4"/>
    </row>
    <row r="162" spans="1:18" ht="16" x14ac:dyDescent="0.2">
      <c r="A162" s="11"/>
      <c r="B162" s="11"/>
      <c r="F162" s="3"/>
      <c r="G162" s="3"/>
      <c r="H162" s="3"/>
      <c r="I162" s="3"/>
      <c r="J162" s="3"/>
      <c r="K162" s="35"/>
      <c r="O162" s="4"/>
      <c r="P162" s="4"/>
      <c r="Q162" s="4"/>
      <c r="R162" s="4"/>
    </row>
    <row r="163" spans="1:18" ht="16" x14ac:dyDescent="0.2">
      <c r="A163" s="11"/>
      <c r="B163" s="11"/>
      <c r="F163" s="3"/>
      <c r="G163" s="3"/>
      <c r="H163" s="3"/>
      <c r="I163" s="3"/>
      <c r="J163" s="3"/>
      <c r="K163" s="35"/>
      <c r="O163" s="4"/>
      <c r="P163" s="4"/>
      <c r="Q163" s="4"/>
      <c r="R163" s="4"/>
    </row>
    <row r="164" spans="1:18" ht="16" x14ac:dyDescent="0.2">
      <c r="A164" s="11"/>
      <c r="B164" s="11"/>
      <c r="F164" s="3"/>
      <c r="G164" s="3"/>
      <c r="H164" s="3"/>
      <c r="I164" s="3"/>
      <c r="J164" s="3"/>
      <c r="K164" s="35"/>
      <c r="O164" s="4"/>
      <c r="P164" s="4"/>
      <c r="Q164" s="4"/>
      <c r="R164" s="4"/>
    </row>
    <row r="165" spans="1:18" ht="16" x14ac:dyDescent="0.2">
      <c r="A165" s="11"/>
      <c r="B165" s="11"/>
      <c r="F165" s="3"/>
      <c r="G165" s="3"/>
      <c r="H165" s="3"/>
      <c r="I165" s="3"/>
      <c r="J165" s="3"/>
      <c r="K165" s="35"/>
      <c r="O165" s="4"/>
      <c r="P165" s="4"/>
      <c r="Q165" s="4"/>
      <c r="R165" s="4"/>
    </row>
    <row r="166" spans="1:18" ht="16" x14ac:dyDescent="0.2">
      <c r="A166" s="11"/>
      <c r="B166" s="11"/>
      <c r="F166" s="3"/>
      <c r="G166" s="3"/>
      <c r="H166" s="3"/>
      <c r="I166" s="3"/>
      <c r="J166" s="3"/>
      <c r="K166" s="35"/>
      <c r="O166" s="4"/>
      <c r="P166" s="4"/>
      <c r="Q166" s="4"/>
      <c r="R166" s="4"/>
    </row>
    <row r="167" spans="1:18" ht="16" x14ac:dyDescent="0.2">
      <c r="A167" s="11"/>
      <c r="B167" s="11"/>
      <c r="F167" s="3"/>
      <c r="G167" s="3"/>
      <c r="H167" s="3"/>
      <c r="I167" s="3"/>
      <c r="J167" s="3"/>
      <c r="K167" s="35"/>
      <c r="O167" s="4"/>
      <c r="P167" s="4"/>
      <c r="Q167" s="4"/>
      <c r="R167" s="4"/>
    </row>
    <row r="168" spans="1:18" ht="16" x14ac:dyDescent="0.2">
      <c r="A168" s="11"/>
      <c r="B168" s="11"/>
      <c r="F168" s="3"/>
      <c r="G168" s="3"/>
      <c r="H168" s="3"/>
      <c r="I168" s="3"/>
      <c r="J168" s="3"/>
      <c r="K168" s="35"/>
      <c r="O168" s="4"/>
      <c r="P168" s="4"/>
      <c r="Q168" s="4"/>
      <c r="R168" s="4"/>
    </row>
    <row r="169" spans="1:18" ht="16" x14ac:dyDescent="0.2">
      <c r="A169" s="11"/>
      <c r="B169" s="11"/>
      <c r="F169" s="3"/>
      <c r="G169" s="3"/>
      <c r="H169" s="3"/>
      <c r="I169" s="3"/>
      <c r="J169" s="3"/>
      <c r="K169" s="35"/>
      <c r="O169" s="4"/>
      <c r="P169" s="4"/>
      <c r="Q169" s="4"/>
      <c r="R169" s="4"/>
    </row>
    <row r="170" spans="1:18" ht="16" x14ac:dyDescent="0.2">
      <c r="A170" s="11"/>
      <c r="B170" s="11"/>
      <c r="F170" s="3"/>
      <c r="G170" s="3"/>
      <c r="H170" s="3"/>
      <c r="I170" s="3"/>
      <c r="J170" s="3"/>
      <c r="K170" s="35"/>
      <c r="O170" s="4"/>
      <c r="P170" s="4"/>
      <c r="Q170" s="4"/>
      <c r="R170" s="4"/>
    </row>
    <row r="171" spans="1:18" ht="16" x14ac:dyDescent="0.2">
      <c r="A171" s="11"/>
      <c r="B171" s="11"/>
      <c r="F171" s="3"/>
      <c r="G171" s="3"/>
      <c r="H171" s="3"/>
      <c r="I171" s="3"/>
      <c r="J171" s="3"/>
      <c r="K171" s="35"/>
      <c r="O171" s="4"/>
      <c r="P171" s="4"/>
      <c r="Q171" s="4"/>
      <c r="R171" s="4"/>
    </row>
    <row r="172" spans="1:18" ht="16" x14ac:dyDescent="0.2">
      <c r="A172" s="11"/>
      <c r="B172" s="11"/>
      <c r="F172" s="3"/>
      <c r="G172" s="3"/>
      <c r="H172" s="3"/>
      <c r="I172" s="3"/>
      <c r="J172" s="3"/>
      <c r="K172" s="35"/>
      <c r="O172" s="4"/>
      <c r="P172" s="4"/>
      <c r="Q172" s="4"/>
      <c r="R172" s="4"/>
    </row>
    <row r="173" spans="1:18" ht="16" x14ac:dyDescent="0.2">
      <c r="A173" s="11"/>
      <c r="B173" s="11"/>
      <c r="F173" s="3"/>
      <c r="G173" s="3"/>
      <c r="H173" s="3"/>
      <c r="I173" s="3"/>
      <c r="J173" s="3"/>
      <c r="K173" s="35"/>
      <c r="O173" s="4"/>
      <c r="P173" s="4"/>
      <c r="Q173" s="4"/>
      <c r="R173" s="4"/>
    </row>
    <row r="174" spans="1:18" ht="16" x14ac:dyDescent="0.2">
      <c r="A174" s="11"/>
      <c r="B174" s="11"/>
      <c r="F174" s="3"/>
      <c r="G174" s="3"/>
      <c r="H174" s="3"/>
      <c r="I174" s="3"/>
      <c r="J174" s="3"/>
      <c r="K174" s="35"/>
      <c r="O174" s="4"/>
      <c r="P174" s="4"/>
      <c r="Q174" s="4"/>
      <c r="R174" s="4"/>
    </row>
    <row r="175" spans="1:18" ht="16" x14ac:dyDescent="0.2">
      <c r="A175" s="11"/>
      <c r="B175" s="11"/>
      <c r="F175" s="3"/>
      <c r="G175" s="3"/>
      <c r="H175" s="3"/>
      <c r="I175" s="3"/>
      <c r="J175" s="3"/>
      <c r="K175" s="35"/>
      <c r="O175" s="4"/>
      <c r="P175" s="4"/>
      <c r="Q175" s="4"/>
      <c r="R175" s="4"/>
    </row>
    <row r="176" spans="1:18" ht="16" x14ac:dyDescent="0.2">
      <c r="A176" s="11"/>
      <c r="B176" s="11"/>
      <c r="F176" s="3"/>
      <c r="G176" s="3"/>
      <c r="H176" s="3"/>
      <c r="I176" s="3"/>
      <c r="J176" s="3"/>
      <c r="K176" s="35"/>
      <c r="O176" s="4"/>
      <c r="P176" s="4"/>
      <c r="Q176" s="4"/>
      <c r="R176" s="4"/>
    </row>
    <row r="177" spans="1:18" ht="16" x14ac:dyDescent="0.2">
      <c r="A177" s="11"/>
      <c r="B177" s="11"/>
      <c r="F177" s="3"/>
      <c r="G177" s="3"/>
      <c r="H177" s="3"/>
      <c r="I177" s="3"/>
      <c r="J177" s="3"/>
      <c r="K177" s="35"/>
      <c r="O177" s="4"/>
      <c r="P177" s="4"/>
      <c r="Q177" s="4"/>
      <c r="R177" s="4"/>
    </row>
    <row r="178" spans="1:18" ht="16" x14ac:dyDescent="0.2">
      <c r="A178" s="11"/>
      <c r="B178" s="11"/>
      <c r="F178" s="3"/>
      <c r="G178" s="3"/>
      <c r="H178" s="3"/>
      <c r="I178" s="3"/>
      <c r="J178" s="3"/>
      <c r="K178" s="35"/>
      <c r="O178" s="4"/>
      <c r="P178" s="4"/>
      <c r="Q178" s="4"/>
      <c r="R178" s="4"/>
    </row>
    <row r="179" spans="1:18" ht="16" x14ac:dyDescent="0.2">
      <c r="A179" s="11"/>
      <c r="B179" s="11"/>
      <c r="F179" s="3"/>
      <c r="G179" s="3"/>
      <c r="H179" s="3"/>
      <c r="I179" s="3"/>
      <c r="J179" s="3"/>
      <c r="K179" s="35"/>
      <c r="O179" s="4"/>
      <c r="P179" s="4"/>
      <c r="Q179" s="4"/>
      <c r="R179" s="4"/>
    </row>
    <row r="180" spans="1:18" ht="16" x14ac:dyDescent="0.2">
      <c r="A180" s="11"/>
      <c r="B180" s="11"/>
      <c r="F180" s="3"/>
      <c r="G180" s="3"/>
      <c r="H180" s="3"/>
      <c r="I180" s="3"/>
      <c r="J180" s="3"/>
      <c r="K180" s="35"/>
      <c r="O180" s="4"/>
      <c r="P180" s="4"/>
      <c r="Q180" s="4"/>
      <c r="R180" s="4"/>
    </row>
    <row r="181" spans="1:18" ht="16" x14ac:dyDescent="0.2">
      <c r="A181" s="11"/>
      <c r="B181" s="11"/>
      <c r="F181" s="3"/>
      <c r="G181" s="3"/>
      <c r="H181" s="3"/>
      <c r="I181" s="3"/>
      <c r="J181" s="3"/>
      <c r="K181" s="35"/>
      <c r="O181" s="4"/>
      <c r="P181" s="4"/>
      <c r="Q181" s="4"/>
      <c r="R181" s="4"/>
    </row>
    <row r="182" spans="1:18" ht="16" x14ac:dyDescent="0.2">
      <c r="A182" s="11"/>
      <c r="B182" s="11"/>
      <c r="F182" s="3"/>
      <c r="G182" s="3"/>
      <c r="H182" s="3"/>
      <c r="I182" s="3"/>
      <c r="J182" s="3"/>
      <c r="K182" s="35"/>
      <c r="O182" s="4"/>
      <c r="P182" s="4"/>
      <c r="Q182" s="4"/>
      <c r="R182" s="4"/>
    </row>
    <row r="183" spans="1:18" ht="16" x14ac:dyDescent="0.2">
      <c r="A183" s="11"/>
      <c r="B183" s="11"/>
      <c r="F183" s="3"/>
      <c r="G183" s="3"/>
      <c r="H183" s="3"/>
      <c r="I183" s="3"/>
      <c r="J183" s="3"/>
      <c r="K183" s="35"/>
      <c r="O183" s="4"/>
      <c r="P183" s="4"/>
      <c r="Q183" s="4"/>
      <c r="R183" s="4"/>
    </row>
    <row r="184" spans="1:18" ht="16" x14ac:dyDescent="0.2">
      <c r="A184" s="11"/>
      <c r="B184" s="11"/>
      <c r="F184" s="3"/>
      <c r="G184" s="3"/>
      <c r="H184" s="3"/>
      <c r="I184" s="3"/>
      <c r="J184" s="3"/>
      <c r="K184" s="35"/>
      <c r="O184" s="4"/>
      <c r="P184" s="4"/>
      <c r="Q184" s="4"/>
      <c r="R184" s="4"/>
    </row>
    <row r="185" spans="1:18" ht="16" x14ac:dyDescent="0.2">
      <c r="A185" s="11"/>
      <c r="B185" s="11"/>
      <c r="F185" s="3"/>
      <c r="G185" s="3"/>
      <c r="H185" s="3"/>
      <c r="I185" s="3"/>
      <c r="J185" s="3"/>
      <c r="K185" s="35"/>
      <c r="O185" s="4"/>
      <c r="P185" s="4"/>
      <c r="Q185" s="4"/>
      <c r="R185" s="4"/>
    </row>
    <row r="186" spans="1:18" ht="16" x14ac:dyDescent="0.2">
      <c r="A186" s="11"/>
      <c r="B186" s="11"/>
      <c r="F186" s="3"/>
      <c r="G186" s="3"/>
      <c r="H186" s="3"/>
      <c r="I186" s="3"/>
      <c r="J186" s="3"/>
      <c r="K186" s="35"/>
      <c r="O186" s="4"/>
      <c r="P186" s="4"/>
      <c r="Q186" s="4"/>
      <c r="R186" s="4"/>
    </row>
    <row r="187" spans="1:18" ht="16" x14ac:dyDescent="0.2">
      <c r="A187" s="11"/>
      <c r="B187" s="11"/>
      <c r="F187" s="3"/>
      <c r="G187" s="3"/>
      <c r="H187" s="3"/>
      <c r="I187" s="3"/>
      <c r="J187" s="3"/>
      <c r="K187" s="35"/>
      <c r="O187" s="4"/>
      <c r="P187" s="4"/>
      <c r="Q187" s="4"/>
      <c r="R187" s="4"/>
    </row>
    <row r="188" spans="1:18" ht="16" x14ac:dyDescent="0.2">
      <c r="A188" s="11"/>
      <c r="B188" s="11"/>
      <c r="F188" s="3"/>
      <c r="G188" s="3"/>
      <c r="H188" s="3"/>
      <c r="I188" s="3"/>
      <c r="J188" s="3"/>
      <c r="K188" s="35"/>
      <c r="O188" s="4"/>
      <c r="P188" s="4"/>
      <c r="Q188" s="4"/>
      <c r="R188" s="4"/>
    </row>
    <row r="189" spans="1:18" ht="16" x14ac:dyDescent="0.2">
      <c r="A189" s="11"/>
      <c r="B189" s="11"/>
      <c r="F189" s="3"/>
      <c r="G189" s="3"/>
      <c r="H189" s="3"/>
      <c r="I189" s="3"/>
      <c r="J189" s="3"/>
      <c r="K189" s="35"/>
      <c r="O189" s="4"/>
      <c r="P189" s="4"/>
      <c r="Q189" s="4"/>
      <c r="R189" s="4"/>
    </row>
    <row r="190" spans="1:18" ht="16" x14ac:dyDescent="0.2">
      <c r="A190" s="11"/>
      <c r="B190" s="11"/>
      <c r="F190" s="3"/>
      <c r="G190" s="3"/>
      <c r="H190" s="3"/>
      <c r="I190" s="3"/>
      <c r="J190" s="3"/>
      <c r="K190" s="35"/>
      <c r="O190" s="4"/>
      <c r="P190" s="4"/>
      <c r="Q190" s="4"/>
      <c r="R190" s="4"/>
    </row>
    <row r="191" spans="1:18" ht="16" x14ac:dyDescent="0.2">
      <c r="A191" s="11"/>
      <c r="B191" s="11"/>
      <c r="F191" s="3"/>
      <c r="G191" s="3"/>
      <c r="H191" s="3"/>
      <c r="I191" s="3"/>
      <c r="J191" s="3"/>
      <c r="K191" s="35"/>
      <c r="O191" s="4"/>
      <c r="P191" s="4"/>
      <c r="Q191" s="4"/>
      <c r="R191" s="4"/>
    </row>
    <row r="192" spans="1:18" ht="16" x14ac:dyDescent="0.2">
      <c r="A192" s="11"/>
      <c r="B192" s="11"/>
      <c r="F192" s="3"/>
      <c r="G192" s="3"/>
      <c r="H192" s="3"/>
      <c r="I192" s="3"/>
      <c r="J192" s="3"/>
      <c r="K192" s="35"/>
      <c r="O192" s="4"/>
      <c r="P192" s="4"/>
      <c r="Q192" s="4"/>
      <c r="R192" s="4"/>
    </row>
    <row r="193" spans="1:18" ht="16" x14ac:dyDescent="0.2">
      <c r="A193" s="11"/>
      <c r="B193" s="11"/>
      <c r="F193" s="3"/>
      <c r="G193" s="3"/>
      <c r="H193" s="3"/>
      <c r="I193" s="3"/>
      <c r="J193" s="3"/>
      <c r="K193" s="35"/>
      <c r="O193" s="4"/>
      <c r="P193" s="4"/>
      <c r="Q193" s="4"/>
      <c r="R193" s="4"/>
    </row>
    <row r="194" spans="1:18" ht="16" x14ac:dyDescent="0.2">
      <c r="A194" s="11"/>
      <c r="B194" s="11"/>
      <c r="F194" s="3"/>
      <c r="G194" s="3"/>
      <c r="H194" s="3"/>
      <c r="I194" s="3"/>
      <c r="J194" s="3"/>
      <c r="K194" s="35"/>
      <c r="O194" s="4"/>
      <c r="P194" s="4"/>
      <c r="Q194" s="4"/>
      <c r="R194" s="4"/>
    </row>
    <row r="195" spans="1:18" ht="16" x14ac:dyDescent="0.2">
      <c r="A195" s="11"/>
      <c r="B195" s="11"/>
      <c r="F195" s="3"/>
      <c r="G195" s="3"/>
      <c r="H195" s="3"/>
      <c r="I195" s="3"/>
      <c r="J195" s="3"/>
      <c r="K195" s="35"/>
      <c r="O195" s="4"/>
      <c r="P195" s="4"/>
      <c r="Q195" s="4"/>
      <c r="R195" s="4"/>
    </row>
    <row r="196" spans="1:18" ht="16" x14ac:dyDescent="0.2">
      <c r="A196" s="11"/>
      <c r="B196" s="11"/>
      <c r="F196" s="3"/>
      <c r="G196" s="3"/>
      <c r="H196" s="3"/>
      <c r="I196" s="3"/>
      <c r="J196" s="3"/>
      <c r="K196" s="35"/>
      <c r="O196" s="4"/>
      <c r="P196" s="4"/>
      <c r="Q196" s="4"/>
      <c r="R196" s="4"/>
    </row>
    <row r="197" spans="1:18" ht="16" x14ac:dyDescent="0.2">
      <c r="A197" s="11"/>
      <c r="B197" s="11"/>
      <c r="F197" s="3"/>
      <c r="G197" s="3"/>
      <c r="H197" s="3"/>
      <c r="I197" s="3"/>
      <c r="J197" s="3"/>
      <c r="K197" s="35"/>
      <c r="O197" s="4"/>
      <c r="P197" s="4"/>
      <c r="Q197" s="4"/>
      <c r="R197" s="4"/>
    </row>
    <row r="198" spans="1:18" ht="16" x14ac:dyDescent="0.2">
      <c r="A198" s="11"/>
      <c r="B198" s="11"/>
      <c r="F198" s="3"/>
      <c r="G198" s="3"/>
      <c r="H198" s="3"/>
      <c r="I198" s="3"/>
      <c r="J198" s="3"/>
      <c r="K198" s="35"/>
      <c r="O198" s="4"/>
      <c r="P198" s="4"/>
      <c r="Q198" s="4"/>
      <c r="R198" s="4"/>
    </row>
    <row r="199" spans="1:18" ht="16" x14ac:dyDescent="0.2">
      <c r="A199" s="11"/>
      <c r="B199" s="11"/>
      <c r="F199" s="3"/>
      <c r="G199" s="3"/>
      <c r="H199" s="3"/>
      <c r="I199" s="3"/>
      <c r="J199" s="3"/>
      <c r="K199" s="35"/>
      <c r="O199" s="4"/>
      <c r="P199" s="4"/>
      <c r="Q199" s="4"/>
      <c r="R199" s="4"/>
    </row>
    <row r="200" spans="1:18" ht="16" x14ac:dyDescent="0.2">
      <c r="A200" s="11"/>
      <c r="B200" s="11"/>
      <c r="F200" s="3"/>
      <c r="G200" s="3"/>
      <c r="H200" s="3"/>
      <c r="I200" s="3"/>
      <c r="J200" s="3"/>
      <c r="K200" s="35"/>
      <c r="O200" s="4"/>
      <c r="P200" s="4"/>
      <c r="Q200" s="4"/>
      <c r="R200" s="4"/>
    </row>
    <row r="201" spans="1:18" ht="16" x14ac:dyDescent="0.2">
      <c r="A201" s="11"/>
      <c r="B201" s="11"/>
      <c r="F201" s="3"/>
      <c r="G201" s="3"/>
      <c r="H201" s="3"/>
      <c r="I201" s="3"/>
      <c r="J201" s="3"/>
      <c r="K201" s="35"/>
      <c r="O201" s="4"/>
      <c r="P201" s="4"/>
      <c r="Q201" s="4"/>
      <c r="R201" s="4"/>
    </row>
    <row r="202" spans="1:18" ht="16" x14ac:dyDescent="0.2">
      <c r="A202" s="11"/>
      <c r="B202" s="11"/>
      <c r="C202" s="1"/>
      <c r="F202" s="3"/>
      <c r="G202" s="3"/>
      <c r="H202" s="3"/>
      <c r="I202" s="3"/>
      <c r="J202" s="3"/>
      <c r="K202" s="35"/>
      <c r="O202" s="4"/>
      <c r="P202" s="4"/>
      <c r="Q202" s="4"/>
      <c r="R202" s="4"/>
    </row>
    <row r="203" spans="1:18" ht="16" x14ac:dyDescent="0.2">
      <c r="A203" s="11"/>
      <c r="B203" s="11"/>
      <c r="C203" s="2"/>
      <c r="F203" s="3"/>
      <c r="G203" s="3"/>
      <c r="H203" s="3"/>
      <c r="I203" s="3"/>
      <c r="J203" s="3"/>
      <c r="K203" s="35"/>
      <c r="O203" s="4"/>
      <c r="P203" s="4"/>
      <c r="Q203" s="4"/>
      <c r="R203" s="4"/>
    </row>
    <row r="204" spans="1:18" ht="16" x14ac:dyDescent="0.2">
      <c r="A204" s="11"/>
      <c r="B204" s="11"/>
      <c r="F204" s="3"/>
      <c r="G204" s="3"/>
      <c r="H204" s="3"/>
      <c r="I204" s="3"/>
      <c r="J204" s="3"/>
      <c r="K204" s="35"/>
      <c r="O204" s="4"/>
      <c r="P204" s="4"/>
      <c r="Q204" s="4"/>
      <c r="R204" s="4"/>
    </row>
    <row r="205" spans="1:18" ht="16" x14ac:dyDescent="0.2">
      <c r="A205" s="11"/>
      <c r="B205" s="11"/>
      <c r="F205" s="3"/>
      <c r="G205" s="3"/>
      <c r="H205" s="3"/>
      <c r="I205" s="3"/>
      <c r="J205" s="3"/>
      <c r="K205" s="35"/>
      <c r="O205" s="4"/>
      <c r="P205" s="4"/>
      <c r="Q205" s="4"/>
      <c r="R205" s="4"/>
    </row>
    <row r="206" spans="1:18" ht="16" x14ac:dyDescent="0.2">
      <c r="A206" s="11"/>
      <c r="B206" s="11"/>
      <c r="F206" s="3"/>
      <c r="G206" s="3"/>
      <c r="H206" s="3"/>
      <c r="I206" s="3"/>
      <c r="J206" s="3"/>
      <c r="K206" s="35"/>
      <c r="O206" s="4"/>
      <c r="P206" s="4"/>
      <c r="Q206" s="4"/>
      <c r="R206" s="4"/>
    </row>
    <row r="207" spans="1:18" ht="16" x14ac:dyDescent="0.2">
      <c r="A207" s="11"/>
      <c r="B207" s="11"/>
      <c r="F207" s="3"/>
      <c r="G207" s="3"/>
      <c r="H207" s="3"/>
      <c r="I207" s="3"/>
      <c r="J207" s="3"/>
      <c r="K207" s="35"/>
      <c r="O207" s="4"/>
      <c r="P207" s="4"/>
      <c r="Q207" s="4"/>
      <c r="R207" s="4"/>
    </row>
  </sheetData>
  <sortState xmlns:xlrd2="http://schemas.microsoft.com/office/spreadsheetml/2017/richdata2" ref="A2:AA207">
    <sortCondition ref="B2:B207"/>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tabSelected="1" workbookViewId="0">
      <selection activeCell="N27" sqref="N27"/>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3" customWidth="1"/>
    <col min="7" max="7" width="10.33203125" style="33" customWidth="1"/>
    <col min="8" max="8" width="10.5" customWidth="1"/>
    <col min="9" max="9" width="10" customWidth="1"/>
  </cols>
  <sheetData>
    <row r="1" spans="1:9" s="27" customFormat="1" ht="92.25" customHeight="1" thickBot="1" x14ac:dyDescent="0.25">
      <c r="A1" s="38" t="s">
        <v>0</v>
      </c>
      <c r="B1" s="28" t="s">
        <v>23</v>
      </c>
      <c r="C1" s="25" t="s">
        <v>9</v>
      </c>
      <c r="D1" s="30" t="s">
        <v>10</v>
      </c>
      <c r="E1" s="30" t="s">
        <v>11</v>
      </c>
      <c r="F1" s="31" t="s">
        <v>12</v>
      </c>
      <c r="G1" s="31" t="s">
        <v>13</v>
      </c>
      <c r="H1" s="26" t="s">
        <v>14</v>
      </c>
      <c r="I1" s="26" t="s">
        <v>15</v>
      </c>
    </row>
    <row r="2" spans="1:9" x14ac:dyDescent="0.2">
      <c r="A2" s="39" t="str">
        <f>dilutions_calculations_sheet!A2</f>
        <v>TMP_IS_1_A</v>
      </c>
      <c r="B2" s="37">
        <f>dilutions_calculations_sheet!B2</f>
        <v>0</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row>
    <row r="3" spans="1:9" x14ac:dyDescent="0.2">
      <c r="A3" s="39" t="str">
        <f>dilutions_calculations_sheet!A3</f>
        <v>TMP_IS_1_B</v>
      </c>
      <c r="B3" s="37">
        <f>dilutions_calculations_sheet!B3</f>
        <v>0</v>
      </c>
      <c r="C3" s="21">
        <f>dilutions_calculations_sheet!N3</f>
        <v>0.45</v>
      </c>
      <c r="D3" s="22" t="e">
        <f>dilutions_calculations_sheet!O3</f>
        <v>#DIV/0!</v>
      </c>
      <c r="E3" s="22" t="e">
        <f>dilutions_calculations_sheet!P3</f>
        <v>#DIV/0!</v>
      </c>
      <c r="F3" s="23" t="e">
        <f>dilutions_calculations_sheet!Q3</f>
        <v>#DIV/0!</v>
      </c>
      <c r="G3" s="23" t="e">
        <f>dilutions_calculations_sheet!R3</f>
        <v>#DIV/0!</v>
      </c>
      <c r="H3" s="19"/>
      <c r="I3" s="19"/>
    </row>
    <row r="4" spans="1:9" x14ac:dyDescent="0.2">
      <c r="A4" s="39" t="str">
        <f>dilutions_calculations_sheet!A4</f>
        <v>TMP_IS_1_C</v>
      </c>
      <c r="B4" s="37">
        <f>dilutions_calculations_sheet!B4</f>
        <v>0</v>
      </c>
      <c r="C4" s="21">
        <f>dilutions_calculations_sheet!N4</f>
        <v>0.45</v>
      </c>
      <c r="D4" s="22" t="e">
        <f>dilutions_calculations_sheet!O4</f>
        <v>#DIV/0!</v>
      </c>
      <c r="E4" s="22" t="e">
        <f>dilutions_calculations_sheet!P4</f>
        <v>#DIV/0!</v>
      </c>
      <c r="F4" s="23" t="e">
        <f>dilutions_calculations_sheet!Q4</f>
        <v>#DIV/0!</v>
      </c>
      <c r="G4" s="23" t="e">
        <f>dilutions_calculations_sheet!R4</f>
        <v>#DIV/0!</v>
      </c>
      <c r="H4" s="19"/>
      <c r="I4" s="19"/>
    </row>
    <row r="5" spans="1:9" x14ac:dyDescent="0.2">
      <c r="A5" s="39" t="str">
        <f>dilutions_calculations_sheet!A5</f>
        <v>TMP_IS_2_A</v>
      </c>
      <c r="B5" s="37">
        <f>dilutions_calculations_sheet!B5</f>
        <v>0</v>
      </c>
      <c r="C5" s="21">
        <f>dilutions_calculations_sheet!N5</f>
        <v>0.45</v>
      </c>
      <c r="D5" s="22">
        <f>dilutions_calculations_sheet!O5</f>
        <v>153.69477631415947</v>
      </c>
      <c r="E5" s="22">
        <f>dilutions_calculations_sheet!P5</f>
        <v>296.30522368584053</v>
      </c>
      <c r="F5" s="23">
        <f>dilutions_calculations_sheet!Q5</f>
        <v>0.12174163231844573</v>
      </c>
      <c r="G5" s="23">
        <f>dilutions_calculations_sheet!R5</f>
        <v>234.70336768155428</v>
      </c>
      <c r="H5" s="19"/>
      <c r="I5" s="19"/>
    </row>
    <row r="6" spans="1:9" x14ac:dyDescent="0.2">
      <c r="A6" s="39" t="str">
        <f>dilutions_calculations_sheet!A6</f>
        <v>TMP_IS_2_B</v>
      </c>
      <c r="B6" s="37">
        <f>dilutions_calculations_sheet!B6</f>
        <v>0</v>
      </c>
      <c r="C6" s="21">
        <f>dilutions_calculations_sheet!N6</f>
        <v>0.45</v>
      </c>
      <c r="D6" s="22">
        <f>dilutions_calculations_sheet!O6</f>
        <v>124.23697624771893</v>
      </c>
      <c r="E6" s="22">
        <f>dilutions_calculations_sheet!P6</f>
        <v>325.76302375228107</v>
      </c>
      <c r="F6" s="23">
        <f>dilutions_calculations_sheet!Q6</f>
        <v>9.8408108885818163E-2</v>
      </c>
      <c r="G6" s="23">
        <f>dilutions_calculations_sheet!R6</f>
        <v>258.03689111418186</v>
      </c>
      <c r="H6" s="19"/>
      <c r="I6" s="19"/>
    </row>
    <row r="7" spans="1:9" x14ac:dyDescent="0.2">
      <c r="A7" s="39" t="str">
        <f>dilutions_calculations_sheet!A7</f>
        <v>TMP_IS_2_C</v>
      </c>
      <c r="B7" s="37">
        <f>dilutions_calculations_sheet!B7</f>
        <v>0</v>
      </c>
      <c r="C7" s="21">
        <f>dilutions_calculations_sheet!N7</f>
        <v>0.45</v>
      </c>
      <c r="D7" s="22">
        <f>dilutions_calculations_sheet!O7</f>
        <v>80.26785833827492</v>
      </c>
      <c r="E7" s="22">
        <f>dilutions_calculations_sheet!P7</f>
        <v>369.73214166172511</v>
      </c>
      <c r="F7" s="23">
        <f>dilutions_calculations_sheet!Q7</f>
        <v>6.3580170589747562E-2</v>
      </c>
      <c r="G7" s="23">
        <f>dilutions_calculations_sheet!R7</f>
        <v>292.86482941025247</v>
      </c>
      <c r="H7" s="19"/>
      <c r="I7" s="19"/>
    </row>
    <row r="8" spans="1:9" x14ac:dyDescent="0.2">
      <c r="A8" s="39" t="str">
        <f>dilutions_calculations_sheet!A8</f>
        <v>TMP_IS_3_A</v>
      </c>
      <c r="B8" s="37">
        <f>dilutions_calculations_sheet!B8</f>
        <v>0</v>
      </c>
      <c r="C8" s="21">
        <f>dilutions_calculations_sheet!N8</f>
        <v>0.45</v>
      </c>
      <c r="D8" s="22">
        <f>dilutions_calculations_sheet!O8</f>
        <v>127.54293054228319</v>
      </c>
      <c r="E8" s="22">
        <f>dilutions_calculations_sheet!P8</f>
        <v>322.45706945771678</v>
      </c>
      <c r="F8" s="23">
        <f>dilutions_calculations_sheet!Q8</f>
        <v>0.10102675528254251</v>
      </c>
      <c r="G8" s="23">
        <f>dilutions_calculations_sheet!R8</f>
        <v>255.41824471745747</v>
      </c>
      <c r="H8" s="19"/>
      <c r="I8" s="19"/>
    </row>
    <row r="9" spans="1:9" x14ac:dyDescent="0.2">
      <c r="A9" s="39" t="str">
        <f>dilutions_calculations_sheet!A9</f>
        <v>TMP_IS_3_B</v>
      </c>
      <c r="B9" s="37">
        <f>dilutions_calculations_sheet!B9</f>
        <v>0</v>
      </c>
      <c r="C9" s="21">
        <f>dilutions_calculations_sheet!N9</f>
        <v>0.45</v>
      </c>
      <c r="D9" s="22">
        <f>dilutions_calculations_sheet!O9</f>
        <v>119.59107792198255</v>
      </c>
      <c r="E9" s="22">
        <f>dilutions_calculations_sheet!P9</f>
        <v>330.40892207801744</v>
      </c>
      <c r="F9" s="23">
        <f>dilutions_calculations_sheet!Q9</f>
        <v>9.4728092822002383E-2</v>
      </c>
      <c r="G9" s="23">
        <f>dilutions_calculations_sheet!R9</f>
        <v>261.7169071779976</v>
      </c>
      <c r="H9" s="19"/>
      <c r="I9" s="19"/>
    </row>
    <row r="10" spans="1:9" x14ac:dyDescent="0.2">
      <c r="A10" s="39" t="str">
        <f>dilutions_calculations_sheet!A10</f>
        <v>TMP_IS_3_C</v>
      </c>
      <c r="B10" s="37">
        <f>dilutions_calculations_sheet!B10</f>
        <v>0</v>
      </c>
      <c r="C10" s="21">
        <f>dilutions_calculations_sheet!N10</f>
        <v>0.45</v>
      </c>
      <c r="D10" s="22">
        <f>dilutions_calculations_sheet!O10</f>
        <v>117.54505626604434</v>
      </c>
      <c r="E10" s="22">
        <f>dilutions_calculations_sheet!P10</f>
        <v>332.45494373395564</v>
      </c>
      <c r="F10" s="23">
        <f>dilutions_calculations_sheet!Q10</f>
        <v>9.3107439068333714E-2</v>
      </c>
      <c r="G10" s="23">
        <f>dilutions_calculations_sheet!R10</f>
        <v>263.3375609316663</v>
      </c>
      <c r="H10" s="19"/>
      <c r="I10" s="19"/>
    </row>
    <row r="11" spans="1:9" x14ac:dyDescent="0.2">
      <c r="A11" s="39" t="str">
        <f>dilutions_calculations_sheet!A11</f>
        <v>TMP_IS_4_A</v>
      </c>
      <c r="B11" s="37">
        <f>dilutions_calculations_sheet!B11</f>
        <v>0</v>
      </c>
      <c r="C11" s="21">
        <f>dilutions_calculations_sheet!N11</f>
        <v>0.45</v>
      </c>
      <c r="D11" s="22">
        <f>dilutions_calculations_sheet!O11</f>
        <v>195.1171918067547</v>
      </c>
      <c r="E11" s="22">
        <f>dilutions_calculations_sheet!P11</f>
        <v>254.8828081932453</v>
      </c>
      <c r="F11" s="23">
        <f>dilutions_calculations_sheet!Q11</f>
        <v>0.15455232763013041</v>
      </c>
      <c r="G11" s="23">
        <f>dilutions_calculations_sheet!R11</f>
        <v>201.89267236986962</v>
      </c>
      <c r="H11" s="19"/>
      <c r="I11" s="19"/>
    </row>
    <row r="12" spans="1:9" x14ac:dyDescent="0.2">
      <c r="A12" s="39" t="str">
        <f>dilutions_calculations_sheet!A12</f>
        <v>TMP_IS_4_B</v>
      </c>
      <c r="B12" s="37">
        <f>dilutions_calculations_sheet!B12</f>
        <v>0</v>
      </c>
      <c r="C12" s="21">
        <f>dilutions_calculations_sheet!N12</f>
        <v>0.45</v>
      </c>
      <c r="D12" s="22">
        <f>dilutions_calculations_sheet!O12</f>
        <v>159.881523749097</v>
      </c>
      <c r="E12" s="22">
        <f>dilutions_calculations_sheet!P12</f>
        <v>290.11847625090297</v>
      </c>
      <c r="F12" s="23">
        <f>dilutions_calculations_sheet!Q12</f>
        <v>0.12664215496165973</v>
      </c>
      <c r="G12" s="23">
        <f>dilutions_calculations_sheet!R12</f>
        <v>229.80284503834025</v>
      </c>
      <c r="H12" s="19"/>
      <c r="I12" s="19"/>
    </row>
    <row r="13" spans="1:9" x14ac:dyDescent="0.2">
      <c r="A13" s="39" t="str">
        <f>dilutions_calculations_sheet!A13</f>
        <v>TMP_IS_4_C</v>
      </c>
      <c r="B13" s="37">
        <f>dilutions_calculations_sheet!B13</f>
        <v>0</v>
      </c>
      <c r="C13" s="21">
        <f>dilutions_calculations_sheet!N13</f>
        <v>0.45</v>
      </c>
      <c r="D13" s="22">
        <f>dilutions_calculations_sheet!O13</f>
        <v>169.58666181639771</v>
      </c>
      <c r="E13" s="22">
        <f>dilutions_calculations_sheet!P13</f>
        <v>280.41333818360226</v>
      </c>
      <c r="F13" s="23">
        <f>dilutions_calculations_sheet!Q13</f>
        <v>0.13432959482476864</v>
      </c>
      <c r="G13" s="23">
        <f>dilutions_calculations_sheet!R13</f>
        <v>222.11540517523136</v>
      </c>
      <c r="H13" s="19"/>
      <c r="I13" s="19"/>
    </row>
    <row r="14" spans="1:9" x14ac:dyDescent="0.2">
      <c r="A14" s="39" t="str">
        <f>dilutions_calculations_sheet!A14</f>
        <v>TMP_IS_5_A</v>
      </c>
      <c r="B14" s="37">
        <f>dilutions_calculations_sheet!B14</f>
        <v>0</v>
      </c>
      <c r="C14" s="21">
        <f>dilutions_calculations_sheet!N14</f>
        <v>0.45</v>
      </c>
      <c r="D14" s="22">
        <f>dilutions_calculations_sheet!O14</f>
        <v>194.17211729482463</v>
      </c>
      <c r="E14" s="22">
        <f>dilutions_calculations_sheet!P14</f>
        <v>255.82788270517537</v>
      </c>
      <c r="F14" s="23">
        <f>dilutions_calculations_sheet!Q14</f>
        <v>0.15380373410923059</v>
      </c>
      <c r="G14" s="23">
        <f>dilutions_calculations_sheet!R14</f>
        <v>202.6412658907694</v>
      </c>
      <c r="H14" s="19"/>
      <c r="I14" s="19"/>
    </row>
    <row r="15" spans="1:9" x14ac:dyDescent="0.2">
      <c r="A15" s="39" t="str">
        <f>dilutions_calculations_sheet!A15</f>
        <v>TMP_IS_5_B</v>
      </c>
      <c r="B15" s="37">
        <f>dilutions_calculations_sheet!B15</f>
        <v>0</v>
      </c>
      <c r="C15" s="21">
        <f>dilutions_calculations_sheet!N15</f>
        <v>0.45</v>
      </c>
      <c r="D15" s="22">
        <f>dilutions_calculations_sheet!O15</f>
        <v>196.30474164036923</v>
      </c>
      <c r="E15" s="22">
        <f>dilutions_calculations_sheet!P15</f>
        <v>253.69525835963077</v>
      </c>
      <c r="F15" s="23">
        <f>dilutions_calculations_sheet!Q15</f>
        <v>0.15549298585333649</v>
      </c>
      <c r="G15" s="23">
        <f>dilutions_calculations_sheet!R15</f>
        <v>200.95201414666354</v>
      </c>
      <c r="H15" s="19"/>
      <c r="I15" s="19"/>
    </row>
    <row r="16" spans="1:9" x14ac:dyDescent="0.2">
      <c r="A16" s="39" t="str">
        <f>dilutions_calculations_sheet!A16</f>
        <v>TMP_IS_5_C</v>
      </c>
      <c r="B16" s="37">
        <f>dilutions_calculations_sheet!B16</f>
        <v>0</v>
      </c>
      <c r="C16" s="21">
        <f>dilutions_calculations_sheet!N16</f>
        <v>0.45</v>
      </c>
      <c r="D16" s="22">
        <f>dilutions_calculations_sheet!O16</f>
        <v>190.06142576213065</v>
      </c>
      <c r="E16" s="22">
        <f>dilutions_calculations_sheet!P16</f>
        <v>259.93857423786937</v>
      </c>
      <c r="F16" s="23">
        <f>dilutions_calculations_sheet!Q16</f>
        <v>0.1505476553461837</v>
      </c>
      <c r="G16" s="23">
        <f>dilutions_calculations_sheet!R16</f>
        <v>205.89734465381633</v>
      </c>
      <c r="H16" s="19"/>
      <c r="I16" s="19"/>
    </row>
    <row r="17" spans="1:9" x14ac:dyDescent="0.2">
      <c r="A17" s="39" t="str">
        <f>dilutions_calculations_sheet!A17</f>
        <v>TMP_IS_6_A</v>
      </c>
      <c r="B17" s="37">
        <f>dilutions_calculations_sheet!B17</f>
        <v>0</v>
      </c>
      <c r="C17" s="21">
        <f>dilutions_calculations_sheet!N17</f>
        <v>0.45</v>
      </c>
      <c r="D17" s="22">
        <f>dilutions_calculations_sheet!O17</f>
        <v>240.40843639323256</v>
      </c>
      <c r="E17" s="22">
        <f>dilutions_calculations_sheet!P17</f>
        <v>209.59156360676744</v>
      </c>
      <c r="F17" s="23">
        <f>dilutions_calculations_sheet!Q17</f>
        <v>0.1904275224670795</v>
      </c>
      <c r="G17" s="23">
        <f>dilutions_calculations_sheet!R17</f>
        <v>166.01747753292048</v>
      </c>
      <c r="H17" s="19"/>
      <c r="I17" s="19"/>
    </row>
    <row r="18" spans="1:9" x14ac:dyDescent="0.2">
      <c r="A18" s="39" t="str">
        <f>dilutions_calculations_sheet!A18</f>
        <v>TMP_IS_6_B</v>
      </c>
      <c r="B18" s="37">
        <f>dilutions_calculations_sheet!B18</f>
        <v>0</v>
      </c>
      <c r="C18" s="21">
        <f>dilutions_calculations_sheet!N18</f>
        <v>0.45</v>
      </c>
      <c r="D18" s="22">
        <f>dilutions_calculations_sheet!O18</f>
        <v>217.68746340945845</v>
      </c>
      <c r="E18" s="22">
        <f>dilutions_calculations_sheet!P18</f>
        <v>232.31253659054155</v>
      </c>
      <c r="F18" s="23">
        <f>dilutions_calculations_sheet!Q18</f>
        <v>0.17243023976663205</v>
      </c>
      <c r="G18" s="23">
        <f>dilutions_calculations_sheet!R18</f>
        <v>184.01476023336798</v>
      </c>
      <c r="H18" s="19"/>
      <c r="I18" s="19"/>
    </row>
    <row r="19" spans="1:9" x14ac:dyDescent="0.2">
      <c r="A19" s="39" t="str">
        <f>dilutions_calculations_sheet!A19</f>
        <v>TMP_IS_6_C</v>
      </c>
      <c r="B19" s="37">
        <f>dilutions_calculations_sheet!B19</f>
        <v>0</v>
      </c>
      <c r="C19" s="21">
        <f>dilutions_calculations_sheet!N19</f>
        <v>0.45</v>
      </c>
      <c r="D19" s="22">
        <f>dilutions_calculations_sheet!O19</f>
        <v>221.25733374026981</v>
      </c>
      <c r="E19" s="22">
        <f>dilutions_calculations_sheet!P19</f>
        <v>228.74266625973019</v>
      </c>
      <c r="F19" s="23">
        <f>dilutions_calculations_sheet!Q19</f>
        <v>0.17525793405566772</v>
      </c>
      <c r="G19" s="23">
        <f>dilutions_calculations_sheet!R19</f>
        <v>181.18706594433229</v>
      </c>
      <c r="H19" s="19"/>
      <c r="I19" s="19"/>
    </row>
    <row r="20" spans="1:9" x14ac:dyDescent="0.2">
      <c r="A20" s="39" t="str">
        <f>dilutions_calculations_sheet!A20</f>
        <v>TMP_IS_7_A</v>
      </c>
      <c r="B20" s="37">
        <f>dilutions_calculations_sheet!B20</f>
        <v>0</v>
      </c>
      <c r="C20" s="21">
        <f>dilutions_calculations_sheet!N20</f>
        <v>0.45</v>
      </c>
      <c r="D20" s="22">
        <f>dilutions_calculations_sheet!O20</f>
        <v>218.49696090916495</v>
      </c>
      <c r="E20" s="22">
        <f>dilutions_calculations_sheet!P20</f>
        <v>231.50303909083505</v>
      </c>
      <c r="F20" s="23">
        <f>dilutions_calculations_sheet!Q20</f>
        <v>0.17307144273614958</v>
      </c>
      <c r="G20" s="23">
        <f>dilutions_calculations_sheet!R20</f>
        <v>183.37355726385044</v>
      </c>
      <c r="H20" s="19"/>
      <c r="I20" s="19"/>
    </row>
    <row r="21" spans="1:9" x14ac:dyDescent="0.2">
      <c r="A21" s="39" t="str">
        <f>dilutions_calculations_sheet!A21</f>
        <v>TMP_IS_7_B</v>
      </c>
      <c r="B21" s="37">
        <f>dilutions_calculations_sheet!B21</f>
        <v>0</v>
      </c>
      <c r="C21" s="21">
        <f>dilutions_calculations_sheet!N21</f>
        <v>0.45</v>
      </c>
      <c r="D21" s="22">
        <f>dilutions_calculations_sheet!O21</f>
        <v>228.50054065284417</v>
      </c>
      <c r="E21" s="22">
        <f>dilutions_calculations_sheet!P21</f>
        <v>221.49945934715583</v>
      </c>
      <c r="F21" s="23">
        <f>dilutions_calculations_sheet!Q21</f>
        <v>0.18099527825111786</v>
      </c>
      <c r="G21" s="23">
        <f>dilutions_calculations_sheet!R21</f>
        <v>175.44972174888215</v>
      </c>
      <c r="H21" s="19"/>
      <c r="I21" s="19"/>
    </row>
    <row r="22" spans="1:9" x14ac:dyDescent="0.2">
      <c r="A22" s="39" t="str">
        <f>dilutions_calculations_sheet!A22</f>
        <v>TMP_IS_7_C</v>
      </c>
      <c r="B22" s="37">
        <f>dilutions_calculations_sheet!B22</f>
        <v>0</v>
      </c>
      <c r="C22" s="21">
        <f>dilutions_calculations_sheet!N22</f>
        <v>0.45</v>
      </c>
      <c r="D22" s="22">
        <f>dilutions_calculations_sheet!O22</f>
        <v>240.35812491477319</v>
      </c>
      <c r="E22" s="22">
        <f>dilutions_calculations_sheet!P22</f>
        <v>209.64187508522681</v>
      </c>
      <c r="F22" s="23">
        <f>dilutions_calculations_sheet!Q22</f>
        <v>0.19038767074499185</v>
      </c>
      <c r="G22" s="23">
        <f>dilutions_calculations_sheet!R22</f>
        <v>166.05732925500817</v>
      </c>
      <c r="H22" s="19"/>
      <c r="I22" s="19"/>
    </row>
    <row r="23" spans="1:9" x14ac:dyDescent="0.2">
      <c r="A23" s="39" t="str">
        <f>dilutions_calculations_sheet!A23</f>
        <v>TMP_IS_8_A</v>
      </c>
      <c r="B23" s="37">
        <f>dilutions_calculations_sheet!B23</f>
        <v>0</v>
      </c>
      <c r="C23" s="21">
        <f>dilutions_calculations_sheet!N23</f>
        <v>0.45</v>
      </c>
      <c r="D23" s="22">
        <f>dilutions_calculations_sheet!O23</f>
        <v>450</v>
      </c>
      <c r="E23" s="22">
        <f>dilutions_calculations_sheet!P23</f>
        <v>0</v>
      </c>
      <c r="F23" s="23">
        <f>dilutions_calculations_sheet!Q23</f>
        <v>0.35644500000000001</v>
      </c>
      <c r="G23" s="23">
        <f>dilutions_calculations_sheet!R23</f>
        <v>0</v>
      </c>
      <c r="H23" s="19"/>
      <c r="I23" s="19"/>
    </row>
    <row r="24" spans="1:9" x14ac:dyDescent="0.2">
      <c r="A24" s="39" t="str">
        <f>dilutions_calculations_sheet!A24</f>
        <v>TMP_IS_8_B</v>
      </c>
      <c r="B24" s="37">
        <f>dilutions_calculations_sheet!B24</f>
        <v>0</v>
      </c>
      <c r="C24" s="21">
        <f>dilutions_calculations_sheet!N24</f>
        <v>0.45</v>
      </c>
      <c r="D24" s="22" t="e">
        <f>dilutions_calculations_sheet!O24</f>
        <v>#DIV/0!</v>
      </c>
      <c r="E24" s="22" t="e">
        <f>dilutions_calculations_sheet!P24</f>
        <v>#DIV/0!</v>
      </c>
      <c r="F24" s="23" t="e">
        <f>dilutions_calculations_sheet!Q24</f>
        <v>#DIV/0!</v>
      </c>
      <c r="G24" s="23" t="e">
        <f>dilutions_calculations_sheet!R24</f>
        <v>#DIV/0!</v>
      </c>
      <c r="H24" s="19"/>
      <c r="I24" s="19"/>
    </row>
    <row r="25" spans="1:9" x14ac:dyDescent="0.2">
      <c r="A25" s="39" t="str">
        <f>dilutions_calculations_sheet!A25</f>
        <v>TMP_IS_8_C</v>
      </c>
      <c r="B25" s="37">
        <f>dilutions_calculations_sheet!B25</f>
        <v>0</v>
      </c>
      <c r="C25" s="21">
        <f>dilutions_calculations_sheet!N25</f>
        <v>0.45</v>
      </c>
      <c r="D25" s="22" t="e">
        <f>dilutions_calculations_sheet!O25</f>
        <v>#DIV/0!</v>
      </c>
      <c r="E25" s="22" t="e">
        <f>dilutions_calculations_sheet!P25</f>
        <v>#DIV/0!</v>
      </c>
      <c r="F25" s="23" t="e">
        <f>dilutions_calculations_sheet!Q25</f>
        <v>#DIV/0!</v>
      </c>
      <c r="G25" s="23" t="e">
        <f>dilutions_calculations_sheet!R25</f>
        <v>#DIV/0!</v>
      </c>
      <c r="H25" s="19"/>
      <c r="I25" s="19"/>
    </row>
    <row r="26" spans="1:9" x14ac:dyDescent="0.2">
      <c r="A26" s="39" t="str">
        <f>dilutions_calculations_sheet!A26</f>
        <v>TMP_IS_9_A</v>
      </c>
      <c r="B26" s="37">
        <f>dilutions_calculations_sheet!B26</f>
        <v>0</v>
      </c>
      <c r="C26" s="21">
        <f>dilutions_calculations_sheet!N26</f>
        <v>0.45</v>
      </c>
      <c r="D26" s="22">
        <f>dilutions_calculations_sheet!O26</f>
        <v>154.81805395254364</v>
      </c>
      <c r="E26" s="22">
        <f>dilutions_calculations_sheet!P26</f>
        <v>295.18194604745634</v>
      </c>
      <c r="F26" s="23">
        <f>dilutions_calculations_sheet!Q26</f>
        <v>0.12263138053580983</v>
      </c>
      <c r="G26" s="23">
        <f>dilutions_calculations_sheet!R26</f>
        <v>233.81361946419017</v>
      </c>
      <c r="H26" s="19"/>
      <c r="I26" s="19"/>
    </row>
    <row r="27" spans="1:9" x14ac:dyDescent="0.2">
      <c r="A27" s="39" t="str">
        <f>dilutions_calculations_sheet!A27</f>
        <v>TMP_IS_9_B</v>
      </c>
      <c r="B27" s="37">
        <f>dilutions_calculations_sheet!B27</f>
        <v>0</v>
      </c>
      <c r="C27" s="21">
        <f>dilutions_calculations_sheet!N27</f>
        <v>0.45</v>
      </c>
      <c r="D27" s="22">
        <f>dilutions_calculations_sheet!O27</f>
        <v>171.60829336204364</v>
      </c>
      <c r="E27" s="22">
        <f>dilutions_calculations_sheet!P27</f>
        <v>278.39170663795636</v>
      </c>
      <c r="F27" s="23">
        <f>dilutions_calculations_sheet!Q27</f>
        <v>0.13593092917207478</v>
      </c>
      <c r="G27" s="23">
        <f>dilutions_calculations_sheet!R27</f>
        <v>220.51407082792525</v>
      </c>
      <c r="H27" s="19"/>
      <c r="I27" s="19"/>
    </row>
    <row r="28" spans="1:9" x14ac:dyDescent="0.2">
      <c r="A28" s="39" t="str">
        <f>dilutions_calculations_sheet!A28</f>
        <v>TMP_IS_9_C</v>
      </c>
      <c r="B28" s="37">
        <f>dilutions_calculations_sheet!B28</f>
        <v>0</v>
      </c>
      <c r="C28" s="21">
        <f>dilutions_calculations_sheet!N28</f>
        <v>0.45</v>
      </c>
      <c r="D28" s="22">
        <f>dilutions_calculations_sheet!O28</f>
        <v>154.59351502713272</v>
      </c>
      <c r="E28" s="22">
        <f>dilutions_calculations_sheet!P28</f>
        <v>295.40648497286725</v>
      </c>
      <c r="F28" s="23">
        <f>dilutions_calculations_sheet!Q28</f>
        <v>0.12245352325299183</v>
      </c>
      <c r="G28" s="23">
        <f>dilutions_calculations_sheet!R28</f>
        <v>233.99147674700816</v>
      </c>
      <c r="H28" s="19"/>
      <c r="I28" s="19"/>
    </row>
    <row r="29" spans="1:9" s="27" customFormat="1" ht="92.25" customHeight="1" thickBot="1" x14ac:dyDescent="0.25">
      <c r="A29" s="40" t="s">
        <v>0</v>
      </c>
      <c r="B29" s="28" t="s">
        <v>23</v>
      </c>
      <c r="C29" s="25" t="s">
        <v>9</v>
      </c>
      <c r="D29" s="30" t="s">
        <v>10</v>
      </c>
      <c r="E29" s="30" t="s">
        <v>11</v>
      </c>
      <c r="F29" s="31" t="s">
        <v>12</v>
      </c>
      <c r="G29" s="31" t="s">
        <v>13</v>
      </c>
      <c r="H29" s="26" t="s">
        <v>14</v>
      </c>
      <c r="I29" s="26" t="s">
        <v>15</v>
      </c>
    </row>
    <row r="30" spans="1:9" x14ac:dyDescent="0.2">
      <c r="A30" s="39" t="str">
        <f>dilutions_calculations_sheet!A29</f>
        <v>TMP_IS_10_A</v>
      </c>
      <c r="B30" s="37">
        <f>dilutions_calculations_sheet!B29</f>
        <v>0</v>
      </c>
      <c r="C30" s="21">
        <f>dilutions_calculations_sheet!N29</f>
        <v>0.45</v>
      </c>
      <c r="D30" s="22">
        <f>dilutions_calculations_sheet!O29</f>
        <v>109.55096514225006</v>
      </c>
      <c r="E30" s="22">
        <f>dilutions_calculations_sheet!P29</f>
        <v>340.44903485774995</v>
      </c>
      <c r="F30" s="23">
        <f>dilutions_calculations_sheet!Q29</f>
        <v>8.6775319489176286E-2</v>
      </c>
      <c r="G30" s="23">
        <f>dilutions_calculations_sheet!R29</f>
        <v>269.66968051082375</v>
      </c>
      <c r="H30" s="19"/>
      <c r="I30" s="19"/>
    </row>
    <row r="31" spans="1:9" x14ac:dyDescent="0.2">
      <c r="A31" s="39" t="str">
        <f>dilutions_calculations_sheet!A30</f>
        <v>TMP_IS_10_B</v>
      </c>
      <c r="B31" s="37">
        <f>dilutions_calculations_sheet!B30</f>
        <v>0</v>
      </c>
      <c r="C31" s="21">
        <f>dilutions_calculations_sheet!N30</f>
        <v>0.45</v>
      </c>
      <c r="D31" s="22">
        <f>dilutions_calculations_sheet!O30</f>
        <v>103.46774206899063</v>
      </c>
      <c r="E31" s="22">
        <f>dilutions_calculations_sheet!P30</f>
        <v>346.53225793100938</v>
      </c>
      <c r="F31" s="23">
        <f>dilutions_calculations_sheet!Q30</f>
        <v>8.1956798492847482E-2</v>
      </c>
      <c r="G31" s="23">
        <f>dilutions_calculations_sheet!R30</f>
        <v>274.48820150715255</v>
      </c>
      <c r="H31" s="19"/>
      <c r="I31" s="19"/>
    </row>
    <row r="32" spans="1:9" x14ac:dyDescent="0.2">
      <c r="A32" s="39" t="str">
        <f>dilutions_calculations_sheet!A31</f>
        <v>TMP_IS_10_C</v>
      </c>
      <c r="B32" s="37">
        <f>dilutions_calculations_sheet!B31</f>
        <v>0</v>
      </c>
      <c r="C32" s="21">
        <f>dilutions_calculations_sheet!N31</f>
        <v>0.45</v>
      </c>
      <c r="D32" s="22">
        <f>dilutions_calculations_sheet!O31</f>
        <v>97.935553015742784</v>
      </c>
      <c r="E32" s="22">
        <f>dilutions_calculations_sheet!P31</f>
        <v>352.06444698425719</v>
      </c>
      <c r="F32" s="23">
        <f>dilutions_calculations_sheet!Q31</f>
        <v>7.757475154376986E-2</v>
      </c>
      <c r="G32" s="23">
        <f>dilutions_calculations_sheet!R31</f>
        <v>278.87024845623012</v>
      </c>
      <c r="H32" s="19"/>
      <c r="I32" s="19"/>
    </row>
    <row r="33" spans="1:9" x14ac:dyDescent="0.2">
      <c r="A33" s="39" t="str">
        <f>dilutions_calculations_sheet!A32</f>
        <v>TMP_IS_11_A</v>
      </c>
      <c r="B33" s="37">
        <f>dilutions_calculations_sheet!B32</f>
        <v>0</v>
      </c>
      <c r="C33" s="21">
        <f>dilutions_calculations_sheet!N32</f>
        <v>0.45</v>
      </c>
      <c r="D33" s="22">
        <f>dilutions_calculations_sheet!O32</f>
        <v>131.28064388891829</v>
      </c>
      <c r="E33" s="22">
        <f>dilutions_calculations_sheet!P32</f>
        <v>318.71935611108171</v>
      </c>
      <c r="F33" s="23">
        <f>dilutions_calculations_sheet!Q32</f>
        <v>0.10398739802441219</v>
      </c>
      <c r="G33" s="23">
        <f>dilutions_calculations_sheet!R32</f>
        <v>252.45760197558783</v>
      </c>
      <c r="H33" s="19"/>
      <c r="I33" s="19"/>
    </row>
    <row r="34" spans="1:9" x14ac:dyDescent="0.2">
      <c r="A34" s="39" t="str">
        <f>dilutions_calculations_sheet!A33</f>
        <v>TMP_IS_11_B</v>
      </c>
      <c r="B34" s="37">
        <f>dilutions_calculations_sheet!B33</f>
        <v>0</v>
      </c>
      <c r="C34" s="21">
        <f>dilutions_calculations_sheet!N33</f>
        <v>0.45</v>
      </c>
      <c r="D34" s="22">
        <f>dilutions_calculations_sheet!O33</f>
        <v>131.43880592997212</v>
      </c>
      <c r="E34" s="22">
        <f>dilutions_calculations_sheet!P33</f>
        <v>318.56119407002791</v>
      </c>
      <c r="F34" s="23">
        <f>dilutions_calculations_sheet!Q33</f>
        <v>0.10411267817713092</v>
      </c>
      <c r="G34" s="23">
        <f>dilutions_calculations_sheet!R33</f>
        <v>252.33232182286912</v>
      </c>
      <c r="H34" s="19"/>
      <c r="I34" s="19"/>
    </row>
    <row r="35" spans="1:9" x14ac:dyDescent="0.2">
      <c r="A35" s="39" t="str">
        <f>dilutions_calculations_sheet!A34</f>
        <v>TMP_IS_11_C</v>
      </c>
      <c r="B35" s="37">
        <f>dilutions_calculations_sheet!B34</f>
        <v>0</v>
      </c>
      <c r="C35" s="21">
        <f>dilutions_calculations_sheet!N34</f>
        <v>0.45</v>
      </c>
      <c r="D35" s="22">
        <f>dilutions_calculations_sheet!O34</f>
        <v>124.90709909597641</v>
      </c>
      <c r="E35" s="22">
        <f>dilutions_calculations_sheet!P34</f>
        <v>325.09290090402362</v>
      </c>
      <c r="F35" s="23">
        <f>dilutions_calculations_sheet!Q34</f>
        <v>9.8938913193922909E-2</v>
      </c>
      <c r="G35" s="23">
        <f>dilutions_calculations_sheet!R34</f>
        <v>257.50608680607712</v>
      </c>
      <c r="H35" s="19"/>
      <c r="I35" s="19"/>
    </row>
    <row r="36" spans="1:9" x14ac:dyDescent="0.2">
      <c r="A36" s="39" t="str">
        <f>dilutions_calculations_sheet!A35</f>
        <v>TMP_IS_12_A</v>
      </c>
      <c r="B36" s="37">
        <f>dilutions_calculations_sheet!B35</f>
        <v>0</v>
      </c>
      <c r="C36" s="21">
        <f>dilutions_calculations_sheet!N35</f>
        <v>0.45</v>
      </c>
      <c r="D36" s="22">
        <f>dilutions_calculations_sheet!O35</f>
        <v>186.64597474550061</v>
      </c>
      <c r="E36" s="22">
        <f>dilutions_calculations_sheet!P35</f>
        <v>263.35402525449939</v>
      </c>
      <c r="F36" s="23">
        <f>dilutions_calculations_sheet!Q35</f>
        <v>0.14784227659591104</v>
      </c>
      <c r="G36" s="23">
        <f>dilutions_calculations_sheet!R35</f>
        <v>208.60272340408898</v>
      </c>
      <c r="H36" s="19"/>
      <c r="I36" s="19"/>
    </row>
    <row r="37" spans="1:9" x14ac:dyDescent="0.2">
      <c r="A37" s="39" t="str">
        <f>dilutions_calculations_sheet!A36</f>
        <v>TMP_IS_12_B</v>
      </c>
      <c r="B37" s="37">
        <f>dilutions_calculations_sheet!B36</f>
        <v>0</v>
      </c>
      <c r="C37" s="21">
        <f>dilutions_calculations_sheet!N36</f>
        <v>0.45</v>
      </c>
      <c r="D37" s="22">
        <f>dilutions_calculations_sheet!O36</f>
        <v>170.10284969425746</v>
      </c>
      <c r="E37" s="22">
        <f>dilutions_calculations_sheet!P36</f>
        <v>279.89715030574257</v>
      </c>
      <c r="F37" s="23">
        <f>dilutions_calculations_sheet!Q36</f>
        <v>0.13473846724282135</v>
      </c>
      <c r="G37" s="23">
        <f>dilutions_calculations_sheet!R36</f>
        <v>221.70653275717871</v>
      </c>
      <c r="H37" s="19"/>
      <c r="I37" s="19"/>
    </row>
    <row r="38" spans="1:9" x14ac:dyDescent="0.2">
      <c r="A38" s="39" t="str">
        <f>dilutions_calculations_sheet!A37</f>
        <v>TMP_IS_12_C</v>
      </c>
      <c r="B38" s="37">
        <f>dilutions_calculations_sheet!B37</f>
        <v>0</v>
      </c>
      <c r="C38" s="21">
        <f>dilutions_calculations_sheet!N37</f>
        <v>0.45</v>
      </c>
      <c r="D38" s="22">
        <f>dilutions_calculations_sheet!O37</f>
        <v>147.36951487570875</v>
      </c>
      <c r="E38" s="22">
        <f>dilutions_calculations_sheet!P37</f>
        <v>302.63048512429123</v>
      </c>
      <c r="F38" s="23">
        <f>dilutions_calculations_sheet!Q37</f>
        <v>0.1167313927330489</v>
      </c>
      <c r="G38" s="23">
        <f>dilutions_calculations_sheet!R37</f>
        <v>239.7136072669511</v>
      </c>
      <c r="H38" s="19"/>
      <c r="I38" s="19"/>
    </row>
    <row r="39" spans="1:9" x14ac:dyDescent="0.2">
      <c r="A39" s="39" t="str">
        <f>dilutions_calculations_sheet!A38</f>
        <v>TMP_IS_13_A</v>
      </c>
      <c r="B39" s="37">
        <f>dilutions_calculations_sheet!B38</f>
        <v>0</v>
      </c>
      <c r="C39" s="21">
        <f>dilutions_calculations_sheet!N38</f>
        <v>0.45</v>
      </c>
      <c r="D39" s="22">
        <f>dilutions_calculations_sheet!O38</f>
        <v>204.45881276297629</v>
      </c>
      <c r="E39" s="22">
        <f>dilutions_calculations_sheet!P38</f>
        <v>245.54118723702371</v>
      </c>
      <c r="F39" s="23">
        <f>dilutions_calculations_sheet!Q38</f>
        <v>0.16195182558955351</v>
      </c>
      <c r="G39" s="23">
        <f>dilutions_calculations_sheet!R38</f>
        <v>194.49317441044647</v>
      </c>
      <c r="H39" s="19"/>
      <c r="I39" s="19"/>
    </row>
    <row r="40" spans="1:9" x14ac:dyDescent="0.2">
      <c r="A40" s="39" t="str">
        <f>dilutions_calculations_sheet!A39</f>
        <v>TMP_IS_13_B</v>
      </c>
      <c r="B40" s="37">
        <f>dilutions_calculations_sheet!B39</f>
        <v>0</v>
      </c>
      <c r="C40" s="21">
        <f>dilutions_calculations_sheet!N39</f>
        <v>0.45</v>
      </c>
      <c r="D40" s="22">
        <f>dilutions_calculations_sheet!O39</f>
        <v>223.78892271776729</v>
      </c>
      <c r="E40" s="22">
        <f>dilutions_calculations_sheet!P39</f>
        <v>226.21107728223271</v>
      </c>
      <c r="F40" s="23">
        <f>dilutions_calculations_sheet!Q39</f>
        <v>0.17726320568474346</v>
      </c>
      <c r="G40" s="23">
        <f>dilutions_calculations_sheet!R39</f>
        <v>179.18179431525652</v>
      </c>
      <c r="H40" s="19"/>
      <c r="I40" s="19"/>
    </row>
    <row r="41" spans="1:9" x14ac:dyDescent="0.2">
      <c r="A41" s="39" t="str">
        <f>dilutions_calculations_sheet!A40</f>
        <v>TMP_IS_13_C</v>
      </c>
      <c r="B41" s="37">
        <f>dilutions_calculations_sheet!B40</f>
        <v>0</v>
      </c>
      <c r="C41" s="21">
        <f>dilutions_calculations_sheet!N40</f>
        <v>0.45</v>
      </c>
      <c r="D41" s="22">
        <f>dilutions_calculations_sheet!O40</f>
        <v>217.87548961677231</v>
      </c>
      <c r="E41" s="22">
        <f>dilutions_calculations_sheet!P40</f>
        <v>232.12451038322769</v>
      </c>
      <c r="F41" s="23">
        <f>dilutions_calculations_sheet!Q40</f>
        <v>0.17257917532544537</v>
      </c>
      <c r="G41" s="23">
        <f>dilutions_calculations_sheet!R40</f>
        <v>183.86582467455466</v>
      </c>
      <c r="H41" s="19"/>
      <c r="I41" s="19"/>
    </row>
    <row r="42" spans="1:9" x14ac:dyDescent="0.2">
      <c r="A42" s="39" t="str">
        <f>dilutions_calculations_sheet!A41</f>
        <v>TMP_IS_14_A</v>
      </c>
      <c r="B42" s="37">
        <f>dilutions_calculations_sheet!B41</f>
        <v>0</v>
      </c>
      <c r="C42" s="21">
        <f>dilutions_calculations_sheet!N41</f>
        <v>0.45</v>
      </c>
      <c r="D42" s="22">
        <f>dilutions_calculations_sheet!O41</f>
        <v>227.58071639405458</v>
      </c>
      <c r="E42" s="22">
        <f>dilutions_calculations_sheet!P41</f>
        <v>222.41928360594542</v>
      </c>
      <c r="F42" s="23">
        <f>dilutions_calculations_sheet!Q41</f>
        <v>0.18026668545573063</v>
      </c>
      <c r="G42" s="23">
        <f>dilutions_calculations_sheet!R41</f>
        <v>176.17831454426937</v>
      </c>
      <c r="H42" s="19"/>
      <c r="I42" s="19"/>
    </row>
    <row r="43" spans="1:9" x14ac:dyDescent="0.2">
      <c r="A43" s="39" t="str">
        <f>dilutions_calculations_sheet!A42</f>
        <v>TMP_IS_14_B</v>
      </c>
      <c r="B43" s="37">
        <f>dilutions_calculations_sheet!B42</f>
        <v>0</v>
      </c>
      <c r="C43" s="21">
        <f>dilutions_calculations_sheet!N42</f>
        <v>0.45</v>
      </c>
      <c r="D43" s="22">
        <f>dilutions_calculations_sheet!O42</f>
        <v>252.575416554247</v>
      </c>
      <c r="E43" s="22">
        <f>dilutions_calculations_sheet!P42</f>
        <v>197.424583445753</v>
      </c>
      <c r="F43" s="23">
        <f>dilutions_calculations_sheet!Q42</f>
        <v>0.20006498745261905</v>
      </c>
      <c r="G43" s="23">
        <f>dilutions_calculations_sheet!R42</f>
        <v>156.38001254738094</v>
      </c>
      <c r="H43" s="19"/>
      <c r="I43" s="19"/>
    </row>
    <row r="44" spans="1:9" x14ac:dyDescent="0.2">
      <c r="A44" s="39" t="str">
        <f>dilutions_calculations_sheet!A43</f>
        <v>TMP_IS_14_C</v>
      </c>
      <c r="B44" s="37">
        <f>dilutions_calculations_sheet!B43</f>
        <v>0</v>
      </c>
      <c r="C44" s="21">
        <f>dilutions_calculations_sheet!N43</f>
        <v>0.45</v>
      </c>
      <c r="D44" s="22">
        <f>dilutions_calculations_sheet!O43</f>
        <v>265.52872751479367</v>
      </c>
      <c r="E44" s="22">
        <f>dilutions_calculations_sheet!P43</f>
        <v>184.47127248520633</v>
      </c>
      <c r="F44" s="23">
        <f>dilutions_calculations_sheet!Q43</f>
        <v>0.21032530506446806</v>
      </c>
      <c r="G44" s="23">
        <f>dilutions_calculations_sheet!R43</f>
        <v>146.11969493553192</v>
      </c>
      <c r="H44" s="19"/>
      <c r="I44" s="19"/>
    </row>
    <row r="45" spans="1:9" x14ac:dyDescent="0.2">
      <c r="A45" s="39" t="str">
        <f>dilutions_calculations_sheet!A44</f>
        <v>TMP_IS_15_A</v>
      </c>
      <c r="B45" s="37">
        <f>dilutions_calculations_sheet!B44</f>
        <v>0</v>
      </c>
      <c r="C45" s="21">
        <f>dilutions_calculations_sheet!N44</f>
        <v>0.45</v>
      </c>
      <c r="D45" s="22">
        <f>dilutions_calculations_sheet!O44</f>
        <v>450</v>
      </c>
      <c r="E45" s="22">
        <f>dilutions_calculations_sheet!P44</f>
        <v>0</v>
      </c>
      <c r="F45" s="23">
        <f>dilutions_calculations_sheet!Q44</f>
        <v>0.35644500000000001</v>
      </c>
      <c r="G45" s="23">
        <f>dilutions_calculations_sheet!R44</f>
        <v>0</v>
      </c>
      <c r="H45" s="19"/>
      <c r="I45" s="19"/>
    </row>
    <row r="46" spans="1:9" x14ac:dyDescent="0.2">
      <c r="A46" s="39" t="str">
        <f>dilutions_calculations_sheet!A45</f>
        <v>TMP_IS_15_B</v>
      </c>
      <c r="B46" s="37">
        <f>dilutions_calculations_sheet!B45</f>
        <v>0</v>
      </c>
      <c r="C46" s="21">
        <f>dilutions_calculations_sheet!N45</f>
        <v>0.45</v>
      </c>
      <c r="D46" s="22" t="e">
        <f>dilutions_calculations_sheet!O45</f>
        <v>#DIV/0!</v>
      </c>
      <c r="E46" s="22" t="e">
        <f>dilutions_calculations_sheet!P45</f>
        <v>#DIV/0!</v>
      </c>
      <c r="F46" s="23" t="e">
        <f>dilutions_calculations_sheet!Q45</f>
        <v>#DIV/0!</v>
      </c>
      <c r="G46" s="23" t="e">
        <f>dilutions_calculations_sheet!R45</f>
        <v>#DIV/0!</v>
      </c>
      <c r="H46" s="19"/>
      <c r="I46" s="19"/>
    </row>
    <row r="47" spans="1:9" x14ac:dyDescent="0.2">
      <c r="A47" s="39" t="str">
        <f>dilutions_calculations_sheet!A46</f>
        <v>TMP_IS_15_C</v>
      </c>
      <c r="B47" s="37">
        <f>dilutions_calculations_sheet!B46</f>
        <v>0</v>
      </c>
      <c r="C47" s="21">
        <f>dilutions_calculations_sheet!N46</f>
        <v>0.45</v>
      </c>
      <c r="D47" s="22" t="e">
        <f>dilutions_calculations_sheet!O46</f>
        <v>#DIV/0!</v>
      </c>
      <c r="E47" s="22" t="e">
        <f>dilutions_calculations_sheet!P46</f>
        <v>#DIV/0!</v>
      </c>
      <c r="F47" s="23" t="e">
        <f>dilutions_calculations_sheet!Q46</f>
        <v>#DIV/0!</v>
      </c>
      <c r="G47" s="23" t="e">
        <f>dilutions_calculations_sheet!R46</f>
        <v>#DIV/0!</v>
      </c>
      <c r="H47" s="19"/>
      <c r="I47" s="19"/>
    </row>
    <row r="48" spans="1:9" x14ac:dyDescent="0.2">
      <c r="A48" s="39" t="str">
        <f>dilutions_calculations_sheet!A47</f>
        <v>TMP_IS_16_A</v>
      </c>
      <c r="B48" s="37">
        <f>dilutions_calculations_sheet!B47</f>
        <v>0</v>
      </c>
      <c r="C48" s="21">
        <f>dilutions_calculations_sheet!N47</f>
        <v>0.45</v>
      </c>
      <c r="D48" s="22">
        <f>dilutions_calculations_sheet!O47</f>
        <v>315.0878718317316</v>
      </c>
      <c r="E48" s="22">
        <f>dilutions_calculations_sheet!P47</f>
        <v>134.9121281682684</v>
      </c>
      <c r="F48" s="23">
        <f>dilutions_calculations_sheet!Q47</f>
        <v>0.24958110327791463</v>
      </c>
      <c r="G48" s="23">
        <f>dilutions_calculations_sheet!R47</f>
        <v>106.8638967220854</v>
      </c>
      <c r="H48" s="19"/>
      <c r="I48" s="19"/>
    </row>
    <row r="49" spans="1:9" x14ac:dyDescent="0.2">
      <c r="A49" s="39" t="str">
        <f>dilutions_calculations_sheet!A48</f>
        <v>TMP_IS_16_B</v>
      </c>
      <c r="B49" s="37">
        <f>dilutions_calculations_sheet!B48</f>
        <v>0</v>
      </c>
      <c r="C49" s="21">
        <f>dilutions_calculations_sheet!N48</f>
        <v>0.45</v>
      </c>
      <c r="D49" s="22">
        <f>dilutions_calculations_sheet!O48</f>
        <v>325.92549784813428</v>
      </c>
      <c r="E49" s="22">
        <f>dilutions_calculations_sheet!P48</f>
        <v>124.07450215186572</v>
      </c>
      <c r="F49" s="23">
        <f>dilutions_calculations_sheet!Q48</f>
        <v>0.25816558684550717</v>
      </c>
      <c r="G49" s="23">
        <f>dilutions_calculations_sheet!R48</f>
        <v>98.279413154492843</v>
      </c>
      <c r="H49" s="19"/>
      <c r="I49" s="19"/>
    </row>
    <row r="50" spans="1:9" x14ac:dyDescent="0.2">
      <c r="A50" s="39" t="str">
        <f>dilutions_calculations_sheet!A49</f>
        <v>TMP_IS_16_C</v>
      </c>
      <c r="B50" s="37">
        <f>dilutions_calculations_sheet!B49</f>
        <v>0</v>
      </c>
      <c r="C50" s="21">
        <f>dilutions_calculations_sheet!N49</f>
        <v>0.45</v>
      </c>
      <c r="D50" s="22">
        <f>dilutions_calculations_sheet!O49</f>
        <v>353.28064176113514</v>
      </c>
      <c r="E50" s="22">
        <f>dilutions_calculations_sheet!P49</f>
        <v>96.719358238864857</v>
      </c>
      <c r="F50" s="23">
        <f>dilutions_calculations_sheet!Q49</f>
        <v>0.27983359633899518</v>
      </c>
      <c r="G50" s="23">
        <f>dilutions_calculations_sheet!R49</f>
        <v>76.611403661004857</v>
      </c>
      <c r="H50" s="19"/>
      <c r="I50" s="19"/>
    </row>
    <row r="51" spans="1:9" x14ac:dyDescent="0.2">
      <c r="A51" s="39" t="str">
        <f>dilutions_calculations_sheet!A50</f>
        <v>TMP_IS_17_A</v>
      </c>
      <c r="B51" s="37">
        <f>dilutions_calculations_sheet!B50</f>
        <v>0</v>
      </c>
      <c r="C51" s="21">
        <f>dilutions_calculations_sheet!N50</f>
        <v>0.45</v>
      </c>
      <c r="D51" s="22">
        <f>dilutions_calculations_sheet!O50</f>
        <v>163.79261190099953</v>
      </c>
      <c r="E51" s="22">
        <f>dilutions_calculations_sheet!P50</f>
        <v>286.20738809900047</v>
      </c>
      <c r="F51" s="23">
        <f>dilutions_calculations_sheet!Q50</f>
        <v>0.12974012788678171</v>
      </c>
      <c r="G51" s="23">
        <f>dilutions_calculations_sheet!R50</f>
        <v>226.70487211321827</v>
      </c>
      <c r="H51" s="19"/>
      <c r="I51" s="19"/>
    </row>
    <row r="52" spans="1:9" x14ac:dyDescent="0.2">
      <c r="A52" s="39" t="str">
        <f>dilutions_calculations_sheet!A51</f>
        <v>TMP_IS_17_B</v>
      </c>
      <c r="B52" s="37">
        <f>dilutions_calculations_sheet!B51</f>
        <v>0</v>
      </c>
      <c r="C52" s="21">
        <f>dilutions_calculations_sheet!N51</f>
        <v>0.45</v>
      </c>
      <c r="D52" s="22">
        <f>dilutions_calculations_sheet!O51</f>
        <v>84.024792395576142</v>
      </c>
      <c r="E52" s="22">
        <f>dilutions_calculations_sheet!P51</f>
        <v>365.97520760442387</v>
      </c>
      <c r="F52" s="23">
        <f>dilutions_calculations_sheet!Q51</f>
        <v>6.6556038056535871E-2</v>
      </c>
      <c r="G52" s="23">
        <f>dilutions_calculations_sheet!R51</f>
        <v>289.88896194346415</v>
      </c>
      <c r="H52" s="19"/>
      <c r="I52" s="19"/>
    </row>
    <row r="53" spans="1:9" x14ac:dyDescent="0.2">
      <c r="A53" s="39" t="str">
        <f>dilutions_calculations_sheet!A52</f>
        <v>TMP_IS_17_C</v>
      </c>
      <c r="B53" s="37">
        <f>dilutions_calculations_sheet!B52</f>
        <v>0</v>
      </c>
      <c r="C53" s="21">
        <f>dilutions_calculations_sheet!N52</f>
        <v>0.45</v>
      </c>
      <c r="D53" s="22">
        <f>dilutions_calculations_sheet!O52</f>
        <v>73.71690746663073</v>
      </c>
      <c r="E53" s="22">
        <f>dilutions_calculations_sheet!P52</f>
        <v>376.28309253336926</v>
      </c>
      <c r="F53" s="23">
        <f>dilutions_calculations_sheet!Q52</f>
        <v>5.83911624043182E-2</v>
      </c>
      <c r="G53" s="23">
        <f>dilutions_calculations_sheet!R52</f>
        <v>298.05383759568178</v>
      </c>
      <c r="H53" s="19"/>
      <c r="I53" s="19"/>
    </row>
    <row r="54" spans="1:9" x14ac:dyDescent="0.2">
      <c r="A54" s="39" t="str">
        <f>dilutions_calculations_sheet!A53</f>
        <v>TMP_IS_18_A</v>
      </c>
      <c r="B54" s="37">
        <f>dilutions_calculations_sheet!B53</f>
        <v>0</v>
      </c>
      <c r="C54" s="21">
        <f>dilutions_calculations_sheet!N53</f>
        <v>0.45</v>
      </c>
      <c r="D54" s="22">
        <f>dilutions_calculations_sheet!O53</f>
        <v>85.052425430490146</v>
      </c>
      <c r="E54" s="22">
        <f>dilutions_calculations_sheet!P53</f>
        <v>364.94757456950987</v>
      </c>
      <c r="F54" s="23">
        <f>dilutions_calculations_sheet!Q53</f>
        <v>6.7370026183491249E-2</v>
      </c>
      <c r="G54" s="23">
        <f>dilutions_calculations_sheet!R53</f>
        <v>289.07497381650876</v>
      </c>
      <c r="H54" s="19"/>
      <c r="I54" s="19"/>
    </row>
    <row r="55" spans="1:9" x14ac:dyDescent="0.2">
      <c r="A55" s="39" t="str">
        <f>dilutions_calculations_sheet!A54</f>
        <v>TMP_IS_18_B</v>
      </c>
      <c r="B55" s="37">
        <f>dilutions_calculations_sheet!B54</f>
        <v>0</v>
      </c>
      <c r="C55" s="21">
        <f>dilutions_calculations_sheet!N54</f>
        <v>0.45</v>
      </c>
      <c r="D55" s="22">
        <f>dilutions_calculations_sheet!O54</f>
        <v>87.444643824062027</v>
      </c>
      <c r="E55" s="22">
        <f>dilutions_calculations_sheet!P54</f>
        <v>362.55535617593796</v>
      </c>
      <c r="F55" s="23">
        <f>dilutions_calculations_sheet!Q54</f>
        <v>6.9264902373039533E-2</v>
      </c>
      <c r="G55" s="23">
        <f>dilutions_calculations_sheet!R54</f>
        <v>287.18009762696045</v>
      </c>
      <c r="H55" s="19"/>
      <c r="I55" s="19"/>
    </row>
    <row r="56" spans="1:9" x14ac:dyDescent="0.2">
      <c r="A56" s="39" t="str">
        <f>dilutions_calculations_sheet!A55</f>
        <v>TMP_IS_18_C</v>
      </c>
      <c r="B56" s="37">
        <f>dilutions_calculations_sheet!B55</f>
        <v>0</v>
      </c>
      <c r="C56" s="21">
        <f>dilutions_calculations_sheet!N55</f>
        <v>0.45</v>
      </c>
      <c r="D56" s="22">
        <f>dilutions_calculations_sheet!O55</f>
        <v>86.068240616091586</v>
      </c>
      <c r="E56" s="22">
        <f>dilutions_calculations_sheet!P55</f>
        <v>363.9317593839084</v>
      </c>
      <c r="F56" s="23">
        <f>dilutions_calculations_sheet!Q55</f>
        <v>6.8174653392006151E-2</v>
      </c>
      <c r="G56" s="23">
        <f>dilutions_calculations_sheet!R55</f>
        <v>288.27034660799387</v>
      </c>
      <c r="H56" s="19"/>
      <c r="I56" s="19"/>
    </row>
    <row r="57" spans="1:9" s="27" customFormat="1" ht="92.25" customHeight="1" thickBot="1" x14ac:dyDescent="0.25">
      <c r="A57" s="40" t="s">
        <v>0</v>
      </c>
      <c r="B57" s="28" t="s">
        <v>23</v>
      </c>
      <c r="C57" s="25" t="s">
        <v>9</v>
      </c>
      <c r="D57" s="30" t="s">
        <v>10</v>
      </c>
      <c r="E57" s="30" t="s">
        <v>11</v>
      </c>
      <c r="F57" s="31" t="s">
        <v>12</v>
      </c>
      <c r="G57" s="31" t="s">
        <v>13</v>
      </c>
      <c r="H57" s="26" t="s">
        <v>14</v>
      </c>
      <c r="I57" s="26" t="s">
        <v>15</v>
      </c>
    </row>
    <row r="58" spans="1:9" x14ac:dyDescent="0.2">
      <c r="A58" s="39" t="str">
        <f>dilutions_calculations_sheet!A56</f>
        <v>TMP_IS_19_A</v>
      </c>
      <c r="B58" s="37">
        <f>dilutions_calculations_sheet!B56</f>
        <v>0</v>
      </c>
      <c r="C58" s="21">
        <f>dilutions_calculations_sheet!N56</f>
        <v>0.45</v>
      </c>
      <c r="D58" s="22">
        <f>dilutions_calculations_sheet!O56</f>
        <v>121.07780556647947</v>
      </c>
      <c r="E58" s="22">
        <f>dilutions_calculations_sheet!P56</f>
        <v>328.92219443352053</v>
      </c>
      <c r="F58" s="23">
        <f>dilutions_calculations_sheet!Q56</f>
        <v>9.5905729789208388E-2</v>
      </c>
      <c r="G58" s="23">
        <f>dilutions_calculations_sheet!R56</f>
        <v>260.53927021079164</v>
      </c>
      <c r="H58" s="19"/>
      <c r="I58" s="19"/>
    </row>
    <row r="59" spans="1:9" x14ac:dyDescent="0.2">
      <c r="A59" s="39" t="str">
        <f>dilutions_calculations_sheet!A57</f>
        <v>TMP_IS_19_B</v>
      </c>
      <c r="B59" s="37">
        <f>dilutions_calculations_sheet!B57</f>
        <v>0</v>
      </c>
      <c r="C59" s="21">
        <f>dilutions_calculations_sheet!N57</f>
        <v>0.45</v>
      </c>
      <c r="D59" s="22">
        <f>dilutions_calculations_sheet!O57</f>
        <v>118.30619916770078</v>
      </c>
      <c r="E59" s="22">
        <f>dilutions_calculations_sheet!P57</f>
        <v>331.69380083229919</v>
      </c>
      <c r="F59" s="23">
        <f>dilutions_calculations_sheet!Q57</f>
        <v>9.3710340360735805E-2</v>
      </c>
      <c r="G59" s="23">
        <f>dilutions_calculations_sheet!R57</f>
        <v>262.73465963926418</v>
      </c>
      <c r="H59" s="19"/>
      <c r="I59" s="19"/>
    </row>
    <row r="60" spans="1:9" x14ac:dyDescent="0.2">
      <c r="A60" s="39" t="str">
        <f>dilutions_calculations_sheet!A58</f>
        <v>TMP_IS_19_C</v>
      </c>
      <c r="B60" s="37">
        <f>dilutions_calculations_sheet!B58</f>
        <v>0</v>
      </c>
      <c r="C60" s="21">
        <f>dilutions_calculations_sheet!N58</f>
        <v>0.45</v>
      </c>
      <c r="D60" s="22">
        <f>dilutions_calculations_sheet!O58</f>
        <v>127.59564633447057</v>
      </c>
      <c r="E60" s="22">
        <f>dilutions_calculations_sheet!P58</f>
        <v>322.40435366552941</v>
      </c>
      <c r="F60" s="23">
        <f>dilutions_calculations_sheet!Q58</f>
        <v>0.10106851146153414</v>
      </c>
      <c r="G60" s="23">
        <f>dilutions_calculations_sheet!R58</f>
        <v>255.37648853846585</v>
      </c>
      <c r="H60" s="19"/>
      <c r="I60" s="19"/>
    </row>
    <row r="61" spans="1:9" x14ac:dyDescent="0.2">
      <c r="A61" s="39" t="str">
        <f>dilutions_calculations_sheet!A59</f>
        <v>TMP_IS_20_A</v>
      </c>
      <c r="B61" s="37">
        <f>dilutions_calculations_sheet!B59</f>
        <v>0</v>
      </c>
      <c r="C61" s="21">
        <f>dilutions_calculations_sheet!N59</f>
        <v>0.45</v>
      </c>
      <c r="D61" s="22">
        <f>dilutions_calculations_sheet!O59</f>
        <v>149.65176035365701</v>
      </c>
      <c r="E61" s="22">
        <f>dilutions_calculations_sheet!P59</f>
        <v>300.34823964634302</v>
      </c>
      <c r="F61" s="23">
        <f>dilutions_calculations_sheet!Q59</f>
        <v>0.11853915937613171</v>
      </c>
      <c r="G61" s="23">
        <f>dilutions_calculations_sheet!R59</f>
        <v>237.9058406238683</v>
      </c>
      <c r="H61" s="19"/>
      <c r="I61" s="19"/>
    </row>
    <row r="62" spans="1:9" x14ac:dyDescent="0.2">
      <c r="A62" s="39" t="str">
        <f>dilutions_calculations_sheet!A60</f>
        <v>TMP_IS_20_B</v>
      </c>
      <c r="B62" s="37">
        <f>dilutions_calculations_sheet!B60</f>
        <v>0</v>
      </c>
      <c r="C62" s="21">
        <f>dilutions_calculations_sheet!N60</f>
        <v>0.45</v>
      </c>
      <c r="D62" s="22">
        <f>dilutions_calculations_sheet!O60</f>
        <v>137.1736806175866</v>
      </c>
      <c r="E62" s="22">
        <f>dilutions_calculations_sheet!P60</f>
        <v>312.82631938241343</v>
      </c>
      <c r="F62" s="23">
        <f>dilutions_calculations_sheet!Q60</f>
        <v>0.10865527241719035</v>
      </c>
      <c r="G62" s="23">
        <f>dilutions_calculations_sheet!R60</f>
        <v>247.78972758280969</v>
      </c>
      <c r="H62" s="19"/>
      <c r="I62" s="19"/>
    </row>
    <row r="63" spans="1:9" x14ac:dyDescent="0.2">
      <c r="A63" s="39" t="str">
        <f>dilutions_calculations_sheet!A61</f>
        <v>TMP_IS_20_C</v>
      </c>
      <c r="B63" s="37">
        <f>dilutions_calculations_sheet!B61</f>
        <v>0</v>
      </c>
      <c r="C63" s="21">
        <f>dilutions_calculations_sheet!N61</f>
        <v>0.45</v>
      </c>
      <c r="D63" s="22">
        <f>dilutions_calculations_sheet!O61</f>
        <v>154.23932649979079</v>
      </c>
      <c r="E63" s="22">
        <f>dilutions_calculations_sheet!P61</f>
        <v>295.76067350020924</v>
      </c>
      <c r="F63" s="23">
        <f>dilutions_calculations_sheet!Q61</f>
        <v>0.12217297052048429</v>
      </c>
      <c r="G63" s="23">
        <f>dilutions_calculations_sheet!R61</f>
        <v>234.27202947951574</v>
      </c>
      <c r="H63" s="19"/>
      <c r="I63" s="19"/>
    </row>
    <row r="64" spans="1:9" x14ac:dyDescent="0.2">
      <c r="A64" s="39" t="str">
        <f>dilutions_calculations_sheet!A62</f>
        <v>TMP_IS_21_A</v>
      </c>
      <c r="B64" s="37">
        <f>dilutions_calculations_sheet!B62</f>
        <v>0</v>
      </c>
      <c r="C64" s="21">
        <f>dilutions_calculations_sheet!N62</f>
        <v>0.45</v>
      </c>
      <c r="D64" s="22">
        <f>dilutions_calculations_sheet!O62</f>
        <v>208.46455586475443</v>
      </c>
      <c r="E64" s="22">
        <f>dilutions_calculations_sheet!P62</f>
        <v>241.53544413524557</v>
      </c>
      <c r="F64" s="23">
        <f>dilutions_calculations_sheet!Q62</f>
        <v>0.16512477470047199</v>
      </c>
      <c r="G64" s="23">
        <f>dilutions_calculations_sheet!R62</f>
        <v>191.32022529952803</v>
      </c>
      <c r="H64" s="19"/>
      <c r="I64" s="19"/>
    </row>
    <row r="65" spans="1:9" x14ac:dyDescent="0.2">
      <c r="A65" s="39" t="str">
        <f>dilutions_calculations_sheet!A63</f>
        <v>TMP_IS_21_B</v>
      </c>
      <c r="B65" s="37">
        <f>dilutions_calculations_sheet!B63</f>
        <v>0</v>
      </c>
      <c r="C65" s="21">
        <f>dilutions_calculations_sheet!N63</f>
        <v>0.45</v>
      </c>
      <c r="D65" s="22">
        <f>dilutions_calculations_sheet!O63</f>
        <v>205.93656533012648</v>
      </c>
      <c r="E65" s="22">
        <f>dilutions_calculations_sheet!P63</f>
        <v>244.06343466987352</v>
      </c>
      <c r="F65" s="23">
        <f>dilutions_calculations_sheet!Q63</f>
        <v>0.16312235339799319</v>
      </c>
      <c r="G65" s="23">
        <f>dilutions_calculations_sheet!R63</f>
        <v>193.32264660200681</v>
      </c>
      <c r="H65" s="19"/>
      <c r="I65" s="19"/>
    </row>
    <row r="66" spans="1:9" x14ac:dyDescent="0.2">
      <c r="A66" s="39" t="str">
        <f>dilutions_calculations_sheet!A64</f>
        <v>TMP_IS_21_C</v>
      </c>
      <c r="B66" s="37">
        <f>dilutions_calculations_sheet!B64</f>
        <v>0</v>
      </c>
      <c r="C66" s="21">
        <f>dilutions_calculations_sheet!N64</f>
        <v>0.45</v>
      </c>
      <c r="D66" s="22">
        <f>dilutions_calculations_sheet!O64</f>
        <v>207.16156399781534</v>
      </c>
      <c r="E66" s="22">
        <f>dilutions_calculations_sheet!P64</f>
        <v>242.83843600218466</v>
      </c>
      <c r="F66" s="23">
        <f>dilutions_calculations_sheet!Q64</f>
        <v>0.16409267484266954</v>
      </c>
      <c r="G66" s="23">
        <f>dilutions_calculations_sheet!R64</f>
        <v>192.35232515733048</v>
      </c>
      <c r="H66" s="19"/>
      <c r="I66" s="19"/>
    </row>
    <row r="67" spans="1:9" x14ac:dyDescent="0.2">
      <c r="A67" s="39" t="str">
        <f>dilutions_calculations_sheet!A65</f>
        <v>TMP_IS_22_A</v>
      </c>
      <c r="B67" s="37">
        <f>dilutions_calculations_sheet!B65</f>
        <v>0</v>
      </c>
      <c r="C67" s="21">
        <f>dilutions_calculations_sheet!N65</f>
        <v>0.45</v>
      </c>
      <c r="D67" s="22">
        <f>dilutions_calculations_sheet!O65</f>
        <v>450</v>
      </c>
      <c r="E67" s="22">
        <f>dilutions_calculations_sheet!P65</f>
        <v>0</v>
      </c>
      <c r="F67" s="23">
        <f>dilutions_calculations_sheet!Q65</f>
        <v>0.35644500000000001</v>
      </c>
      <c r="G67" s="23">
        <f>dilutions_calculations_sheet!R65</f>
        <v>0</v>
      </c>
      <c r="H67" s="19"/>
      <c r="I67" s="19"/>
    </row>
    <row r="68" spans="1:9" x14ac:dyDescent="0.2">
      <c r="A68" s="39" t="str">
        <f>dilutions_calculations_sheet!A66</f>
        <v>TMP_IS_22_B</v>
      </c>
      <c r="B68" s="37">
        <f>dilutions_calculations_sheet!B66</f>
        <v>0</v>
      </c>
      <c r="C68" s="21">
        <f>dilutions_calculations_sheet!N66</f>
        <v>0.45</v>
      </c>
      <c r="D68" s="22" t="e">
        <f>dilutions_calculations_sheet!O66</f>
        <v>#DIV/0!</v>
      </c>
      <c r="E68" s="22" t="e">
        <f>dilutions_calculations_sheet!P66</f>
        <v>#DIV/0!</v>
      </c>
      <c r="F68" s="23" t="e">
        <f>dilutions_calculations_sheet!Q66</f>
        <v>#DIV/0!</v>
      </c>
      <c r="G68" s="23" t="e">
        <f>dilutions_calculations_sheet!R66</f>
        <v>#DIV/0!</v>
      </c>
      <c r="H68" s="19"/>
      <c r="I68" s="19"/>
    </row>
    <row r="69" spans="1:9" x14ac:dyDescent="0.2">
      <c r="A69" s="39" t="str">
        <f>dilutions_calculations_sheet!A67</f>
        <v>TMP_IS_22_C</v>
      </c>
      <c r="B69" s="37">
        <f>dilutions_calculations_sheet!B67</f>
        <v>0</v>
      </c>
      <c r="C69" s="21">
        <f>dilutions_calculations_sheet!N67</f>
        <v>0.45</v>
      </c>
      <c r="D69" s="22" t="e">
        <f>dilutions_calculations_sheet!O67</f>
        <v>#DIV/0!</v>
      </c>
      <c r="E69" s="22" t="e">
        <f>dilutions_calculations_sheet!P67</f>
        <v>#DIV/0!</v>
      </c>
      <c r="F69" s="23" t="e">
        <f>dilutions_calculations_sheet!Q67</f>
        <v>#DIV/0!</v>
      </c>
      <c r="G69" s="23" t="e">
        <f>dilutions_calculations_sheet!R67</f>
        <v>#DIV/0!</v>
      </c>
      <c r="H69" s="19"/>
      <c r="I69" s="19"/>
    </row>
    <row r="70" spans="1:9" x14ac:dyDescent="0.2">
      <c r="A70" s="39" t="str">
        <f>dilutions_calculations_sheet!A68</f>
        <v>TMP_IS_23_A</v>
      </c>
      <c r="B70" s="37">
        <f>dilutions_calculations_sheet!B68</f>
        <v>0</v>
      </c>
      <c r="C70" s="21">
        <f>dilutions_calculations_sheet!N68</f>
        <v>0.45</v>
      </c>
      <c r="D70" s="22">
        <f>dilutions_calculations_sheet!O68</f>
        <v>365.67055569491669</v>
      </c>
      <c r="E70" s="22">
        <f>dilutions_calculations_sheet!P68</f>
        <v>84.329444305083314</v>
      </c>
      <c r="F70" s="23">
        <f>dilutions_calculations_sheet!Q68</f>
        <v>0.28964764716594349</v>
      </c>
      <c r="G70" s="23">
        <f>dilutions_calculations_sheet!R68</f>
        <v>66.797352834056497</v>
      </c>
      <c r="H70" s="19"/>
      <c r="I70" s="19"/>
    </row>
    <row r="71" spans="1:9" x14ac:dyDescent="0.2">
      <c r="A71" s="39" t="str">
        <f>dilutions_calculations_sheet!A69</f>
        <v>TMP_IS_23_B</v>
      </c>
      <c r="B71" s="37">
        <f>dilutions_calculations_sheet!B69</f>
        <v>0</v>
      </c>
      <c r="C71" s="21">
        <f>dilutions_calculations_sheet!N69</f>
        <v>0.45</v>
      </c>
      <c r="D71" s="22">
        <f>dilutions_calculations_sheet!O69</f>
        <v>334.76968274332455</v>
      </c>
      <c r="E71" s="22">
        <f>dilutions_calculations_sheet!P69</f>
        <v>115.23031725667545</v>
      </c>
      <c r="F71" s="23">
        <f>dilutions_calculations_sheet!Q69</f>
        <v>0.26517106570098742</v>
      </c>
      <c r="G71" s="23">
        <f>dilutions_calculations_sheet!R69</f>
        <v>91.273934299012623</v>
      </c>
      <c r="H71" s="19"/>
      <c r="I71" s="19"/>
    </row>
    <row r="72" spans="1:9" x14ac:dyDescent="0.2">
      <c r="A72" s="39" t="str">
        <f>dilutions_calculations_sheet!A70</f>
        <v>TMP_IS_23_C</v>
      </c>
      <c r="B72" s="37">
        <f>dilutions_calculations_sheet!B70</f>
        <v>0</v>
      </c>
      <c r="C72" s="21">
        <f>dilutions_calculations_sheet!N70</f>
        <v>0.45</v>
      </c>
      <c r="D72" s="22">
        <f>dilutions_calculations_sheet!O70</f>
        <v>336.37808649347596</v>
      </c>
      <c r="E72" s="22">
        <f>dilutions_calculations_sheet!P70</f>
        <v>113.62191350652404</v>
      </c>
      <c r="F72" s="23">
        <f>dilutions_calculations_sheet!Q70</f>
        <v>0.26644508231148234</v>
      </c>
      <c r="G72" s="23">
        <f>dilutions_calculations_sheet!R70</f>
        <v>89.999917688517698</v>
      </c>
      <c r="H72" s="19"/>
      <c r="I72" s="19"/>
    </row>
    <row r="73" spans="1:9" x14ac:dyDescent="0.2">
      <c r="A73" s="39" t="str">
        <f>dilutions_calculations_sheet!A71</f>
        <v>TMP_IS_24_A</v>
      </c>
      <c r="B73" s="37">
        <f>dilutions_calculations_sheet!B71</f>
        <v>0</v>
      </c>
      <c r="C73" s="21">
        <f>dilutions_calculations_sheet!N71</f>
        <v>0.45</v>
      </c>
      <c r="D73" s="22">
        <f>dilutions_calculations_sheet!O71</f>
        <v>76.111729168796643</v>
      </c>
      <c r="E73" s="22">
        <f>dilutions_calculations_sheet!P71</f>
        <v>373.88827083120339</v>
      </c>
      <c r="F73" s="23">
        <f>dilutions_calculations_sheet!Q71</f>
        <v>6.0288100674603828E-2</v>
      </c>
      <c r="G73" s="23">
        <f>dilutions_calculations_sheet!R71</f>
        <v>296.15689932539624</v>
      </c>
      <c r="H73" s="19"/>
      <c r="I73" s="19"/>
    </row>
    <row r="74" spans="1:9" x14ac:dyDescent="0.2">
      <c r="A74" s="39" t="str">
        <f>dilutions_calculations_sheet!A72</f>
        <v>TMP_IS_24_B</v>
      </c>
      <c r="B74" s="37">
        <f>dilutions_calculations_sheet!B72</f>
        <v>0</v>
      </c>
      <c r="C74" s="21">
        <f>dilutions_calculations_sheet!N72</f>
        <v>0.45</v>
      </c>
      <c r="D74" s="22">
        <f>dilutions_calculations_sheet!O72</f>
        <v>84.715443772465719</v>
      </c>
      <c r="E74" s="22">
        <f>dilutions_calculations_sheet!P72</f>
        <v>365.28455622753427</v>
      </c>
      <c r="F74" s="23">
        <f>dilutions_calculations_sheet!Q72</f>
        <v>6.7103103012170096E-2</v>
      </c>
      <c r="G74" s="23">
        <f>dilutions_calculations_sheet!R72</f>
        <v>289.3418969878299</v>
      </c>
      <c r="H74" s="19"/>
      <c r="I74" s="19"/>
    </row>
    <row r="75" spans="1:9" x14ac:dyDescent="0.2">
      <c r="A75" s="39" t="str">
        <f>dilutions_calculations_sheet!A73</f>
        <v>TMP_IS_24_C</v>
      </c>
      <c r="B75" s="37">
        <f>dilutions_calculations_sheet!B73</f>
        <v>0</v>
      </c>
      <c r="C75" s="21">
        <f>dilutions_calculations_sheet!N73</f>
        <v>0.45</v>
      </c>
      <c r="D75" s="22">
        <f>dilutions_calculations_sheet!O73</f>
        <v>80.675479656064283</v>
      </c>
      <c r="E75" s="22">
        <f>dilutions_calculations_sheet!P73</f>
        <v>369.32452034393572</v>
      </c>
      <c r="F75" s="23">
        <f>dilutions_calculations_sheet!Q73</f>
        <v>6.3903047435568516E-2</v>
      </c>
      <c r="G75" s="23">
        <f>dilutions_calculations_sheet!R73</f>
        <v>292.54195256443148</v>
      </c>
      <c r="H75" s="19"/>
      <c r="I75" s="19"/>
    </row>
    <row r="76" spans="1:9" x14ac:dyDescent="0.2">
      <c r="A76" s="39" t="str">
        <f>dilutions_calculations_sheet!A74</f>
        <v>TMP_IS_25_A</v>
      </c>
      <c r="B76" s="37">
        <f>dilutions_calculations_sheet!B74</f>
        <v>0</v>
      </c>
      <c r="C76" s="21">
        <f>dilutions_calculations_sheet!N74</f>
        <v>0.45</v>
      </c>
      <c r="D76" s="22">
        <f>dilutions_calculations_sheet!O74</f>
        <v>68.868866199597093</v>
      </c>
      <c r="E76" s="22">
        <f>dilutions_calculations_sheet!P74</f>
        <v>381.13113380040289</v>
      </c>
      <c r="F76" s="23">
        <f>dilutions_calculations_sheet!Q74</f>
        <v>5.4551028916700856E-2</v>
      </c>
      <c r="G76" s="23">
        <f>dilutions_calculations_sheet!R74</f>
        <v>301.89397108329916</v>
      </c>
      <c r="H76" s="19"/>
      <c r="I76" s="19"/>
    </row>
    <row r="77" spans="1:9" x14ac:dyDescent="0.2">
      <c r="A77" s="39" t="str">
        <f>dilutions_calculations_sheet!A75</f>
        <v>TMP_IS_25_B</v>
      </c>
      <c r="B77" s="37">
        <f>dilutions_calculations_sheet!B75</f>
        <v>0</v>
      </c>
      <c r="C77" s="21">
        <f>dilutions_calculations_sheet!N75</f>
        <v>0.45</v>
      </c>
      <c r="D77" s="22">
        <f>dilutions_calculations_sheet!O75</f>
        <v>61.241044275036053</v>
      </c>
      <c r="E77" s="22">
        <f>dilutions_calculations_sheet!P75</f>
        <v>388.75895572496393</v>
      </c>
      <c r="F77" s="23">
        <f>dilutions_calculations_sheet!Q75</f>
        <v>4.850903117025606E-2</v>
      </c>
      <c r="G77" s="23">
        <f>dilutions_calculations_sheet!R75</f>
        <v>307.93596882974396</v>
      </c>
      <c r="H77" s="19"/>
      <c r="I77" s="19"/>
    </row>
    <row r="78" spans="1:9" x14ac:dyDescent="0.2">
      <c r="A78" s="39" t="str">
        <f>dilutions_calculations_sheet!A76</f>
        <v>TMP_IS_25_C</v>
      </c>
      <c r="B78" s="37">
        <f>dilutions_calculations_sheet!B76</f>
        <v>0</v>
      </c>
      <c r="C78" s="21">
        <f>dilutions_calculations_sheet!N76</f>
        <v>0.45</v>
      </c>
      <c r="D78" s="22">
        <f>dilutions_calculations_sheet!O76</f>
        <v>59.401856098908546</v>
      </c>
      <c r="E78" s="22">
        <f>dilutions_calculations_sheet!P76</f>
        <v>390.59814390109148</v>
      </c>
      <c r="F78" s="23">
        <f>dilutions_calculations_sheet!Q76</f>
        <v>4.705221021594546E-2</v>
      </c>
      <c r="G78" s="23">
        <f>dilutions_calculations_sheet!R76</f>
        <v>309.39278978405457</v>
      </c>
      <c r="H78" s="19"/>
      <c r="I78" s="19"/>
    </row>
    <row r="79" spans="1:9" x14ac:dyDescent="0.2">
      <c r="A79" s="39" t="str">
        <f>dilutions_calculations_sheet!A77</f>
        <v>TMP_IS_26_A</v>
      </c>
      <c r="B79" s="37">
        <f>dilutions_calculations_sheet!B77</f>
        <v>0</v>
      </c>
      <c r="C79" s="21">
        <f>dilutions_calculations_sheet!N77</f>
        <v>0.45</v>
      </c>
      <c r="D79" s="22">
        <f>dilutions_calculations_sheet!O77</f>
        <v>88.310768448373878</v>
      </c>
      <c r="E79" s="22">
        <f>dilutions_calculations_sheet!P77</f>
        <v>361.68923155162611</v>
      </c>
      <c r="F79" s="23">
        <f>dilutions_calculations_sheet!Q77</f>
        <v>6.9950959687956948E-2</v>
      </c>
      <c r="G79" s="23">
        <f>dilutions_calculations_sheet!R77</f>
        <v>286.49404031204307</v>
      </c>
      <c r="H79" s="19"/>
      <c r="I79" s="19"/>
    </row>
    <row r="80" spans="1:9" x14ac:dyDescent="0.2">
      <c r="A80" s="39" t="str">
        <f>dilutions_calculations_sheet!A78</f>
        <v>TMP_IS_26_B</v>
      </c>
      <c r="B80" s="37">
        <f>dilutions_calculations_sheet!B78</f>
        <v>0</v>
      </c>
      <c r="C80" s="21">
        <f>dilutions_calculations_sheet!N78</f>
        <v>0.45</v>
      </c>
      <c r="D80" s="22">
        <f>dilutions_calculations_sheet!O78</f>
        <v>85.171141750941047</v>
      </c>
      <c r="E80" s="22">
        <f>dilutions_calculations_sheet!P78</f>
        <v>364.82885824905895</v>
      </c>
      <c r="F80" s="23">
        <f>dilutions_calculations_sheet!Q78</f>
        <v>6.7464061380920398E-2</v>
      </c>
      <c r="G80" s="23">
        <f>dilutions_calculations_sheet!R78</f>
        <v>288.98093861907961</v>
      </c>
      <c r="H80" s="19"/>
      <c r="I80" s="19"/>
    </row>
    <row r="81" spans="1:9" x14ac:dyDescent="0.2">
      <c r="A81" s="39" t="str">
        <f>dilutions_calculations_sheet!A79</f>
        <v>TMP_IS_26_C</v>
      </c>
      <c r="B81" s="37">
        <f>dilutions_calculations_sheet!B79</f>
        <v>0</v>
      </c>
      <c r="C81" s="21">
        <f>dilutions_calculations_sheet!N79</f>
        <v>0.45</v>
      </c>
      <c r="D81" s="22">
        <f>dilutions_calculations_sheet!O79</f>
        <v>88.537007406651853</v>
      </c>
      <c r="E81" s="22">
        <f>dilutions_calculations_sheet!P79</f>
        <v>361.46299259334813</v>
      </c>
      <c r="F81" s="23">
        <f>dilutions_calculations_sheet!Q79</f>
        <v>7.0130163566808928E-2</v>
      </c>
      <c r="G81" s="23">
        <f>dilutions_calculations_sheet!R79</f>
        <v>286.31483643319109</v>
      </c>
      <c r="H81" s="19"/>
      <c r="I81" s="19"/>
    </row>
    <row r="82" spans="1:9" x14ac:dyDescent="0.2">
      <c r="A82" s="39" t="str">
        <f>dilutions_calculations_sheet!A80</f>
        <v>TMP_IS_27_A</v>
      </c>
      <c r="B82" s="37">
        <f>dilutions_calculations_sheet!B80</f>
        <v>0</v>
      </c>
      <c r="C82" s="21">
        <f>dilutions_calculations_sheet!N80</f>
        <v>0.45</v>
      </c>
      <c r="D82" s="22">
        <f>dilutions_calculations_sheet!O80</f>
        <v>136.6886421907974</v>
      </c>
      <c r="E82" s="22">
        <f>dilutions_calculations_sheet!P80</f>
        <v>313.3113578092026</v>
      </c>
      <c r="F82" s="23">
        <f>dilutions_calculations_sheet!Q80</f>
        <v>0.10827107347933063</v>
      </c>
      <c r="G82" s="23">
        <f>dilutions_calculations_sheet!R80</f>
        <v>248.1739265206694</v>
      </c>
      <c r="H82" s="19"/>
      <c r="I82" s="19"/>
    </row>
    <row r="83" spans="1:9" x14ac:dyDescent="0.2">
      <c r="A83" s="39" t="str">
        <f>dilutions_calculations_sheet!A81</f>
        <v>TMP_IS_27_B</v>
      </c>
      <c r="B83" s="37">
        <f>dilutions_calculations_sheet!B81</f>
        <v>0</v>
      </c>
      <c r="C83" s="21">
        <f>dilutions_calculations_sheet!N81</f>
        <v>0.45</v>
      </c>
      <c r="D83" s="22">
        <f>dilutions_calculations_sheet!O81</f>
        <v>120.22440760913932</v>
      </c>
      <c r="E83" s="22">
        <f>dilutions_calculations_sheet!P81</f>
        <v>329.77559239086065</v>
      </c>
      <c r="F83" s="23">
        <f>dilutions_calculations_sheet!Q81</f>
        <v>9.5229753267199263E-2</v>
      </c>
      <c r="G83" s="23">
        <f>dilutions_calculations_sheet!R81</f>
        <v>261.21524673280072</v>
      </c>
      <c r="H83" s="19"/>
      <c r="I83" s="19"/>
    </row>
    <row r="84" spans="1:9" x14ac:dyDescent="0.2">
      <c r="A84" s="39" t="str">
        <f>dilutions_calculations_sheet!A82</f>
        <v>TMP_IS_27_C</v>
      </c>
      <c r="B84" s="37">
        <f>dilutions_calculations_sheet!B82</f>
        <v>0</v>
      </c>
      <c r="C84" s="21">
        <f>dilutions_calculations_sheet!N82</f>
        <v>0.45</v>
      </c>
      <c r="D84" s="22">
        <f>dilutions_calculations_sheet!O82</f>
        <v>126.32827230271329</v>
      </c>
      <c r="E84" s="22">
        <f>dilutions_calculations_sheet!P82</f>
        <v>323.67172769728671</v>
      </c>
      <c r="F84" s="23">
        <f>dilutions_calculations_sheet!Q82</f>
        <v>0.10006462449097919</v>
      </c>
      <c r="G84" s="23">
        <f>dilutions_calculations_sheet!R82</f>
        <v>256.38037550902084</v>
      </c>
      <c r="H84" s="19"/>
      <c r="I84" s="19"/>
    </row>
    <row r="85" spans="1:9" s="27" customFormat="1" ht="92.25" customHeight="1" thickBot="1" x14ac:dyDescent="0.25">
      <c r="A85" s="40" t="s">
        <v>0</v>
      </c>
      <c r="B85" s="28" t="s">
        <v>23</v>
      </c>
      <c r="C85" s="25" t="s">
        <v>9</v>
      </c>
      <c r="D85" s="30" t="s">
        <v>10</v>
      </c>
      <c r="E85" s="30" t="s">
        <v>11</v>
      </c>
      <c r="F85" s="31" t="s">
        <v>12</v>
      </c>
      <c r="G85" s="31" t="s">
        <v>13</v>
      </c>
      <c r="H85" s="26" t="s">
        <v>14</v>
      </c>
      <c r="I85" s="26" t="s">
        <v>15</v>
      </c>
    </row>
    <row r="86" spans="1:9" x14ac:dyDescent="0.2">
      <c r="A86" s="39" t="str">
        <f>dilutions_calculations_sheet!A83</f>
        <v>TMP_IS_28_A</v>
      </c>
      <c r="B86" s="37">
        <f>dilutions_calculations_sheet!B83</f>
        <v>0</v>
      </c>
      <c r="C86" s="21">
        <f>dilutions_calculations_sheet!N83</f>
        <v>0.45</v>
      </c>
      <c r="D86" s="22">
        <f>dilutions_calculations_sheet!O83</f>
        <v>159.20346304467321</v>
      </c>
      <c r="E86" s="22">
        <f>dilutions_calculations_sheet!P83</f>
        <v>290.79653695532681</v>
      </c>
      <c r="F86" s="23">
        <f>dilutions_calculations_sheet!Q83</f>
        <v>0.12610506307768565</v>
      </c>
      <c r="G86" s="23">
        <f>dilutions_calculations_sheet!R83</f>
        <v>230.33993692231437</v>
      </c>
      <c r="H86" s="19"/>
      <c r="I86" s="19"/>
    </row>
    <row r="87" spans="1:9" x14ac:dyDescent="0.2">
      <c r="A87" s="39" t="str">
        <f>dilutions_calculations_sheet!A84</f>
        <v>TMP_IS_28_B</v>
      </c>
      <c r="B87" s="37">
        <f>dilutions_calculations_sheet!B84</f>
        <v>0</v>
      </c>
      <c r="C87" s="21">
        <f>dilutions_calculations_sheet!N84</f>
        <v>0.45</v>
      </c>
      <c r="D87" s="22">
        <f>dilutions_calculations_sheet!O84</f>
        <v>141.12679608121823</v>
      </c>
      <c r="E87" s="22">
        <f>dilutions_calculations_sheet!P84</f>
        <v>308.87320391878177</v>
      </c>
      <c r="F87" s="23">
        <f>dilutions_calculations_sheet!Q84</f>
        <v>0.11178653517593297</v>
      </c>
      <c r="G87" s="23">
        <f>dilutions_calculations_sheet!R84</f>
        <v>244.65846482406704</v>
      </c>
      <c r="H87" s="19"/>
      <c r="I87" s="19"/>
    </row>
    <row r="88" spans="1:9" x14ac:dyDescent="0.2">
      <c r="A88" s="39" t="str">
        <f>dilutions_calculations_sheet!A85</f>
        <v>TMP_IS_28_C</v>
      </c>
      <c r="B88" s="37">
        <f>dilutions_calculations_sheet!B85</f>
        <v>0</v>
      </c>
      <c r="C88" s="21">
        <f>dilutions_calculations_sheet!N85</f>
        <v>0.45</v>
      </c>
      <c r="D88" s="22">
        <f>dilutions_calculations_sheet!O85</f>
        <v>147.29862048478611</v>
      </c>
      <c r="E88" s="22">
        <f>dilutions_calculations_sheet!P85</f>
        <v>302.70137951521389</v>
      </c>
      <c r="F88" s="23">
        <f>dilutions_calculations_sheet!Q85</f>
        <v>0.11667523728599909</v>
      </c>
      <c r="G88" s="23">
        <f>dilutions_calculations_sheet!R85</f>
        <v>239.76976271400093</v>
      </c>
      <c r="H88" s="19"/>
      <c r="I88" s="19"/>
    </row>
    <row r="89" spans="1:9" x14ac:dyDescent="0.2">
      <c r="A89" s="39" t="str">
        <f>dilutions_calculations_sheet!A86</f>
        <v>TMP_IS_29_A</v>
      </c>
      <c r="B89" s="37">
        <f>dilutions_calculations_sheet!B86</f>
        <v>0</v>
      </c>
      <c r="C89" s="21">
        <f>dilutions_calculations_sheet!N86</f>
        <v>0.45</v>
      </c>
      <c r="D89" s="22">
        <f>dilutions_calculations_sheet!O86</f>
        <v>450</v>
      </c>
      <c r="E89" s="22">
        <f>dilutions_calculations_sheet!P86</f>
        <v>0</v>
      </c>
      <c r="F89" s="23">
        <f>dilutions_calculations_sheet!Q86</f>
        <v>0.35644500000000001</v>
      </c>
      <c r="G89" s="23">
        <f>dilutions_calculations_sheet!R86</f>
        <v>0</v>
      </c>
      <c r="H89" s="19"/>
      <c r="I89" s="19"/>
    </row>
    <row r="90" spans="1:9" x14ac:dyDescent="0.2">
      <c r="A90" s="39" t="str">
        <f>dilutions_calculations_sheet!A87</f>
        <v>TMP_IS_29_B</v>
      </c>
      <c r="B90" s="37">
        <f>dilutions_calculations_sheet!B87</f>
        <v>0</v>
      </c>
      <c r="C90" s="21">
        <f>dilutions_calculations_sheet!N87</f>
        <v>0.45</v>
      </c>
      <c r="D90" s="22" t="e">
        <f>dilutions_calculations_sheet!O87</f>
        <v>#DIV/0!</v>
      </c>
      <c r="E90" s="22" t="e">
        <f>dilutions_calculations_sheet!P87</f>
        <v>#DIV/0!</v>
      </c>
      <c r="F90" s="23" t="e">
        <f>dilutions_calculations_sheet!Q87</f>
        <v>#DIV/0!</v>
      </c>
      <c r="G90" s="23" t="e">
        <f>dilutions_calculations_sheet!R87</f>
        <v>#DIV/0!</v>
      </c>
      <c r="H90" s="19"/>
      <c r="I90" s="19"/>
    </row>
    <row r="91" spans="1:9" x14ac:dyDescent="0.2">
      <c r="A91" s="39" t="str">
        <f>dilutions_calculations_sheet!A88</f>
        <v>TMP_IS_29_C</v>
      </c>
      <c r="B91" s="37">
        <f>dilutions_calculations_sheet!B88</f>
        <v>0</v>
      </c>
      <c r="C91" s="21">
        <f>dilutions_calculations_sheet!N88</f>
        <v>0.45</v>
      </c>
      <c r="D91" s="22" t="e">
        <f>dilutions_calculations_sheet!O88</f>
        <v>#DIV/0!</v>
      </c>
      <c r="E91" s="22" t="e">
        <f>dilutions_calculations_sheet!P88</f>
        <v>#DIV/0!</v>
      </c>
      <c r="F91" s="23" t="e">
        <f>dilutions_calculations_sheet!Q88</f>
        <v>#DIV/0!</v>
      </c>
      <c r="G91" s="23" t="e">
        <f>dilutions_calculations_sheet!R88</f>
        <v>#DIV/0!</v>
      </c>
      <c r="H91" s="19"/>
      <c r="I91" s="19"/>
    </row>
    <row r="92" spans="1:9" x14ac:dyDescent="0.2">
      <c r="A92" s="39" t="str">
        <f>dilutions_calculations_sheet!A89</f>
        <v>TMP_IS_30_A</v>
      </c>
      <c r="B92" s="37">
        <f>dilutions_calculations_sheet!B89</f>
        <v>0</v>
      </c>
      <c r="C92" s="21">
        <f>dilutions_calculations_sheet!N89</f>
        <v>0.45</v>
      </c>
      <c r="D92" s="22">
        <f>dilutions_calculations_sheet!O89</f>
        <v>320.44628107504104</v>
      </c>
      <c r="E92" s="22">
        <f>dilutions_calculations_sheet!P89</f>
        <v>129.55371892495896</v>
      </c>
      <c r="F92" s="23">
        <f>dilutions_calculations_sheet!Q89</f>
        <v>0.25382549923954001</v>
      </c>
      <c r="G92" s="23">
        <f>dilutions_calculations_sheet!R89</f>
        <v>102.61950076046</v>
      </c>
      <c r="H92" s="19"/>
      <c r="I92" s="19"/>
    </row>
    <row r="93" spans="1:9" x14ac:dyDescent="0.2">
      <c r="A93" s="39" t="str">
        <f>dilutions_calculations_sheet!A90</f>
        <v>TMP_IS_30_B</v>
      </c>
      <c r="B93" s="37">
        <f>dilutions_calculations_sheet!B90</f>
        <v>0</v>
      </c>
      <c r="C93" s="21">
        <f>dilutions_calculations_sheet!N90</f>
        <v>0.45</v>
      </c>
      <c r="D93" s="22">
        <f>dilutions_calculations_sheet!O90</f>
        <v>326.43153651627159</v>
      </c>
      <c r="E93" s="22">
        <f>dilutions_calculations_sheet!P90</f>
        <v>123.56846348372841</v>
      </c>
      <c r="F93" s="23">
        <f>dilutions_calculations_sheet!Q90</f>
        <v>0.25856642007453873</v>
      </c>
      <c r="G93" s="23">
        <f>dilutions_calculations_sheet!R90</f>
        <v>97.878579925461281</v>
      </c>
      <c r="H93" s="19"/>
      <c r="I93" s="19"/>
    </row>
    <row r="94" spans="1:9" x14ac:dyDescent="0.2">
      <c r="A94" s="39" t="str">
        <f>dilutions_calculations_sheet!A91</f>
        <v>TMP_IS_30_C</v>
      </c>
      <c r="B94" s="37">
        <f>dilutions_calculations_sheet!B91</f>
        <v>0</v>
      </c>
      <c r="C94" s="21">
        <f>dilutions_calculations_sheet!N91</f>
        <v>0.45</v>
      </c>
      <c r="D94" s="22">
        <f>dilutions_calculations_sheet!O91</f>
        <v>288.77457543253018</v>
      </c>
      <c r="E94" s="22">
        <f>dilutions_calculations_sheet!P91</f>
        <v>161.22542456746982</v>
      </c>
      <c r="F94" s="23">
        <f>dilutions_calculations_sheet!Q91</f>
        <v>0.22873834120010716</v>
      </c>
      <c r="G94" s="23">
        <f>dilutions_calculations_sheet!R91</f>
        <v>127.70665879989285</v>
      </c>
      <c r="H94" s="19"/>
      <c r="I94" s="19"/>
    </row>
    <row r="95" spans="1:9" x14ac:dyDescent="0.2">
      <c r="A95" s="39" t="str">
        <f>dilutions_calculations_sheet!A92</f>
        <v>TMP_IS_31_A</v>
      </c>
      <c r="B95" s="37">
        <f>dilutions_calculations_sheet!B92</f>
        <v>0</v>
      </c>
      <c r="C95" s="21">
        <f>dilutions_calculations_sheet!N92</f>
        <v>0.45</v>
      </c>
      <c r="D95" s="22">
        <f>dilutions_calculations_sheet!O92</f>
        <v>126.54353757743756</v>
      </c>
      <c r="E95" s="22">
        <f>dilutions_calculations_sheet!P92</f>
        <v>323.45646242256242</v>
      </c>
      <c r="F95" s="23">
        <f>dilutions_calculations_sheet!Q92</f>
        <v>0.10023513611508829</v>
      </c>
      <c r="G95" s="23">
        <f>dilutions_calculations_sheet!R92</f>
        <v>256.20986388491173</v>
      </c>
      <c r="H95" s="19"/>
      <c r="I95" s="19"/>
    </row>
    <row r="96" spans="1:9" x14ac:dyDescent="0.2">
      <c r="A96" s="39" t="str">
        <f>dilutions_calculations_sheet!A93</f>
        <v>TMP_IS_31_B</v>
      </c>
      <c r="B96" s="37">
        <f>dilutions_calculations_sheet!B93</f>
        <v>0</v>
      </c>
      <c r="C96" s="21">
        <f>dilutions_calculations_sheet!N93</f>
        <v>0.45</v>
      </c>
      <c r="D96" s="22">
        <f>dilutions_calculations_sheet!O93</f>
        <v>111.7950008808328</v>
      </c>
      <c r="E96" s="22">
        <f>dilutions_calculations_sheet!P93</f>
        <v>338.20499911916721</v>
      </c>
      <c r="F96" s="23">
        <f>dilutions_calculations_sheet!Q93</f>
        <v>8.855282019770766E-2</v>
      </c>
      <c r="G96" s="23">
        <f>dilutions_calculations_sheet!R93</f>
        <v>267.89217980229233</v>
      </c>
      <c r="H96" s="19"/>
      <c r="I96" s="19"/>
    </row>
    <row r="97" spans="1:9" x14ac:dyDescent="0.2">
      <c r="A97" s="39" t="str">
        <f>dilutions_calculations_sheet!A94</f>
        <v>TMP_IS_31_C</v>
      </c>
      <c r="B97" s="37">
        <f>dilutions_calculations_sheet!B94</f>
        <v>0</v>
      </c>
      <c r="C97" s="21">
        <f>dilutions_calculations_sheet!N94</f>
        <v>0.45</v>
      </c>
      <c r="D97" s="22">
        <f>dilutions_calculations_sheet!O94</f>
        <v>126.57724102726847</v>
      </c>
      <c r="E97" s="22">
        <f>dilutions_calculations_sheet!P94</f>
        <v>323.42275897273151</v>
      </c>
      <c r="F97" s="23">
        <f>dilutions_calculations_sheet!Q94</f>
        <v>0.10026183261769936</v>
      </c>
      <c r="G97" s="23">
        <f>dilutions_calculations_sheet!R94</f>
        <v>256.18316738230067</v>
      </c>
      <c r="H97" s="19"/>
      <c r="I97" s="19"/>
    </row>
    <row r="98" spans="1:9" x14ac:dyDescent="0.2">
      <c r="A98" s="39" t="str">
        <f>dilutions_calculations_sheet!A95</f>
        <v>TMP_IS_32_A</v>
      </c>
      <c r="B98" s="37">
        <f>dilutions_calculations_sheet!B95</f>
        <v>0</v>
      </c>
      <c r="C98" s="21">
        <f>dilutions_calculations_sheet!N95</f>
        <v>0.45</v>
      </c>
      <c r="D98" s="22">
        <f>dilutions_calculations_sheet!O95</f>
        <v>42.837008435090162</v>
      </c>
      <c r="E98" s="22">
        <f>dilutions_calculations_sheet!P95</f>
        <v>407.16299156490982</v>
      </c>
      <c r="F98" s="23">
        <f>dilutions_calculations_sheet!Q95</f>
        <v>3.3931194381434923E-2</v>
      </c>
      <c r="G98" s="23">
        <f>dilutions_calculations_sheet!R95</f>
        <v>322.51380561856507</v>
      </c>
      <c r="H98" s="19"/>
      <c r="I98" s="19"/>
    </row>
    <row r="99" spans="1:9" x14ac:dyDescent="0.2">
      <c r="A99" s="39" t="str">
        <f>dilutions_calculations_sheet!A96</f>
        <v>TMP_IS_32_B</v>
      </c>
      <c r="B99" s="37">
        <f>dilutions_calculations_sheet!B96</f>
        <v>0</v>
      </c>
      <c r="C99" s="21">
        <f>dilutions_calculations_sheet!N96</f>
        <v>0.45</v>
      </c>
      <c r="D99" s="22">
        <f>dilutions_calculations_sheet!O96</f>
        <v>40.445822065814887</v>
      </c>
      <c r="E99" s="22">
        <f>dilutions_calculations_sheet!P96</f>
        <v>409.55417793418513</v>
      </c>
      <c r="F99" s="23">
        <f>dilutions_calculations_sheet!Q96</f>
        <v>3.2037135658331974E-2</v>
      </c>
      <c r="G99" s="23">
        <f>dilutions_calculations_sheet!R96</f>
        <v>324.40786434166807</v>
      </c>
      <c r="H99" s="19"/>
      <c r="I99" s="19"/>
    </row>
    <row r="100" spans="1:9" x14ac:dyDescent="0.2">
      <c r="A100" s="39" t="str">
        <f>dilutions_calculations_sheet!A97</f>
        <v>TMP_IS_32_C</v>
      </c>
      <c r="B100" s="37">
        <f>dilutions_calculations_sheet!B97</f>
        <v>0</v>
      </c>
      <c r="C100" s="21">
        <f>dilutions_calculations_sheet!N97</f>
        <v>0.45</v>
      </c>
      <c r="D100" s="22">
        <f>dilutions_calculations_sheet!O97</f>
        <v>40.973830873032895</v>
      </c>
      <c r="E100" s="22">
        <f>dilutions_calculations_sheet!P97</f>
        <v>409.02616912696709</v>
      </c>
      <c r="F100" s="23">
        <f>dilutions_calculations_sheet!Q97</f>
        <v>3.2455371434529354E-2</v>
      </c>
      <c r="G100" s="23">
        <f>dilutions_calculations_sheet!R97</f>
        <v>323.98962856547064</v>
      </c>
      <c r="H100" s="19"/>
      <c r="I100" s="19"/>
    </row>
    <row r="101" spans="1:9" x14ac:dyDescent="0.2">
      <c r="A101" s="39" t="str">
        <f>dilutions_calculations_sheet!A98</f>
        <v>TMP_IS_33_A</v>
      </c>
      <c r="B101" s="37">
        <f>dilutions_calculations_sheet!B98</f>
        <v>0</v>
      </c>
      <c r="C101" s="21">
        <f>dilutions_calculations_sheet!N98</f>
        <v>0.45</v>
      </c>
      <c r="D101" s="22">
        <f>dilutions_calculations_sheet!O98</f>
        <v>61.304802941216117</v>
      </c>
      <c r="E101" s="22">
        <f>dilutions_calculations_sheet!P98</f>
        <v>388.69519705878389</v>
      </c>
      <c r="F101" s="23">
        <f>dilutions_calculations_sheet!Q98</f>
        <v>4.8559534409737287E-2</v>
      </c>
      <c r="G101" s="23">
        <f>dilutions_calculations_sheet!R98</f>
        <v>307.88546559026275</v>
      </c>
      <c r="H101" s="19"/>
      <c r="I101" s="19"/>
    </row>
    <row r="102" spans="1:9" x14ac:dyDescent="0.2">
      <c r="A102" s="39" t="str">
        <f>dilutions_calculations_sheet!A99</f>
        <v>TMP_IS_33_B</v>
      </c>
      <c r="B102" s="37">
        <f>dilutions_calculations_sheet!B99</f>
        <v>0</v>
      </c>
      <c r="C102" s="21">
        <f>dilutions_calculations_sheet!N99</f>
        <v>0.45</v>
      </c>
      <c r="D102" s="22">
        <f>dilutions_calculations_sheet!O99</f>
        <v>62.232136548360003</v>
      </c>
      <c r="E102" s="22">
        <f>dilutions_calculations_sheet!P99</f>
        <v>387.76786345163998</v>
      </c>
      <c r="F102" s="23">
        <f>dilutions_calculations_sheet!Q99</f>
        <v>4.9294075359955961E-2</v>
      </c>
      <c r="G102" s="23">
        <f>dilutions_calculations_sheet!R99</f>
        <v>307.15092464004402</v>
      </c>
      <c r="H102" s="19"/>
      <c r="I102" s="19"/>
    </row>
    <row r="103" spans="1:9" x14ac:dyDescent="0.2">
      <c r="A103" s="39" t="str">
        <f>dilutions_calculations_sheet!A100</f>
        <v>TMP_IS_33_C</v>
      </c>
      <c r="B103" s="37">
        <f>dilutions_calculations_sheet!B100</f>
        <v>0</v>
      </c>
      <c r="C103" s="21">
        <f>dilutions_calculations_sheet!N100</f>
        <v>0.45</v>
      </c>
      <c r="D103" s="22">
        <f>dilutions_calculations_sheet!O100</f>
        <v>58.224946004863448</v>
      </c>
      <c r="E103" s="22">
        <f>dilutions_calculations_sheet!P100</f>
        <v>391.77505399513655</v>
      </c>
      <c r="F103" s="23">
        <f>dilutions_calculations_sheet!Q100</f>
        <v>4.6119979730452336E-2</v>
      </c>
      <c r="G103" s="23">
        <f>dilutions_calculations_sheet!R100</f>
        <v>310.32502026954768</v>
      </c>
      <c r="H103" s="19"/>
      <c r="I103" s="19"/>
    </row>
    <row r="104" spans="1:9" x14ac:dyDescent="0.2">
      <c r="A104" s="39" t="str">
        <f>dilutions_calculations_sheet!A101</f>
        <v>TMP_IS_34_A</v>
      </c>
      <c r="B104" s="37">
        <f>dilutions_calculations_sheet!B101</f>
        <v>0</v>
      </c>
      <c r="C104" s="21">
        <f>dilutions_calculations_sheet!N101</f>
        <v>0.45</v>
      </c>
      <c r="D104" s="22">
        <f>dilutions_calculations_sheet!O101</f>
        <v>81.898460833741666</v>
      </c>
      <c r="E104" s="22">
        <f>dilutions_calculations_sheet!P101</f>
        <v>368.10153916625836</v>
      </c>
      <c r="F104" s="23">
        <f>dilutions_calculations_sheet!Q101</f>
        <v>6.4871770826406772E-2</v>
      </c>
      <c r="G104" s="23">
        <f>dilutions_calculations_sheet!R101</f>
        <v>291.57322917359323</v>
      </c>
      <c r="H104" s="19"/>
      <c r="I104" s="19"/>
    </row>
    <row r="105" spans="1:9" x14ac:dyDescent="0.2">
      <c r="A105" s="39" t="str">
        <f>dilutions_calculations_sheet!A102</f>
        <v>TMP_IS_34_B</v>
      </c>
      <c r="B105" s="37">
        <f>dilutions_calculations_sheet!B102</f>
        <v>0</v>
      </c>
      <c r="C105" s="21">
        <f>dilutions_calculations_sheet!N102</f>
        <v>0.45</v>
      </c>
      <c r="D105" s="22">
        <f>dilutions_calculations_sheet!O102</f>
        <v>80.002068021457532</v>
      </c>
      <c r="E105" s="22">
        <f>dilutions_calculations_sheet!P102</f>
        <v>369.99793197854245</v>
      </c>
      <c r="F105" s="23">
        <f>dilutions_calculations_sheet!Q102</f>
        <v>6.3369638079796523E-2</v>
      </c>
      <c r="G105" s="23">
        <f>dilutions_calculations_sheet!R102</f>
        <v>293.07536192020348</v>
      </c>
      <c r="H105" s="19"/>
      <c r="I105" s="19"/>
    </row>
    <row r="106" spans="1:9" x14ac:dyDescent="0.2">
      <c r="A106" s="39" t="str">
        <f>dilutions_calculations_sheet!A103</f>
        <v>TMP_IS_34_C</v>
      </c>
      <c r="B106" s="37">
        <f>dilutions_calculations_sheet!B103</f>
        <v>0</v>
      </c>
      <c r="C106" s="21">
        <f>dilutions_calculations_sheet!N103</f>
        <v>0.45</v>
      </c>
      <c r="D106" s="22">
        <f>dilutions_calculations_sheet!O103</f>
        <v>81.485288015405558</v>
      </c>
      <c r="E106" s="22">
        <f>dilutions_calculations_sheet!P103</f>
        <v>368.51471198459444</v>
      </c>
      <c r="F106" s="23">
        <f>dilutions_calculations_sheet!Q103</f>
        <v>6.4544496637002749E-2</v>
      </c>
      <c r="G106" s="23">
        <f>dilutions_calculations_sheet!R103</f>
        <v>291.90050336299726</v>
      </c>
      <c r="H106" s="19"/>
      <c r="I106" s="19"/>
    </row>
    <row r="107" spans="1:9" x14ac:dyDescent="0.2">
      <c r="A107" s="39" t="str">
        <f>dilutions_calculations_sheet!A104</f>
        <v>TMP_IS_35_A</v>
      </c>
      <c r="B107" s="37">
        <f>dilutions_calculations_sheet!B104</f>
        <v>0</v>
      </c>
      <c r="C107" s="21">
        <f>dilutions_calculations_sheet!N104</f>
        <v>0.45</v>
      </c>
      <c r="D107" s="22">
        <f>dilutions_calculations_sheet!O104</f>
        <v>118.46626222537472</v>
      </c>
      <c r="E107" s="22">
        <f>dilutions_calculations_sheet!P104</f>
        <v>331.53373777462525</v>
      </c>
      <c r="F107" s="23">
        <f>dilutions_calculations_sheet!Q104</f>
        <v>9.3837126308719321E-2</v>
      </c>
      <c r="G107" s="23">
        <f>dilutions_calculations_sheet!R104</f>
        <v>262.60787369128064</v>
      </c>
      <c r="H107" s="19"/>
      <c r="I107" s="19"/>
    </row>
    <row r="108" spans="1:9" x14ac:dyDescent="0.2">
      <c r="A108" s="39" t="str">
        <f>dilutions_calculations_sheet!A105</f>
        <v>TMP_IS_35_B</v>
      </c>
      <c r="B108" s="37">
        <f>dilutions_calculations_sheet!B105</f>
        <v>0</v>
      </c>
      <c r="C108" s="21">
        <f>dilutions_calculations_sheet!N105</f>
        <v>0.45</v>
      </c>
      <c r="D108" s="22">
        <f>dilutions_calculations_sheet!O105</f>
        <v>111.77670262599197</v>
      </c>
      <c r="E108" s="22">
        <f>dilutions_calculations_sheet!P105</f>
        <v>338.22329737400804</v>
      </c>
      <c r="F108" s="23">
        <f>dilutions_calculations_sheet!Q105</f>
        <v>8.8538326150048252E-2</v>
      </c>
      <c r="G108" s="23">
        <f>dilutions_calculations_sheet!R105</f>
        <v>267.9066738499518</v>
      </c>
      <c r="H108" s="19"/>
      <c r="I108" s="19"/>
    </row>
    <row r="109" spans="1:9" x14ac:dyDescent="0.2">
      <c r="A109" s="39" t="str">
        <f>dilutions_calculations_sheet!A106</f>
        <v>TMP_IS_35_C</v>
      </c>
      <c r="B109" s="37">
        <f>dilutions_calculations_sheet!B106</f>
        <v>0</v>
      </c>
      <c r="C109" s="21">
        <f>dilutions_calculations_sheet!N106</f>
        <v>0.45</v>
      </c>
      <c r="D109" s="22">
        <f>dilutions_calculations_sheet!O106</f>
        <v>112.61929063217059</v>
      </c>
      <c r="E109" s="22">
        <f>dilutions_calculations_sheet!P106</f>
        <v>337.38070936782941</v>
      </c>
      <c r="F109" s="23">
        <f>dilutions_calculations_sheet!Q106</f>
        <v>8.9205740109742318E-2</v>
      </c>
      <c r="G109" s="23">
        <f>dilutions_calculations_sheet!R106</f>
        <v>267.2392598902577</v>
      </c>
      <c r="H109" s="19"/>
      <c r="I109" s="19"/>
    </row>
    <row r="110" spans="1:9" x14ac:dyDescent="0.2">
      <c r="A110" s="39" t="str">
        <f>dilutions_calculations_sheet!A107</f>
        <v>TMP_IS_36_A</v>
      </c>
      <c r="B110" s="37">
        <f>dilutions_calculations_sheet!B107</f>
        <v>0</v>
      </c>
      <c r="C110" s="21">
        <f>dilutions_calculations_sheet!N107</f>
        <v>0.45</v>
      </c>
      <c r="D110" s="22">
        <f>dilutions_calculations_sheet!O107</f>
        <v>450</v>
      </c>
      <c r="E110" s="22">
        <f>dilutions_calculations_sheet!P107</f>
        <v>0</v>
      </c>
      <c r="F110" s="23">
        <f>dilutions_calculations_sheet!Q107</f>
        <v>0.35644500000000001</v>
      </c>
      <c r="G110" s="23">
        <f>dilutions_calculations_sheet!R107</f>
        <v>0</v>
      </c>
      <c r="H110" s="19"/>
      <c r="I110" s="19"/>
    </row>
    <row r="111" spans="1:9" x14ac:dyDescent="0.2">
      <c r="A111" s="39" t="str">
        <f>dilutions_calculations_sheet!A108</f>
        <v>TMP_IS_36_B</v>
      </c>
      <c r="B111" s="37">
        <f>dilutions_calculations_sheet!B108</f>
        <v>0</v>
      </c>
      <c r="C111" s="21">
        <f>dilutions_calculations_sheet!N108</f>
        <v>0.45</v>
      </c>
      <c r="D111" s="22" t="e">
        <f>dilutions_calculations_sheet!O108</f>
        <v>#DIV/0!</v>
      </c>
      <c r="E111" s="22" t="e">
        <f>dilutions_calculations_sheet!P108</f>
        <v>#DIV/0!</v>
      </c>
      <c r="F111" s="23" t="e">
        <f>dilutions_calculations_sheet!Q108</f>
        <v>#DIV/0!</v>
      </c>
      <c r="G111" s="23" t="e">
        <f>dilutions_calculations_sheet!R108</f>
        <v>#DIV/0!</v>
      </c>
      <c r="H111" s="19"/>
      <c r="I111" s="19"/>
    </row>
    <row r="112" spans="1:9" x14ac:dyDescent="0.2">
      <c r="A112" s="39" t="str">
        <f>dilutions_calculations_sheet!A109</f>
        <v>TMP_IS_36_C</v>
      </c>
      <c r="B112" s="37">
        <f>dilutions_calculations_sheet!B109</f>
        <v>0</v>
      </c>
      <c r="C112" s="21">
        <f>dilutions_calculations_sheet!N109</f>
        <v>0.45</v>
      </c>
      <c r="D112" s="22" t="e">
        <f>dilutions_calculations_sheet!O109</f>
        <v>#DIV/0!</v>
      </c>
      <c r="E112" s="22" t="e">
        <f>dilutions_calculations_sheet!P109</f>
        <v>#DIV/0!</v>
      </c>
      <c r="F112" s="23" t="e">
        <f>dilutions_calculations_sheet!Q109</f>
        <v>#DIV/0!</v>
      </c>
      <c r="G112" s="23" t="e">
        <f>dilutions_calculations_sheet!R109</f>
        <v>#DIV/0!</v>
      </c>
      <c r="H112" s="19"/>
      <c r="I112" s="19"/>
    </row>
    <row r="113" spans="1:9" s="27" customFormat="1" ht="92.25" customHeight="1" thickBot="1" x14ac:dyDescent="0.25">
      <c r="A113" s="40" t="s">
        <v>0</v>
      </c>
      <c r="B113" s="28" t="s">
        <v>23</v>
      </c>
      <c r="C113" s="25" t="s">
        <v>9</v>
      </c>
      <c r="D113" s="30" t="s">
        <v>10</v>
      </c>
      <c r="E113" s="30" t="s">
        <v>11</v>
      </c>
      <c r="F113" s="31" t="s">
        <v>12</v>
      </c>
      <c r="G113" s="31" t="s">
        <v>13</v>
      </c>
      <c r="H113" s="26" t="s">
        <v>14</v>
      </c>
      <c r="I113" s="26" t="s">
        <v>15</v>
      </c>
    </row>
    <row r="114" spans="1:9" x14ac:dyDescent="0.2">
      <c r="A114" s="39" t="str">
        <f>dilutions_calculations_sheet!A110</f>
        <v>TMP_IS_37_A</v>
      </c>
      <c r="B114" s="37">
        <f>dilutions_calculations_sheet!B110</f>
        <v>0</v>
      </c>
      <c r="C114" s="29">
        <f>dilutions_calculations_sheet!N110</f>
        <v>0.45</v>
      </c>
      <c r="D114" s="22">
        <f>dilutions_calculations_sheet!O110</f>
        <v>192.07426888120415</v>
      </c>
      <c r="E114" s="22">
        <f>dilutions_calculations_sheet!P110</f>
        <v>257.92573111879585</v>
      </c>
      <c r="F114" s="23">
        <f>dilutions_calculations_sheet!Q110</f>
        <v>0.15214202838080179</v>
      </c>
      <c r="G114" s="23">
        <f>dilutions_calculations_sheet!R110</f>
        <v>204.30297161919819</v>
      </c>
      <c r="H114" s="19"/>
      <c r="I114" s="19"/>
    </row>
    <row r="115" spans="1:9" x14ac:dyDescent="0.2">
      <c r="A115" s="39" t="str">
        <f>dilutions_calculations_sheet!A111</f>
        <v>TMP_IS_37_B</v>
      </c>
      <c r="B115" s="37">
        <f>dilutions_calculations_sheet!B111</f>
        <v>0</v>
      </c>
      <c r="C115" s="29">
        <f>dilutions_calculations_sheet!N111</f>
        <v>0.45</v>
      </c>
      <c r="D115" s="22">
        <f>dilutions_calculations_sheet!O111</f>
        <v>170.84823531438622</v>
      </c>
      <c r="E115" s="22">
        <f>dilutions_calculations_sheet!P111</f>
        <v>279.15176468561378</v>
      </c>
      <c r="F115" s="23">
        <f>dilutions_calculations_sheet!Q111</f>
        <v>0.13532888719252531</v>
      </c>
      <c r="G115" s="23">
        <f>dilutions_calculations_sheet!R111</f>
        <v>221.11611280747468</v>
      </c>
      <c r="H115" s="19"/>
      <c r="I115" s="19"/>
    </row>
    <row r="116" spans="1:9" x14ac:dyDescent="0.2">
      <c r="A116" s="39" t="str">
        <f>dilutions_calculations_sheet!A112</f>
        <v>TMP_IS_37_C</v>
      </c>
      <c r="B116" s="37">
        <f>dilutions_calculations_sheet!B112</f>
        <v>0</v>
      </c>
      <c r="C116" s="29">
        <f>dilutions_calculations_sheet!N112</f>
        <v>0.45</v>
      </c>
      <c r="D116" s="22">
        <f>dilutions_calculations_sheet!O112</f>
        <v>212.92963582360758</v>
      </c>
      <c r="E116" s="22">
        <f>dilutions_calculations_sheet!P112</f>
        <v>237.07036417639242</v>
      </c>
      <c r="F116" s="23">
        <f>dilutions_calculations_sheet!Q112</f>
        <v>0.16866156453587958</v>
      </c>
      <c r="G116" s="23">
        <f>dilutions_calculations_sheet!R112</f>
        <v>187.78343546412043</v>
      </c>
      <c r="H116" s="19"/>
      <c r="I116" s="19"/>
    </row>
    <row r="117" spans="1:9" x14ac:dyDescent="0.2">
      <c r="A117" s="39" t="str">
        <f>dilutions_calculations_sheet!A113</f>
        <v>TMP_IS_38_A</v>
      </c>
      <c r="B117" s="37">
        <f>dilutions_calculations_sheet!B113</f>
        <v>0</v>
      </c>
      <c r="C117" s="29">
        <f>dilutions_calculations_sheet!N113</f>
        <v>0.45</v>
      </c>
      <c r="D117" s="22">
        <f>dilutions_calculations_sheet!O113</f>
        <v>226.99210127141103</v>
      </c>
      <c r="E117" s="22">
        <f>dilutions_calculations_sheet!P113</f>
        <v>223.00789872858897</v>
      </c>
      <c r="F117" s="23">
        <f>dilutions_calculations_sheet!Q113</f>
        <v>0.1798004434170847</v>
      </c>
      <c r="G117" s="23">
        <f>dilutions_calculations_sheet!R113</f>
        <v>176.64455658291533</v>
      </c>
      <c r="H117" s="19"/>
      <c r="I117" s="19"/>
    </row>
    <row r="118" spans="1:9" x14ac:dyDescent="0.2">
      <c r="A118" s="39" t="str">
        <f>dilutions_calculations_sheet!A114</f>
        <v>TMP_IS_38_B</v>
      </c>
      <c r="B118" s="37">
        <f>dilutions_calculations_sheet!B114</f>
        <v>0</v>
      </c>
      <c r="C118" s="29">
        <f>dilutions_calculations_sheet!N114</f>
        <v>0.45</v>
      </c>
      <c r="D118" s="22">
        <f>dilutions_calculations_sheet!O114</f>
        <v>214.23926721258258</v>
      </c>
      <c r="E118" s="22">
        <f>dilutions_calculations_sheet!P114</f>
        <v>235.76073278741742</v>
      </c>
      <c r="F118" s="23">
        <f>dilutions_calculations_sheet!Q114</f>
        <v>0.16969892355908667</v>
      </c>
      <c r="G118" s="23">
        <f>dilutions_calculations_sheet!R114</f>
        <v>186.74607644091336</v>
      </c>
      <c r="H118" s="19"/>
      <c r="I118" s="19"/>
    </row>
    <row r="119" spans="1:9" x14ac:dyDescent="0.2">
      <c r="A119" s="39" t="str">
        <f>dilutions_calculations_sheet!A115</f>
        <v>TMP_IS_38_C</v>
      </c>
      <c r="B119" s="37">
        <f>dilutions_calculations_sheet!B115</f>
        <v>0</v>
      </c>
      <c r="C119" s="29">
        <f>dilutions_calculations_sheet!N115</f>
        <v>0.45</v>
      </c>
      <c r="D119" s="22">
        <f>dilutions_calculations_sheet!O115</f>
        <v>237.73688913127154</v>
      </c>
      <c r="E119" s="22">
        <f>dilutions_calculations_sheet!P115</f>
        <v>212.26311086872846</v>
      </c>
      <c r="F119" s="23">
        <f>dilutions_calculations_sheet!Q115</f>
        <v>0.1883113898808802</v>
      </c>
      <c r="G119" s="23">
        <f>dilutions_calculations_sheet!R115</f>
        <v>168.13361011911982</v>
      </c>
      <c r="H119" s="19"/>
      <c r="I119" s="19"/>
    </row>
    <row r="120" spans="1:9" x14ac:dyDescent="0.2">
      <c r="A120" s="39" t="str">
        <f>dilutions_calculations_sheet!A116</f>
        <v>TMP_IS_39_A</v>
      </c>
      <c r="B120" s="37">
        <f>dilutions_calculations_sheet!B116</f>
        <v>0</v>
      </c>
      <c r="C120" s="29">
        <f>dilutions_calculations_sheet!N116</f>
        <v>0.45</v>
      </c>
      <c r="D120" s="22">
        <f>dilutions_calculations_sheet!O116</f>
        <v>32.817703932027989</v>
      </c>
      <c r="E120" s="22">
        <f>dilutions_calculations_sheet!P116</f>
        <v>417.182296067972</v>
      </c>
      <c r="F120" s="23">
        <f>dilutions_calculations_sheet!Q116</f>
        <v>2.5994903284559369E-2</v>
      </c>
      <c r="G120" s="23">
        <f>dilutions_calculations_sheet!R116</f>
        <v>330.45009671544062</v>
      </c>
      <c r="H120" s="19"/>
      <c r="I120" s="19"/>
    </row>
    <row r="121" spans="1:9" x14ac:dyDescent="0.2">
      <c r="A121" s="39"/>
      <c r="B121" s="37"/>
      <c r="C121" s="29"/>
      <c r="D121" s="22"/>
      <c r="E121" s="22"/>
      <c r="F121" s="23"/>
      <c r="G121" s="23"/>
      <c r="H121" s="19"/>
      <c r="I121" s="19"/>
    </row>
    <row r="122" spans="1:9" x14ac:dyDescent="0.2">
      <c r="A122" s="39"/>
      <c r="B122" s="37"/>
      <c r="C122" s="29"/>
      <c r="D122" s="22"/>
      <c r="E122" s="22"/>
      <c r="F122" s="23"/>
      <c r="G122" s="23"/>
      <c r="H122" s="19"/>
      <c r="I122" s="19"/>
    </row>
    <row r="123" spans="1:9" x14ac:dyDescent="0.2">
      <c r="A123" s="39"/>
      <c r="B123" s="37"/>
      <c r="C123" s="29"/>
      <c r="D123" s="22"/>
      <c r="E123" s="22"/>
      <c r="F123" s="23"/>
      <c r="G123" s="23"/>
      <c r="H123" s="19"/>
      <c r="I123" s="19"/>
    </row>
    <row r="124" spans="1:9" x14ac:dyDescent="0.2">
      <c r="A124" s="39"/>
      <c r="B124" s="37"/>
      <c r="C124" s="29"/>
      <c r="D124" s="22"/>
      <c r="E124" s="22"/>
      <c r="F124" s="23"/>
      <c r="G124" s="23"/>
      <c r="H124" s="19"/>
      <c r="I124" s="19"/>
    </row>
    <row r="125" spans="1:9" x14ac:dyDescent="0.2">
      <c r="A125" s="39"/>
      <c r="B125" s="37"/>
      <c r="C125" s="29"/>
      <c r="D125" s="22"/>
      <c r="E125" s="22"/>
      <c r="F125" s="23"/>
      <c r="G125" s="23"/>
      <c r="H125" s="19"/>
      <c r="I125" s="19"/>
    </row>
    <row r="126" spans="1:9" x14ac:dyDescent="0.2">
      <c r="A126" s="39"/>
      <c r="B126" s="37"/>
      <c r="C126" s="29"/>
      <c r="D126" s="22"/>
      <c r="E126" s="22"/>
      <c r="F126" s="23"/>
      <c r="G126" s="23"/>
      <c r="H126" s="19"/>
      <c r="I126" s="19"/>
    </row>
    <row r="127" spans="1:9" x14ac:dyDescent="0.2">
      <c r="A127" s="39"/>
      <c r="B127" s="37"/>
      <c r="C127" s="29"/>
      <c r="D127" s="22"/>
      <c r="E127" s="22"/>
      <c r="F127" s="23"/>
      <c r="G127" s="23"/>
      <c r="H127" s="19"/>
      <c r="I127" s="19"/>
    </row>
    <row r="128" spans="1:9" x14ac:dyDescent="0.2">
      <c r="A128" s="39"/>
      <c r="B128" s="37"/>
      <c r="C128" s="29"/>
      <c r="D128" s="22"/>
      <c r="E128" s="22"/>
      <c r="F128" s="23"/>
      <c r="G128" s="23"/>
      <c r="H128" s="19"/>
      <c r="I128" s="19"/>
    </row>
    <row r="129" spans="1:9" x14ac:dyDescent="0.2">
      <c r="A129" s="39"/>
      <c r="B129" s="37"/>
      <c r="C129" s="29"/>
      <c r="D129" s="22"/>
      <c r="E129" s="22"/>
      <c r="F129" s="23"/>
      <c r="G129" s="23"/>
      <c r="H129" s="19"/>
      <c r="I129" s="19"/>
    </row>
    <row r="130" spans="1:9" x14ac:dyDescent="0.2">
      <c r="A130" s="39"/>
      <c r="B130" s="37"/>
      <c r="C130" s="29"/>
      <c r="D130" s="22"/>
      <c r="E130" s="22"/>
      <c r="F130" s="23"/>
      <c r="G130" s="23"/>
      <c r="H130" s="19"/>
      <c r="I130" s="19"/>
    </row>
    <row r="131" spans="1:9" x14ac:dyDescent="0.2">
      <c r="A131" s="39"/>
      <c r="B131" s="37"/>
      <c r="C131" s="29"/>
      <c r="D131" s="22"/>
      <c r="E131" s="22"/>
      <c r="F131" s="23"/>
      <c r="G131" s="23"/>
      <c r="H131" s="19"/>
      <c r="I131" s="19"/>
    </row>
    <row r="132" spans="1:9" x14ac:dyDescent="0.2">
      <c r="A132" s="39"/>
      <c r="B132" s="37"/>
      <c r="C132" s="29"/>
      <c r="D132" s="22"/>
      <c r="E132" s="22"/>
      <c r="F132" s="23"/>
      <c r="G132" s="23"/>
      <c r="H132" s="19"/>
      <c r="I132" s="19"/>
    </row>
    <row r="133" spans="1:9" x14ac:dyDescent="0.2">
      <c r="A133" s="39"/>
      <c r="B133" s="37"/>
      <c r="C133" s="29"/>
      <c r="D133" s="22"/>
      <c r="E133" s="22"/>
      <c r="F133" s="23"/>
      <c r="G133" s="23"/>
      <c r="H133" s="19"/>
      <c r="I133" s="19"/>
    </row>
    <row r="134" spans="1:9" x14ac:dyDescent="0.2">
      <c r="A134" s="39"/>
      <c r="B134" s="37"/>
      <c r="C134" s="29"/>
      <c r="D134" s="22"/>
      <c r="E134" s="22"/>
      <c r="F134" s="23"/>
      <c r="G134" s="23"/>
      <c r="H134" s="19"/>
      <c r="I134" s="19"/>
    </row>
    <row r="135" spans="1:9" x14ac:dyDescent="0.2">
      <c r="A135" s="39"/>
      <c r="B135" s="37"/>
      <c r="C135" s="29"/>
      <c r="D135" s="22"/>
      <c r="E135" s="22"/>
      <c r="F135" s="23"/>
      <c r="G135" s="23"/>
      <c r="H135" s="19"/>
      <c r="I135" s="19"/>
    </row>
    <row r="136" spans="1:9" x14ac:dyDescent="0.2">
      <c r="A136" s="39"/>
      <c r="B136" s="37"/>
      <c r="C136" s="29"/>
      <c r="D136" s="22"/>
      <c r="E136" s="22"/>
      <c r="F136" s="23"/>
      <c r="G136" s="23"/>
      <c r="H136" s="19"/>
      <c r="I136" s="19"/>
    </row>
    <row r="137" spans="1:9" x14ac:dyDescent="0.2">
      <c r="A137" s="39"/>
      <c r="B137" s="37"/>
      <c r="C137" s="29"/>
      <c r="D137" s="22"/>
      <c r="E137" s="22"/>
      <c r="F137" s="23"/>
      <c r="G137" s="23"/>
      <c r="H137" s="19"/>
      <c r="I137" s="19"/>
    </row>
    <row r="138" spans="1:9" x14ac:dyDescent="0.2">
      <c r="A138" s="39"/>
      <c r="B138" s="37"/>
      <c r="C138" s="29"/>
      <c r="D138" s="22"/>
      <c r="E138" s="22"/>
      <c r="F138" s="23"/>
      <c r="G138" s="23"/>
      <c r="H138" s="19"/>
      <c r="I138" s="19"/>
    </row>
    <row r="139" spans="1:9" x14ac:dyDescent="0.2">
      <c r="A139" s="39"/>
      <c r="B139" s="37"/>
      <c r="C139" s="29"/>
      <c r="D139" s="22"/>
      <c r="E139" s="22"/>
      <c r="F139" s="23"/>
      <c r="G139" s="23"/>
      <c r="H139" s="19"/>
      <c r="I139" s="19"/>
    </row>
    <row r="140" spans="1:9" x14ac:dyDescent="0.2">
      <c r="B140" s="20"/>
      <c r="C140" s="29"/>
      <c r="D140" s="22"/>
      <c r="E140" s="22"/>
      <c r="F140" s="23"/>
      <c r="G140" s="23"/>
      <c r="H140" s="19"/>
      <c r="I140" s="19"/>
    </row>
    <row r="141" spans="1:9" x14ac:dyDescent="0.2">
      <c r="D141" s="4"/>
      <c r="E141" s="4"/>
      <c r="F141" s="32"/>
      <c r="G141" s="32"/>
    </row>
    <row r="142" spans="1:9" x14ac:dyDescent="0.2">
      <c r="D142" s="4"/>
      <c r="E142" s="4"/>
      <c r="F142" s="32"/>
      <c r="G142" s="32"/>
    </row>
    <row r="143" spans="1:9" x14ac:dyDescent="0.2">
      <c r="D143" s="4"/>
      <c r="E143" s="4"/>
      <c r="F143" s="32"/>
      <c r="G143" s="32"/>
    </row>
    <row r="144" spans="1:9" x14ac:dyDescent="0.2">
      <c r="D144" s="4"/>
      <c r="E144" s="4"/>
      <c r="F144" s="32"/>
      <c r="G144" s="32"/>
    </row>
    <row r="145" spans="4:7" x14ac:dyDescent="0.2">
      <c r="D145" s="4"/>
      <c r="E145" s="4"/>
      <c r="F145" s="32"/>
      <c r="G145" s="32"/>
    </row>
    <row r="146" spans="4:7" x14ac:dyDescent="0.2">
      <c r="D146" s="4"/>
      <c r="E146" s="4"/>
      <c r="F146" s="32"/>
      <c r="G146" s="32"/>
    </row>
    <row r="147" spans="4:7" x14ac:dyDescent="0.2">
      <c r="D147" s="4"/>
      <c r="E147" s="4"/>
      <c r="F147" s="32"/>
      <c r="G147" s="32"/>
    </row>
    <row r="148" spans="4:7" x14ac:dyDescent="0.2">
      <c r="D148" s="4"/>
      <c r="E148" s="4"/>
      <c r="F148" s="32"/>
      <c r="G148" s="32"/>
    </row>
    <row r="149" spans="4:7" x14ac:dyDescent="0.2">
      <c r="D149" s="4"/>
      <c r="E149" s="4"/>
      <c r="F149" s="32"/>
      <c r="G149" s="32"/>
    </row>
    <row r="150" spans="4:7" x14ac:dyDescent="0.2">
      <c r="D150" s="4"/>
      <c r="E150" s="4"/>
      <c r="F150" s="32"/>
      <c r="G150" s="32"/>
    </row>
    <row r="151" spans="4:7" x14ac:dyDescent="0.2">
      <c r="D151" s="4"/>
      <c r="E151" s="4"/>
      <c r="F151" s="32"/>
      <c r="G151" s="32"/>
    </row>
    <row r="152" spans="4:7" x14ac:dyDescent="0.2">
      <c r="D152" s="4"/>
      <c r="E152" s="4"/>
      <c r="F152" s="32"/>
      <c r="G152" s="32"/>
    </row>
    <row r="153" spans="4:7" x14ac:dyDescent="0.2">
      <c r="D153" s="4"/>
      <c r="E153" s="4"/>
      <c r="F153" s="32"/>
      <c r="G153" s="32"/>
    </row>
    <row r="154" spans="4:7" x14ac:dyDescent="0.2">
      <c r="D154" s="4"/>
      <c r="E154" s="4"/>
      <c r="F154" s="32"/>
      <c r="G154" s="32"/>
    </row>
    <row r="155" spans="4:7" x14ac:dyDescent="0.2">
      <c r="D155" s="4"/>
      <c r="E155" s="4"/>
      <c r="F155" s="32"/>
      <c r="G155" s="32"/>
    </row>
    <row r="156" spans="4:7" x14ac:dyDescent="0.2">
      <c r="D156" s="4"/>
      <c r="E156" s="4"/>
      <c r="F156" s="32"/>
      <c r="G156" s="32"/>
    </row>
    <row r="157" spans="4:7" x14ac:dyDescent="0.2">
      <c r="D157" s="4"/>
      <c r="E157" s="4"/>
      <c r="F157" s="32"/>
      <c r="G157" s="32"/>
    </row>
    <row r="158" spans="4:7" x14ac:dyDescent="0.2">
      <c r="D158" s="4"/>
      <c r="E158" s="4"/>
      <c r="F158" s="32"/>
      <c r="G158" s="32"/>
    </row>
    <row r="159" spans="4:7" x14ac:dyDescent="0.2">
      <c r="D159" s="4"/>
      <c r="E159" s="4"/>
      <c r="F159" s="32"/>
      <c r="G159" s="32"/>
    </row>
    <row r="160" spans="4:7" x14ac:dyDescent="0.2">
      <c r="D160" s="4"/>
      <c r="E160" s="4"/>
      <c r="F160" s="32"/>
      <c r="G160" s="32"/>
    </row>
    <row r="161" spans="4:7" x14ac:dyDescent="0.2">
      <c r="D161" s="4"/>
      <c r="E161" s="4"/>
      <c r="F161" s="32"/>
      <c r="G161" s="32"/>
    </row>
    <row r="162" spans="4:7" x14ac:dyDescent="0.2">
      <c r="D162" s="4"/>
      <c r="E162" s="4"/>
      <c r="F162" s="32"/>
      <c r="G162" s="32"/>
    </row>
    <row r="163" spans="4:7" x14ac:dyDescent="0.2">
      <c r="D163" s="4"/>
      <c r="E163" s="4"/>
      <c r="F163" s="32"/>
      <c r="G163" s="32"/>
    </row>
    <row r="164" spans="4:7" x14ac:dyDescent="0.2">
      <c r="D164" s="4"/>
      <c r="E164" s="4"/>
      <c r="F164" s="32"/>
      <c r="G164" s="32"/>
    </row>
    <row r="165" spans="4:7" x14ac:dyDescent="0.2">
      <c r="D165" s="4"/>
      <c r="E165" s="4"/>
      <c r="F165" s="32"/>
      <c r="G165" s="32"/>
    </row>
    <row r="166" spans="4:7" x14ac:dyDescent="0.2">
      <c r="D166" s="4"/>
      <c r="E166" s="4"/>
      <c r="F166" s="32"/>
      <c r="G166" s="32"/>
    </row>
    <row r="167" spans="4:7" x14ac:dyDescent="0.2">
      <c r="D167" s="4"/>
      <c r="E167" s="4"/>
      <c r="F167" s="32"/>
      <c r="G167" s="32"/>
    </row>
    <row r="168" spans="4:7" x14ac:dyDescent="0.2">
      <c r="D168" s="4"/>
      <c r="E168" s="4"/>
      <c r="F168" s="32"/>
      <c r="G168" s="32"/>
    </row>
    <row r="169" spans="4:7" x14ac:dyDescent="0.2">
      <c r="D169" s="4"/>
      <c r="E169" s="4"/>
      <c r="F169" s="32"/>
      <c r="G169" s="32"/>
    </row>
    <row r="170" spans="4:7" x14ac:dyDescent="0.2">
      <c r="D170" s="4"/>
      <c r="E170" s="4"/>
      <c r="F170" s="32"/>
      <c r="G170" s="32"/>
    </row>
    <row r="171" spans="4:7" x14ac:dyDescent="0.2">
      <c r="D171" s="4"/>
      <c r="E171" s="4"/>
      <c r="F171" s="32"/>
      <c r="G171" s="32"/>
    </row>
    <row r="172" spans="4:7" x14ac:dyDescent="0.2">
      <c r="D172" s="4"/>
      <c r="E172" s="4"/>
      <c r="F172" s="32"/>
      <c r="G172" s="32"/>
    </row>
    <row r="173" spans="4:7" x14ac:dyDescent="0.2">
      <c r="D173" s="4"/>
      <c r="E173" s="4"/>
      <c r="F173" s="32"/>
      <c r="G173" s="32"/>
    </row>
    <row r="174" spans="4:7" x14ac:dyDescent="0.2">
      <c r="D174" s="4"/>
      <c r="E174" s="4"/>
      <c r="F174" s="32"/>
      <c r="G174" s="32"/>
    </row>
    <row r="175" spans="4:7" x14ac:dyDescent="0.2">
      <c r="D175" s="4"/>
      <c r="E175" s="4"/>
      <c r="F175" s="32"/>
      <c r="G175" s="32"/>
    </row>
    <row r="176" spans="4:7" x14ac:dyDescent="0.2">
      <c r="D176" s="4"/>
      <c r="E176" s="4"/>
      <c r="F176" s="32"/>
      <c r="G176" s="32"/>
    </row>
    <row r="177" spans="4:7" x14ac:dyDescent="0.2">
      <c r="D177" s="4"/>
      <c r="E177" s="4"/>
      <c r="F177" s="32"/>
      <c r="G177" s="32"/>
    </row>
    <row r="178" spans="4:7" x14ac:dyDescent="0.2">
      <c r="D178" s="4"/>
      <c r="E178" s="4"/>
      <c r="F178" s="32"/>
      <c r="G178" s="32"/>
    </row>
    <row r="179" spans="4:7" x14ac:dyDescent="0.2">
      <c r="D179" s="4"/>
      <c r="E179" s="4"/>
      <c r="F179" s="32"/>
      <c r="G179" s="32"/>
    </row>
    <row r="180" spans="4:7" x14ac:dyDescent="0.2">
      <c r="D180" s="4"/>
      <c r="E180" s="4"/>
      <c r="F180" s="32"/>
      <c r="G180" s="32"/>
    </row>
    <row r="181" spans="4:7" x14ac:dyDescent="0.2">
      <c r="D181" s="4"/>
      <c r="E181" s="4"/>
      <c r="F181" s="32"/>
      <c r="G181" s="32"/>
    </row>
    <row r="182" spans="4:7" x14ac:dyDescent="0.2">
      <c r="D182" s="4"/>
      <c r="E182" s="4"/>
      <c r="F182" s="32"/>
      <c r="G182" s="32"/>
    </row>
    <row r="183" spans="4:7" x14ac:dyDescent="0.2">
      <c r="D183" s="4"/>
      <c r="E183" s="4"/>
      <c r="F183" s="32"/>
      <c r="G183" s="32"/>
    </row>
    <row r="184" spans="4:7" x14ac:dyDescent="0.2">
      <c r="D184" s="4"/>
      <c r="E184" s="4"/>
      <c r="F184" s="32"/>
      <c r="G184" s="32"/>
    </row>
    <row r="185" spans="4:7" x14ac:dyDescent="0.2">
      <c r="D185" s="4"/>
      <c r="E185" s="4"/>
      <c r="F185" s="32"/>
      <c r="G185" s="32"/>
    </row>
    <row r="186" spans="4:7" x14ac:dyDescent="0.2">
      <c r="D186" s="4"/>
      <c r="E186" s="4"/>
      <c r="F186" s="32"/>
      <c r="G186" s="32"/>
    </row>
    <row r="187" spans="4:7" x14ac:dyDescent="0.2">
      <c r="D187" s="4"/>
      <c r="E187" s="4"/>
      <c r="F187" s="32"/>
      <c r="G187" s="32"/>
    </row>
    <row r="188" spans="4:7" x14ac:dyDescent="0.2">
      <c r="D188" s="4"/>
      <c r="E188" s="4"/>
      <c r="F188" s="32"/>
      <c r="G188" s="32"/>
    </row>
    <row r="189" spans="4:7" x14ac:dyDescent="0.2">
      <c r="D189" s="4"/>
      <c r="E189" s="4"/>
      <c r="F189" s="32"/>
      <c r="G189" s="32"/>
    </row>
    <row r="190" spans="4:7" x14ac:dyDescent="0.2">
      <c r="D190" s="4"/>
      <c r="E190" s="4"/>
      <c r="F190" s="32"/>
      <c r="G190" s="32"/>
    </row>
    <row r="191" spans="4:7" x14ac:dyDescent="0.2">
      <c r="D191" s="4"/>
      <c r="E191" s="4"/>
      <c r="F191" s="32"/>
      <c r="G191" s="32"/>
    </row>
    <row r="192" spans="4:7" x14ac:dyDescent="0.2">
      <c r="D192" s="4"/>
      <c r="E192" s="4"/>
      <c r="F192" s="32"/>
      <c r="G192" s="32"/>
    </row>
    <row r="193" spans="4:7" x14ac:dyDescent="0.2">
      <c r="D193" s="4"/>
      <c r="E193" s="4"/>
      <c r="F193" s="32"/>
      <c r="G193" s="32"/>
    </row>
    <row r="194" spans="4:7" x14ac:dyDescent="0.2">
      <c r="D194" s="4"/>
      <c r="E194" s="4"/>
      <c r="F194" s="32"/>
      <c r="G194" s="32"/>
    </row>
    <row r="195" spans="4:7" x14ac:dyDescent="0.2">
      <c r="D195" s="4"/>
      <c r="E195" s="4"/>
      <c r="F195" s="32"/>
      <c r="G195" s="32"/>
    </row>
    <row r="196" spans="4:7" x14ac:dyDescent="0.2">
      <c r="D196" s="4"/>
      <c r="E196" s="4"/>
      <c r="F196" s="32"/>
      <c r="G196" s="32"/>
    </row>
    <row r="197" spans="4:7" x14ac:dyDescent="0.2">
      <c r="D197" s="4"/>
      <c r="E197" s="4"/>
      <c r="F197" s="32"/>
      <c r="G197" s="32"/>
    </row>
    <row r="198" spans="4:7" x14ac:dyDescent="0.2">
      <c r="D198" s="4"/>
      <c r="E198" s="4"/>
      <c r="F198" s="32"/>
      <c r="G198" s="32"/>
    </row>
    <row r="199" spans="4:7" x14ac:dyDescent="0.2">
      <c r="D199" s="4"/>
      <c r="E199" s="4"/>
      <c r="F199" s="32"/>
      <c r="G199" s="32"/>
    </row>
    <row r="200" spans="4:7" x14ac:dyDescent="0.2">
      <c r="D200" s="4"/>
      <c r="E200" s="4"/>
      <c r="F200" s="32"/>
      <c r="G200" s="32"/>
    </row>
    <row r="201" spans="4:7" x14ac:dyDescent="0.2">
      <c r="D201" s="4"/>
      <c r="E201" s="4"/>
      <c r="F201" s="32"/>
      <c r="G201" s="32"/>
    </row>
    <row r="202" spans="4:7" x14ac:dyDescent="0.2">
      <c r="D202" s="4"/>
      <c r="E202" s="4"/>
      <c r="F202" s="32"/>
      <c r="G202" s="32"/>
    </row>
    <row r="203" spans="4:7" x14ac:dyDescent="0.2">
      <c r="D203" s="4"/>
      <c r="E203" s="4"/>
      <c r="F203" s="32"/>
      <c r="G203" s="32"/>
    </row>
    <row r="204" spans="4:7" x14ac:dyDescent="0.2">
      <c r="D204" s="4"/>
      <c r="E204" s="4"/>
      <c r="F204" s="32"/>
      <c r="G204" s="32"/>
    </row>
    <row r="205" spans="4:7" x14ac:dyDescent="0.2">
      <c r="D205" s="4"/>
      <c r="E205" s="4"/>
      <c r="F205" s="32"/>
      <c r="G205" s="32"/>
    </row>
    <row r="206" spans="4:7" x14ac:dyDescent="0.2">
      <c r="D206" s="4"/>
      <c r="E206" s="4"/>
      <c r="F206" s="32"/>
      <c r="G206" s="32"/>
    </row>
    <row r="207" spans="4:7" x14ac:dyDescent="0.2">
      <c r="D207" s="4"/>
      <c r="E207" s="4"/>
      <c r="F207" s="32"/>
      <c r="G207" s="32"/>
    </row>
    <row r="208" spans="4:7" x14ac:dyDescent="0.2">
      <c r="D208" s="4"/>
      <c r="E208" s="4"/>
      <c r="F208" s="32"/>
      <c r="G208" s="32"/>
    </row>
    <row r="209" spans="4:7" x14ac:dyDescent="0.2">
      <c r="D209" s="4"/>
      <c r="E209" s="4"/>
      <c r="F209" s="32"/>
      <c r="G209" s="32"/>
    </row>
    <row r="210" spans="4:7" x14ac:dyDescent="0.2">
      <c r="D210" s="4"/>
      <c r="E210" s="4"/>
      <c r="F210" s="32"/>
      <c r="G210" s="32"/>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2.xml><?xml version="1.0" encoding="utf-8"?>
<ds:datastoreItem xmlns:ds="http://schemas.openxmlformats.org/officeDocument/2006/customXml" ds:itemID="{FF21F518-5840-4B9C-B7A7-C68FEFA76CF1}">
  <ds:schemaRefs>
    <ds:schemaRef ds:uri="http://purl.org/dc/elements/1.1/"/>
    <ds:schemaRef ds:uri="482683a9-e61d-4853-b10b-3f4a908e17aa"/>
    <ds:schemaRef ds:uri="03570766-e33a-4164-8943-6d32a7ac417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cece13e-3376-4417-9525-be60b11a89a8"/>
    <ds:schemaRef ds:uri="http://www.w3.org/XML/1998/namespace"/>
  </ds:schemaRefs>
</ds:datastoreItem>
</file>

<file path=customXml/itemProps3.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 Jieun</cp:lastModifiedBy>
  <cp:revision/>
  <cp:lastPrinted>2024-04-03T00:51:56Z</cp:lastPrinted>
  <dcterms:created xsi:type="dcterms:W3CDTF">2022-08-18T21:01:11Z</dcterms:created>
  <dcterms:modified xsi:type="dcterms:W3CDTF">2024-05-03T20:25:45Z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