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3"/>
    <sheet state="visible" name="1. Meta de vendas e crescimento" sheetId="2" r:id="rId4"/>
    <sheet state="visible" name="2. Cálculo de Margem" sheetId="3" r:id="rId5"/>
    <sheet state="visible" name="3. Orçamento para Marketing" sheetId="4" r:id="rId6"/>
    <sheet state="visible" name="4. Diagnóstico de Marketing" sheetId="5" r:id="rId7"/>
    <sheet state="visible" name="5. Definição necessidades, açõe" sheetId="6" r:id="rId8"/>
    <sheet state="visible" name="6. Orçamento de Marketing" sheetId="7" r:id="rId9"/>
    <sheet state="hidden" name="Cronograma" sheetId="8" r:id="rId10"/>
  </sheets>
  <definedNames/>
  <calcPr/>
</workbook>
</file>

<file path=xl/sharedStrings.xml><?xml version="1.0" encoding="utf-8"?>
<sst xmlns="http://schemas.openxmlformats.org/spreadsheetml/2006/main" count="188" uniqueCount="142">
  <si>
    <t>Template: crie seu Orçamento de Marketing Digital</t>
  </si>
  <si>
    <t xml:space="preserve">Cada uma das abas indicam passos para chegar ao seu orçamento. </t>
  </si>
  <si>
    <t>Para CEOs e Empreendedores:</t>
  </si>
  <si>
    <t>1. Determine o crescimento esperado e metas do ano</t>
  </si>
  <si>
    <t>2. Trace a Margem de investimento de Marketing por venda</t>
  </si>
  <si>
    <t>3. Obtenha o orçamento para Marketing</t>
  </si>
  <si>
    <t>Para diretores de Marketing:</t>
  </si>
  <si>
    <t>4. Faça um diagnóstico da área</t>
  </si>
  <si>
    <t>5. Determine as demandas, ações e projetos do ano</t>
  </si>
  <si>
    <t>6. Obtenha o orçamento detalhado de Marketing</t>
  </si>
  <si>
    <t>1. Meta de vendas e crescimento esperado</t>
  </si>
  <si>
    <t>Insira abaixo, para todos os meses, o número de vendas do último ano.</t>
  </si>
  <si>
    <t>Número de vendas no último 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</si>
  <si>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</si>
  <si>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</si>
  <si>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</si>
  <si>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</si>
  <si>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</si>
  <si>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</si>
  <si>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</si>
  <si>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</si>
  <si>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</si>
  <si>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</si>
  <si>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</si>
  <si>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</si>
  <si>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*preencha todos os meses e para os não realizados ainda, coloque a expectativa</t>
  </si>
  <si>
    <t>No último ano, sua média de crescimento foi de</t>
  </si>
  <si>
    <t>Para o próximo ano, você quer crescer ao mês:</t>
  </si>
  <si>
    <t>&lt;= Altere caso ache viável/necessário</t>
  </si>
  <si>
    <t>Assim, sua projeção de vendas é:</t>
  </si>
  <si>
    <t>Projeção de vendas para o próximo ano</t>
  </si>
  <si>
    <t>2. Cálculo de Margem para orçamento de Marketing Digital</t>
  </si>
  <si>
    <t>* Nessa aba você vai colocar os dados de receitas e despesas da sua empresa em um determinado período para chegar a um valor de Marketing por produto vendido. Esse valor servirá como base para determinar o orçamento.</t>
  </si>
  <si>
    <t>Receita</t>
  </si>
  <si>
    <t>Número de vendas da empresa</t>
  </si>
  <si>
    <t>&lt;= Preencha os campos dentro da borda preta com os dados da sua empresa</t>
  </si>
  <si>
    <t>Preço médio por venda</t>
  </si>
  <si>
    <t>Despesas</t>
  </si>
  <si>
    <t>Custo total com vendas e comissão</t>
  </si>
  <si>
    <t>Custo total de materia prima / P&amp;D</t>
  </si>
  <si>
    <t>Custo de Atendimento e Administração / Operação / Manutenção</t>
  </si>
  <si>
    <t>Margem por venda antes do Marketing</t>
  </si>
  <si>
    <t>Quanto da margem (em R$) você vai disponibizar para Marketing?*</t>
  </si>
  <si>
    <t>*Para ajudar nessa decisão, veja quanto tem investido hoje:</t>
  </si>
  <si>
    <t>Investimento em Marketing no período</t>
  </si>
  <si>
    <t>Quanto você investe de Marketing por venda</t>
  </si>
  <si>
    <t>3. Orçamento para Marketing</t>
  </si>
  <si>
    <t>* Esta planilha só vai funcionar se você tiver preenchido as abas de "Cálculo de margem" e "Metas e crescimento esperados"</t>
  </si>
  <si>
    <t>Orçamento anual:</t>
  </si>
  <si>
    <t>Orçamento mês a mês</t>
  </si>
  <si>
    <t>4. Diagnóstico para Marketing</t>
  </si>
  <si>
    <t>Liste aqui quais você acredita que são os maiores objetivos e oportunidades de Marketing Digital para sua empresa.</t>
  </si>
  <si>
    <t>Para fazer o diagnóstico de Marketing e identificar as maiores oportunidades para sua empresa, consulte:</t>
  </si>
  <si>
    <t>Objetivos para o ano</t>
  </si>
  <si>
    <t xml:space="preserve">1 - </t>
  </si>
  <si>
    <t>2 -</t>
  </si>
  <si>
    <t>3 -</t>
  </si>
  <si>
    <t>4 -</t>
  </si>
  <si>
    <t>5 -</t>
  </si>
  <si>
    <t>6 -</t>
  </si>
  <si>
    <t>7 -</t>
  </si>
  <si>
    <t>8 -</t>
  </si>
  <si>
    <t>9 -</t>
  </si>
  <si>
    <t>5. Definição de necessidades, ações e projetos</t>
  </si>
  <si>
    <t>Trace aqui as ações que considerar necessárias de acordo com o seu diagnóstico e planejamento</t>
  </si>
  <si>
    <t>Boa parte das ações indicadas já vem com uma sugestão de orçamento que é geral e baseada em pesquisas. Altere caso considere necessário ao seu caso:</t>
  </si>
  <si>
    <t>Ações recorrentes</t>
  </si>
  <si>
    <t>Quantas vezes /mês</t>
  </si>
  <si>
    <t>Quem faz?</t>
  </si>
  <si>
    <t>Quando começa?</t>
  </si>
  <si>
    <t>Custo unitário</t>
  </si>
  <si>
    <t>Custo estimado</t>
  </si>
  <si>
    <t>Produção de 4 posts para o blog</t>
  </si>
  <si>
    <t>Gestão de mídias sociais (publicações + monitoramento 1x dia)</t>
  </si>
  <si>
    <t>Criação de 1 material rico (como eBook ou webinar)</t>
  </si>
  <si>
    <t>Montagem de 1 relatório</t>
  </si>
  <si>
    <t>Gestão de email marketing (envio de 1 email)</t>
  </si>
  <si>
    <t>Gestão de compra de mídia</t>
  </si>
  <si>
    <t>Gestão de SEO</t>
  </si>
  <si>
    <t>Projetos específicos</t>
  </si>
  <si>
    <t>Vai ser feito?</t>
  </si>
  <si>
    <t>Atração</t>
  </si>
  <si>
    <t>Planejamento de estratégia de conteúdo</t>
  </si>
  <si>
    <t>Planejamento de SEO</t>
  </si>
  <si>
    <t>Planejamento de Compra de mídia</t>
  </si>
  <si>
    <t>Conversão</t>
  </si>
  <si>
    <t>Criação de mecânica de geração de Leads (ofertas + promoção)</t>
  </si>
  <si>
    <t>Projeto otimização da conversão</t>
  </si>
  <si>
    <t>Relacionamento</t>
  </si>
  <si>
    <t>Criação de novas campanhas de Email Marketing</t>
  </si>
  <si>
    <t>Implementação de Automação de Marketing</t>
  </si>
  <si>
    <t>Setup em mídias sociais + estratégia de conteúdo</t>
  </si>
  <si>
    <t>Análise</t>
  </si>
  <si>
    <t>Alinhamento Marketing/Vendas</t>
  </si>
  <si>
    <t xml:space="preserve">Análise Estratégica </t>
  </si>
  <si>
    <t xml:space="preserve">Número de funcionários na área </t>
  </si>
  <si>
    <t>Qual função?</t>
  </si>
  <si>
    <t>Funcionário 1</t>
  </si>
  <si>
    <t>Funcionário 2</t>
  </si>
  <si>
    <t>Funcionário 3</t>
  </si>
  <si>
    <t>Funcionário 4</t>
  </si>
  <si>
    <t>Ferrramentas</t>
  </si>
  <si>
    <t>Versão</t>
  </si>
  <si>
    <t>Quanto custa</t>
  </si>
  <si>
    <t>RD Station</t>
  </si>
  <si>
    <t>Compra de Mídia</t>
  </si>
  <si>
    <t>Investimento mensal</t>
  </si>
  <si>
    <t>Investimentos em compra de mídia</t>
  </si>
  <si>
    <t>Capacitação</t>
  </si>
  <si>
    <t>Quando</t>
  </si>
  <si>
    <t>Curso 1</t>
  </si>
  <si>
    <t>Curso 2</t>
  </si>
  <si>
    <t>Curso 3</t>
  </si>
  <si>
    <t>Evento 1</t>
  </si>
  <si>
    <t>Evento 2</t>
  </si>
  <si>
    <t>6. Orçamento detalhado de Marketing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</si>
  <si>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</si>
  <si>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</si>
  <si>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</si>
  <si>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</si>
  <si>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</si>
  <si>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</si>
  <si>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</si>
  <si>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</si>
  <si>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</si>
  <si>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</si>
  <si>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</si>
  <si>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</si>
  <si>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indicado pela diretoria</t>
  </si>
  <si>
    <t>Total estimado pelo Marketing</t>
  </si>
  <si>
    <t>Pessoal</t>
  </si>
  <si>
    <t>Infra</t>
  </si>
  <si>
    <t>Novas estações de trabalho (PCs, mesas, cadeiras)</t>
  </si>
  <si>
    <t>Ferramentas</t>
  </si>
  <si>
    <t>Compra de mídia</t>
  </si>
  <si>
    <t>Serviços</t>
  </si>
  <si>
    <t>Preencha com os projetos escolhidos pela sua empresa</t>
  </si>
  <si>
    <t>Use a aba "Template - duração de projeto" para identificar alguns projetos pré-moldados</t>
  </si>
  <si>
    <t>Projeto</t>
  </si>
  <si>
    <t>Tempo estimado do projeto</t>
  </si>
  <si>
    <t>Mês:</t>
  </si>
  <si>
    <t>Contratações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</si>
</sst>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R$ &quot;#,##0.00"/>
    <numFmt numFmtId="165" formatCode="[$R$ -416]#,##0.00"/>
    <numFmt numFmtId="166" formatCode="[$R$]#,##0.00"/>
  </numFmts>
  <fonts count="25">
    <font>
      <sz val="10.0"/>
      <color rgb="FF000000"/>
      <name val="Arial"/>
    </font>
    <font>
      <b/>
      <sz val="24.0"/>
      <color rgb="FFFFFFFF"/>
    </font>
    <font>
      <b/>
      <sz val="18.0"/>
      <color rgb="FF666666"/>
    </font>
    <font>
      <b/>
      <u/>
      <sz val="12.0"/>
      <color rgb="FFFFFFFF"/>
    </font>
    <font>
      <color rgb="FFFFFFFF"/>
    </font>
    <font>
      <sz val="10.0"/>
    </font>
    <font>
      <sz val="12.0"/>
    </font>
    <font/>
    <font>
      <b/>
      <sz val="12.0"/>
      <color rgb="FFFFFFFF"/>
    </font>
    <font>
      <b/>
      <sz val="10.0"/>
    </font>
    <font>
      <b/>
      <color rgb="FFFFFFFF"/>
    </font>
    <font>
      <b/>
      <sz val="18.0"/>
      <color rgb="FFFFFFFF"/>
    </font>
    <font>
      <b/>
      <color rgb="FFF3F3F3"/>
    </font>
    <font>
      <color rgb="FFF3F3F3"/>
    </font>
    <font>
      <b/>
    </font>
    <font>
      <b/>
      <sz val="11.0"/>
      <color rgb="FFFFFFFF"/>
    </font>
    <font>
      <color rgb="FF000000"/>
    </font>
    <font>
      <sz val="11.0"/>
    </font>
    <font>
      <u/>
      <color rgb="FF0000FF"/>
    </font>
    <font>
      <u/>
    </font>
    <font>
      <b/>
      <sz val="11.0"/>
    </font>
    <font>
      <b/>
      <sz val="14.0"/>
      <color rgb="FFFFFFFF"/>
    </font>
    <font>
      <sz val="11.0"/>
      <name val="Arial"/>
    </font>
    <font>
      <b/>
      <sz val="14.0"/>
    </font>
    <font>
      <b/>
      <sz val="12.0"/>
    </font>
  </fonts>
  <fills count="12">
    <fill>
      <patternFill patternType="none"/>
    </fill>
    <fill>
      <patternFill patternType="lightGray"/>
    </fill>
    <fill>
      <patternFill patternType="solid">
        <fgColor rgb="FF6C9754"/>
        <bgColor rgb="FF6C9754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364C2A"/>
        <bgColor rgb="FF364C2A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hair">
        <color rgb="FFB7B7B7"/>
      </bottom>
    </border>
    <border>
      <top style="hair">
        <color rgb="FFB7B7B7"/>
      </top>
      <bottom style="hair">
        <color rgb="FFB7B7B7"/>
      </bottom>
    </border>
    <border>
      <left style="hair">
        <color rgb="FF999999"/>
      </left>
      <right style="hair">
        <color rgb="FF999999"/>
      </right>
      <top style="hair">
        <color rgb="FFB7B7B7"/>
      </top>
    </border>
    <border>
      <left style="hair">
        <color rgb="FF999999"/>
      </left>
      <right style="hair">
        <color rgb="FFB7B7B7"/>
      </right>
      <top style="hair">
        <color rgb="FFB7B7B7"/>
      </top>
    </border>
    <border>
      <left style="hair">
        <color rgb="FFB7B7B7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FFFFFF"/>
      </bottom>
    </border>
    <border>
      <top style="thin">
        <color rgb="FFFFFFFF"/>
      </top>
    </border>
    <border>
      <right style="hair">
        <color rgb="FFCCCCCC"/>
      </right>
      <top style="thin">
        <color rgb="FFFFFFFF"/>
      </top>
    </border>
    <border>
      <left style="hair">
        <color rgb="FFCCCCCC"/>
      </left>
      <top style="thin">
        <color rgb="FFFFFFFF"/>
      </top>
      <bottom style="hair">
        <color rgb="FFCCCCCC"/>
      </bottom>
    </border>
    <border>
      <top style="thin">
        <color rgb="FFFFFFFF"/>
      </top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4" numFmtId="0" xfId="0" applyAlignment="1" applyFont="1">
      <alignment readingOrder="0" vertical="center"/>
    </xf>
    <xf borderId="1" fillId="3" fontId="4" numFmtId="0" xfId="0" applyAlignment="1" applyBorder="1" applyFill="1" applyFont="1">
      <alignment readingOrder="0" vertical="center"/>
    </xf>
    <xf borderId="2" fillId="0" fontId="7" numFmtId="0" xfId="0" applyAlignment="1" applyBorder="1" applyFont="1">
      <alignment readingOrder="0"/>
    </xf>
    <xf borderId="3" fillId="0" fontId="7" numFmtId="0" xfId="0" applyBorder="1" applyFont="1"/>
    <xf borderId="0" fillId="0" fontId="7" numFmtId="0" xfId="0" applyAlignment="1" applyFont="1">
      <alignment horizontal="center" readingOrder="0" vertical="bottom"/>
    </xf>
    <xf borderId="4" fillId="0" fontId="7" numFmtId="0" xfId="0" applyBorder="1" applyFont="1"/>
    <xf borderId="0" fillId="0" fontId="7" numFmtId="0" xfId="0" applyAlignment="1" applyFont="1">
      <alignment readingOrder="0"/>
    </xf>
    <xf borderId="5" fillId="0" fontId="7" numFmtId="0" xfId="0" applyBorder="1" applyFont="1"/>
    <xf borderId="6" fillId="0" fontId="7" numFmtId="0" xfId="0" applyBorder="1" applyFont="1"/>
    <xf borderId="7" fillId="0" fontId="7" numFmtId="0" xfId="0" applyAlignment="1" applyBorder="1" applyFont="1">
      <alignment readingOrder="0"/>
    </xf>
    <xf borderId="8" fillId="0" fontId="7" numFmtId="0" xfId="0" applyBorder="1" applyFont="1"/>
    <xf borderId="4" fillId="3" fontId="4" numFmtId="0" xfId="0" applyAlignment="1" applyBorder="1" applyFont="1">
      <alignment readingOrder="0" vertical="center"/>
    </xf>
    <xf borderId="9" fillId="0" fontId="7" numFmtId="0" xfId="0" applyBorder="1" applyFont="1"/>
    <xf borderId="10" fillId="2" fontId="8" numFmtId="0" xfId="0" applyAlignment="1" applyBorder="1" applyFont="1">
      <alignment horizontal="center" readingOrder="0" shrinkToFit="0" vertical="center" wrapText="0"/>
    </xf>
    <xf borderId="10" fillId="0" fontId="7" numFmtId="0" xfId="0" applyBorder="1" applyFont="1"/>
    <xf borderId="11" fillId="0" fontId="9" numFmtId="0" xfId="0" applyAlignment="1" applyBorder="1" applyFont="1">
      <alignment horizontal="left" readingOrder="0" vertical="bottom"/>
    </xf>
    <xf borderId="11" fillId="4" fontId="7" numFmtId="0" xfId="0" applyAlignment="1" applyBorder="1" applyFill="1" applyFont="1">
      <alignment horizontal="left" readingOrder="0" vertical="bottom"/>
    </xf>
    <xf borderId="12" fillId="4" fontId="7" numFmtId="0" xfId="0" applyAlignment="1" applyBorder="1" applyFont="1">
      <alignment horizontal="left" readingOrder="0" vertical="bottom"/>
    </xf>
    <xf borderId="13" fillId="0" fontId="7" numFmtId="0" xfId="0" applyBorder="1" applyFont="1"/>
    <xf borderId="14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10" xfId="0" applyAlignment="1" applyFont="1" applyNumberFormat="1">
      <alignment readingOrder="0"/>
    </xf>
    <xf borderId="14" fillId="0" fontId="7" numFmtId="10" xfId="0" applyBorder="1" applyFont="1" applyNumberFormat="1"/>
    <xf borderId="0" fillId="0" fontId="7" numFmtId="1" xfId="0" applyAlignment="1" applyFont="1" applyNumberFormat="1">
      <alignment readingOrder="0"/>
    </xf>
    <xf borderId="0" fillId="0" fontId="10" numFmtId="0" xfId="0" applyFont="1"/>
    <xf borderId="0" fillId="0" fontId="11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vertical="top" wrapText="1"/>
    </xf>
    <xf borderId="0" fillId="2" fontId="12" numFmtId="0" xfId="0" applyAlignment="1" applyFont="1">
      <alignment horizontal="center" readingOrder="0"/>
    </xf>
    <xf borderId="14" fillId="0" fontId="7" numFmtId="3" xfId="0" applyAlignment="1" applyBorder="1" applyFont="1" applyNumberFormat="1">
      <alignment readingOrder="0"/>
    </xf>
    <xf borderId="4" fillId="0" fontId="7" numFmtId="0" xfId="0" applyAlignment="1" applyBorder="1" applyFont="1">
      <alignment readingOrder="0" shrinkToFit="0" wrapText="1"/>
    </xf>
    <xf borderId="14" fillId="0" fontId="7" numFmtId="164" xfId="0" applyAlignment="1" applyBorder="1" applyFont="1" applyNumberFormat="1">
      <alignment readingOrder="0"/>
    </xf>
    <xf borderId="2" fillId="0" fontId="7" numFmtId="0" xfId="0" applyBorder="1" applyFont="1"/>
    <xf borderId="0" fillId="5" fontId="12" numFmtId="0" xfId="0" applyAlignment="1" applyFill="1" applyFont="1">
      <alignment readingOrder="0"/>
    </xf>
    <xf borderId="0" fillId="5" fontId="13" numFmtId="164" xfId="0" applyFont="1" applyNumberFormat="1"/>
    <xf borderId="7" fillId="0" fontId="7" numFmtId="0" xfId="0" applyBorder="1" applyFont="1"/>
    <xf borderId="14" fillId="0" fontId="7" numFmtId="165" xfId="0" applyAlignment="1" applyBorder="1" applyFont="1" applyNumberFormat="1">
      <alignment readingOrder="0"/>
    </xf>
    <xf borderId="0" fillId="5" fontId="12" numFmtId="0" xfId="0" applyAlignment="1" applyFont="1">
      <alignment readingOrder="0"/>
    </xf>
    <xf borderId="0" fillId="0" fontId="14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vertical="center"/>
    </xf>
    <xf borderId="0" fillId="0" fontId="14" numFmtId="0" xfId="0" applyAlignment="1" applyFont="1">
      <alignment horizontal="left" readingOrder="0" vertical="center"/>
    </xf>
    <xf borderId="0" fillId="0" fontId="8" numFmtId="0" xfId="0" applyAlignment="1" applyFont="1">
      <alignment horizontal="center" readingOrder="0" shrinkToFit="0" vertical="center" wrapText="0"/>
    </xf>
    <xf borderId="0" fillId="0" fontId="7" numFmtId="165" xfId="0" applyFont="1" applyNumberFormat="1"/>
    <xf borderId="0" fillId="0" fontId="9" numFmtId="0" xfId="0" applyAlignment="1" applyFont="1">
      <alignment horizontal="left" readingOrder="0" vertical="bottom"/>
    </xf>
    <xf borderId="0" fillId="0" fontId="7" numFmtId="165" xfId="0" applyAlignment="1" applyFont="1" applyNumberFormat="1">
      <alignment readingOrder="0"/>
    </xf>
    <xf borderId="0" fillId="0" fontId="15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0" fontId="18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1" numFmtId="0" xfId="0" applyAlignment="1" applyFont="1">
      <alignment horizontal="center" readingOrder="0" vertical="center"/>
    </xf>
    <xf borderId="0" fillId="0" fontId="22" numFmtId="0" xfId="0" applyAlignment="1" applyFont="1">
      <alignment horizontal="left"/>
    </xf>
    <xf borderId="0" fillId="0" fontId="1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2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165" xfId="0" applyAlignment="1" applyFont="1" applyNumberFormat="1">
      <alignment horizontal="center" readingOrder="0"/>
    </xf>
    <xf borderId="0" fillId="0" fontId="7" numFmtId="165" xfId="0" applyAlignment="1" applyFont="1" applyNumberFormat="1">
      <alignment horizontal="center"/>
    </xf>
    <xf borderId="0" fillId="6" fontId="7" numFmtId="0" xfId="0" applyAlignment="1" applyFill="1" applyFont="1">
      <alignment readingOrder="0"/>
    </xf>
    <xf borderId="0" fillId="6" fontId="7" numFmtId="0" xfId="0" applyAlignment="1" applyFont="1">
      <alignment horizontal="center" readingOrder="0"/>
    </xf>
    <xf borderId="0" fillId="6" fontId="7" numFmtId="0" xfId="0" applyAlignment="1" applyFont="1">
      <alignment horizontal="center"/>
    </xf>
    <xf borderId="0" fillId="6" fontId="7" numFmtId="165" xfId="0" applyAlignment="1" applyFont="1" applyNumberFormat="1">
      <alignment horizontal="center" readingOrder="0"/>
    </xf>
    <xf borderId="0" fillId="6" fontId="7" numFmtId="165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6" fontId="14" numFmtId="0" xfId="0" applyAlignment="1" applyFont="1">
      <alignment readingOrder="0"/>
    </xf>
    <xf borderId="0" fillId="0" fontId="5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6" fontId="9" numFmtId="0" xfId="0" applyAlignment="1" applyFont="1">
      <alignment horizontal="left" readingOrder="0" vertical="center"/>
    </xf>
    <xf borderId="0" fillId="0" fontId="14" numFmtId="0" xfId="0" applyFont="1"/>
    <xf borderId="0" fillId="0" fontId="5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vertical="center"/>
    </xf>
    <xf borderId="0" fillId="0" fontId="7" numFmtId="166" xfId="0" applyAlignment="1" applyFont="1" applyNumberFormat="1">
      <alignment horizontal="center"/>
    </xf>
    <xf borderId="0" fillId="0" fontId="14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0" fillId="0" fontId="9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0" fillId="4" fontId="7" numFmtId="0" xfId="0" applyAlignment="1" applyFont="1">
      <alignment horizontal="center" readingOrder="0" vertical="bottom"/>
    </xf>
    <xf borderId="0" fillId="6" fontId="14" numFmtId="0" xfId="0" applyAlignment="1" applyFont="1">
      <alignment horizontal="center"/>
    </xf>
    <xf borderId="0" fillId="6" fontId="7" numFmtId="0" xfId="0" applyFont="1"/>
    <xf borderId="0" fillId="6" fontId="9" numFmtId="0" xfId="0" applyAlignment="1" applyFont="1">
      <alignment horizontal="center" vertical="bottom"/>
    </xf>
    <xf borderId="0" fillId="7" fontId="11" numFmtId="0" xfId="0" applyAlignment="1" applyFill="1" applyFont="1">
      <alignment horizontal="center" readingOrder="0" vertical="center"/>
    </xf>
    <xf borderId="15" fillId="0" fontId="7" numFmtId="0" xfId="0" applyBorder="1" applyFont="1"/>
    <xf borderId="16" fillId="0" fontId="7" numFmtId="0" xfId="0" applyAlignment="1" applyBorder="1" applyFont="1">
      <alignment horizontal="center" readingOrder="0" vertical="center"/>
    </xf>
    <xf borderId="16" fillId="0" fontId="7" numFmtId="0" xfId="0" applyBorder="1" applyFont="1"/>
    <xf borderId="17" fillId="8" fontId="23" numFmtId="0" xfId="0" applyAlignment="1" applyBorder="1" applyFill="1" applyFont="1">
      <alignment horizontal="left" readingOrder="0" vertical="center"/>
    </xf>
    <xf borderId="18" fillId="9" fontId="24" numFmtId="0" xfId="0" applyAlignment="1" applyBorder="1" applyFill="1" applyFont="1">
      <alignment horizontal="center" readingOrder="0" vertical="center"/>
    </xf>
    <xf borderId="19" fillId="0" fontId="7" numFmtId="0" xfId="0" applyBorder="1" applyFont="1"/>
    <xf borderId="20" fillId="0" fontId="7" numFmtId="0" xfId="0" applyBorder="1" applyFont="1"/>
    <xf borderId="21" fillId="0" fontId="9" numFmtId="0" xfId="0" applyAlignment="1" applyBorder="1" applyFont="1">
      <alignment horizontal="center" readingOrder="0" vertical="bottom"/>
    </xf>
    <xf borderId="22" fillId="0" fontId="9" numFmtId="0" xfId="0" applyAlignment="1" applyBorder="1" applyFont="1">
      <alignment horizontal="center" readingOrder="0" vertical="bottom"/>
    </xf>
    <xf borderId="23" fillId="0" fontId="7" numFmtId="0" xfId="0" applyAlignment="1" applyBorder="1" applyFont="1">
      <alignment horizontal="center" vertical="center"/>
    </xf>
    <xf borderId="21" fillId="0" fontId="7" numFmtId="0" xfId="0" applyAlignment="1" applyBorder="1" applyFont="1">
      <alignment horizontal="center" vertical="center"/>
    </xf>
    <xf borderId="21" fillId="10" fontId="7" numFmtId="0" xfId="0" applyAlignment="1" applyBorder="1" applyFill="1" applyFont="1">
      <alignment horizontal="center" vertical="center"/>
    </xf>
    <xf borderId="23" fillId="4" fontId="9" numFmtId="0" xfId="0" applyAlignment="1" applyBorder="1" applyFont="1">
      <alignment horizontal="left" readingOrder="0" vertical="center"/>
    </xf>
    <xf borderId="21" fillId="10" fontId="7" numFmtId="0" xfId="0" applyAlignment="1" applyBorder="1" applyFont="1">
      <alignment horizontal="center" readingOrder="0" vertical="center"/>
    </xf>
    <xf borderId="23" fillId="11" fontId="9" numFmtId="0" xfId="0" applyAlignment="1" applyBorder="1" applyFill="1" applyFont="1">
      <alignment horizontal="left" readingOrder="0" vertical="center"/>
    </xf>
    <xf borderId="23" fillId="11" fontId="9" numFmtId="0" xfId="0" applyAlignment="1" applyBorder="1" applyFont="1">
      <alignment horizontal="left" vertical="center"/>
    </xf>
    <xf borderId="21" fillId="11" fontId="7" numFmtId="0" xfId="0" applyAlignment="1" applyBorder="1" applyFont="1">
      <alignment horizontal="center" vertical="center"/>
    </xf>
    <xf borderId="23" fillId="4" fontId="9" numFmtId="0" xfId="0" applyAlignment="1" applyBorder="1" applyFont="1">
      <alignment horizontal="left" vertical="center"/>
    </xf>
    <xf borderId="23" fillId="11" fontId="7" numFmtId="0" xfId="0" applyAlignment="1" applyBorder="1" applyFont="1">
      <alignment horizontal="center" vertical="center"/>
    </xf>
    <xf borderId="23" fillId="4" fontId="7" numFmtId="0" xfId="0" applyAlignment="1" applyBorder="1" applyFont="1">
      <alignment horizontal="center" vertical="center"/>
    </xf>
    <xf borderId="17" fillId="8" fontId="23" numFmtId="0" xfId="0" applyAlignment="1" applyBorder="1" applyFont="1">
      <alignment horizontal="left" readingOrder="0" vertical="center"/>
    </xf>
    <xf borderId="23" fillId="0" fontId="7" numFmtId="0" xfId="0" applyBorder="1" applyFont="1"/>
    <xf borderId="21" fillId="0" fontId="7" numFmtId="0" xfId="0" applyBorder="1" applyFont="1"/>
    <xf borderId="22" fillId="0" fontId="7" numFmtId="0" xfId="0" applyBorder="1" applyFont="1"/>
    <xf borderId="24" fillId="0" fontId="7" numFmtId="0" xfId="0" applyBorder="1" applyFont="1"/>
    <xf borderId="25" fillId="0" fontId="7" numFmtId="0" xfId="0" applyBorder="1" applyFont="1"/>
    <xf borderId="26" fillId="0" fontId="7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342900</xdr:colOff>
      <xdr:row>0</xdr:row>
      <xdr:rowOff>228600</xdr:rowOff>
    </xdr:from>
    <xdr:ext cx="4857750" cy="4572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29"/>
    <col customWidth="1" min="2" max="2" width="28.71"/>
    <col customWidth="1" min="3" max="3" width="38.43"/>
    <col customWidth="1" min="4" max="4" width="17.57"/>
    <col customWidth="1" min="5" max="5" width="47.0"/>
    <col customWidth="1" min="6" max="6" width="8.57"/>
    <col customWidth="1" min="7" max="7" width="6.57"/>
    <col customWidth="1" min="8" max="8" width="4.14"/>
  </cols>
  <sheetData>
    <row r="1" ht="26.25" customHeight="1">
      <c r="A1" s="1"/>
      <c r="B1" s="1"/>
    </row>
    <row r="2" ht="39.0" customHeight="1">
      <c r="A2" s="1"/>
    </row>
    <row r="3">
      <c r="A3" s="2"/>
      <c r="B3" s="2"/>
      <c r="C3" s="2"/>
      <c r="D3" s="2"/>
      <c r="E3" s="2"/>
    </row>
    <row r="4">
      <c r="A4" s="2"/>
      <c r="B4" s="2" t="s">
        <v>0</v>
      </c>
      <c r="C4" s="2"/>
      <c r="D4" s="2"/>
      <c r="E4" s="2"/>
    </row>
    <row r="5">
      <c r="A5" s="2"/>
      <c r="B5" s="2"/>
      <c r="C5" s="2"/>
      <c r="D5" s="2"/>
      <c r="E5" s="2"/>
    </row>
    <row r="7" ht="41.25" customHeight="1">
      <c r="C7" s="3" t="str">
        <f>HYPERLINK("http://materiais.resultadosdigitais.com.br/ebook-como-montar-orcamento-mkt-digital","Baixe aqui caso não tenha visto o eBook complementar")</f>
        <v>Baixe aqui caso não tenha visto o eBook complementar</v>
      </c>
      <c r="D7" s="4"/>
    </row>
    <row r="10">
      <c r="A10" s="5"/>
      <c r="B10" s="6" t="s">
        <v>1</v>
      </c>
    </row>
    <row r="12">
      <c r="A12" s="7"/>
      <c r="B12" s="8" t="s">
        <v>2</v>
      </c>
      <c r="C12" s="9" t="s">
        <v>3</v>
      </c>
      <c r="D12" s="10"/>
      <c r="F12" s="11"/>
    </row>
    <row r="13">
      <c r="A13" s="7"/>
      <c r="B13" s="12"/>
      <c r="C13" s="13" t="s">
        <v>4</v>
      </c>
      <c r="D13" s="14"/>
    </row>
    <row r="14">
      <c r="A14" s="7"/>
      <c r="B14" s="15"/>
      <c r="C14" s="16" t="s">
        <v>5</v>
      </c>
      <c r="D14" s="17"/>
    </row>
    <row r="15">
      <c r="A15" s="7"/>
      <c r="B15" s="18" t="s">
        <v>6</v>
      </c>
      <c r="C15" s="13" t="s">
        <v>7</v>
      </c>
      <c r="D15" s="14"/>
    </row>
    <row r="16">
      <c r="A16" s="7"/>
      <c r="B16" s="12"/>
      <c r="C16" s="13" t="s">
        <v>8</v>
      </c>
      <c r="D16" s="14"/>
    </row>
    <row r="17">
      <c r="A17" s="7"/>
      <c r="B17" s="15"/>
      <c r="C17" s="16" t="s">
        <v>9</v>
      </c>
      <c r="D17" s="17"/>
    </row>
    <row r="19">
      <c r="D19" s="11"/>
      <c r="F19" s="11"/>
    </row>
    <row r="22">
      <c r="C22" s="13"/>
    </row>
  </sheetData>
  <mergeCells count="10">
    <mergeCell ref="C15:D15"/>
    <mergeCell ref="C16:D16"/>
    <mergeCell ref="B1:C2"/>
    <mergeCell ref="B10:D10"/>
    <mergeCell ref="B11:D11"/>
    <mergeCell ref="B12:B14"/>
    <mergeCell ref="C12:D12"/>
    <mergeCell ref="C14:D14"/>
    <mergeCell ref="B15:B17"/>
    <mergeCell ref="C17:D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3" width="8.71"/>
  </cols>
  <sheetData>
    <row r="2">
      <c r="B2" s="2" t="s">
        <v>10</v>
      </c>
    </row>
    <row r="4">
      <c r="B4" s="13" t="s">
        <v>11</v>
      </c>
    </row>
    <row r="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>
      <c r="B6" s="20" t="s">
        <v>12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>
      <c r="B7" s="22" t="s">
        <v>13</v>
      </c>
      <c r="C7" s="23" t="s">
        <v>14</v>
      </c>
      <c r="D7" s="22" t="s">
        <v>15</v>
      </c>
      <c r="E7" s="23" t="s">
        <v>16</v>
      </c>
      <c r="F7" s="22" t="s">
        <v>17</v>
      </c>
      <c r="G7" s="23" t="s">
        <v>18</v>
      </c>
      <c r="H7" s="22" t="s">
        <v>19</v>
      </c>
      <c r="I7" s="23" t="s">
        <v>20</v>
      </c>
      <c r="J7" s="22" t="s">
        <v>21</v>
      </c>
      <c r="K7" s="23" t="s">
        <v>22</v>
      </c>
      <c r="L7" s="22" t="s">
        <v>23</v>
      </c>
      <c r="M7" s="24" t="s">
        <v>24</v>
      </c>
      <c r="N7" s="25"/>
    </row>
    <row r="8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>
      <c r="A9" s="27"/>
      <c r="B9" s="13" t="s">
        <v>25</v>
      </c>
      <c r="C9" s="13"/>
      <c r="D9" s="13"/>
      <c r="E9" s="13"/>
      <c r="F9" s="13"/>
      <c r="G9" s="13"/>
      <c r="H9" s="13"/>
      <c r="I9" s="13"/>
      <c r="J9" s="13"/>
    </row>
    <row r="11">
      <c r="B11" s="13" t="s">
        <v>26</v>
      </c>
      <c r="C11" s="13"/>
      <c r="D11" s="13"/>
      <c r="G11" s="28" t="str">
        <f>iferror(((L8/B8)^(1/12)-1),"")</f>
        <v/>
      </c>
    </row>
    <row r="12">
      <c r="B12" s="13" t="s">
        <v>27</v>
      </c>
      <c r="C12" s="13"/>
      <c r="D12" s="13"/>
      <c r="G12" s="29" t="str">
        <f>G11</f>
        <v/>
      </c>
      <c r="H12" s="13" t="s">
        <v>28</v>
      </c>
    </row>
    <row r="14">
      <c r="B14" s="13" t="s">
        <v>29</v>
      </c>
    </row>
    <row r="15">
      <c r="B15" s="20" t="s">
        <v>30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>
      <c r="B16" s="22" t="s">
        <v>13</v>
      </c>
      <c r="C16" s="23" t="s">
        <v>14</v>
      </c>
      <c r="D16" s="22" t="s">
        <v>15</v>
      </c>
      <c r="E16" s="23" t="s">
        <v>16</v>
      </c>
      <c r="F16" s="22" t="s">
        <v>17</v>
      </c>
      <c r="G16" s="23" t="s">
        <v>18</v>
      </c>
      <c r="H16" s="22" t="s">
        <v>19</v>
      </c>
      <c r="I16" s="23" t="s">
        <v>20</v>
      </c>
      <c r="J16" s="22" t="s">
        <v>21</v>
      </c>
      <c r="K16" s="23" t="s">
        <v>22</v>
      </c>
      <c r="L16" s="22" t="s">
        <v>23</v>
      </c>
      <c r="M16" s="24" t="s">
        <v>24</v>
      </c>
    </row>
    <row r="17">
      <c r="B17" s="30">
        <f>L8+L8*G12</f>
        <v>0</v>
      </c>
      <c r="C17" s="30">
        <f t="shared" ref="C17:M17" si="1">B17+B17*$G$12</f>
        <v>0</v>
      </c>
      <c r="D17" s="30">
        <f t="shared" si="1"/>
        <v>0</v>
      </c>
      <c r="E17" s="30">
        <f t="shared" si="1"/>
        <v>0</v>
      </c>
      <c r="F17" s="30">
        <f t="shared" si="1"/>
        <v>0</v>
      </c>
      <c r="G17" s="30">
        <f t="shared" si="1"/>
        <v>0</v>
      </c>
      <c r="H17" s="30">
        <f t="shared" si="1"/>
        <v>0</v>
      </c>
      <c r="I17" s="30">
        <f t="shared" si="1"/>
        <v>0</v>
      </c>
      <c r="J17" s="30">
        <f t="shared" si="1"/>
        <v>0</v>
      </c>
      <c r="K17" s="30">
        <f t="shared" si="1"/>
        <v>0</v>
      </c>
      <c r="L17" s="30">
        <f t="shared" si="1"/>
        <v>0</v>
      </c>
      <c r="M17" s="30">
        <f t="shared" si="1"/>
        <v>0</v>
      </c>
    </row>
  </sheetData>
  <mergeCells count="3">
    <mergeCell ref="A5:A6"/>
    <mergeCell ref="B6:M6"/>
    <mergeCell ref="B15:M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8.71"/>
    <col customWidth="1" min="2" max="2" width="57.71"/>
    <col customWidth="1" min="4" max="4" width="20.14"/>
    <col customWidth="1" min="5" max="5" width="20.0"/>
  </cols>
  <sheetData>
    <row r="1">
      <c r="A1" s="31"/>
      <c r="B1" s="32"/>
      <c r="C1" s="32"/>
      <c r="D1" s="32"/>
      <c r="E1" s="32"/>
    </row>
    <row r="2" ht="36.75" customHeight="1">
      <c r="A2" s="31"/>
      <c r="B2" s="2" t="s">
        <v>31</v>
      </c>
      <c r="C2" s="32"/>
      <c r="D2" s="32"/>
      <c r="E2" s="32"/>
    </row>
    <row r="3">
      <c r="B3" s="33"/>
      <c r="C3" s="33"/>
      <c r="D3" s="33"/>
      <c r="E3" s="33"/>
    </row>
    <row r="4">
      <c r="B4" s="33" t="s">
        <v>32</v>
      </c>
    </row>
    <row r="7">
      <c r="B7" s="34" t="s">
        <v>33</v>
      </c>
    </row>
    <row r="8">
      <c r="B8" s="27" t="s">
        <v>34</v>
      </c>
      <c r="C8" s="35"/>
      <c r="D8" s="36" t="s">
        <v>35</v>
      </c>
      <c r="F8" s="27"/>
      <c r="G8" s="27"/>
    </row>
    <row r="9">
      <c r="B9" s="27" t="s">
        <v>36</v>
      </c>
      <c r="C9" s="37"/>
      <c r="D9" s="12"/>
      <c r="F9" s="27"/>
      <c r="G9" s="27"/>
    </row>
    <row r="10">
      <c r="C10" s="38"/>
    </row>
    <row r="11">
      <c r="B11" s="34" t="s">
        <v>37</v>
      </c>
    </row>
    <row r="12">
      <c r="B12" s="13" t="s">
        <v>38</v>
      </c>
      <c r="C12" s="37"/>
      <c r="D12" s="12"/>
    </row>
    <row r="13">
      <c r="B13" s="13" t="s">
        <v>39</v>
      </c>
      <c r="C13" s="37"/>
      <c r="D13" s="12"/>
    </row>
    <row r="14">
      <c r="B14" s="13" t="s">
        <v>40</v>
      </c>
      <c r="C14" s="37"/>
      <c r="D14" s="12"/>
    </row>
    <row r="15">
      <c r="C15" s="38"/>
    </row>
    <row r="16">
      <c r="B16" s="39" t="s">
        <v>41</v>
      </c>
      <c r="C16" s="40" t="str">
        <f>(C9*C8-(C12+C13+C14))/C8</f>
        <v>#DIV/0!</v>
      </c>
    </row>
    <row r="17">
      <c r="C17" s="41"/>
    </row>
    <row r="18">
      <c r="B18" s="13" t="s">
        <v>42</v>
      </c>
      <c r="C18" s="42"/>
      <c r="D18" s="12"/>
    </row>
    <row r="19">
      <c r="C19" s="38"/>
    </row>
    <row r="20">
      <c r="B20" s="27" t="s">
        <v>43</v>
      </c>
    </row>
    <row r="21">
      <c r="B21" s="27" t="s">
        <v>44</v>
      </c>
      <c r="C21" s="26"/>
      <c r="D21" s="12"/>
    </row>
    <row r="22">
      <c r="C22" s="38"/>
    </row>
    <row r="23">
      <c r="B23" s="43" t="s">
        <v>45</v>
      </c>
      <c r="C23" s="40" t="str">
        <f>C21/C8</f>
        <v>#DIV/0!</v>
      </c>
    </row>
  </sheetData>
  <mergeCells count="5">
    <mergeCell ref="B4:E5"/>
    <mergeCell ref="B7:C7"/>
    <mergeCell ref="D8:E9"/>
    <mergeCell ref="B11:C11"/>
    <mergeCell ref="B20:C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8.71"/>
    <col customWidth="1" min="2" max="13" width="13.57"/>
  </cols>
  <sheetData>
    <row r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>
      <c r="A2" s="44"/>
      <c r="B2" s="2" t="s">
        <v>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>
      <c r="A4" s="44"/>
      <c r="B4" s="45" t="s">
        <v>47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>
      <c r="A5" s="44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>
      <c r="A6" s="47"/>
      <c r="B6" s="20" t="s">
        <v>48</v>
      </c>
      <c r="C6" s="21"/>
      <c r="D6" s="48">
        <f>sum(B10:M10)</f>
        <v>0</v>
      </c>
    </row>
    <row r="8">
      <c r="A8" s="47"/>
      <c r="B8" s="20" t="s">
        <v>49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>
      <c r="A9" s="49"/>
      <c r="B9" s="22" t="s">
        <v>13</v>
      </c>
      <c r="C9" s="23" t="s">
        <v>14</v>
      </c>
      <c r="D9" s="22" t="s">
        <v>15</v>
      </c>
      <c r="E9" s="23" t="s">
        <v>16</v>
      </c>
      <c r="F9" s="22" t="s">
        <v>17</v>
      </c>
      <c r="G9" s="23" t="s">
        <v>18</v>
      </c>
      <c r="H9" s="22" t="s">
        <v>19</v>
      </c>
      <c r="I9" s="23" t="s">
        <v>20</v>
      </c>
      <c r="J9" s="22" t="s">
        <v>21</v>
      </c>
      <c r="K9" s="23" t="s">
        <v>22</v>
      </c>
      <c r="L9" s="22" t="s">
        <v>23</v>
      </c>
      <c r="M9" s="24" t="s">
        <v>24</v>
      </c>
    </row>
    <row r="10">
      <c r="A10" s="13"/>
      <c r="B10" s="50">
        <f>'1. Meta de vendas e crescimento'!B17*'2. Cálculo de Margem'!$C$18</f>
        <v>0</v>
      </c>
      <c r="C10" s="50">
        <f>'1. Meta de vendas e crescimento'!C17*'2. Cálculo de Margem'!$C$18</f>
        <v>0</v>
      </c>
      <c r="D10" s="50">
        <f>'1. Meta de vendas e crescimento'!D17*'2. Cálculo de Margem'!$C$18</f>
        <v>0</v>
      </c>
      <c r="E10" s="50">
        <f>'1. Meta de vendas e crescimento'!E17*'2. Cálculo de Margem'!$C$18</f>
        <v>0</v>
      </c>
      <c r="F10" s="50">
        <f>'1. Meta de vendas e crescimento'!F17*'2. Cálculo de Margem'!$C$18</f>
        <v>0</v>
      </c>
      <c r="G10" s="50">
        <f>'1. Meta de vendas e crescimento'!G17*'2. Cálculo de Margem'!$C$18</f>
        <v>0</v>
      </c>
      <c r="H10" s="50">
        <f>'1. Meta de vendas e crescimento'!H17*'2. Cálculo de Margem'!$C$18</f>
        <v>0</v>
      </c>
      <c r="I10" s="50">
        <f>'1. Meta de vendas e crescimento'!I17*'2. Cálculo de Margem'!$C$18</f>
        <v>0</v>
      </c>
      <c r="J10" s="50">
        <f>'1. Meta de vendas e crescimento'!J17*'2. Cálculo de Margem'!$C$18</f>
        <v>0</v>
      </c>
      <c r="K10" s="50">
        <f>'1. Meta de vendas e crescimento'!K17*'2. Cálculo de Margem'!$C$18</f>
        <v>0</v>
      </c>
      <c r="L10" s="50">
        <f>'1. Meta de vendas e crescimento'!L17*'2. Cálculo de Margem'!$C$18</f>
        <v>0</v>
      </c>
      <c r="M10" s="50">
        <f>'1. Meta de vendas e crescimento'!M17*'2. Cálculo de Margem'!$C$18</f>
        <v>0</v>
      </c>
    </row>
  </sheetData>
  <mergeCells count="2">
    <mergeCell ref="B6:C6"/>
    <mergeCell ref="B8:M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8.71"/>
    <col customWidth="1" min="3" max="3" width="85.71"/>
    <col customWidth="1" min="4" max="4" width="17.0"/>
    <col customWidth="1" min="5" max="5" width="0.43"/>
    <col customWidth="1" min="6" max="6" width="49.43"/>
    <col customWidth="1" min="7" max="7" width="26.14"/>
  </cols>
  <sheetData>
    <row r="1">
      <c r="A1" s="51"/>
      <c r="B1" s="51"/>
      <c r="C1" s="51"/>
      <c r="D1" s="51"/>
      <c r="E1" s="51"/>
      <c r="F1" s="52"/>
      <c r="G1" s="52"/>
      <c r="H1" s="52"/>
      <c r="I1" s="52"/>
      <c r="J1" s="52"/>
    </row>
    <row r="2">
      <c r="A2" s="51"/>
      <c r="B2" s="2" t="s">
        <v>50</v>
      </c>
      <c r="C2" s="51"/>
      <c r="D2" s="51"/>
      <c r="E2" s="51"/>
      <c r="F2" s="52"/>
      <c r="G2" s="52"/>
      <c r="H2" s="52"/>
      <c r="I2" s="52"/>
      <c r="J2" s="52"/>
    </row>
    <row r="3">
      <c r="A3" s="51"/>
      <c r="B3" s="51"/>
      <c r="C3" s="51"/>
      <c r="D3" s="51"/>
      <c r="E3" s="51"/>
      <c r="F3" s="52"/>
      <c r="G3" s="52"/>
      <c r="H3" s="52"/>
      <c r="I3" s="52"/>
      <c r="J3" s="52"/>
    </row>
    <row r="4">
      <c r="A4" s="51"/>
      <c r="B4" s="53" t="s">
        <v>51</v>
      </c>
      <c r="C4" s="51"/>
      <c r="D4" s="51"/>
      <c r="E4" s="51"/>
      <c r="F4" s="52"/>
      <c r="G4" s="52"/>
      <c r="H4" s="52"/>
      <c r="I4" s="52"/>
      <c r="J4" s="52"/>
    </row>
    <row r="5">
      <c r="A5" s="51"/>
      <c r="B5" s="51"/>
      <c r="C5" s="51"/>
      <c r="D5" s="51"/>
      <c r="E5" s="51"/>
      <c r="F5" s="52"/>
      <c r="G5" s="52"/>
      <c r="H5" s="52"/>
      <c r="I5" s="52"/>
      <c r="J5" s="52"/>
    </row>
    <row r="6">
      <c r="A6" s="51"/>
      <c r="B6" s="53" t="s">
        <v>52</v>
      </c>
      <c r="C6" s="51"/>
      <c r="D6" s="51"/>
      <c r="E6" s="51"/>
      <c r="F6" s="52"/>
      <c r="G6" s="52"/>
      <c r="H6" s="52"/>
      <c r="I6" s="52"/>
      <c r="J6" s="52"/>
    </row>
    <row r="7" ht="4.5" customHeight="1">
      <c r="A7" s="51"/>
      <c r="B7" s="51"/>
      <c r="C7" s="51"/>
      <c r="D7" s="51"/>
      <c r="E7" s="51"/>
      <c r="F7" s="52"/>
      <c r="G7" s="52"/>
      <c r="H7" s="52"/>
      <c r="I7" s="52"/>
      <c r="J7" s="52"/>
    </row>
    <row r="8">
      <c r="A8" s="51"/>
      <c r="B8" s="54" t="str">
        <f>HYPERLINK("http://ferramentas.resultadosdigitais.com.br/funil-de-vendas/","Benchmarking do Funil de Vendas")</f>
        <v>Benchmarking do Funil de Vendas</v>
      </c>
      <c r="C8" s="55"/>
      <c r="D8" s="55"/>
      <c r="F8" s="52"/>
      <c r="G8" s="52"/>
      <c r="H8" s="52"/>
      <c r="I8" s="52"/>
      <c r="J8" s="52"/>
    </row>
    <row r="9">
      <c r="A9" s="51"/>
      <c r="B9" s="54" t="str">
        <f>HYPERLINK("http://ferramentas.resultadosdigitais.com.br/diagnostico-marketing-vendas/","Diagnóstico de Marketing e Vendas")</f>
        <v>Diagnóstico de Marketing e Vendas</v>
      </c>
      <c r="C9" s="55"/>
      <c r="D9" s="55"/>
      <c r="F9" s="52"/>
      <c r="G9" s="52"/>
      <c r="H9" s="52"/>
      <c r="I9" s="52"/>
      <c r="J9" s="52"/>
    </row>
    <row r="10">
      <c r="A10" s="51"/>
      <c r="B10" s="56"/>
      <c r="C10" s="55"/>
      <c r="D10" s="55"/>
      <c r="F10" s="52"/>
      <c r="G10" s="52"/>
      <c r="H10" s="52"/>
      <c r="I10" s="52"/>
      <c r="J10" s="52"/>
    </row>
    <row r="11">
      <c r="A11" s="51"/>
      <c r="B11" s="56"/>
      <c r="C11" s="55"/>
      <c r="D11" s="55"/>
      <c r="F11" s="52"/>
      <c r="G11" s="52"/>
      <c r="H11" s="52"/>
      <c r="I11" s="52"/>
      <c r="J11" s="52"/>
    </row>
    <row r="12">
      <c r="A12" s="57"/>
      <c r="B12" s="57"/>
      <c r="C12" s="57"/>
      <c r="D12" s="57"/>
      <c r="E12" s="57"/>
      <c r="F12" s="58"/>
      <c r="G12" s="58"/>
      <c r="H12" s="58"/>
      <c r="I12" s="58"/>
      <c r="J12" s="58"/>
    </row>
    <row r="13">
      <c r="A13" s="57"/>
      <c r="B13" s="59" t="s">
        <v>53</v>
      </c>
      <c r="C13" s="57"/>
      <c r="D13" s="57"/>
      <c r="E13" s="57"/>
      <c r="F13" s="58"/>
      <c r="G13" s="58"/>
      <c r="H13" s="58"/>
      <c r="I13" s="58"/>
      <c r="J13" s="58"/>
    </row>
    <row r="14" ht="7.5" customHeight="1">
      <c r="A14" s="57"/>
      <c r="B14" s="57"/>
      <c r="C14" s="57"/>
      <c r="D14" s="57"/>
      <c r="E14" s="57"/>
      <c r="F14" s="58"/>
      <c r="G14" s="58"/>
      <c r="H14" s="58"/>
      <c r="I14" s="58"/>
      <c r="J14" s="58"/>
    </row>
    <row r="15">
      <c r="A15" s="13"/>
      <c r="B15" s="13" t="s">
        <v>54</v>
      </c>
    </row>
    <row r="16">
      <c r="A16" s="13"/>
      <c r="B16" s="13" t="s">
        <v>55</v>
      </c>
    </row>
    <row r="17">
      <c r="A17" s="13"/>
      <c r="B17" s="13" t="s">
        <v>56</v>
      </c>
    </row>
    <row r="18">
      <c r="A18" s="13"/>
      <c r="B18" s="13" t="s">
        <v>57</v>
      </c>
    </row>
    <row r="19">
      <c r="A19" s="13"/>
      <c r="B19" s="13" t="s">
        <v>58</v>
      </c>
    </row>
    <row r="20">
      <c r="A20" s="13"/>
      <c r="B20" s="13" t="s">
        <v>59</v>
      </c>
    </row>
    <row r="21">
      <c r="B21" s="13" t="s">
        <v>60</v>
      </c>
    </row>
    <row r="22">
      <c r="B22" s="13" t="s">
        <v>61</v>
      </c>
    </row>
    <row r="23">
      <c r="B23" s="13" t="s">
        <v>62</v>
      </c>
    </row>
  </sheetData>
  <mergeCells count="75"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85:E85"/>
    <mergeCell ref="B86:E86"/>
    <mergeCell ref="B87:E87"/>
    <mergeCell ref="B88:E88"/>
    <mergeCell ref="B89:E89"/>
    <mergeCell ref="B78:E78"/>
    <mergeCell ref="B79:E79"/>
    <mergeCell ref="B80:E80"/>
    <mergeCell ref="B81:E81"/>
    <mergeCell ref="B82:E82"/>
    <mergeCell ref="B83:E83"/>
    <mergeCell ref="B84:E84"/>
    <mergeCell ref="B15:D15"/>
    <mergeCell ref="B16:D16"/>
    <mergeCell ref="B17:D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8.71"/>
    <col customWidth="1" min="2" max="2" width="74.71"/>
    <col customWidth="1" min="3" max="3" width="20.14"/>
    <col customWidth="1" min="4" max="4" width="24.57"/>
    <col customWidth="1" min="5" max="5" width="18.57"/>
    <col customWidth="1" min="6" max="7" width="16.57"/>
  </cols>
  <sheetData>
    <row r="1">
      <c r="A1" s="60"/>
      <c r="B1" s="60"/>
      <c r="C1" s="60"/>
      <c r="D1" s="60"/>
      <c r="E1" s="60"/>
      <c r="F1" s="60"/>
      <c r="G1" s="60"/>
    </row>
    <row r="2">
      <c r="A2" s="60"/>
      <c r="B2" s="2" t="s">
        <v>63</v>
      </c>
      <c r="C2" s="60"/>
      <c r="D2" s="60"/>
      <c r="E2" s="60"/>
      <c r="F2" s="60"/>
      <c r="G2" s="60"/>
    </row>
    <row r="3">
      <c r="A3" s="60"/>
      <c r="B3" s="60"/>
      <c r="C3" s="60"/>
      <c r="D3" s="60"/>
      <c r="E3" s="60"/>
      <c r="F3" s="60"/>
      <c r="G3" s="60"/>
    </row>
    <row r="4">
      <c r="A4" s="60"/>
      <c r="B4" s="61" t="s">
        <v>64</v>
      </c>
      <c r="C4" s="60"/>
      <c r="D4" s="60"/>
      <c r="E4" s="60"/>
      <c r="F4" s="60"/>
      <c r="G4" s="60"/>
    </row>
    <row r="5">
      <c r="A5" s="60"/>
      <c r="B5" s="61" t="s">
        <v>65</v>
      </c>
      <c r="C5" s="60"/>
      <c r="D5" s="60"/>
      <c r="E5" s="60"/>
      <c r="F5" s="60"/>
      <c r="G5" s="60"/>
    </row>
    <row r="6">
      <c r="A6" s="60"/>
      <c r="B6" s="60"/>
      <c r="C6" s="60"/>
      <c r="D6" s="60"/>
      <c r="E6" s="60"/>
      <c r="F6" s="60"/>
      <c r="G6" s="60"/>
    </row>
    <row r="7">
      <c r="A7" s="62"/>
      <c r="B7" s="63" t="s">
        <v>66</v>
      </c>
      <c r="C7" s="64" t="s">
        <v>67</v>
      </c>
      <c r="D7" s="64" t="s">
        <v>68</v>
      </c>
      <c r="E7" s="64" t="s">
        <v>69</v>
      </c>
      <c r="F7" s="64" t="s">
        <v>70</v>
      </c>
      <c r="G7" s="64" t="s">
        <v>71</v>
      </c>
    </row>
    <row r="8">
      <c r="A8" s="13"/>
      <c r="B8" s="13" t="s">
        <v>72</v>
      </c>
      <c r="C8" s="65"/>
      <c r="D8" s="65"/>
      <c r="E8" s="65"/>
      <c r="F8" s="66">
        <v>450.0</v>
      </c>
      <c r="G8" s="67" t="str">
        <f>IF(D8= "Terceirizado", C8*F8,)</f>
        <v/>
      </c>
    </row>
    <row r="9">
      <c r="A9" s="13"/>
      <c r="B9" s="68" t="s">
        <v>73</v>
      </c>
      <c r="C9" s="69"/>
      <c r="D9" s="70"/>
      <c r="E9" s="70"/>
      <c r="F9" s="71">
        <v>1500.0</v>
      </c>
      <c r="G9" s="72" t="str">
        <f>IF(D9= "Terceirizado", F9,)</f>
        <v/>
      </c>
    </row>
    <row r="10">
      <c r="A10" s="13"/>
      <c r="B10" s="13" t="s">
        <v>74</v>
      </c>
      <c r="C10" s="65"/>
      <c r="D10" s="65"/>
      <c r="E10" s="65"/>
      <c r="F10" s="66">
        <v>450.0</v>
      </c>
      <c r="G10" s="67" t="str">
        <f t="shared" ref="G10:G11" si="1">IF(D10= "Terceirizado", C10*F10,)</f>
        <v/>
      </c>
    </row>
    <row r="11">
      <c r="A11" s="13"/>
      <c r="B11" s="68" t="s">
        <v>75</v>
      </c>
      <c r="C11" s="69"/>
      <c r="D11" s="69"/>
      <c r="E11" s="69"/>
      <c r="F11" s="71">
        <v>300.0</v>
      </c>
      <c r="G11" s="72" t="str">
        <f t="shared" si="1"/>
        <v/>
      </c>
    </row>
    <row r="12">
      <c r="A12" s="13"/>
      <c r="B12" s="13" t="s">
        <v>76</v>
      </c>
      <c r="C12" s="65"/>
      <c r="D12" s="73"/>
      <c r="E12" s="73"/>
      <c r="F12" s="66">
        <v>300.0</v>
      </c>
      <c r="G12" s="67" t="str">
        <f t="shared" ref="G12:G14" si="2">IF(D12= "Terceirizado", F12,)</f>
        <v/>
      </c>
    </row>
    <row r="13">
      <c r="A13" s="13"/>
      <c r="B13" s="68" t="s">
        <v>77</v>
      </c>
      <c r="C13" s="69"/>
      <c r="D13" s="70"/>
      <c r="E13" s="70"/>
      <c r="F13" s="71">
        <v>2000.0</v>
      </c>
      <c r="G13" s="72" t="str">
        <f t="shared" si="2"/>
        <v/>
      </c>
    </row>
    <row r="14">
      <c r="A14" s="13"/>
      <c r="B14" s="13" t="s">
        <v>78</v>
      </c>
      <c r="C14" s="65"/>
      <c r="D14" s="73"/>
      <c r="E14" s="73"/>
      <c r="F14" s="66">
        <v>1500.0</v>
      </c>
      <c r="G14" s="67" t="str">
        <f t="shared" si="2"/>
        <v/>
      </c>
    </row>
    <row r="15">
      <c r="A15" s="13"/>
      <c r="B15" s="13"/>
      <c r="C15" s="73"/>
      <c r="D15" s="73"/>
      <c r="E15" s="73"/>
      <c r="F15" s="73"/>
      <c r="G15" s="73"/>
    </row>
    <row r="16">
      <c r="A16" s="62"/>
      <c r="B16" s="63" t="s">
        <v>79</v>
      </c>
      <c r="C16" s="64" t="s">
        <v>80</v>
      </c>
      <c r="D16" s="64" t="s">
        <v>68</v>
      </c>
      <c r="E16" s="64" t="s">
        <v>69</v>
      </c>
      <c r="F16" s="64" t="s">
        <v>70</v>
      </c>
      <c r="G16" s="64" t="s">
        <v>71</v>
      </c>
    </row>
    <row r="17">
      <c r="A17" s="62"/>
      <c r="B17" s="74" t="s">
        <v>81</v>
      </c>
      <c r="C17" s="70"/>
      <c r="D17" s="70"/>
      <c r="E17" s="70"/>
      <c r="F17" s="72"/>
      <c r="G17" s="72"/>
    </row>
    <row r="18">
      <c r="A18" s="45"/>
      <c r="B18" s="45" t="s">
        <v>82</v>
      </c>
      <c r="C18" s="65"/>
      <c r="D18" s="65"/>
      <c r="E18" s="65"/>
      <c r="F18" s="66">
        <v>2000.0</v>
      </c>
      <c r="G18" s="67" t="str">
        <f t="shared" ref="G18:G20" si="3">IF(D18 = "Terceirizado",F18,"")</f>
        <v/>
      </c>
    </row>
    <row r="19">
      <c r="A19" s="75"/>
      <c r="B19" s="75" t="s">
        <v>83</v>
      </c>
      <c r="C19" s="73"/>
      <c r="D19" s="73"/>
      <c r="E19" s="73"/>
      <c r="F19" s="66">
        <v>2000.0</v>
      </c>
      <c r="G19" s="67" t="str">
        <f t="shared" si="3"/>
        <v/>
      </c>
    </row>
    <row r="20">
      <c r="A20" s="75"/>
      <c r="B20" s="75" t="s">
        <v>84</v>
      </c>
      <c r="C20" s="73"/>
      <c r="D20" s="73"/>
      <c r="E20" s="73"/>
      <c r="F20" s="66">
        <v>2000.0</v>
      </c>
      <c r="G20" s="67" t="str">
        <f t="shared" si="3"/>
        <v/>
      </c>
    </row>
    <row r="21">
      <c r="A21" s="76"/>
      <c r="B21" s="77" t="s">
        <v>85</v>
      </c>
      <c r="C21" s="70"/>
      <c r="D21" s="70"/>
      <c r="E21" s="70"/>
      <c r="F21" s="72"/>
      <c r="G21" s="72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</row>
    <row r="22">
      <c r="A22" s="75"/>
      <c r="B22" s="75" t="s">
        <v>86</v>
      </c>
      <c r="C22" s="73"/>
      <c r="D22" s="73"/>
      <c r="E22" s="73"/>
      <c r="F22" s="66">
        <v>2000.0</v>
      </c>
      <c r="G22" s="67" t="str">
        <f t="shared" ref="G22:G23" si="4">IF(D22 = "Terceirizado",F22,"")</f>
        <v/>
      </c>
    </row>
    <row r="23">
      <c r="A23" s="75"/>
      <c r="B23" s="75" t="s">
        <v>87</v>
      </c>
      <c r="C23" s="73"/>
      <c r="D23" s="73"/>
      <c r="E23" s="73"/>
      <c r="F23" s="66">
        <v>8000.0</v>
      </c>
      <c r="G23" s="67" t="str">
        <f t="shared" si="4"/>
        <v/>
      </c>
    </row>
    <row r="24">
      <c r="A24" s="76"/>
      <c r="B24" s="77" t="s">
        <v>88</v>
      </c>
      <c r="C24" s="70"/>
      <c r="D24" s="70"/>
      <c r="E24" s="70"/>
      <c r="F24" s="72"/>
      <c r="G24" s="72"/>
    </row>
    <row r="25">
      <c r="A25" s="79"/>
      <c r="B25" s="79" t="s">
        <v>89</v>
      </c>
      <c r="C25" s="65"/>
      <c r="D25" s="65"/>
      <c r="E25" s="65"/>
      <c r="F25" s="66">
        <v>2000.0</v>
      </c>
      <c r="G25" s="67" t="str">
        <f t="shared" ref="G25:G27" si="5">IF(D25 = "Terceirizado",F25,"")</f>
        <v/>
      </c>
    </row>
    <row r="26">
      <c r="A26" s="80"/>
      <c r="B26" s="80" t="s">
        <v>90</v>
      </c>
      <c r="C26" s="73"/>
      <c r="D26" s="73"/>
      <c r="E26" s="73"/>
      <c r="F26" s="66">
        <v>2000.0</v>
      </c>
      <c r="G26" s="67" t="str">
        <f t="shared" si="5"/>
        <v/>
      </c>
    </row>
    <row r="27">
      <c r="A27" s="80"/>
      <c r="B27" s="80" t="s">
        <v>91</v>
      </c>
      <c r="C27" s="73"/>
      <c r="D27" s="73"/>
      <c r="E27" s="73"/>
      <c r="F27" s="66">
        <v>2000.0</v>
      </c>
      <c r="G27" s="67" t="str">
        <f t="shared" si="5"/>
        <v/>
      </c>
    </row>
    <row r="28">
      <c r="A28" s="76"/>
      <c r="B28" s="77" t="s">
        <v>92</v>
      </c>
      <c r="C28" s="70"/>
      <c r="D28" s="70"/>
      <c r="E28" s="70"/>
      <c r="F28" s="72"/>
      <c r="G28" s="72"/>
    </row>
    <row r="29">
      <c r="A29" s="80"/>
      <c r="B29" s="80" t="s">
        <v>93</v>
      </c>
      <c r="C29" s="73"/>
      <c r="D29" s="73"/>
      <c r="E29" s="73"/>
      <c r="F29" s="66">
        <v>2000.0</v>
      </c>
      <c r="G29" s="67" t="str">
        <f t="shared" ref="G29:G30" si="6">IF(D29 = "Terceirizado",F29,"")</f>
        <v/>
      </c>
    </row>
    <row r="30">
      <c r="A30" s="79"/>
      <c r="B30" s="79" t="s">
        <v>94</v>
      </c>
      <c r="C30" s="73"/>
      <c r="D30" s="73"/>
      <c r="E30" s="73"/>
      <c r="F30" s="66">
        <v>2000.0</v>
      </c>
      <c r="G30" s="67" t="str">
        <f t="shared" si="6"/>
        <v/>
      </c>
    </row>
    <row r="31">
      <c r="C31" s="73"/>
      <c r="D31" s="73"/>
      <c r="E31" s="73"/>
      <c r="F31" s="73"/>
      <c r="G31" s="73"/>
    </row>
    <row r="32">
      <c r="A32" s="78"/>
      <c r="B32" s="78"/>
      <c r="C32" s="73"/>
      <c r="D32" s="73"/>
      <c r="E32" s="73"/>
      <c r="F32" s="73"/>
      <c r="G32" s="73"/>
    </row>
    <row r="33">
      <c r="A33" s="62"/>
      <c r="B33" s="63" t="s">
        <v>95</v>
      </c>
      <c r="C33" s="64" t="s">
        <v>96</v>
      </c>
      <c r="D33" s="64" t="s">
        <v>71</v>
      </c>
      <c r="E33" s="64" t="s">
        <v>69</v>
      </c>
      <c r="F33" s="73"/>
      <c r="G33" s="73"/>
    </row>
    <row r="34">
      <c r="A34" s="13"/>
      <c r="B34" s="13" t="s">
        <v>97</v>
      </c>
      <c r="C34" s="65"/>
      <c r="D34" s="81" t="str">
        <f t="shared" ref="D34:D37" si="7">IF((C34="Analista de Marketing"),3000,IF((C34="Estagiário"),900, IF((C34="Gerente de Marketing"), 6000, " ")))</f>
        <v> </v>
      </c>
      <c r="E34" s="65"/>
      <c r="F34" s="73"/>
      <c r="G34" s="73"/>
    </row>
    <row r="35">
      <c r="A35" s="13"/>
      <c r="B35" s="13" t="s">
        <v>98</v>
      </c>
      <c r="C35" s="65"/>
      <c r="D35" s="81" t="str">
        <f t="shared" si="7"/>
        <v> </v>
      </c>
      <c r="E35" s="65"/>
      <c r="F35" s="73"/>
      <c r="G35" s="73"/>
    </row>
    <row r="36">
      <c r="A36" s="13"/>
      <c r="B36" s="13" t="s">
        <v>99</v>
      </c>
      <c r="C36" s="65"/>
      <c r="D36" s="81" t="str">
        <f t="shared" si="7"/>
        <v> </v>
      </c>
      <c r="E36" s="65"/>
      <c r="F36" s="73"/>
      <c r="G36" s="73"/>
    </row>
    <row r="37">
      <c r="A37" s="13"/>
      <c r="B37" s="13" t="s">
        <v>100</v>
      </c>
      <c r="C37" s="65"/>
      <c r="D37" s="81" t="str">
        <f t="shared" si="7"/>
        <v> </v>
      </c>
      <c r="E37" s="65"/>
      <c r="F37" s="73"/>
      <c r="G37" s="73"/>
    </row>
    <row r="38">
      <c r="C38" s="73"/>
      <c r="D38" s="73"/>
      <c r="E38" s="73"/>
      <c r="F38" s="73"/>
      <c r="G38" s="73"/>
    </row>
    <row r="39">
      <c r="A39" s="78"/>
      <c r="B39" s="78"/>
      <c r="C39" s="73"/>
      <c r="D39" s="73"/>
      <c r="E39" s="73"/>
      <c r="F39" s="73"/>
      <c r="G39" s="73"/>
    </row>
    <row r="40">
      <c r="A40" s="82"/>
      <c r="B40" s="63" t="s">
        <v>101</v>
      </c>
      <c r="C40" s="64" t="s">
        <v>102</v>
      </c>
      <c r="D40" s="64" t="s">
        <v>103</v>
      </c>
      <c r="E40" s="64" t="s">
        <v>69</v>
      </c>
    </row>
    <row r="41">
      <c r="A41" s="13"/>
      <c r="B41" s="13" t="s">
        <v>104</v>
      </c>
      <c r="C41" s="65"/>
      <c r="D41" s="67" t="str">
        <f>IF((C41="Basic"),299, (IF(C41="PRO", 719, " ")))</f>
        <v> </v>
      </c>
      <c r="E41" s="65"/>
      <c r="F41" s="73"/>
      <c r="G41" s="73"/>
    </row>
    <row r="43">
      <c r="A43" s="82"/>
      <c r="B43" s="63" t="s">
        <v>105</v>
      </c>
      <c r="C43" s="64" t="s">
        <v>106</v>
      </c>
      <c r="D43" s="64" t="s">
        <v>69</v>
      </c>
    </row>
    <row r="44">
      <c r="A44" s="13"/>
      <c r="B44" s="13" t="s">
        <v>107</v>
      </c>
      <c r="C44" s="66"/>
      <c r="D44" s="65"/>
      <c r="E44" s="65"/>
    </row>
    <row r="45">
      <c r="E45" s="65"/>
    </row>
    <row r="46">
      <c r="E46" s="65"/>
    </row>
    <row r="47">
      <c r="A47" s="82"/>
      <c r="B47" s="63" t="s">
        <v>108</v>
      </c>
      <c r="C47" s="64" t="s">
        <v>109</v>
      </c>
      <c r="D47" s="64" t="s">
        <v>103</v>
      </c>
    </row>
    <row r="48">
      <c r="A48" s="13"/>
      <c r="B48" s="13" t="s">
        <v>110</v>
      </c>
      <c r="C48" s="65"/>
      <c r="D48" s="67" t="str">
        <f t="shared" ref="D48:D50" si="8">if(C48&lt;&gt;0, 149, " ")</f>
        <v> </v>
      </c>
    </row>
    <row r="49">
      <c r="A49" s="13"/>
      <c r="B49" s="13" t="s">
        <v>111</v>
      </c>
      <c r="C49" s="65"/>
      <c r="D49" s="67" t="str">
        <f t="shared" si="8"/>
        <v> </v>
      </c>
    </row>
    <row r="50">
      <c r="A50" s="13"/>
      <c r="B50" s="13" t="s">
        <v>112</v>
      </c>
      <c r="C50" s="73"/>
      <c r="D50" s="67" t="str">
        <f t="shared" si="8"/>
        <v> </v>
      </c>
    </row>
    <row r="51">
      <c r="A51" s="13"/>
      <c r="B51" s="13" t="s">
        <v>113</v>
      </c>
      <c r="C51" s="65"/>
      <c r="D51" s="67" t="str">
        <f t="shared" ref="D51:D52" si="9">if(C51&lt;&gt;0, 800, " ")</f>
        <v> </v>
      </c>
    </row>
    <row r="52">
      <c r="A52" s="13"/>
      <c r="B52" s="13" t="s">
        <v>114</v>
      </c>
      <c r="C52" s="73"/>
      <c r="D52" s="67" t="str">
        <f t="shared" si="9"/>
        <v> </v>
      </c>
    </row>
  </sheetData>
  <dataValidations>
    <dataValidation type="list" allowBlank="1" sqref="C34:C37">
      <formula1>"Estagiário,Analista de Marketing,Gerente de Marketing"</formula1>
    </dataValidation>
    <dataValidation type="list" allowBlank="1" showErrorMessage="1" sqref="D8:D14">
      <formula1>"In House,Terceirizado"</formula1>
    </dataValidation>
    <dataValidation type="list" allowBlank="1" sqref="C8:C14">
      <formula1>"1,2,3,4,5"</formula1>
    </dataValidation>
    <dataValidation type="list" allowBlank="1" sqref="C18:C20 C22:C23 C25:C27 C29:C30">
      <formula1>"SIM,NÃO"</formula1>
    </dataValidation>
    <dataValidation type="list" allowBlank="1" sqref="C41">
      <formula1>"Basic,Pro"</formula1>
    </dataValidation>
    <dataValidation type="list" allowBlank="1" sqref="E8:E14 E18:E20 E22:E23 E25:E27 E29:E30 E34:E37 E41 D44 C48:C52">
      <formula1>"Janeiro,Fevereiro,Março,Abril,Maio,Junho,Julho,Agosto,Setembro,Outubro,Novembro,Dezembro"</formula1>
    </dataValidation>
    <dataValidation type="list" allowBlank="1" sqref="D18:D20 D22:D23 D25:D27 D29:D30">
      <formula1>"In House,Terceirizado"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8.71"/>
    <col customWidth="1" min="2" max="2" width="43.86"/>
    <col customWidth="1" min="3" max="12" width="9.86"/>
    <col customWidth="1" min="13" max="13" width="11.0"/>
    <col customWidth="1" min="14" max="17" width="9.86"/>
    <col customWidth="1" min="18" max="18" width="10.57"/>
    <col customWidth="1" min="19" max="19" width="9.86"/>
  </cols>
  <sheetData>
    <row r="1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47"/>
    </row>
    <row r="2">
      <c r="A2" s="83"/>
      <c r="B2" s="2" t="s">
        <v>115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47"/>
    </row>
    <row r="3">
      <c r="A3" s="49"/>
      <c r="B3" s="49"/>
      <c r="C3" s="85"/>
      <c r="D3" s="86"/>
      <c r="E3" s="85"/>
      <c r="F3" s="86"/>
      <c r="G3" s="85"/>
      <c r="H3" s="86"/>
      <c r="I3" s="85"/>
      <c r="J3" s="86"/>
      <c r="K3" s="85"/>
      <c r="L3" s="86"/>
      <c r="M3" s="85"/>
      <c r="N3" s="86"/>
      <c r="O3" s="85"/>
      <c r="P3" s="85"/>
      <c r="Q3" s="85"/>
      <c r="R3" s="85"/>
      <c r="S3" s="85"/>
    </row>
    <row r="4">
      <c r="A4" s="49"/>
      <c r="B4" s="49"/>
      <c r="C4" s="85" t="s">
        <v>116</v>
      </c>
      <c r="D4" s="87" t="s">
        <v>117</v>
      </c>
      <c r="E4" s="85" t="s">
        <v>118</v>
      </c>
      <c r="F4" s="87" t="s">
        <v>119</v>
      </c>
      <c r="G4" s="85" t="s">
        <v>120</v>
      </c>
      <c r="H4" s="87" t="s">
        <v>121</v>
      </c>
      <c r="I4" s="85" t="s">
        <v>122</v>
      </c>
      <c r="J4" s="87" t="s">
        <v>123</v>
      </c>
      <c r="K4" s="85" t="s">
        <v>124</v>
      </c>
      <c r="L4" s="87" t="s">
        <v>125</v>
      </c>
      <c r="M4" s="85" t="s">
        <v>126</v>
      </c>
      <c r="N4" s="87" t="s">
        <v>127</v>
      </c>
      <c r="O4" s="85"/>
      <c r="P4" s="85"/>
      <c r="Q4" s="85"/>
      <c r="R4" s="85"/>
      <c r="S4" s="85"/>
    </row>
    <row r="5">
      <c r="A5" s="13"/>
      <c r="B5" s="13" t="s">
        <v>128</v>
      </c>
      <c r="C5" s="66">
        <f>'1. Meta de vendas e crescimento'!B17*'2. Cálculo de Margem'!$C$18</f>
        <v>0</v>
      </c>
      <c r="D5" s="66">
        <f>'1. Meta de vendas e crescimento'!C17*'2. Cálculo de Margem'!$C$18</f>
        <v>0</v>
      </c>
      <c r="E5" s="66">
        <f>'1. Meta de vendas e crescimento'!D17*'2. Cálculo de Margem'!$C$18</f>
        <v>0</v>
      </c>
      <c r="F5" s="66">
        <f>'1. Meta de vendas e crescimento'!E17*'2. Cálculo de Margem'!$C$18</f>
        <v>0</v>
      </c>
      <c r="G5" s="66">
        <f>'1. Meta de vendas e crescimento'!F17*'2. Cálculo de Margem'!$C$18</f>
        <v>0</v>
      </c>
      <c r="H5" s="66">
        <f>'1. Meta de vendas e crescimento'!G17*'2. Cálculo de Margem'!$C$18</f>
        <v>0</v>
      </c>
      <c r="I5" s="66">
        <f>'1. Meta de vendas e crescimento'!H17*'2. Cálculo de Margem'!$C$18</f>
        <v>0</v>
      </c>
      <c r="J5" s="66">
        <f>'1. Meta de vendas e crescimento'!I17*'2. Cálculo de Margem'!$C$18</f>
        <v>0</v>
      </c>
      <c r="K5" s="66">
        <f>'1. Meta de vendas e crescimento'!J17*'2. Cálculo de Margem'!$C$18</f>
        <v>0</v>
      </c>
      <c r="L5" s="66">
        <f>'1. Meta de vendas e crescimento'!K17*'2. Cálculo de Margem'!$C$18</f>
        <v>0</v>
      </c>
      <c r="M5" s="66">
        <f>'1. Meta de vendas e crescimento'!L17*'2. Cálculo de Margem'!$C$18</f>
        <v>0</v>
      </c>
      <c r="N5" s="66">
        <f>'1. Meta de vendas e crescimento'!M17*'2. Cálculo de Margem'!$C$18</f>
        <v>0</v>
      </c>
      <c r="O5" s="13"/>
      <c r="P5" s="13"/>
      <c r="Q5" s="13"/>
      <c r="R5" s="13"/>
      <c r="S5" s="13"/>
    </row>
    <row r="6">
      <c r="A6" s="13"/>
      <c r="B6" s="13" t="s">
        <v>129</v>
      </c>
      <c r="C6" s="73">
        <f t="shared" ref="C6:N6" si="1">sum(C8+C13+C17+C20+C20+C23+C31)</f>
        <v>0</v>
      </c>
      <c r="D6" s="73">
        <f t="shared" si="1"/>
        <v>0</v>
      </c>
      <c r="E6" s="73">
        <f t="shared" si="1"/>
        <v>0</v>
      </c>
      <c r="F6" s="73">
        <f t="shared" si="1"/>
        <v>0</v>
      </c>
      <c r="G6" s="73">
        <f t="shared" si="1"/>
        <v>0</v>
      </c>
      <c r="H6" s="73">
        <f t="shared" si="1"/>
        <v>0</v>
      </c>
      <c r="I6" s="73">
        <f t="shared" si="1"/>
        <v>0</v>
      </c>
      <c r="J6" s="73">
        <f t="shared" si="1"/>
        <v>0</v>
      </c>
      <c r="K6" s="73">
        <f t="shared" si="1"/>
        <v>0</v>
      </c>
      <c r="L6" s="73">
        <f t="shared" si="1"/>
        <v>0</v>
      </c>
      <c r="M6" s="73">
        <f t="shared" si="1"/>
        <v>0</v>
      </c>
      <c r="N6" s="73">
        <f t="shared" si="1"/>
        <v>0</v>
      </c>
    </row>
    <row r="7">
      <c r="A7" s="62"/>
      <c r="B7" s="62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</row>
    <row r="8">
      <c r="A8" s="62"/>
      <c r="B8" s="74" t="s">
        <v>130</v>
      </c>
      <c r="C8" s="88">
        <f t="shared" ref="C8:N8" si="2">sum(C9:C12)</f>
        <v>0</v>
      </c>
      <c r="D8" s="88">
        <f t="shared" si="2"/>
        <v>0</v>
      </c>
      <c r="E8" s="88">
        <f t="shared" si="2"/>
        <v>0</v>
      </c>
      <c r="F8" s="88">
        <f t="shared" si="2"/>
        <v>0</v>
      </c>
      <c r="G8" s="88">
        <f t="shared" si="2"/>
        <v>0</v>
      </c>
      <c r="H8" s="88">
        <f t="shared" si="2"/>
        <v>0</v>
      </c>
      <c r="I8" s="88">
        <f t="shared" si="2"/>
        <v>0</v>
      </c>
      <c r="J8" s="88">
        <f t="shared" si="2"/>
        <v>0</v>
      </c>
      <c r="K8" s="88">
        <f t="shared" si="2"/>
        <v>0</v>
      </c>
      <c r="L8" s="88">
        <f t="shared" si="2"/>
        <v>0</v>
      </c>
      <c r="M8" s="88">
        <f t="shared" si="2"/>
        <v>0</v>
      </c>
      <c r="N8" s="88">
        <f t="shared" si="2"/>
        <v>0</v>
      </c>
      <c r="O8" s="89"/>
      <c r="P8" s="89"/>
      <c r="Q8" s="89"/>
      <c r="R8" s="89"/>
      <c r="S8" s="89"/>
    </row>
    <row r="9">
      <c r="A9" s="13"/>
      <c r="B9" s="13" t="str">
        <f>IFERROR(__xludf.DUMMYFUNCTION("iferror(filter('5. Definição necessidades, açõe'!B35:E38,'5. Definição necessidades, açõe'!C35:C38&lt;&gt;0),""-"")"),"-")</f>
        <v>-</v>
      </c>
      <c r="C9" s="73" t="str">
        <f t="shared" ref="C9:C12" si="4">if(Q9=C$4,P9,"")</f>
        <v/>
      </c>
      <c r="D9" t="str">
        <f t="shared" ref="D9:N9" si="3">if(C9="",if($Q9=D$4,$P9,""),$P9)</f>
        <v/>
      </c>
      <c r="E9" t="str">
        <f t="shared" si="3"/>
        <v/>
      </c>
      <c r="F9" t="str">
        <f t="shared" si="3"/>
        <v/>
      </c>
      <c r="G9" t="str">
        <f t="shared" si="3"/>
        <v/>
      </c>
      <c r="H9" t="str">
        <f t="shared" si="3"/>
        <v/>
      </c>
      <c r="I9" t="str">
        <f t="shared" si="3"/>
        <v/>
      </c>
      <c r="J9" t="str">
        <f t="shared" si="3"/>
        <v/>
      </c>
      <c r="K9" t="str">
        <f t="shared" si="3"/>
        <v/>
      </c>
      <c r="L9" t="str">
        <f t="shared" si="3"/>
        <v/>
      </c>
      <c r="M9" t="str">
        <f t="shared" si="3"/>
        <v/>
      </c>
      <c r="N9" t="str">
        <f t="shared" si="3"/>
        <v/>
      </c>
    </row>
    <row r="10">
      <c r="A10" s="13"/>
      <c r="B10" s="13"/>
      <c r="C10" s="73" t="str">
        <f t="shared" si="4"/>
        <v/>
      </c>
      <c r="D10" t="str">
        <f t="shared" ref="D10:N10" si="5">if(C10="",if($Q10=D$4,$P10,""),$P10)</f>
        <v/>
      </c>
      <c r="E10" t="str">
        <f t="shared" si="5"/>
        <v/>
      </c>
      <c r="F10" t="str">
        <f t="shared" si="5"/>
        <v/>
      </c>
      <c r="G10" t="str">
        <f t="shared" si="5"/>
        <v/>
      </c>
      <c r="H10" t="str">
        <f t="shared" si="5"/>
        <v/>
      </c>
      <c r="I10" t="str">
        <f t="shared" si="5"/>
        <v/>
      </c>
      <c r="J10" t="str">
        <f t="shared" si="5"/>
        <v/>
      </c>
      <c r="K10" t="str">
        <f t="shared" si="5"/>
        <v/>
      </c>
      <c r="L10" t="str">
        <f t="shared" si="5"/>
        <v/>
      </c>
      <c r="M10" t="str">
        <f t="shared" si="5"/>
        <v/>
      </c>
      <c r="N10" t="str">
        <f t="shared" si="5"/>
        <v/>
      </c>
    </row>
    <row r="11">
      <c r="A11" s="13"/>
      <c r="B11" s="13"/>
      <c r="C11" s="73" t="str">
        <f t="shared" si="4"/>
        <v/>
      </c>
      <c r="D11" t="str">
        <f t="shared" ref="D11:N11" si="6">if(C11="",if($Q11=D$4,$P11,""),$P11)</f>
        <v/>
      </c>
      <c r="E11" t="str">
        <f t="shared" si="6"/>
        <v/>
      </c>
      <c r="F11" t="str">
        <f t="shared" si="6"/>
        <v/>
      </c>
      <c r="G11" t="str">
        <f t="shared" si="6"/>
        <v/>
      </c>
      <c r="H11" t="str">
        <f t="shared" si="6"/>
        <v/>
      </c>
      <c r="I11" t="str">
        <f t="shared" si="6"/>
        <v/>
      </c>
      <c r="J11" t="str">
        <f t="shared" si="6"/>
        <v/>
      </c>
      <c r="K11" t="str">
        <f t="shared" si="6"/>
        <v/>
      </c>
      <c r="L11" t="str">
        <f t="shared" si="6"/>
        <v/>
      </c>
      <c r="M11" t="str">
        <f t="shared" si="6"/>
        <v/>
      </c>
      <c r="N11" t="str">
        <f t="shared" si="6"/>
        <v/>
      </c>
    </row>
    <row r="12">
      <c r="A12" s="62"/>
      <c r="B12" s="62"/>
      <c r="C12" s="73" t="str">
        <f t="shared" si="4"/>
        <v/>
      </c>
      <c r="D12" t="str">
        <f t="shared" ref="D12:N12" si="7">if(C12="",if($Q12=D$4,$P12,""),$P12)</f>
        <v/>
      </c>
      <c r="E12" t="str">
        <f t="shared" si="7"/>
        <v/>
      </c>
      <c r="F12" t="str">
        <f t="shared" si="7"/>
        <v/>
      </c>
      <c r="G12" t="str">
        <f t="shared" si="7"/>
        <v/>
      </c>
      <c r="H12" t="str">
        <f t="shared" si="7"/>
        <v/>
      </c>
      <c r="I12" t="str">
        <f t="shared" si="7"/>
        <v/>
      </c>
      <c r="J12" t="str">
        <f t="shared" si="7"/>
        <v/>
      </c>
      <c r="K12" t="str">
        <f t="shared" si="7"/>
        <v/>
      </c>
      <c r="L12" t="str">
        <f t="shared" si="7"/>
        <v/>
      </c>
      <c r="M12" t="str">
        <f t="shared" si="7"/>
        <v/>
      </c>
      <c r="N12" t="str">
        <f t="shared" si="7"/>
        <v/>
      </c>
    </row>
    <row r="13">
      <c r="A13" s="62"/>
      <c r="B13" s="74" t="s">
        <v>131</v>
      </c>
      <c r="C13" s="88">
        <f>sum(C14:C16)</f>
        <v>0</v>
      </c>
      <c r="D13" s="88">
        <f t="shared" ref="D13:N13" si="8">sum(D14:D17)</f>
        <v>0</v>
      </c>
      <c r="E13" s="88">
        <f t="shared" si="8"/>
        <v>0</v>
      </c>
      <c r="F13" s="88">
        <f t="shared" si="8"/>
        <v>0</v>
      </c>
      <c r="G13" s="88">
        <f t="shared" si="8"/>
        <v>0</v>
      </c>
      <c r="H13" s="88">
        <f t="shared" si="8"/>
        <v>0</v>
      </c>
      <c r="I13" s="88">
        <f t="shared" si="8"/>
        <v>0</v>
      </c>
      <c r="J13" s="88">
        <f t="shared" si="8"/>
        <v>0</v>
      </c>
      <c r="K13" s="88">
        <f t="shared" si="8"/>
        <v>0</v>
      </c>
      <c r="L13" s="88">
        <f t="shared" si="8"/>
        <v>0</v>
      </c>
      <c r="M13" s="88">
        <f t="shared" si="8"/>
        <v>0</v>
      </c>
      <c r="N13" s="88">
        <f t="shared" si="8"/>
        <v>0</v>
      </c>
      <c r="O13" s="89"/>
      <c r="P13" s="89"/>
      <c r="Q13" s="89"/>
      <c r="R13" s="89"/>
      <c r="S13" s="89"/>
    </row>
    <row r="14">
      <c r="A14" s="13"/>
      <c r="B14" s="13" t="s">
        <v>132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</row>
    <row r="15"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</row>
    <row r="16">
      <c r="A16" s="62"/>
      <c r="B16" s="62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</row>
    <row r="17">
      <c r="A17" s="62"/>
      <c r="B17" s="74" t="s">
        <v>133</v>
      </c>
      <c r="C17" s="88">
        <f t="shared" ref="C17:N17" si="9">sum(C18:C19)</f>
        <v>0</v>
      </c>
      <c r="D17" s="88">
        <f t="shared" si="9"/>
        <v>0</v>
      </c>
      <c r="E17" s="88">
        <f t="shared" si="9"/>
        <v>0</v>
      </c>
      <c r="F17" s="88">
        <f t="shared" si="9"/>
        <v>0</v>
      </c>
      <c r="G17" s="88">
        <f t="shared" si="9"/>
        <v>0</v>
      </c>
      <c r="H17" s="88">
        <f t="shared" si="9"/>
        <v>0</v>
      </c>
      <c r="I17" s="88">
        <f t="shared" si="9"/>
        <v>0</v>
      </c>
      <c r="J17" s="88">
        <f t="shared" si="9"/>
        <v>0</v>
      </c>
      <c r="K17" s="88">
        <f t="shared" si="9"/>
        <v>0</v>
      </c>
      <c r="L17" s="88">
        <f t="shared" si="9"/>
        <v>0</v>
      </c>
      <c r="M17" s="88">
        <f t="shared" si="9"/>
        <v>0</v>
      </c>
      <c r="N17" s="88">
        <f t="shared" si="9"/>
        <v>0</v>
      </c>
      <c r="O17" s="89"/>
      <c r="P17" s="89"/>
      <c r="Q17" s="89"/>
      <c r="R17" s="89"/>
      <c r="S17" s="89"/>
    </row>
    <row r="18">
      <c r="B18" t="str">
        <f>IFERROR(__xludf.DUMMYFUNCTION("iferror(filter('5. Definição necessidades, açõe'!B42:E42,'5. Definição necessidades, açõe'!C42&lt;&gt;0),""-"")"),"-")</f>
        <v>-</v>
      </c>
      <c r="C18" s="73" t="str">
        <f>if(Q18=C$4,P18,"")</f>
        <v/>
      </c>
      <c r="D18" t="str">
        <f t="shared" ref="D18:N18" si="10">if(C18="",if($Q18=D$4,$P18,""),$P18)</f>
        <v/>
      </c>
      <c r="E18" t="str">
        <f t="shared" si="10"/>
        <v/>
      </c>
      <c r="F18" t="str">
        <f t="shared" si="10"/>
        <v/>
      </c>
      <c r="G18" t="str">
        <f t="shared" si="10"/>
        <v/>
      </c>
      <c r="H18" t="str">
        <f t="shared" si="10"/>
        <v/>
      </c>
      <c r="I18" t="str">
        <f t="shared" si="10"/>
        <v/>
      </c>
      <c r="J18" t="str">
        <f t="shared" si="10"/>
        <v/>
      </c>
      <c r="K18" t="str">
        <f t="shared" si="10"/>
        <v/>
      </c>
      <c r="L18" t="str">
        <f t="shared" si="10"/>
        <v/>
      </c>
      <c r="M18" t="str">
        <f t="shared" si="10"/>
        <v/>
      </c>
      <c r="N18" t="str">
        <f t="shared" si="10"/>
        <v/>
      </c>
    </row>
    <row r="19"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</row>
    <row r="20">
      <c r="A20" s="62"/>
      <c r="B20" s="74" t="s">
        <v>134</v>
      </c>
      <c r="C20" s="90">
        <f>sum(C21:C23)</f>
        <v>0</v>
      </c>
      <c r="D20" s="90">
        <f t="shared" ref="D20:N20" si="11">sum(D21:D24)</f>
        <v>0</v>
      </c>
      <c r="E20" s="90">
        <f t="shared" si="11"/>
        <v>0</v>
      </c>
      <c r="F20" s="90">
        <f t="shared" si="11"/>
        <v>0</v>
      </c>
      <c r="G20" s="90">
        <f t="shared" si="11"/>
        <v>0</v>
      </c>
      <c r="H20" s="90">
        <f t="shared" si="11"/>
        <v>0</v>
      </c>
      <c r="I20" s="90">
        <f t="shared" si="11"/>
        <v>0</v>
      </c>
      <c r="J20" s="90">
        <f t="shared" si="11"/>
        <v>0</v>
      </c>
      <c r="K20" s="90">
        <f t="shared" si="11"/>
        <v>0</v>
      </c>
      <c r="L20" s="90">
        <f t="shared" si="11"/>
        <v>0</v>
      </c>
      <c r="M20" s="90">
        <f t="shared" si="11"/>
        <v>0</v>
      </c>
      <c r="N20" s="90">
        <f t="shared" si="11"/>
        <v>0</v>
      </c>
      <c r="O20" s="89"/>
      <c r="P20" s="89"/>
      <c r="Q20" s="89"/>
      <c r="R20" s="89"/>
      <c r="S20" s="89"/>
    </row>
    <row r="21">
      <c r="B21" t="str">
        <f>IFERROR(__xludf.DUMMYFUNCTION("iferror(filter('5. Definição necessidades, açõe'!B45:D45,'5. Definição necessidades, açõe'!C45&lt;&gt;0),""-"")"),"-")</f>
        <v>-</v>
      </c>
      <c r="C21" s="73" t="str">
        <f>if(P21=C$4,O21,"")</f>
        <v/>
      </c>
      <c r="D21" t="str">
        <f t="shared" ref="D21:N21" si="12">if(C21="",if($P21=D$4,$O21,""),$O21)</f>
        <v/>
      </c>
      <c r="E21" t="str">
        <f t="shared" si="12"/>
        <v/>
      </c>
      <c r="F21" t="str">
        <f t="shared" si="12"/>
        <v/>
      </c>
      <c r="G21" t="str">
        <f t="shared" si="12"/>
        <v/>
      </c>
      <c r="H21" t="str">
        <f t="shared" si="12"/>
        <v/>
      </c>
      <c r="I21" t="str">
        <f t="shared" si="12"/>
        <v/>
      </c>
      <c r="J21" t="str">
        <f t="shared" si="12"/>
        <v/>
      </c>
      <c r="K21" t="str">
        <f t="shared" si="12"/>
        <v/>
      </c>
      <c r="L21" t="str">
        <f t="shared" si="12"/>
        <v/>
      </c>
      <c r="M21" t="str">
        <f t="shared" si="12"/>
        <v/>
      </c>
      <c r="N21" t="str">
        <f t="shared" si="12"/>
        <v/>
      </c>
    </row>
    <row r="22"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</row>
    <row r="23">
      <c r="A23" s="62"/>
      <c r="B23" s="74" t="s">
        <v>108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89"/>
      <c r="P23" s="89"/>
      <c r="Q23" s="89"/>
      <c r="R23" s="89"/>
      <c r="S23" s="89"/>
    </row>
    <row r="24">
      <c r="A24" s="13"/>
      <c r="B24" s="13" t="str">
        <f>IFERROR(__xludf.DUMMYFUNCTION("iferror(filter('5. Definição necessidades, açõe'!B49:D53,'5. Definição necessidades, açõe'!C49:C53&lt;&gt;0),""-"")"),"-")</f>
        <v>-</v>
      </c>
      <c r="C24" s="73" t="str">
        <f t="shared" ref="C24:N24" si="13">if($O24=C$4,$P24,"")</f>
        <v/>
      </c>
      <c r="D24" s="73" t="str">
        <f t="shared" si="13"/>
        <v/>
      </c>
      <c r="E24" s="73" t="str">
        <f t="shared" si="13"/>
        <v/>
      </c>
      <c r="F24" s="73" t="str">
        <f t="shared" si="13"/>
        <v/>
      </c>
      <c r="G24" s="73" t="str">
        <f t="shared" si="13"/>
        <v/>
      </c>
      <c r="H24" s="73" t="str">
        <f t="shared" si="13"/>
        <v/>
      </c>
      <c r="I24" s="73" t="str">
        <f t="shared" si="13"/>
        <v/>
      </c>
      <c r="J24" s="73" t="str">
        <f t="shared" si="13"/>
        <v/>
      </c>
      <c r="K24" s="73" t="str">
        <f t="shared" si="13"/>
        <v/>
      </c>
      <c r="L24" s="73" t="str">
        <f t="shared" si="13"/>
        <v/>
      </c>
      <c r="M24" s="73" t="str">
        <f t="shared" si="13"/>
        <v/>
      </c>
      <c r="N24" s="73" t="str">
        <f t="shared" si="13"/>
        <v/>
      </c>
    </row>
    <row r="25">
      <c r="A25" s="13"/>
      <c r="B25" s="13"/>
      <c r="C25" s="73" t="str">
        <f t="shared" ref="C25:N25" si="14">if($O25=C$4,$P25,"")</f>
        <v/>
      </c>
      <c r="D25" s="73" t="str">
        <f t="shared" si="14"/>
        <v/>
      </c>
      <c r="E25" s="73" t="str">
        <f t="shared" si="14"/>
        <v/>
      </c>
      <c r="F25" s="73" t="str">
        <f t="shared" si="14"/>
        <v/>
      </c>
      <c r="G25" s="73" t="str">
        <f t="shared" si="14"/>
        <v/>
      </c>
      <c r="H25" s="73" t="str">
        <f t="shared" si="14"/>
        <v/>
      </c>
      <c r="I25" s="73" t="str">
        <f t="shared" si="14"/>
        <v/>
      </c>
      <c r="J25" s="73" t="str">
        <f t="shared" si="14"/>
        <v/>
      </c>
      <c r="K25" s="73" t="str">
        <f t="shared" si="14"/>
        <v/>
      </c>
      <c r="L25" s="73" t="str">
        <f t="shared" si="14"/>
        <v/>
      </c>
      <c r="M25" s="73" t="str">
        <f t="shared" si="14"/>
        <v/>
      </c>
      <c r="N25" s="73" t="str">
        <f t="shared" si="14"/>
        <v/>
      </c>
    </row>
    <row r="26">
      <c r="A26" s="13"/>
      <c r="B26" s="13"/>
      <c r="C26" s="73" t="str">
        <f t="shared" ref="C26:N26" si="15">if($O26=C$4,$P26,"")</f>
        <v/>
      </c>
      <c r="D26" s="73" t="str">
        <f t="shared" si="15"/>
        <v/>
      </c>
      <c r="E26" s="73" t="str">
        <f t="shared" si="15"/>
        <v/>
      </c>
      <c r="F26" s="73" t="str">
        <f t="shared" si="15"/>
        <v/>
      </c>
      <c r="G26" s="73" t="str">
        <f t="shared" si="15"/>
        <v/>
      </c>
      <c r="H26" s="73" t="str">
        <f t="shared" si="15"/>
        <v/>
      </c>
      <c r="I26" s="73" t="str">
        <f t="shared" si="15"/>
        <v/>
      </c>
      <c r="J26" s="73" t="str">
        <f t="shared" si="15"/>
        <v/>
      </c>
      <c r="K26" s="73" t="str">
        <f t="shared" si="15"/>
        <v/>
      </c>
      <c r="L26" s="73" t="str">
        <f t="shared" si="15"/>
        <v/>
      </c>
      <c r="M26" s="73" t="str">
        <f t="shared" si="15"/>
        <v/>
      </c>
      <c r="N26" s="73" t="str">
        <f t="shared" si="15"/>
        <v/>
      </c>
    </row>
    <row r="27">
      <c r="A27" s="13"/>
      <c r="B27" s="13"/>
      <c r="C27" s="73" t="str">
        <f t="shared" ref="C27:N27" si="16">if($O27=C$4,$P27,"")</f>
        <v/>
      </c>
      <c r="D27" s="73" t="str">
        <f t="shared" si="16"/>
        <v/>
      </c>
      <c r="E27" s="73" t="str">
        <f t="shared" si="16"/>
        <v/>
      </c>
      <c r="F27" s="73" t="str">
        <f t="shared" si="16"/>
        <v/>
      </c>
      <c r="G27" s="73" t="str">
        <f t="shared" si="16"/>
        <v/>
      </c>
      <c r="H27" s="73" t="str">
        <f t="shared" si="16"/>
        <v/>
      </c>
      <c r="I27" s="73" t="str">
        <f t="shared" si="16"/>
        <v/>
      </c>
      <c r="J27" s="73" t="str">
        <f t="shared" si="16"/>
        <v/>
      </c>
      <c r="K27" s="73" t="str">
        <f t="shared" si="16"/>
        <v/>
      </c>
      <c r="L27" s="73" t="str">
        <f t="shared" si="16"/>
        <v/>
      </c>
      <c r="M27" s="73" t="str">
        <f t="shared" si="16"/>
        <v/>
      </c>
      <c r="N27" s="73" t="str">
        <f t="shared" si="16"/>
        <v/>
      </c>
    </row>
    <row r="28">
      <c r="C28" s="73" t="str">
        <f t="shared" ref="C28:N28" si="17">if($O28=C$4,$P28,"")</f>
        <v/>
      </c>
      <c r="D28" s="73" t="str">
        <f t="shared" si="17"/>
        <v/>
      </c>
      <c r="E28" s="73" t="str">
        <f t="shared" si="17"/>
        <v/>
      </c>
      <c r="F28" s="73" t="str">
        <f t="shared" si="17"/>
        <v/>
      </c>
      <c r="G28" s="73" t="str">
        <f t="shared" si="17"/>
        <v/>
      </c>
      <c r="H28" s="73" t="str">
        <f t="shared" si="17"/>
        <v/>
      </c>
      <c r="I28" s="73" t="str">
        <f t="shared" si="17"/>
        <v/>
      </c>
      <c r="J28" s="73" t="str">
        <f t="shared" si="17"/>
        <v/>
      </c>
      <c r="K28" s="73" t="str">
        <f t="shared" si="17"/>
        <v/>
      </c>
      <c r="L28" s="73" t="str">
        <f t="shared" si="17"/>
        <v/>
      </c>
      <c r="M28" s="73" t="str">
        <f t="shared" si="17"/>
        <v/>
      </c>
      <c r="N28" s="73" t="str">
        <f t="shared" si="17"/>
        <v/>
      </c>
    </row>
    <row r="29"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</row>
    <row r="30">
      <c r="A30" s="62"/>
      <c r="B30" s="74" t="s">
        <v>135</v>
      </c>
      <c r="C30" s="90">
        <f>sum(C31:C43)</f>
        <v>0</v>
      </c>
      <c r="D30" s="90">
        <f t="shared" ref="D30:N30" si="18">sum(D31:D34)</f>
        <v>0</v>
      </c>
      <c r="E30" s="90">
        <f t="shared" si="18"/>
        <v>0</v>
      </c>
      <c r="F30" s="90">
        <f t="shared" si="18"/>
        <v>0</v>
      </c>
      <c r="G30" s="90">
        <f t="shared" si="18"/>
        <v>0</v>
      </c>
      <c r="H30" s="90">
        <f t="shared" si="18"/>
        <v>0</v>
      </c>
      <c r="I30" s="90">
        <f t="shared" si="18"/>
        <v>0</v>
      </c>
      <c r="J30" s="90">
        <f t="shared" si="18"/>
        <v>0</v>
      </c>
      <c r="K30" s="90">
        <f t="shared" si="18"/>
        <v>0</v>
      </c>
      <c r="L30" s="90">
        <f t="shared" si="18"/>
        <v>0</v>
      </c>
      <c r="M30" s="90">
        <f t="shared" si="18"/>
        <v>0</v>
      </c>
      <c r="N30" s="90">
        <f t="shared" si="18"/>
        <v>0</v>
      </c>
      <c r="O30" s="89"/>
      <c r="P30" s="89"/>
      <c r="Q30" s="89"/>
      <c r="R30" s="89"/>
      <c r="S30" s="89"/>
    </row>
    <row r="31">
      <c r="B31" t="str">
        <f>IFERROR(__xludf.DUMMYFUNCTION("iferror(filter('5. Definição necessidades, açõe'!B7:G39,'5. Definição necessidades, açõe'!D7:D39=""Terceirizado""),""-"")"),"-")</f>
        <v>-</v>
      </c>
      <c r="C31" s="73" t="str">
        <f t="shared" ref="C31:C53" si="20">if(Q31=C$4,R31,"")</f>
        <v/>
      </c>
      <c r="D31" s="73" t="str">
        <f t="shared" ref="D31:N31" si="19">if($O31="NÃO","",if(C31="",if($Q31=D$4,$R31,""),if($S31=1,C31,"")))</f>
        <v/>
      </c>
      <c r="E31" s="73" t="str">
        <f t="shared" si="19"/>
        <v/>
      </c>
      <c r="F31" s="73" t="str">
        <f t="shared" si="19"/>
        <v/>
      </c>
      <c r="G31" s="73" t="str">
        <f t="shared" si="19"/>
        <v/>
      </c>
      <c r="H31" s="73" t="str">
        <f t="shared" si="19"/>
        <v/>
      </c>
      <c r="I31" s="73" t="str">
        <f t="shared" si="19"/>
        <v/>
      </c>
      <c r="J31" s="73" t="str">
        <f t="shared" si="19"/>
        <v/>
      </c>
      <c r="K31" s="73" t="str">
        <f t="shared" si="19"/>
        <v/>
      </c>
      <c r="L31" s="73" t="str">
        <f t="shared" si="19"/>
        <v/>
      </c>
      <c r="M31" s="73" t="str">
        <f t="shared" si="19"/>
        <v/>
      </c>
      <c r="N31" s="73" t="str">
        <f t="shared" si="19"/>
        <v/>
      </c>
    </row>
    <row r="32">
      <c r="C32" s="73" t="str">
        <f t="shared" si="20"/>
        <v/>
      </c>
      <c r="D32" s="73" t="str">
        <f t="shared" ref="D32:N32" si="21">if($O32="NÃO","",if(C32="",if($Q32=D$4,$R32,""),if($S32=1,C32,"")))</f>
        <v/>
      </c>
      <c r="E32" s="73" t="str">
        <f t="shared" si="21"/>
        <v/>
      </c>
      <c r="F32" s="73" t="str">
        <f t="shared" si="21"/>
        <v/>
      </c>
      <c r="G32" s="73" t="str">
        <f t="shared" si="21"/>
        <v/>
      </c>
      <c r="H32" s="73" t="str">
        <f t="shared" si="21"/>
        <v/>
      </c>
      <c r="I32" s="73" t="str">
        <f t="shared" si="21"/>
        <v/>
      </c>
      <c r="J32" s="73" t="str">
        <f t="shared" si="21"/>
        <v/>
      </c>
      <c r="K32" s="73" t="str">
        <f t="shared" si="21"/>
        <v/>
      </c>
      <c r="L32" s="73" t="str">
        <f t="shared" si="21"/>
        <v/>
      </c>
      <c r="M32" s="73" t="str">
        <f t="shared" si="21"/>
        <v/>
      </c>
      <c r="N32" s="73" t="str">
        <f t="shared" si="21"/>
        <v/>
      </c>
    </row>
    <row r="33">
      <c r="C33" s="73" t="str">
        <f t="shared" si="20"/>
        <v/>
      </c>
      <c r="D33" s="73" t="str">
        <f t="shared" ref="D33:N33" si="22">if($O33="NÃO","",if(C33="",if($Q33=D$4,$R33,""),if($S33=1,C33,"")))</f>
        <v/>
      </c>
      <c r="E33" s="73" t="str">
        <f t="shared" si="22"/>
        <v/>
      </c>
      <c r="F33" s="73" t="str">
        <f t="shared" si="22"/>
        <v/>
      </c>
      <c r="G33" s="73" t="str">
        <f t="shared" si="22"/>
        <v/>
      </c>
      <c r="H33" s="73" t="str">
        <f t="shared" si="22"/>
        <v/>
      </c>
      <c r="I33" s="73" t="str">
        <f t="shared" si="22"/>
        <v/>
      </c>
      <c r="J33" s="73" t="str">
        <f t="shared" si="22"/>
        <v/>
      </c>
      <c r="K33" s="73" t="str">
        <f t="shared" si="22"/>
        <v/>
      </c>
      <c r="L33" s="73" t="str">
        <f t="shared" si="22"/>
        <v/>
      </c>
      <c r="M33" s="73" t="str">
        <f t="shared" si="22"/>
        <v/>
      </c>
      <c r="N33" s="73" t="str">
        <f t="shared" si="22"/>
        <v/>
      </c>
    </row>
    <row r="34">
      <c r="C34" s="73" t="str">
        <f t="shared" si="20"/>
        <v/>
      </c>
      <c r="D34" s="73" t="str">
        <f t="shared" ref="D34:N34" si="23">if($O34="NÃO","",if(C34="",if($Q34=D$4,$R34,""),if($S34=1,C34,"")))</f>
        <v/>
      </c>
      <c r="E34" s="73" t="str">
        <f t="shared" si="23"/>
        <v/>
      </c>
      <c r="F34" s="73" t="str">
        <f t="shared" si="23"/>
        <v/>
      </c>
      <c r="G34" s="73" t="str">
        <f t="shared" si="23"/>
        <v/>
      </c>
      <c r="H34" s="73" t="str">
        <f t="shared" si="23"/>
        <v/>
      </c>
      <c r="I34" s="73" t="str">
        <f t="shared" si="23"/>
        <v/>
      </c>
      <c r="J34" s="73" t="str">
        <f t="shared" si="23"/>
        <v/>
      </c>
      <c r="K34" s="73" t="str">
        <f t="shared" si="23"/>
        <v/>
      </c>
      <c r="L34" s="73" t="str">
        <f t="shared" si="23"/>
        <v/>
      </c>
      <c r="M34" s="73" t="str">
        <f t="shared" si="23"/>
        <v/>
      </c>
      <c r="N34" s="73" t="str">
        <f t="shared" si="23"/>
        <v/>
      </c>
    </row>
    <row r="35">
      <c r="C35" s="73" t="str">
        <f t="shared" si="20"/>
        <v/>
      </c>
      <c r="D35" s="73" t="str">
        <f t="shared" ref="D35:N35" si="24">if($O35="NÃO","",if(C35="",if($Q35=D$4,$R35,""),if($S35=1,C35,"")))</f>
        <v/>
      </c>
      <c r="E35" s="73" t="str">
        <f t="shared" si="24"/>
        <v/>
      </c>
      <c r="F35" s="73" t="str">
        <f t="shared" si="24"/>
        <v/>
      </c>
      <c r="G35" s="73" t="str">
        <f t="shared" si="24"/>
        <v/>
      </c>
      <c r="H35" s="73" t="str">
        <f t="shared" si="24"/>
        <v/>
      </c>
      <c r="I35" s="73" t="str">
        <f t="shared" si="24"/>
        <v/>
      </c>
      <c r="J35" s="73" t="str">
        <f t="shared" si="24"/>
        <v/>
      </c>
      <c r="K35" s="73" t="str">
        <f t="shared" si="24"/>
        <v/>
      </c>
      <c r="L35" s="73" t="str">
        <f t="shared" si="24"/>
        <v/>
      </c>
      <c r="M35" s="73" t="str">
        <f t="shared" si="24"/>
        <v/>
      </c>
      <c r="N35" s="73" t="str">
        <f t="shared" si="24"/>
        <v/>
      </c>
    </row>
    <row r="36">
      <c r="C36" s="73" t="str">
        <f t="shared" si="20"/>
        <v/>
      </c>
      <c r="D36" s="73" t="str">
        <f t="shared" ref="D36:N36" si="25">if($O36="NÃO","",if(C36="",if($Q36=D$4,$R36,""),if($S36=1,C36,"")))</f>
        <v/>
      </c>
      <c r="E36" s="73" t="str">
        <f t="shared" si="25"/>
        <v/>
      </c>
      <c r="F36" s="73" t="str">
        <f t="shared" si="25"/>
        <v/>
      </c>
      <c r="G36" s="73" t="str">
        <f t="shared" si="25"/>
        <v/>
      </c>
      <c r="H36" s="73" t="str">
        <f t="shared" si="25"/>
        <v/>
      </c>
      <c r="I36" s="73" t="str">
        <f t="shared" si="25"/>
        <v/>
      </c>
      <c r="J36" s="73" t="str">
        <f t="shared" si="25"/>
        <v/>
      </c>
      <c r="K36" s="73" t="str">
        <f t="shared" si="25"/>
        <v/>
      </c>
      <c r="L36" s="73" t="str">
        <f t="shared" si="25"/>
        <v/>
      </c>
      <c r="M36" s="73" t="str">
        <f t="shared" si="25"/>
        <v/>
      </c>
      <c r="N36" s="73" t="str">
        <f t="shared" si="25"/>
        <v/>
      </c>
    </row>
    <row r="37">
      <c r="C37" s="73" t="str">
        <f t="shared" si="20"/>
        <v/>
      </c>
      <c r="D37" s="73" t="str">
        <f t="shared" ref="D37:N37" si="26">if($O37="NÃO","",if(C37="",if($Q37=D$4,$R37,""),if($S37=1,C37,"")))</f>
        <v/>
      </c>
      <c r="E37" s="73" t="str">
        <f t="shared" si="26"/>
        <v/>
      </c>
      <c r="F37" s="73" t="str">
        <f t="shared" si="26"/>
        <v/>
      </c>
      <c r="G37" s="73" t="str">
        <f t="shared" si="26"/>
        <v/>
      </c>
      <c r="H37" s="73" t="str">
        <f t="shared" si="26"/>
        <v/>
      </c>
      <c r="I37" s="73" t="str">
        <f t="shared" si="26"/>
        <v/>
      </c>
      <c r="J37" s="73" t="str">
        <f t="shared" si="26"/>
        <v/>
      </c>
      <c r="K37" s="73" t="str">
        <f t="shared" si="26"/>
        <v/>
      </c>
      <c r="L37" s="73" t="str">
        <f t="shared" si="26"/>
        <v/>
      </c>
      <c r="M37" s="73" t="str">
        <f t="shared" si="26"/>
        <v/>
      </c>
      <c r="N37" s="73" t="str">
        <f t="shared" si="26"/>
        <v/>
      </c>
    </row>
    <row r="38">
      <c r="C38" s="73" t="str">
        <f t="shared" si="20"/>
        <v/>
      </c>
      <c r="D38" s="73" t="str">
        <f t="shared" ref="D38:N38" si="27">if($O38="NÃO","",if(C38="",if($Q38=D$4,$R38,""),if($S38=1,C38,"")))</f>
        <v/>
      </c>
      <c r="E38" s="73" t="str">
        <f t="shared" si="27"/>
        <v/>
      </c>
      <c r="F38" s="73" t="str">
        <f t="shared" si="27"/>
        <v/>
      </c>
      <c r="G38" s="73" t="str">
        <f t="shared" si="27"/>
        <v/>
      </c>
      <c r="H38" s="73" t="str">
        <f t="shared" si="27"/>
        <v/>
      </c>
      <c r="I38" s="73" t="str">
        <f t="shared" si="27"/>
        <v/>
      </c>
      <c r="J38" s="73" t="str">
        <f t="shared" si="27"/>
        <v/>
      </c>
      <c r="K38" s="73" t="str">
        <f t="shared" si="27"/>
        <v/>
      </c>
      <c r="L38" s="73" t="str">
        <f t="shared" si="27"/>
        <v/>
      </c>
      <c r="M38" s="73" t="str">
        <f t="shared" si="27"/>
        <v/>
      </c>
      <c r="N38" s="73" t="str">
        <f t="shared" si="27"/>
        <v/>
      </c>
    </row>
    <row r="39">
      <c r="C39" s="73" t="str">
        <f t="shared" si="20"/>
        <v/>
      </c>
      <c r="D39" s="73" t="str">
        <f t="shared" ref="D39:N39" si="28">if($O39="NÃO","",if(C39="",if($Q39=D$4,$R39,""),if($S39=1,C39,"")))</f>
        <v/>
      </c>
      <c r="E39" s="73" t="str">
        <f t="shared" si="28"/>
        <v/>
      </c>
      <c r="F39" s="73" t="str">
        <f t="shared" si="28"/>
        <v/>
      </c>
      <c r="G39" s="73" t="str">
        <f t="shared" si="28"/>
        <v/>
      </c>
      <c r="H39" s="73" t="str">
        <f t="shared" si="28"/>
        <v/>
      </c>
      <c r="I39" s="73" t="str">
        <f t="shared" si="28"/>
        <v/>
      </c>
      <c r="J39" s="73" t="str">
        <f t="shared" si="28"/>
        <v/>
      </c>
      <c r="K39" s="73" t="str">
        <f t="shared" si="28"/>
        <v/>
      </c>
      <c r="L39" s="73" t="str">
        <f t="shared" si="28"/>
        <v/>
      </c>
      <c r="M39" s="73" t="str">
        <f t="shared" si="28"/>
        <v/>
      </c>
      <c r="N39" s="73" t="str">
        <f t="shared" si="28"/>
        <v/>
      </c>
    </row>
    <row r="40">
      <c r="C40" s="73" t="str">
        <f t="shared" si="20"/>
        <v/>
      </c>
      <c r="D40" s="73" t="str">
        <f t="shared" ref="D40:N40" si="29">if($O40="NÃO","",if(C40="",if($Q40=D$4,$R40,""),if($S40=1,C40,"")))</f>
        <v/>
      </c>
      <c r="E40" s="73" t="str">
        <f t="shared" si="29"/>
        <v/>
      </c>
      <c r="F40" s="73" t="str">
        <f t="shared" si="29"/>
        <v/>
      </c>
      <c r="G40" s="73" t="str">
        <f t="shared" si="29"/>
        <v/>
      </c>
      <c r="H40" s="73" t="str">
        <f t="shared" si="29"/>
        <v/>
      </c>
      <c r="I40" s="73" t="str">
        <f t="shared" si="29"/>
        <v/>
      </c>
      <c r="J40" s="73" t="str">
        <f t="shared" si="29"/>
        <v/>
      </c>
      <c r="K40" s="73" t="str">
        <f t="shared" si="29"/>
        <v/>
      </c>
      <c r="L40" s="73" t="str">
        <f t="shared" si="29"/>
        <v/>
      </c>
      <c r="M40" s="73" t="str">
        <f t="shared" si="29"/>
        <v/>
      </c>
      <c r="N40" s="73" t="str">
        <f t="shared" si="29"/>
        <v/>
      </c>
    </row>
    <row r="41">
      <c r="C41" s="73" t="str">
        <f t="shared" si="20"/>
        <v/>
      </c>
      <c r="D41" s="73" t="str">
        <f t="shared" ref="D41:N41" si="30">if($O41="NÃO","",if(C41="",if($Q41=D$4,$R41,""),if($S41=1,C41,"")))</f>
        <v/>
      </c>
      <c r="E41" s="73" t="str">
        <f t="shared" si="30"/>
        <v/>
      </c>
      <c r="F41" s="73" t="str">
        <f t="shared" si="30"/>
        <v/>
      </c>
      <c r="G41" s="73" t="str">
        <f t="shared" si="30"/>
        <v/>
      </c>
      <c r="H41" s="73" t="str">
        <f t="shared" si="30"/>
        <v/>
      </c>
      <c r="I41" s="73" t="str">
        <f t="shared" si="30"/>
        <v/>
      </c>
      <c r="J41" s="73" t="str">
        <f t="shared" si="30"/>
        <v/>
      </c>
      <c r="K41" s="73" t="str">
        <f t="shared" si="30"/>
        <v/>
      </c>
      <c r="L41" s="73" t="str">
        <f t="shared" si="30"/>
        <v/>
      </c>
      <c r="M41" s="73" t="str">
        <f t="shared" si="30"/>
        <v/>
      </c>
      <c r="N41" s="73" t="str">
        <f t="shared" si="30"/>
        <v/>
      </c>
    </row>
    <row r="42">
      <c r="C42" s="73" t="str">
        <f t="shared" si="20"/>
        <v/>
      </c>
      <c r="D42" s="73" t="str">
        <f t="shared" ref="D42:N42" si="31">if($O42="NÃO","",if(C42="",if($Q42=D$4,$R42,""),if($S42=1,C42,"")))</f>
        <v/>
      </c>
      <c r="E42" s="73" t="str">
        <f t="shared" si="31"/>
        <v/>
      </c>
      <c r="F42" s="73" t="str">
        <f t="shared" si="31"/>
        <v/>
      </c>
      <c r="G42" s="73" t="str">
        <f t="shared" si="31"/>
        <v/>
      </c>
      <c r="H42" s="73" t="str">
        <f t="shared" si="31"/>
        <v/>
      </c>
      <c r="I42" s="73" t="str">
        <f t="shared" si="31"/>
        <v/>
      </c>
      <c r="J42" s="73" t="str">
        <f t="shared" si="31"/>
        <v/>
      </c>
      <c r="K42" s="73" t="str">
        <f t="shared" si="31"/>
        <v/>
      </c>
      <c r="L42" s="73" t="str">
        <f t="shared" si="31"/>
        <v/>
      </c>
      <c r="M42" s="73" t="str">
        <f t="shared" si="31"/>
        <v/>
      </c>
      <c r="N42" s="73" t="str">
        <f t="shared" si="31"/>
        <v/>
      </c>
    </row>
    <row r="43">
      <c r="C43" s="73" t="str">
        <f t="shared" si="20"/>
        <v/>
      </c>
      <c r="D43" s="73" t="str">
        <f t="shared" ref="D43:N43" si="32">if($O43="NÃO","",if(C43="",if($Q43=D$4,$R43,""),if($S43=1,C43,"")))</f>
        <v/>
      </c>
      <c r="E43" s="73" t="str">
        <f t="shared" si="32"/>
        <v/>
      </c>
      <c r="F43" s="73" t="str">
        <f t="shared" si="32"/>
        <v/>
      </c>
      <c r="G43" s="73" t="str">
        <f t="shared" si="32"/>
        <v/>
      </c>
      <c r="H43" s="73" t="str">
        <f t="shared" si="32"/>
        <v/>
      </c>
      <c r="I43" s="73" t="str">
        <f t="shared" si="32"/>
        <v/>
      </c>
      <c r="J43" s="73" t="str">
        <f t="shared" si="32"/>
        <v/>
      </c>
      <c r="K43" s="73" t="str">
        <f t="shared" si="32"/>
        <v/>
      </c>
      <c r="L43" s="73" t="str">
        <f t="shared" si="32"/>
        <v/>
      </c>
      <c r="M43" s="73" t="str">
        <f t="shared" si="32"/>
        <v/>
      </c>
      <c r="N43" s="73" t="str">
        <f t="shared" si="32"/>
        <v/>
      </c>
    </row>
    <row r="44">
      <c r="C44" s="73" t="str">
        <f t="shared" si="20"/>
        <v/>
      </c>
      <c r="D44" s="73" t="str">
        <f t="shared" ref="D44:N44" si="33">if($O44="NÃO","",if(C44="",if($Q44=D$4,$R44,""),if($S44=1,C44,"")))</f>
        <v/>
      </c>
      <c r="E44" s="73" t="str">
        <f t="shared" si="33"/>
        <v/>
      </c>
      <c r="F44" s="73" t="str">
        <f t="shared" si="33"/>
        <v/>
      </c>
      <c r="G44" s="73" t="str">
        <f t="shared" si="33"/>
        <v/>
      </c>
      <c r="H44" s="73" t="str">
        <f t="shared" si="33"/>
        <v/>
      </c>
      <c r="I44" s="73" t="str">
        <f t="shared" si="33"/>
        <v/>
      </c>
      <c r="J44" s="73" t="str">
        <f t="shared" si="33"/>
        <v/>
      </c>
      <c r="K44" s="73" t="str">
        <f t="shared" si="33"/>
        <v/>
      </c>
      <c r="L44" s="73" t="str">
        <f t="shared" si="33"/>
        <v/>
      </c>
      <c r="M44" s="73" t="str">
        <f t="shared" si="33"/>
        <v/>
      </c>
      <c r="N44" s="73" t="str">
        <f t="shared" si="33"/>
        <v/>
      </c>
    </row>
    <row r="45">
      <c r="C45" s="73" t="str">
        <f t="shared" si="20"/>
        <v/>
      </c>
      <c r="D45" s="73" t="str">
        <f t="shared" ref="D45:N45" si="34">if($O45="NÃO","",if(C45="",if($Q45=D$4,$R45,""),if($S45=1,C45,"")))</f>
        <v/>
      </c>
      <c r="E45" s="73" t="str">
        <f t="shared" si="34"/>
        <v/>
      </c>
      <c r="F45" s="73" t="str">
        <f t="shared" si="34"/>
        <v/>
      </c>
      <c r="G45" s="73" t="str">
        <f t="shared" si="34"/>
        <v/>
      </c>
      <c r="H45" s="73" t="str">
        <f t="shared" si="34"/>
        <v/>
      </c>
      <c r="I45" s="73" t="str">
        <f t="shared" si="34"/>
        <v/>
      </c>
      <c r="J45" s="73" t="str">
        <f t="shared" si="34"/>
        <v/>
      </c>
      <c r="K45" s="73" t="str">
        <f t="shared" si="34"/>
        <v/>
      </c>
      <c r="L45" s="73" t="str">
        <f t="shared" si="34"/>
        <v/>
      </c>
      <c r="M45" s="73" t="str">
        <f t="shared" si="34"/>
        <v/>
      </c>
      <c r="N45" s="73" t="str">
        <f t="shared" si="34"/>
        <v/>
      </c>
    </row>
    <row r="46">
      <c r="C46" s="73" t="str">
        <f t="shared" si="20"/>
        <v/>
      </c>
      <c r="D46" s="73" t="str">
        <f t="shared" ref="D46:N46" si="35">if($O46="NÃO","",if(C46="",if($Q46=D$4,$R46,""),if($S46=1,C46,"")))</f>
        <v/>
      </c>
      <c r="E46" s="73" t="str">
        <f t="shared" si="35"/>
        <v/>
      </c>
      <c r="F46" s="73" t="str">
        <f t="shared" si="35"/>
        <v/>
      </c>
      <c r="G46" s="73" t="str">
        <f t="shared" si="35"/>
        <v/>
      </c>
      <c r="H46" s="73" t="str">
        <f t="shared" si="35"/>
        <v/>
      </c>
      <c r="I46" s="73" t="str">
        <f t="shared" si="35"/>
        <v/>
      </c>
      <c r="J46" s="73" t="str">
        <f t="shared" si="35"/>
        <v/>
      </c>
      <c r="K46" s="73" t="str">
        <f t="shared" si="35"/>
        <v/>
      </c>
      <c r="L46" s="73" t="str">
        <f t="shared" si="35"/>
        <v/>
      </c>
      <c r="M46" s="73" t="str">
        <f t="shared" si="35"/>
        <v/>
      </c>
      <c r="N46" s="73" t="str">
        <f t="shared" si="35"/>
        <v/>
      </c>
    </row>
    <row r="47">
      <c r="C47" s="73" t="str">
        <f t="shared" si="20"/>
        <v/>
      </c>
      <c r="D47" s="73" t="str">
        <f t="shared" ref="D47:N47" si="36">if($O47="NÃO","",if(C47="",if($Q47=D$4,$R47,""),if($S47=1,C47,"")))</f>
        <v/>
      </c>
      <c r="E47" s="73" t="str">
        <f t="shared" si="36"/>
        <v/>
      </c>
      <c r="F47" s="73" t="str">
        <f t="shared" si="36"/>
        <v/>
      </c>
      <c r="G47" s="73" t="str">
        <f t="shared" si="36"/>
        <v/>
      </c>
      <c r="H47" s="73" t="str">
        <f t="shared" si="36"/>
        <v/>
      </c>
      <c r="I47" s="73" t="str">
        <f t="shared" si="36"/>
        <v/>
      </c>
      <c r="J47" s="73" t="str">
        <f t="shared" si="36"/>
        <v/>
      </c>
      <c r="K47" s="73" t="str">
        <f t="shared" si="36"/>
        <v/>
      </c>
      <c r="L47" s="73" t="str">
        <f t="shared" si="36"/>
        <v/>
      </c>
      <c r="M47" s="73" t="str">
        <f t="shared" si="36"/>
        <v/>
      </c>
      <c r="N47" s="73" t="str">
        <f t="shared" si="36"/>
        <v/>
      </c>
    </row>
    <row r="48">
      <c r="C48" s="73" t="str">
        <f t="shared" si="20"/>
        <v/>
      </c>
      <c r="D48" s="73" t="str">
        <f t="shared" ref="D48:N48" si="37">if($O48="NÃO","",if(C48="",if($Q48=D$4,$R48,""),if($S48=1,C48,"")))</f>
        <v/>
      </c>
      <c r="E48" s="73" t="str">
        <f t="shared" si="37"/>
        <v/>
      </c>
      <c r="F48" s="73" t="str">
        <f t="shared" si="37"/>
        <v/>
      </c>
      <c r="G48" s="73" t="str">
        <f t="shared" si="37"/>
        <v/>
      </c>
      <c r="H48" s="73" t="str">
        <f t="shared" si="37"/>
        <v/>
      </c>
      <c r="I48" s="73" t="str">
        <f t="shared" si="37"/>
        <v/>
      </c>
      <c r="J48" s="73" t="str">
        <f t="shared" si="37"/>
        <v/>
      </c>
      <c r="K48" s="73" t="str">
        <f t="shared" si="37"/>
        <v/>
      </c>
      <c r="L48" s="73" t="str">
        <f t="shared" si="37"/>
        <v/>
      </c>
      <c r="M48" s="73" t="str">
        <f t="shared" si="37"/>
        <v/>
      </c>
      <c r="N48" s="73" t="str">
        <f t="shared" si="37"/>
        <v/>
      </c>
    </row>
    <row r="49">
      <c r="C49" s="73" t="str">
        <f t="shared" si="20"/>
        <v/>
      </c>
      <c r="D49" s="73" t="str">
        <f t="shared" ref="D49:N49" si="38">if($O49="NÃO","",if(C49="",if($Q49=D$4,$R49,""),if($S49=1,C49,"")))</f>
        <v/>
      </c>
      <c r="E49" s="73" t="str">
        <f t="shared" si="38"/>
        <v/>
      </c>
      <c r="F49" s="73" t="str">
        <f t="shared" si="38"/>
        <v/>
      </c>
      <c r="G49" s="73" t="str">
        <f t="shared" si="38"/>
        <v/>
      </c>
      <c r="H49" s="73" t="str">
        <f t="shared" si="38"/>
        <v/>
      </c>
      <c r="I49" s="73" t="str">
        <f t="shared" si="38"/>
        <v/>
      </c>
      <c r="J49" s="73" t="str">
        <f t="shared" si="38"/>
        <v/>
      </c>
      <c r="K49" s="73" t="str">
        <f t="shared" si="38"/>
        <v/>
      </c>
      <c r="L49" s="73" t="str">
        <f t="shared" si="38"/>
        <v/>
      </c>
      <c r="M49" s="73" t="str">
        <f t="shared" si="38"/>
        <v/>
      </c>
      <c r="N49" s="73" t="str">
        <f t="shared" si="38"/>
        <v/>
      </c>
    </row>
    <row r="50">
      <c r="C50" s="73" t="str">
        <f t="shared" si="20"/>
        <v/>
      </c>
      <c r="D50" s="73" t="str">
        <f t="shared" ref="D50:N50" si="39">if($O50="NÃO","",if(C50="",if($Q50=D$4,$R50,""),if($S50=1,C50,"")))</f>
        <v/>
      </c>
      <c r="E50" s="73" t="str">
        <f t="shared" si="39"/>
        <v/>
      </c>
      <c r="F50" s="73" t="str">
        <f t="shared" si="39"/>
        <v/>
      </c>
      <c r="G50" s="73" t="str">
        <f t="shared" si="39"/>
        <v/>
      </c>
      <c r="H50" s="73" t="str">
        <f t="shared" si="39"/>
        <v/>
      </c>
      <c r="I50" s="73" t="str">
        <f t="shared" si="39"/>
        <v/>
      </c>
      <c r="J50" s="73" t="str">
        <f t="shared" si="39"/>
        <v/>
      </c>
      <c r="K50" s="73" t="str">
        <f t="shared" si="39"/>
        <v/>
      </c>
      <c r="L50" s="73" t="str">
        <f t="shared" si="39"/>
        <v/>
      </c>
      <c r="M50" s="73" t="str">
        <f t="shared" si="39"/>
        <v/>
      </c>
      <c r="N50" s="73" t="str">
        <f t="shared" si="39"/>
        <v/>
      </c>
    </row>
    <row r="51">
      <c r="C51" s="73" t="str">
        <f t="shared" si="20"/>
        <v/>
      </c>
      <c r="D51" s="73" t="str">
        <f t="shared" ref="D51:N51" si="40">if($O51="NÃO","",if(C51="",if($Q51=D$4,$R51,""),if($S51=1,C51,"")))</f>
        <v/>
      </c>
      <c r="E51" s="73" t="str">
        <f t="shared" si="40"/>
        <v/>
      </c>
      <c r="F51" s="73" t="str">
        <f t="shared" si="40"/>
        <v/>
      </c>
      <c r="G51" s="73" t="str">
        <f t="shared" si="40"/>
        <v/>
      </c>
      <c r="H51" s="73" t="str">
        <f t="shared" si="40"/>
        <v/>
      </c>
      <c r="I51" s="73" t="str">
        <f t="shared" si="40"/>
        <v/>
      </c>
      <c r="J51" s="73" t="str">
        <f t="shared" si="40"/>
        <v/>
      </c>
      <c r="K51" s="73" t="str">
        <f t="shared" si="40"/>
        <v/>
      </c>
      <c r="L51" s="73" t="str">
        <f t="shared" si="40"/>
        <v/>
      </c>
      <c r="M51" s="73" t="str">
        <f t="shared" si="40"/>
        <v/>
      </c>
      <c r="N51" s="73" t="str">
        <f t="shared" si="40"/>
        <v/>
      </c>
    </row>
    <row r="52">
      <c r="C52" s="73" t="str">
        <f t="shared" si="20"/>
        <v/>
      </c>
      <c r="D52" s="73" t="str">
        <f t="shared" ref="D52:N52" si="41">if($O52="NÃO","",if(C52="",if($Q52=D$4,$R52,""),if($S52=1,C52,"")))</f>
        <v/>
      </c>
      <c r="E52" s="73" t="str">
        <f t="shared" si="41"/>
        <v/>
      </c>
      <c r="F52" s="73" t="str">
        <f t="shared" si="41"/>
        <v/>
      </c>
      <c r="G52" s="73" t="str">
        <f t="shared" si="41"/>
        <v/>
      </c>
      <c r="H52" s="73" t="str">
        <f t="shared" si="41"/>
        <v/>
      </c>
      <c r="I52" s="73" t="str">
        <f t="shared" si="41"/>
        <v/>
      </c>
      <c r="J52" s="73" t="str">
        <f t="shared" si="41"/>
        <v/>
      </c>
      <c r="K52" s="73" t="str">
        <f t="shared" si="41"/>
        <v/>
      </c>
      <c r="L52" s="73" t="str">
        <f t="shared" si="41"/>
        <v/>
      </c>
      <c r="M52" s="73" t="str">
        <f t="shared" si="41"/>
        <v/>
      </c>
      <c r="N52" s="73" t="str">
        <f t="shared" si="41"/>
        <v/>
      </c>
    </row>
    <row r="53">
      <c r="C53" s="73" t="str">
        <f t="shared" si="20"/>
        <v/>
      </c>
      <c r="D53" s="73" t="str">
        <f t="shared" ref="D53:N53" si="42">if($O53="NÃO","",if(C53="",if($Q53=D$4,$R53,""),if($S53=1,C53,"")))</f>
        <v/>
      </c>
      <c r="E53" s="73" t="str">
        <f t="shared" si="42"/>
        <v/>
      </c>
      <c r="F53" s="73" t="str">
        <f t="shared" si="42"/>
        <v/>
      </c>
      <c r="G53" s="73" t="str">
        <f t="shared" si="42"/>
        <v/>
      </c>
      <c r="H53" s="73" t="str">
        <f t="shared" si="42"/>
        <v/>
      </c>
      <c r="I53" s="73" t="str">
        <f t="shared" si="42"/>
        <v/>
      </c>
      <c r="J53" s="73" t="str">
        <f t="shared" si="42"/>
        <v/>
      </c>
      <c r="K53" s="73" t="str">
        <f t="shared" si="42"/>
        <v/>
      </c>
      <c r="L53" s="73" t="str">
        <f t="shared" si="42"/>
        <v/>
      </c>
      <c r="M53" s="73" t="str">
        <f t="shared" si="42"/>
        <v/>
      </c>
      <c r="N53" s="73" t="str">
        <f t="shared" si="42"/>
        <v/>
      </c>
    </row>
    <row r="54"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</row>
    <row r="55"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</row>
    <row r="56"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</row>
    <row r="57"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</row>
    <row r="58"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</row>
    <row r="59"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</row>
    <row r="60"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</row>
    <row r="61"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</row>
    <row r="62"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</row>
    <row r="63"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</row>
    <row r="64"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</row>
    <row r="65"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</row>
    <row r="66"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</row>
    <row r="67"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</row>
    <row r="68"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</row>
    <row r="69"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</row>
    <row r="70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</row>
    <row r="71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</row>
    <row r="72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</row>
    <row r="73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</row>
    <row r="74"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</row>
    <row r="7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</row>
    <row r="76"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</row>
    <row r="77"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</row>
    <row r="78"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</row>
    <row r="79"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</row>
    <row r="80"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</row>
    <row r="81"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</row>
    <row r="82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</row>
    <row r="83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</row>
    <row r="84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</row>
    <row r="8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</row>
    <row r="86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</row>
    <row r="87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</row>
    <row r="88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</row>
    <row r="89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</row>
    <row r="90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</row>
    <row r="91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</row>
    <row r="92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</row>
    <row r="93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</row>
    <row r="94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</row>
    <row r="9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</row>
    <row r="96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</row>
    <row r="97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</row>
    <row r="98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</row>
    <row r="99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</row>
    <row r="100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</row>
    <row r="101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</row>
    <row r="102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</row>
    <row r="103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</row>
    <row r="104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</row>
    <row r="10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</row>
    <row r="106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</row>
    <row r="107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</row>
    <row r="108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</row>
    <row r="109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</row>
    <row r="110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</row>
    <row r="111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</row>
    <row r="112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</row>
    <row r="113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</row>
    <row r="114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</row>
    <row r="11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</row>
    <row r="116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</row>
    <row r="117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</row>
    <row r="118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</row>
    <row r="119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</row>
    <row r="120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</row>
    <row r="121"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</row>
    <row r="122"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</row>
    <row r="123"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</row>
    <row r="124"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</row>
    <row r="125"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</row>
    <row r="126"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</row>
    <row r="127"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</row>
    <row r="128"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</row>
    <row r="129"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</row>
    <row r="130"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</row>
    <row r="131"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</row>
    <row r="132"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</row>
    <row r="133"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</row>
    <row r="134"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</row>
    <row r="135"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</row>
    <row r="136"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</row>
    <row r="137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</row>
    <row r="138"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</row>
    <row r="139"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</row>
    <row r="140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</row>
    <row r="141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</row>
    <row r="142"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</row>
    <row r="143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</row>
    <row r="144"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</row>
    <row r="145"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</row>
    <row r="146"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</row>
    <row r="147"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</row>
    <row r="148"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</row>
    <row r="149"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</row>
    <row r="150"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</row>
    <row r="151"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</row>
    <row r="152"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</row>
    <row r="153"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</row>
    <row r="154"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</row>
    <row r="155"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</row>
    <row r="156"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</row>
    <row r="157"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</row>
    <row r="158"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</row>
    <row r="159"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</row>
    <row r="160"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</row>
    <row r="161"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</row>
    <row r="162"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</row>
    <row r="163"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</row>
    <row r="164"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</row>
    <row r="165"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</row>
    <row r="166"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</row>
    <row r="167"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</row>
    <row r="168"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</row>
    <row r="169"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</row>
    <row r="170"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</row>
    <row r="171"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</row>
    <row r="172"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</row>
    <row r="173"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</row>
    <row r="174"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</row>
    <row r="175"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</row>
    <row r="176"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</row>
    <row r="177"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</row>
    <row r="178"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</row>
    <row r="179"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</row>
    <row r="180"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</row>
    <row r="181"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</row>
    <row r="182"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</row>
    <row r="183"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</row>
    <row r="184"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</row>
    <row r="185"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</row>
    <row r="186"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</row>
    <row r="187"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</row>
    <row r="188"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</row>
    <row r="189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</row>
    <row r="190"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</row>
    <row r="191"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</row>
    <row r="192"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</row>
    <row r="193"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</row>
    <row r="194"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</row>
    <row r="195"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</row>
    <row r="196"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</row>
    <row r="197"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</row>
    <row r="198"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</row>
    <row r="199"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</row>
    <row r="200"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</row>
    <row r="201"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</row>
    <row r="202"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</row>
    <row r="203"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</row>
    <row r="204"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</row>
    <row r="205"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</row>
    <row r="206"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</row>
    <row r="207"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</row>
    <row r="208"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</row>
    <row r="209"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</row>
    <row r="210"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</row>
    <row r="211"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</row>
    <row r="212"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</row>
    <row r="213"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</row>
    <row r="214"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</row>
    <row r="215"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</row>
    <row r="216"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</row>
    <row r="217"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</row>
    <row r="218"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</row>
    <row r="219"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</row>
    <row r="220"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</row>
    <row r="221"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</row>
    <row r="222"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</row>
    <row r="223"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</row>
    <row r="224"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</row>
    <row r="225"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</row>
    <row r="226"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</row>
    <row r="227"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</row>
    <row r="228"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</row>
    <row r="229"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</row>
    <row r="230"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</row>
    <row r="231"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</row>
    <row r="232"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</row>
    <row r="233"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</row>
    <row r="234"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</row>
    <row r="235"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</row>
    <row r="236"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</row>
    <row r="237"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</row>
    <row r="238"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</row>
    <row r="239"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</row>
    <row r="240"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</row>
    <row r="241"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</row>
    <row r="242"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</row>
    <row r="243"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</row>
    <row r="244"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</row>
    <row r="245"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</row>
    <row r="246"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</row>
    <row r="247"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</row>
    <row r="248"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</row>
    <row r="249"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</row>
    <row r="250"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</row>
    <row r="251"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</row>
    <row r="252"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</row>
    <row r="253"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</row>
    <row r="254"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</row>
    <row r="255"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</row>
    <row r="256"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</row>
    <row r="257"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</row>
    <row r="258"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</row>
    <row r="259"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</row>
    <row r="260"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</row>
    <row r="261"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</row>
    <row r="262"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</row>
    <row r="263"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</row>
    <row r="264"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</row>
    <row r="265"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</row>
    <row r="266"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</row>
    <row r="267"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</row>
    <row r="268"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</row>
    <row r="269"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</row>
    <row r="270"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</row>
    <row r="271"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</row>
    <row r="272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</row>
    <row r="273"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</row>
    <row r="274"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</row>
    <row r="275"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</row>
    <row r="276"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</row>
    <row r="277"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</row>
    <row r="278"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</row>
    <row r="279"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</row>
    <row r="280"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</row>
    <row r="281"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</row>
    <row r="282"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</row>
    <row r="283"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</row>
    <row r="284"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</row>
    <row r="28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</row>
    <row r="286"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</row>
    <row r="287"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</row>
    <row r="288"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</row>
    <row r="289"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</row>
    <row r="290"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</row>
    <row r="291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</row>
    <row r="292"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</row>
    <row r="293"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</row>
    <row r="294"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</row>
    <row r="295"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</row>
    <row r="296"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</row>
    <row r="297"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</row>
    <row r="298"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</row>
    <row r="299"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</row>
    <row r="300"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</row>
    <row r="301"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</row>
    <row r="302"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</row>
    <row r="303"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</row>
    <row r="304"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</row>
    <row r="305"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</row>
    <row r="306"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</row>
    <row r="307"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</row>
    <row r="308"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</row>
    <row r="309"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</row>
    <row r="310"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</row>
    <row r="311"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</row>
    <row r="312"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</row>
    <row r="313"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</row>
    <row r="314"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</row>
    <row r="315"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</row>
    <row r="316"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</row>
    <row r="317"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</row>
    <row r="318"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</row>
    <row r="319"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</row>
    <row r="320"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</row>
    <row r="321"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</row>
    <row r="322"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</row>
    <row r="323"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</row>
    <row r="324"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</row>
    <row r="325"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</row>
    <row r="326"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</row>
    <row r="327"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</row>
    <row r="328"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</row>
    <row r="329"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</row>
    <row r="330"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</row>
    <row r="331"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</row>
    <row r="332"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</row>
    <row r="333"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</row>
    <row r="334"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</row>
    <row r="335"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</row>
    <row r="336"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</row>
    <row r="337"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</row>
    <row r="338"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</row>
    <row r="339"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</row>
    <row r="340"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</row>
    <row r="341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</row>
    <row r="342"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</row>
    <row r="343"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</row>
    <row r="344"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</row>
    <row r="345"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</row>
    <row r="346"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</row>
    <row r="347"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</row>
    <row r="348"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</row>
    <row r="349"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</row>
    <row r="350"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</row>
    <row r="351"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</row>
    <row r="352"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</row>
    <row r="353"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</row>
    <row r="354"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</row>
    <row r="355"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</row>
    <row r="356"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</row>
    <row r="357"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</row>
    <row r="358"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</row>
    <row r="359"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</row>
    <row r="360"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</row>
    <row r="361"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</row>
    <row r="362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</row>
    <row r="363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</row>
    <row r="364"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</row>
    <row r="365"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</row>
    <row r="366"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</row>
    <row r="367"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</row>
    <row r="368"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</row>
    <row r="369"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</row>
    <row r="370"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</row>
    <row r="371"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</row>
    <row r="372"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</row>
    <row r="373"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</row>
    <row r="374"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</row>
    <row r="375"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</row>
    <row r="376"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</row>
    <row r="377"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</row>
    <row r="378"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</row>
    <row r="379"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</row>
    <row r="380"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</row>
    <row r="381"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</row>
    <row r="382"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</row>
    <row r="383"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</row>
    <row r="384"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</row>
    <row r="385"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</row>
    <row r="386"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</row>
    <row r="387"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</row>
    <row r="388"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</row>
    <row r="389"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</row>
    <row r="390"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</row>
    <row r="391"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</row>
    <row r="392"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</row>
    <row r="393"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</row>
    <row r="394"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</row>
    <row r="395"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</row>
    <row r="396"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</row>
    <row r="397"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</row>
    <row r="398"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</row>
    <row r="399"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</row>
    <row r="400"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</row>
    <row r="401"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</row>
    <row r="402"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</row>
    <row r="403"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</row>
    <row r="404"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</row>
    <row r="405"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</row>
    <row r="406"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</row>
    <row r="407"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</row>
    <row r="408"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</row>
    <row r="409"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</row>
    <row r="410"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</row>
    <row r="411"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</row>
    <row r="412"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</row>
    <row r="413"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</row>
    <row r="414"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</row>
    <row r="415"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</row>
    <row r="416"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</row>
    <row r="417"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</row>
    <row r="418"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</row>
    <row r="419"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</row>
    <row r="420"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</row>
    <row r="421"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</row>
    <row r="422"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</row>
    <row r="423"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</row>
    <row r="424"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</row>
    <row r="425"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</row>
    <row r="426"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</row>
    <row r="427"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</row>
    <row r="428"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</row>
    <row r="429"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</row>
    <row r="430"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</row>
    <row r="431"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</row>
    <row r="432"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</row>
    <row r="433"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</row>
    <row r="434"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</row>
    <row r="435"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</row>
    <row r="436"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</row>
    <row r="437"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</row>
    <row r="438"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</row>
    <row r="439"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</row>
    <row r="440"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</row>
    <row r="441"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</row>
    <row r="442"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</row>
    <row r="443"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</row>
    <row r="444"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</row>
    <row r="445"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</row>
    <row r="446"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</row>
    <row r="447"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</row>
    <row r="448"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</row>
    <row r="449"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</row>
    <row r="450"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</row>
    <row r="451"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</row>
    <row r="452"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</row>
    <row r="453"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</row>
    <row r="454"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</row>
    <row r="455"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</row>
    <row r="456"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</row>
    <row r="457"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</row>
    <row r="458"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</row>
    <row r="459"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</row>
    <row r="460"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</row>
    <row r="461"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</row>
    <row r="462"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</row>
    <row r="463"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</row>
    <row r="464"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</row>
    <row r="465"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</row>
    <row r="466"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</row>
    <row r="467"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</row>
    <row r="468"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</row>
    <row r="469"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</row>
    <row r="470"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</row>
    <row r="471"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</row>
    <row r="472"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</row>
    <row r="473"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</row>
    <row r="474"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</row>
    <row r="475"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</row>
    <row r="476"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</row>
    <row r="477"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</row>
    <row r="478"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</row>
    <row r="479"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</row>
    <row r="480"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</row>
    <row r="481"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</row>
    <row r="482"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</row>
    <row r="483"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</row>
    <row r="484"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</row>
    <row r="485"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</row>
    <row r="486"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</row>
    <row r="487"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</row>
    <row r="488"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</row>
    <row r="489"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</row>
    <row r="490"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</row>
    <row r="491"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</row>
    <row r="492"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</row>
    <row r="493"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</row>
    <row r="494"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</row>
    <row r="495"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</row>
    <row r="496"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</row>
    <row r="497"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</row>
    <row r="498"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</row>
    <row r="499"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</row>
    <row r="500"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</row>
    <row r="501"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</row>
    <row r="502"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</row>
    <row r="503"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</row>
    <row r="504"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</row>
    <row r="505"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</row>
    <row r="506"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</row>
    <row r="507"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</row>
    <row r="508"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</row>
    <row r="509"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</row>
    <row r="510"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</row>
    <row r="511"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</row>
    <row r="512"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</row>
    <row r="513"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</row>
    <row r="514"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</row>
    <row r="515"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</row>
    <row r="516"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</row>
    <row r="517"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</row>
    <row r="518"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</row>
    <row r="519"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</row>
    <row r="520"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</row>
    <row r="521"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</row>
    <row r="522"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</row>
    <row r="523"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</row>
    <row r="524"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</row>
    <row r="525"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</row>
    <row r="526"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</row>
    <row r="527"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</row>
    <row r="528"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</row>
    <row r="529"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</row>
    <row r="530"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</row>
    <row r="531"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</row>
    <row r="532"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</row>
    <row r="533"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</row>
    <row r="534"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</row>
    <row r="535"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</row>
    <row r="536"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</row>
    <row r="537"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</row>
    <row r="538"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</row>
    <row r="539"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</row>
    <row r="540"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</row>
    <row r="541"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</row>
    <row r="542"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</row>
    <row r="543"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</row>
    <row r="544"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</row>
    <row r="545"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</row>
    <row r="546"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</row>
    <row r="547"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</row>
    <row r="548"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</row>
    <row r="549"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</row>
    <row r="550"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</row>
    <row r="551"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</row>
    <row r="552"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</row>
    <row r="553"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</row>
    <row r="554"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</row>
    <row r="555"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</row>
    <row r="556"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</row>
    <row r="557"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</row>
    <row r="558"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</row>
    <row r="559"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</row>
    <row r="560"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</row>
    <row r="561"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</row>
    <row r="562"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</row>
    <row r="563"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</row>
    <row r="564"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</row>
    <row r="565"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</row>
    <row r="566"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</row>
    <row r="567"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</row>
    <row r="568"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</row>
    <row r="569"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</row>
    <row r="570"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</row>
    <row r="571"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</row>
    <row r="572"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</row>
    <row r="573"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</row>
    <row r="574"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</row>
    <row r="575"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</row>
    <row r="576"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</row>
    <row r="577"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</row>
    <row r="578"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</row>
    <row r="579"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</row>
    <row r="580"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</row>
    <row r="581"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</row>
    <row r="582"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</row>
    <row r="583"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</row>
    <row r="584"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</row>
    <row r="585"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</row>
    <row r="586"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</row>
    <row r="587"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</row>
    <row r="588"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</row>
    <row r="589"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</row>
    <row r="590"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</row>
    <row r="591"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</row>
    <row r="592"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</row>
    <row r="593"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</row>
    <row r="594"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</row>
    <row r="595"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</row>
    <row r="596"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</row>
    <row r="597"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</row>
    <row r="598"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</row>
    <row r="599"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</row>
    <row r="600"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</row>
    <row r="601"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</row>
    <row r="602"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</row>
    <row r="603"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</row>
    <row r="604"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</row>
    <row r="605"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</row>
    <row r="606"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</row>
    <row r="607"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</row>
    <row r="608"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</row>
    <row r="609"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</row>
    <row r="610"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</row>
    <row r="611"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</row>
    <row r="612"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</row>
    <row r="613"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</row>
    <row r="614"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</row>
    <row r="615"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</row>
    <row r="616"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</row>
    <row r="617"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</row>
    <row r="618"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</row>
    <row r="619"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</row>
    <row r="620"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</row>
    <row r="621"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</row>
    <row r="622"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</row>
    <row r="623"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</row>
    <row r="624"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</row>
    <row r="625"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</row>
    <row r="626"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</row>
    <row r="627"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</row>
    <row r="628"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</row>
    <row r="629"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</row>
    <row r="630"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</row>
    <row r="631"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</row>
    <row r="632"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</row>
    <row r="633"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</row>
    <row r="634"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</row>
    <row r="635"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</row>
    <row r="636"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</row>
    <row r="637"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</row>
    <row r="638"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</row>
    <row r="639"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</row>
    <row r="640"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</row>
    <row r="641"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</row>
    <row r="642"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</row>
    <row r="643"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</row>
    <row r="644"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</row>
    <row r="645"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</row>
    <row r="646"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</row>
    <row r="647"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</row>
    <row r="648"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</row>
    <row r="649"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</row>
    <row r="650"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</row>
    <row r="651"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</row>
    <row r="652"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</row>
    <row r="653"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</row>
    <row r="654"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</row>
    <row r="655"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</row>
    <row r="656"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</row>
    <row r="657"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</row>
    <row r="658"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</row>
    <row r="659"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</row>
    <row r="660"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</row>
    <row r="661"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</row>
    <row r="662"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</row>
    <row r="663"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</row>
    <row r="664"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</row>
    <row r="665"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</row>
    <row r="666"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</row>
    <row r="667"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</row>
    <row r="668"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</row>
    <row r="669"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</row>
    <row r="670"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</row>
    <row r="671"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</row>
    <row r="672"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</row>
    <row r="673"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</row>
    <row r="674"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</row>
    <row r="675"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</row>
    <row r="676"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</row>
    <row r="677"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</row>
    <row r="678"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</row>
    <row r="679"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</row>
    <row r="680"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</row>
    <row r="681"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</row>
    <row r="682"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</row>
    <row r="683"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</row>
    <row r="684"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</row>
    <row r="685"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</row>
    <row r="686"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</row>
    <row r="687"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</row>
    <row r="688"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</row>
    <row r="689"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</row>
    <row r="690"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</row>
    <row r="691"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</row>
    <row r="692"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</row>
    <row r="693"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</row>
    <row r="694"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</row>
    <row r="695"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</row>
    <row r="696"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</row>
    <row r="697"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</row>
    <row r="698"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</row>
    <row r="699"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</row>
    <row r="700"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</row>
    <row r="701"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</row>
    <row r="702"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</row>
    <row r="703"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</row>
    <row r="704"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</row>
    <row r="705"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</row>
    <row r="706"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</row>
    <row r="707"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</row>
    <row r="708"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</row>
    <row r="709"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</row>
    <row r="710"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</row>
    <row r="711"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</row>
    <row r="712"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</row>
    <row r="713"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</row>
    <row r="714"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</row>
    <row r="715"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</row>
    <row r="716"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</row>
    <row r="717"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</row>
    <row r="718"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</row>
    <row r="719"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</row>
    <row r="720"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</row>
    <row r="721"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</row>
    <row r="722"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</row>
    <row r="723"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</row>
    <row r="724"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</row>
    <row r="725"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</row>
    <row r="726"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</row>
    <row r="727"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</row>
    <row r="728"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</row>
    <row r="729"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</row>
    <row r="730"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</row>
    <row r="731"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</row>
    <row r="732"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</row>
    <row r="733"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</row>
    <row r="734"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</row>
    <row r="735"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</row>
    <row r="736"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</row>
    <row r="737"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</row>
    <row r="738"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</row>
    <row r="739"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</row>
    <row r="740"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</row>
    <row r="741"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</row>
    <row r="742"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</row>
    <row r="743"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</row>
    <row r="744"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</row>
    <row r="745"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</row>
    <row r="746"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</row>
    <row r="747"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</row>
    <row r="748"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</row>
    <row r="749"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</row>
    <row r="750"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</row>
    <row r="751"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</row>
    <row r="752"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</row>
    <row r="753"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</row>
    <row r="754"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</row>
    <row r="755"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</row>
    <row r="756"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</row>
    <row r="757"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</row>
    <row r="758"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</row>
    <row r="759"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</row>
    <row r="760"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</row>
    <row r="761"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</row>
    <row r="762"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</row>
    <row r="763"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</row>
    <row r="764"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</row>
    <row r="765"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</row>
    <row r="766"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</row>
    <row r="767"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</row>
    <row r="768"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</row>
    <row r="769"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</row>
    <row r="770"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</row>
    <row r="771"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</row>
    <row r="772"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</row>
    <row r="773"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</row>
    <row r="774"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</row>
    <row r="775"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</row>
    <row r="776"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</row>
    <row r="777"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</row>
    <row r="778"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</row>
    <row r="779"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</row>
    <row r="780"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</row>
    <row r="781"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</row>
    <row r="782"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</row>
    <row r="783"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</row>
    <row r="784"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</row>
    <row r="785"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</row>
    <row r="786"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</row>
    <row r="787"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</row>
    <row r="788"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</row>
    <row r="789"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</row>
    <row r="790"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</row>
    <row r="791"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</row>
    <row r="792"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</row>
    <row r="793"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</row>
    <row r="794"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</row>
    <row r="795"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</row>
    <row r="796"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</row>
    <row r="797"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</row>
    <row r="798"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</row>
    <row r="799"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</row>
    <row r="800"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</row>
    <row r="801"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</row>
    <row r="802"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</row>
    <row r="803"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</row>
    <row r="804"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</row>
    <row r="805"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</row>
    <row r="806"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</row>
    <row r="807"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</row>
    <row r="808"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</row>
    <row r="809"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</row>
    <row r="810"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</row>
    <row r="811"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</row>
    <row r="812"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</row>
    <row r="813"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</row>
    <row r="814"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</row>
    <row r="815"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</row>
    <row r="816"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</row>
    <row r="817"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</row>
    <row r="818"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</row>
    <row r="819"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</row>
    <row r="820"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</row>
    <row r="821"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</row>
    <row r="822"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</row>
    <row r="823"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</row>
    <row r="824"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</row>
    <row r="825"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</row>
    <row r="826"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</row>
    <row r="827"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</row>
    <row r="828"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</row>
    <row r="829"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</row>
    <row r="830"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</row>
    <row r="831"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</row>
    <row r="832"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</row>
    <row r="833"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</row>
    <row r="834"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</row>
    <row r="835"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</row>
    <row r="836"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</row>
    <row r="837"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</row>
    <row r="838"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</row>
    <row r="839"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</row>
    <row r="840"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</row>
    <row r="841"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</row>
    <row r="842"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</row>
    <row r="843"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</row>
    <row r="844"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</row>
    <row r="845"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</row>
    <row r="846"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</row>
    <row r="847"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</row>
    <row r="848"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</row>
    <row r="849"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</row>
    <row r="850"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</row>
    <row r="851"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</row>
    <row r="852"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</row>
    <row r="853"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</row>
    <row r="854"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</row>
    <row r="855"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</row>
    <row r="856"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</row>
    <row r="857"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</row>
    <row r="858"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</row>
    <row r="859"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</row>
    <row r="860"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</row>
    <row r="861"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</row>
    <row r="862"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</row>
    <row r="863"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</row>
    <row r="864"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</row>
    <row r="865"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</row>
    <row r="866"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</row>
    <row r="867"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</row>
    <row r="868"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</row>
    <row r="869"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</row>
    <row r="870"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</row>
    <row r="871"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</row>
    <row r="872"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</row>
    <row r="873"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</row>
    <row r="874"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</row>
    <row r="875"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</row>
    <row r="876"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</row>
    <row r="877"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</row>
    <row r="878"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</row>
    <row r="879"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</row>
    <row r="880"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</row>
    <row r="881"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</row>
    <row r="882"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</row>
    <row r="883"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</row>
    <row r="884"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</row>
    <row r="885"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</row>
    <row r="886"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</row>
    <row r="887"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</row>
    <row r="888"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</row>
    <row r="889"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</row>
    <row r="890"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</row>
    <row r="891"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</row>
    <row r="892"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</row>
    <row r="893"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</row>
    <row r="894"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</row>
    <row r="895"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</row>
    <row r="896"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</row>
    <row r="897"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</row>
    <row r="898"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</row>
    <row r="899"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</row>
    <row r="900"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</row>
    <row r="901"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</row>
    <row r="902"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</row>
    <row r="903"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</row>
    <row r="904"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</row>
    <row r="905"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</row>
    <row r="906"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</row>
    <row r="907"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</row>
    <row r="908"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</row>
    <row r="909"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</row>
    <row r="910"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</row>
    <row r="911"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</row>
    <row r="912"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</row>
    <row r="913"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</row>
    <row r="914"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</row>
    <row r="915"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</row>
    <row r="916"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</row>
    <row r="917"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</row>
    <row r="918"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</row>
    <row r="919"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</row>
    <row r="920"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</row>
    <row r="921"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</row>
    <row r="922"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</row>
    <row r="923"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</row>
    <row r="924"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</row>
    <row r="925"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</row>
    <row r="926"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</row>
    <row r="927"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</row>
    <row r="928"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</row>
    <row r="929"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</row>
    <row r="930"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</row>
    <row r="931"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</row>
    <row r="932"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</row>
    <row r="933"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</row>
    <row r="934"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</row>
    <row r="935"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</row>
    <row r="936"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</row>
    <row r="937"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</row>
    <row r="938"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</row>
    <row r="939"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</row>
    <row r="940"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</row>
    <row r="941"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</row>
    <row r="942"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</row>
    <row r="943"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</row>
    <row r="944"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</row>
    <row r="945"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</row>
    <row r="946"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</row>
    <row r="947"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</row>
    <row r="948"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</row>
    <row r="949"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</row>
    <row r="950"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</row>
    <row r="951"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</row>
    <row r="952"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</row>
    <row r="953"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</row>
    <row r="954"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</row>
    <row r="955"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</row>
    <row r="956"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</row>
    <row r="957"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</row>
    <row r="958"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</row>
    <row r="959"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</row>
    <row r="960"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</row>
    <row r="961"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</row>
    <row r="962"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</row>
    <row r="963"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</row>
    <row r="964"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</row>
    <row r="965"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</row>
    <row r="966"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</row>
    <row r="967"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</row>
    <row r="968"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</row>
    <row r="969"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</row>
    <row r="970"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</row>
    <row r="971"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</row>
    <row r="972"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</row>
    <row r="973"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</row>
    <row r="974"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</row>
    <row r="975"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</row>
    <row r="976"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</row>
    <row r="977"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</row>
    <row r="978"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</row>
    <row r="979"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</row>
    <row r="980"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</row>
    <row r="981"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</row>
    <row r="982"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</row>
    <row r="983"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</row>
    <row r="984"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</row>
    <row r="985"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</row>
    <row r="986"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</row>
    <row r="987"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</row>
    <row r="988"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</row>
    <row r="989"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</row>
    <row r="990"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</row>
    <row r="991"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</row>
    <row r="992"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</row>
    <row r="993"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</row>
    <row r="994"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</row>
    <row r="995"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</row>
    <row r="996"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</row>
    <row r="997"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</row>
    <row r="998"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</row>
    <row r="999"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</row>
    <row r="1000"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</row>
    <row r="1001">
      <c r="C1001" s="73"/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  <c r="N1001" s="73"/>
    </row>
    <row r="1002">
      <c r="C1002" s="73"/>
      <c r="D1002" s="73"/>
      <c r="E1002" s="73"/>
      <c r="F1002" s="73"/>
      <c r="G1002" s="73"/>
      <c r="H1002" s="73"/>
      <c r="I1002" s="73"/>
      <c r="J1002" s="73"/>
      <c r="K1002" s="73"/>
      <c r="L1002" s="73"/>
      <c r="M1002" s="73"/>
      <c r="N1002" s="73"/>
    </row>
    <row r="1003">
      <c r="C1003" s="73"/>
      <c r="D1003" s="73"/>
      <c r="E1003" s="73"/>
      <c r="F1003" s="73"/>
      <c r="G1003" s="73"/>
      <c r="H1003" s="73"/>
      <c r="I1003" s="73"/>
      <c r="J1003" s="73"/>
      <c r="K1003" s="73"/>
      <c r="L1003" s="73"/>
      <c r="M1003" s="73"/>
      <c r="N1003" s="73"/>
    </row>
    <row r="1004">
      <c r="C1004" s="73"/>
      <c r="D1004" s="73"/>
      <c r="E1004" s="73"/>
      <c r="F1004" s="73"/>
      <c r="G1004" s="73"/>
      <c r="H1004" s="73"/>
      <c r="I1004" s="73"/>
      <c r="J1004" s="73"/>
      <c r="K1004" s="73"/>
      <c r="L1004" s="73"/>
      <c r="M1004" s="73"/>
      <c r="N1004" s="73"/>
    </row>
    <row r="1005">
      <c r="C1005" s="73"/>
      <c r="D1005" s="73"/>
      <c r="E1005" s="73"/>
      <c r="F1005" s="73"/>
      <c r="G1005" s="73"/>
      <c r="H1005" s="73"/>
      <c r="I1005" s="73"/>
      <c r="J1005" s="73"/>
      <c r="K1005" s="73"/>
      <c r="L1005" s="73"/>
      <c r="M1005" s="73"/>
      <c r="N1005" s="73"/>
    </row>
    <row r="1006">
      <c r="C1006" s="73"/>
      <c r="D1006" s="73"/>
      <c r="E1006" s="73"/>
      <c r="F1006" s="73"/>
      <c r="G1006" s="73"/>
      <c r="H1006" s="73"/>
      <c r="I1006" s="73"/>
      <c r="J1006" s="73"/>
      <c r="K1006" s="73"/>
      <c r="L1006" s="73"/>
      <c r="M1006" s="73"/>
      <c r="N1006" s="73"/>
    </row>
    <row r="1007">
      <c r="C1007" s="73"/>
      <c r="D1007" s="73"/>
      <c r="E1007" s="73"/>
      <c r="F1007" s="73"/>
      <c r="G1007" s="73"/>
      <c r="H1007" s="73"/>
      <c r="I1007" s="73"/>
      <c r="J1007" s="73"/>
      <c r="K1007" s="73"/>
      <c r="L1007" s="73"/>
      <c r="M1007" s="73"/>
      <c r="N1007" s="73"/>
    </row>
    <row r="1008">
      <c r="C1008" s="73"/>
      <c r="D1008" s="73"/>
      <c r="E1008" s="73"/>
      <c r="F1008" s="73"/>
      <c r="G1008" s="73"/>
      <c r="H1008" s="73"/>
      <c r="I1008" s="73"/>
      <c r="J1008" s="73"/>
      <c r="K1008" s="73"/>
      <c r="L1008" s="73"/>
      <c r="M1008" s="73"/>
      <c r="N1008" s="73"/>
    </row>
    <row r="1009">
      <c r="C1009" s="73"/>
      <c r="D1009" s="73"/>
      <c r="E1009" s="73"/>
      <c r="F1009" s="73"/>
      <c r="G1009" s="73"/>
      <c r="H1009" s="73"/>
      <c r="I1009" s="73"/>
      <c r="J1009" s="73"/>
      <c r="K1009" s="73"/>
      <c r="L1009" s="73"/>
      <c r="M1009" s="73"/>
      <c r="N1009" s="73"/>
    </row>
    <row r="1010">
      <c r="C1010" s="73"/>
      <c r="D1010" s="73"/>
      <c r="E1010" s="73"/>
      <c r="F1010" s="73"/>
      <c r="G1010" s="73"/>
      <c r="H1010" s="73"/>
      <c r="I1010" s="73"/>
      <c r="J1010" s="73"/>
      <c r="K1010" s="73"/>
      <c r="L1010" s="73"/>
      <c r="M1010" s="73"/>
      <c r="N1010" s="73"/>
    </row>
    <row r="1011">
      <c r="C1011" s="73"/>
      <c r="D1011" s="73"/>
      <c r="E1011" s="73"/>
      <c r="F1011" s="73"/>
      <c r="G1011" s="73"/>
      <c r="H1011" s="73"/>
      <c r="I1011" s="73"/>
      <c r="J1011" s="73"/>
      <c r="K1011" s="73"/>
      <c r="L1011" s="73"/>
      <c r="M1011" s="73"/>
      <c r="N1011" s="73"/>
    </row>
    <row r="1012">
      <c r="C1012" s="73"/>
      <c r="D1012" s="73"/>
      <c r="E1012" s="73"/>
      <c r="F1012" s="73"/>
      <c r="G1012" s="73"/>
      <c r="H1012" s="73"/>
      <c r="I1012" s="73"/>
      <c r="J1012" s="73"/>
      <c r="K1012" s="73"/>
      <c r="L1012" s="73"/>
      <c r="M1012" s="73"/>
      <c r="N1012" s="73"/>
    </row>
    <row r="1013">
      <c r="C1013" s="73"/>
      <c r="D1013" s="73"/>
      <c r="E1013" s="73"/>
      <c r="F1013" s="73"/>
      <c r="G1013" s="73"/>
      <c r="H1013" s="73"/>
      <c r="I1013" s="73"/>
      <c r="J1013" s="73"/>
      <c r="K1013" s="73"/>
      <c r="L1013" s="73"/>
      <c r="M1013" s="73"/>
      <c r="N1013" s="7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43"/>
    <col customWidth="1" min="2" max="2" width="6.14"/>
    <col customWidth="1" min="3" max="4" width="5.14"/>
    <col customWidth="1" min="5" max="6" width="5.0"/>
    <col customWidth="1" min="7" max="7" width="4.71"/>
    <col customWidth="1" min="8" max="8" width="4.29"/>
    <col customWidth="1" min="9" max="9" width="4.57"/>
    <col customWidth="1" min="10" max="10" width="4.43"/>
    <col customWidth="1" min="11" max="11" width="4.57"/>
    <col customWidth="1" min="12" max="13" width="4.71"/>
    <col customWidth="1" min="14" max="14" width="5.0"/>
  </cols>
  <sheetData>
    <row r="1" ht="26.25" customHeight="1">
      <c r="A1" s="91" t="s">
        <v>136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>
      <c r="A3" s="93" t="s">
        <v>137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</row>
    <row r="4">
      <c r="A4" s="92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</row>
    <row r="5">
      <c r="A5" s="95" t="s">
        <v>138</v>
      </c>
      <c r="B5" s="96" t="s">
        <v>139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</row>
    <row r="6">
      <c r="A6" s="98"/>
      <c r="B6" s="99" t="s">
        <v>140</v>
      </c>
      <c r="C6" s="99" t="s">
        <v>13</v>
      </c>
      <c r="D6" s="99" t="s">
        <v>14</v>
      </c>
      <c r="E6" s="99" t="s">
        <v>15</v>
      </c>
      <c r="F6" s="99" t="s">
        <v>16</v>
      </c>
      <c r="G6" s="99" t="s">
        <v>17</v>
      </c>
      <c r="H6" s="99" t="s">
        <v>18</v>
      </c>
      <c r="I6" s="99" t="s">
        <v>19</v>
      </c>
      <c r="J6" s="99" t="s">
        <v>20</v>
      </c>
      <c r="K6" s="99" t="s">
        <v>21</v>
      </c>
      <c r="L6" s="99" t="s">
        <v>22</v>
      </c>
      <c r="M6" s="99" t="s">
        <v>23</v>
      </c>
      <c r="N6" s="100" t="s">
        <v>24</v>
      </c>
    </row>
    <row r="7">
      <c r="A7" s="101"/>
      <c r="B7" s="102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</row>
    <row r="8">
      <c r="A8" s="104"/>
      <c r="B8" s="102"/>
      <c r="C8" s="105"/>
      <c r="D8" s="105"/>
      <c r="E8" s="105"/>
      <c r="F8" s="103"/>
      <c r="G8" s="103"/>
      <c r="H8" s="103"/>
      <c r="I8" s="103"/>
      <c r="J8" s="103"/>
      <c r="K8" s="103"/>
      <c r="L8" s="103"/>
      <c r="M8" s="103"/>
      <c r="N8" s="103"/>
    </row>
    <row r="9">
      <c r="A9" s="106"/>
      <c r="B9" s="102"/>
      <c r="C9" s="103"/>
      <c r="D9" s="103"/>
      <c r="E9" s="105"/>
      <c r="F9" s="105"/>
      <c r="G9" s="103"/>
      <c r="H9" s="103"/>
      <c r="I9" s="103"/>
      <c r="J9" s="103"/>
      <c r="K9" s="103"/>
      <c r="L9" s="103"/>
      <c r="M9" s="103"/>
      <c r="N9" s="103"/>
    </row>
    <row r="10">
      <c r="A10" s="104"/>
      <c r="B10" s="102"/>
      <c r="C10" s="103"/>
      <c r="D10" s="103"/>
      <c r="E10" s="103"/>
      <c r="F10" s="105"/>
      <c r="G10" s="105"/>
      <c r="H10" s="103"/>
      <c r="I10" s="103"/>
      <c r="J10" s="103"/>
      <c r="K10" s="103"/>
      <c r="L10" s="103"/>
      <c r="M10" s="103"/>
      <c r="N10" s="103"/>
    </row>
    <row r="11">
      <c r="A11" s="107"/>
      <c r="B11" s="108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</row>
    <row r="12">
      <c r="A12" s="109"/>
      <c r="B12" s="102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</row>
    <row r="13">
      <c r="A13" s="110"/>
      <c r="B13" s="108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</row>
    <row r="14">
      <c r="A14" s="111"/>
      <c r="B14" s="102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</row>
    <row r="15">
      <c r="A15" s="110"/>
      <c r="B15" s="108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</row>
    <row r="16">
      <c r="A16" s="112" t="s">
        <v>141</v>
      </c>
      <c r="B16" s="102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</row>
    <row r="17">
      <c r="A17" s="98"/>
      <c r="B17" s="108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</row>
    <row r="18">
      <c r="A18" s="110"/>
      <c r="B18" s="108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</row>
    <row r="19">
      <c r="A19" s="111"/>
      <c r="B19" s="102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</row>
    <row r="20">
      <c r="A20" s="110"/>
      <c r="B20" s="108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</row>
    <row r="21">
      <c r="A21" s="111"/>
      <c r="B21" s="102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</row>
    <row r="22">
      <c r="A22" s="110"/>
      <c r="B22" s="108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</row>
    <row r="23">
      <c r="A23" s="111"/>
      <c r="B23" s="102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</row>
    <row r="24">
      <c r="A24" s="110"/>
      <c r="B24" s="108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</row>
    <row r="25">
      <c r="A25" s="111"/>
      <c r="B25" s="102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</row>
    <row r="26">
      <c r="A26" s="110"/>
      <c r="B26" s="108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</row>
    <row r="27">
      <c r="A27" s="111"/>
      <c r="B27" s="102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</row>
    <row r="28">
      <c r="A28" s="110"/>
      <c r="B28" s="108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</row>
    <row r="29">
      <c r="A29" s="111"/>
      <c r="B29" s="102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</row>
    <row r="30">
      <c r="A30" s="110"/>
      <c r="B30" s="108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</row>
    <row r="31">
      <c r="A31" s="111"/>
      <c r="B31" s="102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</row>
    <row r="32">
      <c r="A32" s="110"/>
      <c r="B32" s="108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</row>
    <row r="33">
      <c r="A33" s="111"/>
      <c r="B33" s="102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</row>
    <row r="34">
      <c r="A34" s="113"/>
      <c r="B34" s="114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</row>
    <row r="35">
      <c r="A35" s="113"/>
      <c r="B35" s="114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</row>
    <row r="36">
      <c r="A36" s="113"/>
      <c r="B36" s="114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</row>
    <row r="37">
      <c r="A37" s="113"/>
      <c r="B37" s="114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</row>
    <row r="38">
      <c r="A38" s="113"/>
      <c r="B38" s="114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</row>
    <row r="39">
      <c r="A39" s="113"/>
      <c r="B39" s="114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</row>
    <row r="40">
      <c r="A40" s="113"/>
      <c r="B40" s="114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</row>
    <row r="41">
      <c r="A41" s="113"/>
      <c r="B41" s="114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</row>
    <row r="42">
      <c r="A42" s="113"/>
      <c r="B42" s="114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</row>
    <row r="43">
      <c r="A43" s="113"/>
      <c r="B43" s="114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</row>
    <row r="44">
      <c r="A44" s="113"/>
      <c r="B44" s="114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</row>
    <row r="45">
      <c r="A45" s="113"/>
      <c r="B45" s="114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</row>
    <row r="46">
      <c r="A46" s="113"/>
      <c r="B46" s="114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</row>
    <row r="47">
      <c r="A47" s="113"/>
      <c r="B47" s="114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</row>
    <row r="48">
      <c r="A48" s="113"/>
      <c r="B48" s="114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</row>
    <row r="49">
      <c r="A49" s="113"/>
      <c r="B49" s="114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</row>
    <row r="50">
      <c r="A50" s="113"/>
      <c r="B50" s="114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</row>
    <row r="51">
      <c r="A51" s="113"/>
      <c r="B51" s="114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</row>
    <row r="52">
      <c r="A52" s="113"/>
      <c r="B52" s="114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</row>
    <row r="53">
      <c r="A53" s="113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5"/>
    </row>
    <row r="54">
      <c r="A54" s="113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5"/>
    </row>
    <row r="55">
      <c r="A55" s="113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5"/>
    </row>
    <row r="56">
      <c r="A56" s="113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5"/>
    </row>
    <row r="57">
      <c r="A57" s="113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5"/>
    </row>
    <row r="58">
      <c r="A58" s="113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5"/>
    </row>
    <row r="59">
      <c r="A59" s="113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>
      <c r="A60" s="113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5"/>
    </row>
    <row r="61">
      <c r="A61" s="113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5"/>
    </row>
    <row r="62">
      <c r="A62" s="113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5"/>
    </row>
    <row r="63">
      <c r="A63" s="113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5"/>
    </row>
    <row r="64">
      <c r="A64" s="113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5"/>
    </row>
    <row r="65">
      <c r="A65" s="113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5"/>
    </row>
    <row r="66">
      <c r="A66" s="113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5"/>
    </row>
    <row r="67">
      <c r="A67" s="113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5"/>
    </row>
    <row r="68">
      <c r="A68" s="113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5"/>
    </row>
    <row r="69">
      <c r="A69" s="113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5"/>
    </row>
    <row r="70">
      <c r="A70" s="113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5"/>
    </row>
    <row r="71">
      <c r="A71" s="113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5"/>
    </row>
    <row r="72">
      <c r="A72" s="113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5"/>
    </row>
    <row r="73">
      <c r="A73" s="113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5"/>
    </row>
    <row r="74">
      <c r="A74" s="113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5"/>
    </row>
    <row r="75">
      <c r="A75" s="113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5"/>
    </row>
    <row r="76">
      <c r="A76" s="113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5"/>
    </row>
    <row r="77">
      <c r="A77" s="113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5"/>
    </row>
    <row r="78">
      <c r="A78" s="113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5"/>
    </row>
    <row r="79">
      <c r="A79" s="113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5"/>
    </row>
    <row r="80">
      <c r="A80" s="113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5"/>
    </row>
    <row r="81">
      <c r="A81" s="113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5"/>
    </row>
    <row r="82">
      <c r="A82" s="113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5"/>
    </row>
    <row r="83">
      <c r="A83" s="113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5"/>
    </row>
    <row r="84">
      <c r="A84" s="113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5"/>
    </row>
    <row r="85">
      <c r="A85" s="113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5"/>
    </row>
    <row r="86">
      <c r="A86" s="113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5"/>
    </row>
    <row r="87">
      <c r="A87" s="113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5"/>
    </row>
    <row r="88">
      <c r="A88" s="113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5"/>
    </row>
    <row r="89">
      <c r="A89" s="113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5"/>
    </row>
    <row r="90">
      <c r="A90" s="113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5"/>
    </row>
    <row r="91">
      <c r="A91" s="113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5"/>
    </row>
    <row r="92">
      <c r="A92" s="113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5"/>
    </row>
    <row r="93">
      <c r="A93" s="113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5"/>
    </row>
    <row r="94">
      <c r="A94" s="113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5"/>
    </row>
    <row r="95">
      <c r="A95" s="113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5"/>
    </row>
    <row r="96">
      <c r="A96" s="113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5"/>
    </row>
    <row r="97">
      <c r="A97" s="113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5"/>
    </row>
    <row r="98">
      <c r="A98" s="113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5"/>
    </row>
    <row r="99">
      <c r="A99" s="113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5"/>
    </row>
    <row r="100">
      <c r="A100" s="113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5"/>
    </row>
    <row r="101">
      <c r="A101" s="113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5"/>
    </row>
    <row r="102">
      <c r="A102" s="113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5"/>
    </row>
    <row r="103">
      <c r="A103" s="113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5"/>
    </row>
    <row r="104">
      <c r="A104" s="113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5"/>
    </row>
    <row r="105">
      <c r="A105" s="113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5"/>
    </row>
    <row r="106">
      <c r="A106" s="113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5"/>
    </row>
    <row r="107">
      <c r="A107" s="113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5"/>
    </row>
    <row r="108">
      <c r="A108" s="113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5"/>
    </row>
    <row r="109">
      <c r="A109" s="113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5"/>
    </row>
    <row r="110">
      <c r="A110" s="113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5"/>
    </row>
    <row r="111">
      <c r="A111" s="113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5"/>
    </row>
    <row r="112">
      <c r="A112" s="113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5"/>
    </row>
    <row r="113">
      <c r="A113" s="113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5"/>
    </row>
    <row r="114">
      <c r="A114" s="113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5"/>
    </row>
    <row r="115">
      <c r="A115" s="113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5"/>
    </row>
    <row r="116">
      <c r="A116" s="113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5"/>
    </row>
    <row r="117">
      <c r="A117" s="116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8"/>
    </row>
  </sheetData>
  <mergeCells count="5">
    <mergeCell ref="A1:N2"/>
    <mergeCell ref="A3:N4"/>
    <mergeCell ref="A5:A6"/>
    <mergeCell ref="B5:N5"/>
    <mergeCell ref="A16:A17"/>
  </mergeCells>
  <conditionalFormatting sqref="C7:N52">
    <cfRule type="containsText" dxfId="0" priority="1" operator="containsText" text="x">
      <formula>NOT(ISERROR(SEARCH(("x"),(C7))))</formula>
    </cfRule>
  </conditionalFormatting>
  <conditionalFormatting sqref="C7:N52">
    <cfRule type="containsBlanks" dxfId="1" priority="2">
      <formula>LEN(TRIM(C7))=0</formula>
    </cfRule>
  </conditionalFormatting>
  <drawing r:id="rId1"/>
</worksheet>
</file>