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rçamento" sheetId="1" r:id="rId4"/>
  </sheets>
  <definedNames/>
  <calcPr/>
</workbook>
</file>

<file path=xl/sharedStrings.xml><?xml version="1.0" encoding="utf-8"?>
<sst xmlns="http://schemas.openxmlformats.org/spreadsheetml/2006/main" count="69" uniqueCount="51">
  <si>
    <t>Orçamento do modelo</t>
  </si>
  <si>
    <t>Esta planilha contém o detalhamento do projeto InventivAção, a qual simula os custos do dispositivo e simula o valor total com a quantidade a ser implementada</t>
  </si>
  <si>
    <t>Quantidade a ser Produzida</t>
  </si>
  <si>
    <t>Custos do Dispositivo</t>
  </si>
  <si>
    <t>Componente</t>
  </si>
  <si>
    <t>Peça</t>
  </si>
  <si>
    <t>Unidade</t>
  </si>
  <si>
    <t>Quantidade Produto</t>
  </si>
  <si>
    <t>Quantidade Parafuso</t>
  </si>
  <si>
    <t>Preço Unitário</t>
  </si>
  <si>
    <t>Preço Produto</t>
  </si>
  <si>
    <t>Quantidade Total</t>
  </si>
  <si>
    <t>Preço Total</t>
  </si>
  <si>
    <t>Referência</t>
  </si>
  <si>
    <t>Pedal/Tranca</t>
  </si>
  <si>
    <t>Und</t>
  </si>
  <si>
    <t>https://produto.mercadolivre.com.br/MLB-1379608889-chapas-mdf-cru-15-mm-275x185-cm-_JM?searchVariation=47421733446&amp;variation=47421733446#searchVariation=47421733446&amp;position=7&amp;type=item&amp;tracking_id=1f76e0e0-df92-4121-9953-b1bf64b41d0e</t>
  </si>
  <si>
    <t>cm</t>
  </si>
  <si>
    <t>Abraçadeira</t>
  </si>
  <si>
    <t>https://produto.mercadolivre.com.br/MLB-862320709-abracadeiras-tipo-u-12-100-pcs-_JM?searchVariation=43697604842&amp;quantity=1&amp;variation=43697604842#searchVariation=43697604842&amp;position=4&amp;type=item&amp;tracking_id=59c7382c-5a48-4b2d-9b41-2b833538d9b1</t>
  </si>
  <si>
    <t>Mola</t>
  </si>
  <si>
    <t>mm</t>
  </si>
  <si>
    <t>https://pt.aliexpress.com/item/4000583059537.html?spm=a2g0o.productlist.0.0.6ec71ffcVu9TCu&amp;s=p&amp;ad_pvid=20200629112154922322330621120021966303_5&amp;algo_pvid=346f3674-9f7e-48a0-a85c-78e77bbfe38d&amp;algo_expid=346f3674-9f7e-48a0-a85c-78e77bbfe38d-4&amp;btsid=0ab50f6215934549148903762e40b7&amp;ws_ab_test=searchweb0_0,searchweb201602_,searchweb201603_</t>
  </si>
  <si>
    <t>Rolamento</t>
  </si>
  <si>
    <t>https://produto.mercadolivre.com.br/MLB-700254331-rolamento-608-zz-abec-1-kit-com-20-pcs-8x22x7-_JM?quantity=1#position=2&amp;type=item&amp;tracking_id=0bd5dc1f-a506-4098-a422-61ed6f5a492e</t>
  </si>
  <si>
    <t>Parafuso</t>
  </si>
  <si>
    <t>https://produto.mercadolivre.com.br/MLB-1076650323-parafuso-chipboard-phillips-p-madeira-35x40-caixa-500-pcs-_JM?quantity=1#position=3&amp;type=item&amp;tracking_id=f03fe89c-d455-4445-90a5-ffdd0f425e22</t>
  </si>
  <si>
    <t>Prendedor</t>
  </si>
  <si>
    <t>https://produto.mercadolivre.com.br/MLB-1281777240-fixador-prendedor-de-porta-presso-para-rodape-alianca-_JM?quantity=1#position=22&amp;type=item&amp;tracking_id=f8ebeb2d-633f-456f-abc4-66c2d95b9c1c</t>
  </si>
  <si>
    <t>Pedal Prendedor/Porta</t>
  </si>
  <si>
    <t>Pedal Jacaré</t>
  </si>
  <si>
    <t>https://pt.aliexpress.com/item/4000923431318.html?src=google&amp;src=google&amp;albch=shopping&amp;acnt=494-037-6276&amp;isdl=y&amp;slnk=&amp;plac=&amp;mtctp=&amp;albbt=Gploogle_7_shopping&amp;aff_atform=google&amp;aff_short_key=UneMJZVf&amp;&amp;albagn=888888&amp;albcp=1626568036&amp;albag=65942329430&amp;trgt=743612850874&amp;crea=pt4000923431318&amp;netw=u&amp;device=c&amp;albpg=743612850874&amp;albpd=pt4000923431318&amp;gclid=Cj0KCQjwoub3BRC6ARIsABGhnyYCImwQgAddJlE8wH5FkvZ9EoT9lnq7NZOxsoXT7qCwgikf_FVixZEaAvTuEALw_wcB&amp;gclsrc=aw.ds</t>
  </si>
  <si>
    <t>Imã</t>
  </si>
  <si>
    <t>https://www.lojadoima.com.br/fixador-magnetico-25-mm-furo/p</t>
  </si>
  <si>
    <t>Preço Pedal Tranca</t>
  </si>
  <si>
    <t>Preço Unitário Completo</t>
  </si>
  <si>
    <t>Preço Total só Tranca</t>
  </si>
  <si>
    <t>Preço total Completo</t>
  </si>
  <si>
    <t>Cálculo do MDF</t>
  </si>
  <si>
    <t>Uma placa de MDF de 275x185 cm custa R$239, o valor de cada peça citada acima no detalhamento foi calculada por uma relação de área utilizada da peça inteira</t>
  </si>
  <si>
    <t>Altura</t>
  </si>
  <si>
    <t>Largura</t>
  </si>
  <si>
    <t>Área</t>
  </si>
  <si>
    <t>Preço</t>
  </si>
  <si>
    <t>Placa MDF Inteira</t>
  </si>
  <si>
    <t>Pedal MDF 2,2x2,9</t>
  </si>
  <si>
    <t>Haste MDF 73X1,9</t>
  </si>
  <si>
    <t>Haste MDF 3,7x0,8</t>
  </si>
  <si>
    <t>Tranca MDF 8x8</t>
  </si>
  <si>
    <t>Batente MDF 1,9x0,7</t>
  </si>
  <si>
    <t>Apoio MDF 7,2x4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</si>
</sst>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R$ -416]#,##0.00"/>
  </numFmts>
  <fonts count="6">
    <font>
      <sz val="10.0"/>
      <color rgb="FF000000"/>
      <name val="Arial"/>
    </font>
    <font>
      <sz val="14.0"/>
      <color rgb="FFFFFFFF"/>
      <name val="Arial"/>
    </font>
    <font>
      <i/>
      <color theme="1"/>
      <name val="Arial"/>
    </font>
    <font>
      <color theme="1"/>
      <name val="Arial"/>
    </font>
    <font>
      <u/>
      <color rgb="FF0000FF"/>
    </font>
    <font/>
  </fonts>
  <fills count="4">
    <fill>
      <patternFill patternType="none"/>
    </fill>
    <fill>
      <patternFill patternType="lightGray"/>
    </fill>
    <fill>
      <patternFill patternType="solid">
        <fgColor rgb="FF1C4587"/>
        <bgColor rgb="FF1C4587"/>
      </patternFill>
    </fill>
    <fill>
      <patternFill patternType="solid">
        <fgColor rgb="FFA4C2F4"/>
        <bgColor rgb="FFA4C2F4"/>
      </patternFill>
    </fill>
  </fills>
  <borders count="5">
    <border/>
    <border>
      <right style="thick">
        <color rgb="FFFFFFFF"/>
      </right>
      <bottom style="thin">
        <color rgb="FF000000"/>
      </bottom>
    </border>
    <border>
      <left style="thick">
        <color rgb="FFFFFFFF"/>
      </left>
      <right style="thick">
        <color rgb="FFFFFFFF"/>
      </right>
      <bottom style="thin">
        <color rgb="FF000000"/>
      </bottom>
    </border>
    <border>
      <left style="thick">
        <color rgb="FFFFFFFF"/>
      </left>
      <bottom style="thin">
        <color rgb="FF000000"/>
      </bottom>
    </border>
    <border>
      <bottom style="thin">
        <color rgb="FFD9D9D9"/>
      </bottom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Font="1"/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3" fontId="3" numFmtId="0" xfId="0" applyAlignment="1" applyFill="1" applyFont="1">
      <alignment readingOrder="0"/>
    </xf>
    <xf borderId="0" fillId="3" fontId="3" numFmtId="0" xfId="0" applyFont="1"/>
    <xf borderId="1" fillId="0" fontId="3" numFmtId="0" xfId="0" applyAlignment="1" applyBorder="1" applyFont="1">
      <alignment readingOrder="0"/>
    </xf>
    <xf borderId="2" fillId="0" fontId="3" numFmtId="0" xfId="0" applyAlignment="1" applyBorder="1" applyFont="1">
      <alignment readingOrder="0"/>
    </xf>
    <xf borderId="3" fillId="0" fontId="3" numFmtId="0" xfId="0" applyAlignment="1" applyBorder="1" applyFont="1">
      <alignment horizontal="center" readingOrder="0"/>
    </xf>
    <xf borderId="3" fillId="0" fontId="3" numFmtId="0" xfId="0" applyAlignment="1" applyBorder="1" applyFont="1">
      <alignment readingOrder="0"/>
    </xf>
    <xf borderId="0" fillId="0" fontId="3" numFmtId="0" xfId="0" applyAlignment="1" applyFont="1">
      <alignment horizontal="center" readingOrder="0" vertical="center"/>
    </xf>
    <xf borderId="0" fillId="0" fontId="3" numFmtId="0" xfId="0" applyAlignment="1" applyFont="1">
      <alignment horizontal="right" readingOrder="0"/>
    </xf>
    <xf borderId="0" fillId="0" fontId="3" numFmtId="164" xfId="0" applyAlignment="1" applyFont="1" applyNumberFormat="1">
      <alignment readingOrder="0"/>
    </xf>
    <xf borderId="0" fillId="0" fontId="3" numFmtId="164" xfId="0" applyFont="1" applyNumberFormat="1"/>
    <xf borderId="0" fillId="0" fontId="3" numFmtId="0" xfId="0" applyFont="1"/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4" fillId="0" fontId="5" numFmtId="0" xfId="0" applyBorder="1" applyFont="1"/>
    <xf borderId="4" fillId="0" fontId="5" numFmtId="0" xfId="0" applyAlignment="1" applyBorder="1" applyFont="1">
      <alignment readingOrder="0"/>
    </xf>
    <xf borderId="4" fillId="0" fontId="3" numFmtId="0" xfId="0" applyAlignment="1" applyBorder="1" applyFont="1">
      <alignment horizontal="right" readingOrder="0"/>
    </xf>
    <xf borderId="4" fillId="0" fontId="3" numFmtId="0" xfId="0" applyAlignment="1" applyBorder="1" applyFont="1">
      <alignment readingOrder="0"/>
    </xf>
    <xf borderId="4" fillId="0" fontId="3" numFmtId="164" xfId="0" applyAlignment="1" applyBorder="1" applyFont="1" applyNumberFormat="1">
      <alignment readingOrder="0"/>
    </xf>
    <xf borderId="4" fillId="0" fontId="3" numFmtId="164" xfId="0" applyBorder="1" applyFont="1" applyNumberFormat="1"/>
    <xf borderId="4" fillId="0" fontId="3" numFmtId="0" xfId="0" applyBorder="1" applyFont="1"/>
    <xf borderId="2" fillId="0" fontId="3" numFmtId="0" xfId="0" applyAlignment="1" applyBorder="1" applyFont="1">
      <alignment horizontal="center" readingOrder="0"/>
    </xf>
    <xf borderId="0" fillId="0" fontId="3" numFmtId="0" xfId="0" applyAlignment="1" applyFont="1">
      <alignment horizontal="center" readingOrder="0"/>
    </xf>
    <xf borderId="0" fillId="0" fontId="3" numFmtId="0" xfId="0" applyAlignment="1" applyFont="1">
      <alignment horizontal="center"/>
    </xf>
    <xf borderId="0" fillId="0" fontId="3" numFmtId="164" xfId="0" applyAlignment="1" applyFont="1" applyNumberFormat="1">
      <alignment horizontal="center" readingOrder="0"/>
    </xf>
    <xf borderId="0" fillId="0" fontId="3" numFmtId="164" xfId="0" applyAlignment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pt.aliexpress.com/item/4000923431318.html?src=google&amp;src=google&amp;albch=shopping&amp;acnt=494-037-6276&amp;isdl=y&amp;slnk=&amp;plac=&amp;mtctp=&amp;albbt=Gploogle_7_shopping&amp;aff_atform=google&amp;aff_short_key=UneMJZVf&amp;&amp;albagn=888888&amp;albcp=1626568036&amp;albag=65942329430&amp;trgt=743612850874&amp;crea=pt4000923431318&amp;netw=u&amp;device=c&amp;albpg=743612850874&amp;albpd=pt4000923431318&amp;gclid=Cj0KCQjwoub3BRC6ARIsABGhnyYCImwQgAddJlE8wH5FkvZ9EoT9lnq7NZOxsoXT7qCwgikf_FVixZEaAvTuEALw_wcB&amp;gclsrc=aw.ds" TargetMode="External"/><Relationship Id="rId10" Type="http://schemas.openxmlformats.org/officeDocument/2006/relationships/hyperlink" Target="https://produto.mercadolivre.com.br/MLB-1281777240-fixador-prendedor-de-porta-presso-para-rodape-alianca-_JM?quantity=1" TargetMode="External"/><Relationship Id="rId13" Type="http://schemas.openxmlformats.org/officeDocument/2006/relationships/hyperlink" Target="https://produto.mercadolivre.com.br/MLB-1379608889-chapas-mdf-cru-15-mm-275x185-cm-_JM?searchVariation=47421733446&amp;variation=47421733446" TargetMode="External"/><Relationship Id="rId12" Type="http://schemas.openxmlformats.org/officeDocument/2006/relationships/hyperlink" Target="https://www.lojadoima.com.br/fixador-magnetico-25-mm-furo/p" TargetMode="External"/><Relationship Id="rId1" Type="http://schemas.openxmlformats.org/officeDocument/2006/relationships/hyperlink" Target="https://produto.mercadolivre.com.br/MLB-1379608889-chapas-mdf-cru-15-mm-275x185-cm-_JM?searchVariation=47421733446&amp;variation=47421733446" TargetMode="External"/><Relationship Id="rId2" Type="http://schemas.openxmlformats.org/officeDocument/2006/relationships/hyperlink" Target="https://produto.mercadolivre.com.br/MLB-1379608889-chapas-mdf-cru-15-mm-275x185-cm-_JM?searchVariation=47421733446&amp;variation=47421733446" TargetMode="External"/><Relationship Id="rId3" Type="http://schemas.openxmlformats.org/officeDocument/2006/relationships/hyperlink" Target="https://produto.mercadolivre.com.br/MLB-862320709-abracadeiras-tipo-u-12-100-pcs-_JM?searchVariation=43697604842&amp;quantity=1&amp;variation=43697604842" TargetMode="External"/><Relationship Id="rId4" Type="http://schemas.openxmlformats.org/officeDocument/2006/relationships/hyperlink" Target="https://pt.aliexpress.com/item/4000583059537.html?spm=a2g0o.productlist.0.0.6ec71ffcVu9TCu&amp;s=p&amp;ad_pvid=20200629112154922322330621120021966303_5&amp;algo_pvid=346f3674-9f7e-48a0-a85c-78e77bbfe38d&amp;algo_expid=346f3674-9f7e-48a0-a85c-78e77bbfe38d-4&amp;btsid=0ab50f6215934549148903762e40b7&amp;ws_ab_test=searchweb0_0,searchweb201602_,searchweb201603_" TargetMode="External"/><Relationship Id="rId9" Type="http://schemas.openxmlformats.org/officeDocument/2006/relationships/hyperlink" Target="https://produto.mercadolivre.com.br/MLB-1379608889-chapas-mdf-cru-15-mm-275x185-cm-_JM?searchVariation=47421733446&amp;variation=47421733446" TargetMode="External"/><Relationship Id="rId15" Type="http://schemas.openxmlformats.org/officeDocument/2006/relationships/drawing" Target="../drawings/drawing1.xml"/><Relationship Id="rId14" Type="http://schemas.openxmlformats.org/officeDocument/2006/relationships/hyperlink" Target="https://produto.mercadolivre.com.br/MLB-1076650323-parafuso-chipboard-phillips-p-madeira-35x40-caixa-500-pcs-_JM?quantity=1" TargetMode="External"/><Relationship Id="rId5" Type="http://schemas.openxmlformats.org/officeDocument/2006/relationships/hyperlink" Target="https://produto.mercadolivre.com.br/MLB-1379608889-chapas-mdf-cru-15-mm-275x185-cm-_JM?searchVariation=47421733446&amp;variation=47421733446" TargetMode="External"/><Relationship Id="rId6" Type="http://schemas.openxmlformats.org/officeDocument/2006/relationships/hyperlink" Target="https://produto.mercadolivre.com.br/MLB-700254331-rolamento-608-zz-abec-1-kit-com-20-pcs-8x22x7-_JM?quantity=1" TargetMode="External"/><Relationship Id="rId7" Type="http://schemas.openxmlformats.org/officeDocument/2006/relationships/hyperlink" Target="https://produto.mercadolivre.com.br/MLB-1379608889-chapas-mdf-cru-15-mm-275x185-cm-_JM?searchVariation=47421733446&amp;variation=47421733446" TargetMode="External"/><Relationship Id="rId8" Type="http://schemas.openxmlformats.org/officeDocument/2006/relationships/hyperlink" Target="https://produto.mercadolivre.com.br/MLB-1076650323-parafuso-chipboard-phillips-p-madeira-35x40-caixa-500-pcs-_JM?quantity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24.29"/>
    <col customWidth="1" min="2" max="2" width="18.71"/>
    <col customWidth="1" min="3" max="3" width="8.29"/>
    <col customWidth="1" min="4" max="4" width="17.86"/>
    <col customWidth="1" min="5" max="5" width="19.0"/>
    <col customWidth="1" min="8" max="8" width="21.43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>
      <c r="A2" s="3" t="s">
        <v>1</v>
      </c>
    </row>
    <row r="4">
      <c r="A4" s="4" t="s">
        <v>2</v>
      </c>
      <c r="B4" s="4">
        <v>20.0</v>
      </c>
    </row>
    <row r="6">
      <c r="A6" s="5" t="s">
        <v>3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</row>
    <row r="8">
      <c r="A8" s="7" t="s">
        <v>4</v>
      </c>
      <c r="B8" s="8" t="s">
        <v>5</v>
      </c>
      <c r="C8" s="8" t="s">
        <v>6</v>
      </c>
      <c r="D8" s="9" t="s">
        <v>7</v>
      </c>
      <c r="E8" s="8" t="s">
        <v>8</v>
      </c>
      <c r="F8" s="8" t="s">
        <v>9</v>
      </c>
      <c r="G8" s="8" t="s">
        <v>10</v>
      </c>
      <c r="H8" s="8" t="s">
        <v>11</v>
      </c>
      <c r="I8" s="10" t="s">
        <v>12</v>
      </c>
      <c r="J8" s="10" t="s">
        <v>13</v>
      </c>
    </row>
    <row r="9">
      <c r="A9" s="11" t="s">
        <v>14</v>
      </c>
      <c r="B9" s="4" t="str">
        <f t="shared" ref="B9:B10" si="1">A34</f>
        <v>Pedal MDF 2,2x2,9</v>
      </c>
      <c r="C9" s="12" t="s">
        <v>15</v>
      </c>
      <c r="D9" s="4">
        <v>1.0</v>
      </c>
      <c r="E9" s="4">
        <v>2.0</v>
      </c>
      <c r="F9" s="13">
        <f t="shared" ref="F9:F10" si="2">E34</f>
        <v>0.02997189189</v>
      </c>
      <c r="G9" s="14">
        <f t="shared" ref="G9:G22" si="3">D9*F9</f>
        <v>0.02997189189</v>
      </c>
      <c r="H9" s="15">
        <f t="shared" ref="H9:H22" si="4">D9*$B$4</f>
        <v>20</v>
      </c>
      <c r="I9" s="14">
        <f t="shared" ref="I9:I22" si="5">G9*$B$4</f>
        <v>0.5994378378</v>
      </c>
      <c r="J9" s="16" t="s">
        <v>16</v>
      </c>
    </row>
    <row r="10">
      <c r="B10" s="4" t="str">
        <f t="shared" si="1"/>
        <v>Haste MDF 73X1,9</v>
      </c>
      <c r="C10" s="12" t="s">
        <v>17</v>
      </c>
      <c r="D10" s="4">
        <v>1.0</v>
      </c>
      <c r="E10" s="4">
        <v>2.0</v>
      </c>
      <c r="F10" s="13">
        <f t="shared" si="2"/>
        <v>0.6515832924</v>
      </c>
      <c r="G10" s="14">
        <f t="shared" si="3"/>
        <v>0.6515832924</v>
      </c>
      <c r="H10" s="15">
        <f t="shared" si="4"/>
        <v>20</v>
      </c>
      <c r="I10" s="14">
        <f t="shared" si="5"/>
        <v>13.03166585</v>
      </c>
      <c r="J10" s="16" t="s">
        <v>16</v>
      </c>
    </row>
    <row r="11">
      <c r="B11" s="17" t="s">
        <v>18</v>
      </c>
      <c r="C11" s="12" t="s">
        <v>15</v>
      </c>
      <c r="D11" s="4">
        <v>2.0</v>
      </c>
      <c r="E11" s="4">
        <v>4.0</v>
      </c>
      <c r="F11" s="13">
        <v>0.144</v>
      </c>
      <c r="G11" s="14">
        <f t="shared" si="3"/>
        <v>0.288</v>
      </c>
      <c r="H11" s="15">
        <f t="shared" si="4"/>
        <v>40</v>
      </c>
      <c r="I11" s="14">
        <f t="shared" si="5"/>
        <v>5.76</v>
      </c>
      <c r="J11" s="16" t="s">
        <v>19</v>
      </c>
    </row>
    <row r="12">
      <c r="B12" s="17" t="s">
        <v>20</v>
      </c>
      <c r="C12" s="12" t="s">
        <v>21</v>
      </c>
      <c r="D12" s="4">
        <v>90.0</v>
      </c>
      <c r="E12" s="4">
        <v>2.0</v>
      </c>
      <c r="F12" s="13">
        <f>4.324/100</f>
        <v>0.04324</v>
      </c>
      <c r="G12" s="14">
        <f t="shared" si="3"/>
        <v>3.8916</v>
      </c>
      <c r="H12" s="15">
        <f t="shared" si="4"/>
        <v>1800</v>
      </c>
      <c r="I12" s="14">
        <f t="shared" si="5"/>
        <v>77.832</v>
      </c>
      <c r="J12" s="16" t="s">
        <v>22</v>
      </c>
    </row>
    <row r="13">
      <c r="B13" s="4" t="str">
        <f>A36</f>
        <v>Haste MDF 3,7x0,8</v>
      </c>
      <c r="C13" s="12" t="s">
        <v>17</v>
      </c>
      <c r="D13" s="4">
        <v>1.0</v>
      </c>
      <c r="E13" s="4">
        <v>2.0</v>
      </c>
      <c r="F13" s="13">
        <f>E36</f>
        <v>0.01390545455</v>
      </c>
      <c r="G13" s="14">
        <f t="shared" si="3"/>
        <v>0.01390545455</v>
      </c>
      <c r="H13" s="15">
        <f t="shared" si="4"/>
        <v>20</v>
      </c>
      <c r="I13" s="14">
        <f t="shared" si="5"/>
        <v>0.2781090909</v>
      </c>
      <c r="J13" s="16" t="s">
        <v>16</v>
      </c>
    </row>
    <row r="14">
      <c r="B14" s="17" t="s">
        <v>23</v>
      </c>
      <c r="C14" s="12" t="s">
        <v>15</v>
      </c>
      <c r="D14" s="4">
        <v>1.0</v>
      </c>
      <c r="E14" s="4">
        <v>1.0</v>
      </c>
      <c r="F14" s="13">
        <v>1.15</v>
      </c>
      <c r="G14" s="14">
        <f t="shared" si="3"/>
        <v>1.15</v>
      </c>
      <c r="H14" s="15">
        <f t="shared" si="4"/>
        <v>20</v>
      </c>
      <c r="I14" s="14">
        <f t="shared" si="5"/>
        <v>23</v>
      </c>
      <c r="J14" s="16" t="s">
        <v>24</v>
      </c>
    </row>
    <row r="15">
      <c r="B15" s="4" t="str">
        <f>A37</f>
        <v>Tranca MDF 8x8</v>
      </c>
      <c r="C15" s="12" t="s">
        <v>17</v>
      </c>
      <c r="D15" s="4">
        <v>1.0</v>
      </c>
      <c r="E15" s="4">
        <v>2.0</v>
      </c>
      <c r="F15" s="13">
        <f>E37</f>
        <v>0.3006584767</v>
      </c>
      <c r="G15" s="14">
        <f t="shared" si="3"/>
        <v>0.3006584767</v>
      </c>
      <c r="H15" s="15">
        <f t="shared" si="4"/>
        <v>20</v>
      </c>
      <c r="I15" s="14">
        <f t="shared" si="5"/>
        <v>6.013169533</v>
      </c>
      <c r="J15" s="16" t="s">
        <v>16</v>
      </c>
    </row>
    <row r="16">
      <c r="B16" s="17" t="s">
        <v>25</v>
      </c>
      <c r="C16" s="12" t="s">
        <v>15</v>
      </c>
      <c r="D16" s="4">
        <f>SUM(E9:E18)</f>
        <v>21</v>
      </c>
      <c r="E16" s="13"/>
      <c r="F16" s="13">
        <v>0.06</v>
      </c>
      <c r="G16" s="14">
        <f t="shared" si="3"/>
        <v>1.26</v>
      </c>
      <c r="H16" s="15">
        <f t="shared" si="4"/>
        <v>420</v>
      </c>
      <c r="I16" s="14">
        <f t="shared" si="5"/>
        <v>25.2</v>
      </c>
      <c r="J16" s="16" t="s">
        <v>26</v>
      </c>
    </row>
    <row r="17">
      <c r="B17" s="4" t="str">
        <f>A38</f>
        <v>Batente MDF 1,9x0,7</v>
      </c>
      <c r="C17" s="12" t="s">
        <v>17</v>
      </c>
      <c r="D17" s="4">
        <v>1.0</v>
      </c>
      <c r="E17" s="4">
        <v>2.0</v>
      </c>
      <c r="F17" s="13">
        <f>E38</f>
        <v>0.006248058968</v>
      </c>
      <c r="G17" s="14">
        <f t="shared" si="3"/>
        <v>0.006248058968</v>
      </c>
      <c r="H17" s="15">
        <f t="shared" si="4"/>
        <v>20</v>
      </c>
      <c r="I17" s="14">
        <f t="shared" si="5"/>
        <v>0.1249611794</v>
      </c>
      <c r="J17" s="16" t="s">
        <v>16</v>
      </c>
    </row>
    <row r="18">
      <c r="A18" s="18"/>
      <c r="B18" s="19" t="s">
        <v>27</v>
      </c>
      <c r="C18" s="20" t="s">
        <v>15</v>
      </c>
      <c r="D18" s="21">
        <v>1.0</v>
      </c>
      <c r="E18" s="21">
        <v>4.0</v>
      </c>
      <c r="F18" s="22">
        <v>18.99</v>
      </c>
      <c r="G18" s="23">
        <f t="shared" si="3"/>
        <v>18.99</v>
      </c>
      <c r="H18" s="24">
        <f t="shared" si="4"/>
        <v>20</v>
      </c>
      <c r="I18" s="23">
        <f t="shared" si="5"/>
        <v>379.8</v>
      </c>
      <c r="J18" s="16" t="s">
        <v>28</v>
      </c>
    </row>
    <row r="19">
      <c r="A19" s="11" t="s">
        <v>29</v>
      </c>
      <c r="B19" s="17" t="s">
        <v>30</v>
      </c>
      <c r="C19" s="12" t="s">
        <v>15</v>
      </c>
      <c r="D19" s="4">
        <v>1.0</v>
      </c>
      <c r="E19" s="4">
        <v>3.0</v>
      </c>
      <c r="F19" s="13">
        <v>15.12</v>
      </c>
      <c r="G19" s="14">
        <f t="shared" si="3"/>
        <v>15.12</v>
      </c>
      <c r="H19" s="15">
        <f t="shared" si="4"/>
        <v>20</v>
      </c>
      <c r="I19" s="14">
        <f t="shared" si="5"/>
        <v>302.4</v>
      </c>
      <c r="J19" s="16" t="s">
        <v>31</v>
      </c>
    </row>
    <row r="20">
      <c r="B20" s="17" t="s">
        <v>32</v>
      </c>
      <c r="C20" s="12" t="s">
        <v>15</v>
      </c>
      <c r="D20" s="4">
        <v>1.0</v>
      </c>
      <c r="E20" s="13"/>
      <c r="F20" s="13">
        <v>11.25</v>
      </c>
      <c r="G20" s="14">
        <f t="shared" si="3"/>
        <v>11.25</v>
      </c>
      <c r="H20" s="15">
        <f t="shared" si="4"/>
        <v>20</v>
      </c>
      <c r="I20" s="14">
        <f t="shared" si="5"/>
        <v>225</v>
      </c>
      <c r="J20" s="16" t="s">
        <v>33</v>
      </c>
    </row>
    <row r="21">
      <c r="B21" s="4" t="str">
        <f>A39</f>
        <v>Apoio MDF 7,2x4</v>
      </c>
      <c r="C21" s="12" t="s">
        <v>15</v>
      </c>
      <c r="D21" s="4">
        <v>1.0</v>
      </c>
      <c r="E21" s="4">
        <v>4.0</v>
      </c>
      <c r="F21" s="13">
        <f>E39</f>
        <v>0.1352963145</v>
      </c>
      <c r="G21" s="14">
        <f t="shared" si="3"/>
        <v>0.1352963145</v>
      </c>
      <c r="H21" s="15">
        <f t="shared" si="4"/>
        <v>20</v>
      </c>
      <c r="I21" s="14">
        <f t="shared" si="5"/>
        <v>2.70592629</v>
      </c>
      <c r="J21" s="16" t="s">
        <v>16</v>
      </c>
    </row>
    <row r="22">
      <c r="A22" s="18"/>
      <c r="B22" s="19" t="s">
        <v>25</v>
      </c>
      <c r="C22" s="20" t="s">
        <v>15</v>
      </c>
      <c r="D22" s="24">
        <f>SUM(E19:E21)</f>
        <v>7</v>
      </c>
      <c r="E22" s="24"/>
      <c r="F22" s="22">
        <v>0.06</v>
      </c>
      <c r="G22" s="23">
        <f t="shared" si="3"/>
        <v>0.42</v>
      </c>
      <c r="H22" s="24">
        <f t="shared" si="4"/>
        <v>140</v>
      </c>
      <c r="I22" s="23">
        <f t="shared" si="5"/>
        <v>8.4</v>
      </c>
      <c r="J22" s="16" t="s">
        <v>26</v>
      </c>
    </row>
    <row r="24">
      <c r="H24" s="3" t="s">
        <v>34</v>
      </c>
      <c r="I24" s="14">
        <f>SUM(G9:G18)</f>
        <v>26.58196717</v>
      </c>
    </row>
    <row r="25">
      <c r="H25" s="3" t="s">
        <v>35</v>
      </c>
      <c r="I25" s="14">
        <f>SUM(G9:G22)</f>
        <v>53.50726349</v>
      </c>
    </row>
    <row r="26">
      <c r="H26" s="3" t="s">
        <v>36</v>
      </c>
      <c r="I26" s="14">
        <f>SUM(I9:I18)</f>
        <v>531.6393435</v>
      </c>
    </row>
    <row r="27">
      <c r="H27" s="3" t="s">
        <v>37</v>
      </c>
      <c r="I27" s="14">
        <f>SUM(I9:I22)</f>
        <v>1070.14527</v>
      </c>
    </row>
    <row r="29">
      <c r="A29" s="5" t="s">
        <v>38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</row>
    <row r="30">
      <c r="A30" s="3" t="s">
        <v>39</v>
      </c>
    </row>
    <row r="31">
      <c r="C31" s="4"/>
      <c r="D31" s="4"/>
    </row>
    <row r="32">
      <c r="B32" s="25" t="s">
        <v>40</v>
      </c>
      <c r="C32" s="25" t="s">
        <v>41</v>
      </c>
      <c r="D32" s="9" t="s">
        <v>42</v>
      </c>
      <c r="E32" s="25" t="s">
        <v>43</v>
      </c>
    </row>
    <row r="33">
      <c r="A33" s="4" t="s">
        <v>44</v>
      </c>
      <c r="B33" s="26">
        <v>275.0</v>
      </c>
      <c r="C33" s="26">
        <v>185.0</v>
      </c>
      <c r="D33" s="27">
        <f t="shared" ref="D33:D39" si="6">B33*C33</f>
        <v>50875</v>
      </c>
      <c r="E33" s="28">
        <v>239.0</v>
      </c>
    </row>
    <row r="34">
      <c r="A34" s="4" t="s">
        <v>45</v>
      </c>
      <c r="B34" s="26">
        <v>2.2</v>
      </c>
      <c r="C34" s="26">
        <v>2.9</v>
      </c>
      <c r="D34" s="27">
        <f t="shared" si="6"/>
        <v>6.38</v>
      </c>
      <c r="E34" s="29">
        <f t="shared" ref="E34:E39" si="7">(D34*$E$33)/$D$33</f>
        <v>0.02997189189</v>
      </c>
    </row>
    <row r="35">
      <c r="A35" s="4" t="s">
        <v>46</v>
      </c>
      <c r="B35" s="26">
        <v>73.0</v>
      </c>
      <c r="C35" s="26">
        <v>1.9</v>
      </c>
      <c r="D35" s="27">
        <f t="shared" si="6"/>
        <v>138.7</v>
      </c>
      <c r="E35" s="29">
        <f t="shared" si="7"/>
        <v>0.6515832924</v>
      </c>
    </row>
    <row r="36">
      <c r="A36" s="4" t="s">
        <v>47</v>
      </c>
      <c r="B36" s="26">
        <v>3.7</v>
      </c>
      <c r="C36" s="26">
        <v>0.8</v>
      </c>
      <c r="D36" s="27">
        <f t="shared" si="6"/>
        <v>2.96</v>
      </c>
      <c r="E36" s="29">
        <f t="shared" si="7"/>
        <v>0.01390545455</v>
      </c>
    </row>
    <row r="37">
      <c r="A37" s="4" t="s">
        <v>48</v>
      </c>
      <c r="B37" s="26">
        <v>8.0</v>
      </c>
      <c r="C37" s="26">
        <v>8.0</v>
      </c>
      <c r="D37" s="27">
        <f t="shared" si="6"/>
        <v>64</v>
      </c>
      <c r="E37" s="29">
        <f t="shared" si="7"/>
        <v>0.3006584767</v>
      </c>
    </row>
    <row r="38">
      <c r="A38" s="4" t="s">
        <v>49</v>
      </c>
      <c r="B38" s="26">
        <v>1.9</v>
      </c>
      <c r="C38" s="26">
        <v>0.7</v>
      </c>
      <c r="D38" s="27">
        <f t="shared" si="6"/>
        <v>1.33</v>
      </c>
      <c r="E38" s="29">
        <f t="shared" si="7"/>
        <v>0.006248058968</v>
      </c>
    </row>
    <row r="39">
      <c r="A39" s="4" t="s">
        <v>50</v>
      </c>
      <c r="B39" s="26">
        <v>7.2</v>
      </c>
      <c r="C39" s="26">
        <v>4.0</v>
      </c>
      <c r="D39" s="27">
        <f t="shared" si="6"/>
        <v>28.8</v>
      </c>
      <c r="E39" s="29">
        <f t="shared" si="7"/>
        <v>0.1352963145</v>
      </c>
    </row>
  </sheetData>
  <mergeCells count="2">
    <mergeCell ref="A9:A18"/>
    <mergeCell ref="A19:A22"/>
  </mergeCells>
  <hyperlinks>
    <hyperlink r:id="rId1" location="searchVariation=47421733446&amp;position=7&amp;type=item&amp;tracking_id=1f76e0e0-df92-4121-9953-b1bf64b41d0e" ref="J9"/>
    <hyperlink r:id="rId2" location="searchVariation=47421733446&amp;position=7&amp;type=item&amp;tracking_id=1f76e0e0-df92-4121-9953-b1bf64b41d0e" ref="J10"/>
    <hyperlink r:id="rId3" location="searchVariation=43697604842&amp;position=4&amp;type=item&amp;tracking_id=59c7382c-5a48-4b2d-9b41-2b833538d9b1" ref="J11"/>
    <hyperlink r:id="rId4" ref="J12"/>
    <hyperlink r:id="rId5" location="searchVariation=47421733446&amp;position=7&amp;type=item&amp;tracking_id=1f76e0e0-df92-4121-9953-b1bf64b41d0e" ref="J13"/>
    <hyperlink r:id="rId6" location="position=2&amp;type=item&amp;tracking_id=0bd5dc1f-a506-4098-a422-61ed6f5a492e" ref="J14"/>
    <hyperlink r:id="rId7" location="searchVariation=47421733446&amp;position=7&amp;type=item&amp;tracking_id=1f76e0e0-df92-4121-9953-b1bf64b41d0e" ref="J15"/>
    <hyperlink r:id="rId8" location="position=3&amp;type=item&amp;tracking_id=f03fe89c-d455-4445-90a5-ffdd0f425e22" ref="J16"/>
    <hyperlink r:id="rId9" location="searchVariation=47421733446&amp;position=7&amp;type=item&amp;tracking_id=1f76e0e0-df92-4121-9953-b1bf64b41d0e" ref="J17"/>
    <hyperlink r:id="rId10" location="position=22&amp;type=item&amp;tracking_id=f8ebeb2d-633f-456f-abc4-66c2d95b9c1c" ref="J18"/>
    <hyperlink r:id="rId11" ref="J19"/>
    <hyperlink r:id="rId12" ref="J20"/>
    <hyperlink r:id="rId13" location="searchVariation=47421733446&amp;position=7&amp;type=item&amp;tracking_id=1f76e0e0-df92-4121-9953-b1bf64b41d0e" ref="J21"/>
    <hyperlink r:id="rId14" location="position=3&amp;type=item&amp;tracking_id=f03fe89c-d455-4445-90a5-ffdd0f425e22" ref="J22"/>
  </hyperlinks>
  <drawing r:id="rId15"/>
</worksheet>
</file>