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soni/Library/Mobile Documents/com~apple~CloudDocs/Workspace/Research/THEMIS/code/THEMIS/notebooks/"/>
    </mc:Choice>
  </mc:AlternateContent>
  <xr:revisionPtr revIDLastSave="0" documentId="13_ncr:1_{53B07C26-58E2-6848-BA44-7A291E120359}" xr6:coauthVersionLast="47" xr6:coauthVersionMax="47" xr10:uidLastSave="{00000000-0000-0000-0000-000000000000}"/>
  <bookViews>
    <workbookView xWindow="-25100" yWindow="500" windowWidth="20740" windowHeight="16340" xr2:uid="{BDBCA506-0D28-5B46-B9B4-ADA2E38122EE}"/>
  </bookViews>
  <sheets>
    <sheet name="Calculations Brazil" sheetId="1" r:id="rId1"/>
    <sheet name="Raw Data Brazil" sheetId="2" r:id="rId2"/>
    <sheet name="Data Brazil GDP Grow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3" l="1"/>
  <c r="E22" i="1" s="1"/>
  <c r="C15" i="1" s="1"/>
  <c r="C28" i="1" s="1"/>
  <c r="O25" i="3"/>
  <c r="N25" i="3"/>
  <c r="M25" i="3"/>
  <c r="L25" i="3"/>
  <c r="K25" i="3"/>
  <c r="J25" i="3"/>
  <c r="I25" i="3"/>
  <c r="H25" i="3"/>
  <c r="G25" i="3"/>
  <c r="F25" i="3"/>
  <c r="F16" i="1" l="1"/>
  <c r="F29" i="1" s="1"/>
  <c r="E17" i="1"/>
  <c r="E30" i="1" s="1"/>
  <c r="F15" i="1"/>
  <c r="F28" i="1" s="1"/>
  <c r="E18" i="1"/>
  <c r="E31" i="1" s="1"/>
  <c r="F17" i="1"/>
  <c r="F30" i="1" s="1"/>
  <c r="E16" i="1"/>
  <c r="E29" i="1" s="1"/>
  <c r="D18" i="1"/>
  <c r="D31" i="1" s="1"/>
  <c r="D17" i="1"/>
  <c r="D30" i="1" s="1"/>
  <c r="D16" i="1"/>
  <c r="D29" i="1" s="1"/>
  <c r="D15" i="1"/>
  <c r="D28" i="1" s="1"/>
  <c r="F18" i="1"/>
  <c r="F31" i="1" s="1"/>
  <c r="E15" i="1"/>
  <c r="E28" i="1" s="1"/>
  <c r="C18" i="1"/>
  <c r="C31" i="1" s="1"/>
  <c r="C17" i="1"/>
  <c r="C30" i="1" s="1"/>
  <c r="C16" i="1"/>
  <c r="C29" i="1" s="1"/>
</calcChain>
</file>

<file path=xl/sharedStrings.xml><?xml version="1.0" encoding="utf-8"?>
<sst xmlns="http://schemas.openxmlformats.org/spreadsheetml/2006/main" count="359" uniqueCount="146">
  <si>
    <t>year</t>
  </si>
  <si>
    <t>quarter</t>
  </si>
  <si>
    <t>C</t>
  </si>
  <si>
    <t>I</t>
  </si>
  <si>
    <t>G</t>
  </si>
  <si>
    <t>X</t>
  </si>
  <si>
    <t>c</t>
  </si>
  <si>
    <t>i</t>
  </si>
  <si>
    <t>g</t>
  </si>
  <si>
    <t>x</t>
  </si>
  <si>
    <t>Additional Footnotes</t>
  </si>
  <si>
    <t>c = change in C from previous year</t>
  </si>
  <si>
    <t>i = change in I from previous year</t>
  </si>
  <si>
    <t>g = change in G from previous year</t>
  </si>
  <si>
    <t>x = change in X from previous year</t>
  </si>
  <si>
    <t>natural rate of increase in GDP</t>
  </si>
  <si>
    <t>Gross Domestic Product and Components selected indicators</t>
  </si>
  <si>
    <t>Brazil</t>
  </si>
  <si>
    <t>Source: International Financial Statistics (IFS)</t>
  </si>
  <si>
    <t>Metadata by Country (IFS)</t>
  </si>
  <si>
    <t>Indicator</t>
  </si>
  <si>
    <t>Base Year</t>
  </si>
  <si>
    <t>Scale</t>
  </si>
  <si>
    <t>National Accounts, Current Prices</t>
  </si>
  <si>
    <t>...</t>
  </si>
  <si>
    <t>Gross Domestic Product, Nominal, Domestic Currency</t>
  </si>
  <si>
    <t>NGDP_XDC</t>
  </si>
  <si>
    <t>Millions</t>
  </si>
  <si>
    <t>Household Consumption Expenditure, incl. NPISHs, Nominal, Domestic Currency</t>
  </si>
  <si>
    <t>NCP_XDC</t>
  </si>
  <si>
    <t>Government Consumption Expenditure, Nominal, Domestic Currency</t>
  </si>
  <si>
    <t>NCGG_XDC</t>
  </si>
  <si>
    <t>Gross Fixed Capital Formation, Nominal, Domestic Currency</t>
  </si>
  <si>
    <t>NFI_XDC</t>
  </si>
  <si>
    <t>Change in Inventories, Nominal, Domestic Currency</t>
  </si>
  <si>
    <t>NINV_XDC</t>
  </si>
  <si>
    <t>Exports of Goods and Services, Nominal, Domestic Currency</t>
  </si>
  <si>
    <t>NX_XDC</t>
  </si>
  <si>
    <t>Imports of Goods and Services, Nominal, Domestic Currency</t>
  </si>
  <si>
    <t>NM_XDC</t>
  </si>
  <si>
    <t>National Accounts, Constant Prices</t>
  </si>
  <si>
    <t>Gross Domestic Product, Real, Domestic Currency</t>
  </si>
  <si>
    <t>NGDP_R_XDC</t>
  </si>
  <si>
    <t>Household Consumption Expenditure, incl. NPISHs, Real, Domestic Currency</t>
  </si>
  <si>
    <t>NCP_R_XDC</t>
  </si>
  <si>
    <t>Government Consumption Expenditure, Real, Domestic Currency</t>
  </si>
  <si>
    <t>NCGG_R_XDC</t>
  </si>
  <si>
    <t>Gross Fixed Capital Formation, Real, Domestic Currency</t>
  </si>
  <si>
    <t>NFI_R_XDC</t>
  </si>
  <si>
    <t>Exports of Goods and Services, Real, Domestic Currency</t>
  </si>
  <si>
    <t>NX_R_XDC</t>
  </si>
  <si>
    <t>Imports of Goods and Services, Real, Domestic Currency</t>
  </si>
  <si>
    <t>NM_R_XDC</t>
  </si>
  <si>
    <t>Gross Domestic Product, Deflator</t>
  </si>
  <si>
    <t>NGDP_D_IX</t>
  </si>
  <si>
    <t>Units</t>
  </si>
  <si>
    <t>Average</t>
  </si>
  <si>
    <t>Calculation for change in C,I and G for Brazil</t>
  </si>
  <si>
    <t>2020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</si>
  <si>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</si>
  <si>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</si>
  <si>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</si>
  <si>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</si>
  <si>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</si>
  <si>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</si>
  <si>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</si>
  <si>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</si>
  <si>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National Accounts, Current Prices, Unadjusted</t>
  </si>
  <si>
    <t/>
  </si>
  <si>
    <t>Gross Domestic Product, Nominal, Undjusted, Domestic Currency</t>
  </si>
  <si>
    <t>NGDP_NSA_XDC</t>
  </si>
  <si>
    <t>Household Consumption Expenditure, incl. NPISHs, Nominal, Undjusted, Domestic Currency</t>
  </si>
  <si>
    <t>NCP_NSA_XDC</t>
  </si>
  <si>
    <t>Government Consumption Expenditure, Nominal, Undjusted, Domestic Currency</t>
  </si>
  <si>
    <t>NCGG_NSA_XDC</t>
  </si>
  <si>
    <t>Gross Fixed Capital Formation, Nominal, Undjusted, Domestic Currency</t>
  </si>
  <si>
    <t>NFI_NSA_XDC</t>
  </si>
  <si>
    <t>Change in Inventories, Nominal, Undjusted, Domestic Currency</t>
  </si>
  <si>
    <t>NINV_NSA_XDC</t>
  </si>
  <si>
    <t>Exports of Goods and Services, Nominal, Undjusted, Domestic Currency</t>
  </si>
  <si>
    <t>NX_NSA_XDC</t>
  </si>
  <si>
    <t>Imports of Goods and Services, Nominal, Undjusted, Domestic Currency</t>
  </si>
  <si>
    <t>NM_NSA_XDC</t>
  </si>
  <si>
    <t>National Accounts, Constant Prices, Unadjusted</t>
  </si>
  <si>
    <t>Gross Domestic Product, Real, Undjusted, Domestic Currency</t>
  </si>
  <si>
    <t>NGDP_R_NSA_XDC</t>
  </si>
  <si>
    <t>Household Consumption Expenditure, incl. NPISHs, Real, Undjusted, Domestic Currency</t>
  </si>
  <si>
    <t>NCP_R_NSA_XDC</t>
  </si>
  <si>
    <t>Government Consumption Expenditure, Real, Undjusted, Domestic Currency</t>
  </si>
  <si>
    <t>NCGG_R_NSA_XDC</t>
  </si>
  <si>
    <t>Gross Fixed Capital Formation, Real, Undjusted, Domestic Currency</t>
  </si>
  <si>
    <t>NFI_R_NSA_XDC</t>
  </si>
  <si>
    <t>Exports of Goods and Services, Real, Undjusted, Domestic Currency</t>
  </si>
  <si>
    <t>NX_R_NSA_XDC</t>
  </si>
  <si>
    <t>Imports of Goods and Services, Real, Undjusted, Domestic Currency</t>
  </si>
  <si>
    <t>NM_R_NSA_XDC</t>
  </si>
  <si>
    <t>National Accounts, Current Prices, Seasonally Adjusted</t>
  </si>
  <si>
    <t>Gross Domestic Product, Nominal, Seasonally Adjusted, Domestic Currency</t>
  </si>
  <si>
    <t>NGDP_SA_XDC</t>
  </si>
  <si>
    <t>Household Consumption Expenditure, incl. NPISHs, Nominal, Seasonally Adjusted, Domestic Currency</t>
  </si>
  <si>
    <t>NCP_SA_XDC</t>
  </si>
  <si>
    <t>Govenment Final Consumption Expenditure, Nominal, Seasonally adjusted, Domestic Currency</t>
  </si>
  <si>
    <t>NCGG_SA_XDC</t>
  </si>
  <si>
    <t>Gross Fixed Capital Formation, Nominal, Seasonally Adjusted, Domestic Currency</t>
  </si>
  <si>
    <t>NFI_SA_XDC</t>
  </si>
  <si>
    <t>Change in Inventories, Nominal, Seasonally Adjusted, Domestic Currency</t>
  </si>
  <si>
    <t>NINV_SA_XDC</t>
  </si>
  <si>
    <t>Exports of Goods and Services, Nominal, Seasonally Adjusted, Domestic Currency</t>
  </si>
  <si>
    <t>NX_SA_XDC</t>
  </si>
  <si>
    <t>Imports of Goods and Services, Nominal, Seasonally Adjusted, Domestic Currency</t>
  </si>
  <si>
    <t>NM_SA_XDC</t>
  </si>
  <si>
    <t>National Accounts, Constant Prices, Seasonally Adjusted</t>
  </si>
  <si>
    <t>Gross Domestic Product, Real, Seasonally Adjusted, Domestic Currency</t>
  </si>
  <si>
    <t>NGDP_R_SA_XDC</t>
  </si>
  <si>
    <t>Household Consumption Expenditure, incl. NPISHs, Real, Seasonally Adjusted, Domestic Currency</t>
  </si>
  <si>
    <t>NCP_R_SA_XDC</t>
  </si>
  <si>
    <t>Govenment Final Consumption Expenditure, Real, Seasonally adjusted, Domestic Currency</t>
  </si>
  <si>
    <t>NCGG_R_SA_XDC</t>
  </si>
  <si>
    <t>Gross Fixed Capital Formation, Real, Seasonally Adjusted, Domestic Currency</t>
  </si>
  <si>
    <t>NFI_R_SA_XDC</t>
  </si>
  <si>
    <t>Exports of Goods and Services, Real, Seasonally Adjusted, Domestic Currency</t>
  </si>
  <si>
    <t>NX_R_SA_XDC</t>
  </si>
  <si>
    <t>Imports of Goods and Services, Real, Seasonally Adjusted, Domestic Currency</t>
  </si>
  <si>
    <t>NM_R_SA_XDC</t>
  </si>
  <si>
    <t>Gross Domestic Product, Deflator, Seasonally Adjusted</t>
  </si>
  <si>
    <t>NGDP_D_SA_IX</t>
  </si>
  <si>
    <t>Access Date: 2023/08/31</t>
  </si>
  <si>
    <t>Access Date: 2023/08/31, Constant Prices 1995</t>
  </si>
  <si>
    <t>Notes:</t>
  </si>
  <si>
    <t>c (readjusted monthly)</t>
  </si>
  <si>
    <t>i (readjusted monthly)</t>
  </si>
  <si>
    <t>g (readjusted monthly)</t>
  </si>
  <si>
    <t>x (readjusted monthly)</t>
  </si>
  <si>
    <t>Brazil GDP Breakdown per quarter (Millions of Reals, NOT ANNUALIZED)</t>
  </si>
  <si>
    <t>Year on year change in Brazil GDP components (Million of Reals, NOT ANNUALIZED)</t>
  </si>
  <si>
    <t>Monthly GDP Change due to COVID (Billions of Reals)</t>
  </si>
  <si>
    <t>c_BR / (3)</t>
  </si>
  <si>
    <t>i_BR / 3</t>
  </si>
  <si>
    <t>g_BR / 3</t>
  </si>
  <si>
    <t>x_BR / 3</t>
  </si>
  <si>
    <t>Using real GDP with 2010 base year</t>
  </si>
  <si>
    <t>C = annualized value of internal consumption component of GDP in real currency</t>
  </si>
  <si>
    <t>I = annualized value of investments component of GDP in real currency</t>
  </si>
  <si>
    <t>G = annualized value of government expenditures componenet of GDP in real currency</t>
  </si>
  <si>
    <t>X = annualized value of net imports/exports component of GDP in real currency</t>
  </si>
  <si>
    <t>For calculating readjusted values we divide by 3 assuming uniform distribution over the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</si>
</sst>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9F5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/>
      <right style="thin">
        <color rgb="FFFFFFFF"/>
      </right>
      <top/>
      <bottom style="thin">
        <color rgb="FFBBBBBB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BBBBBB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BBBBBB"/>
      </right>
      <top/>
      <bottom/>
      <diagonal/>
    </border>
    <border>
      <left style="thin">
        <color rgb="FFFFFFFF"/>
      </left>
      <right/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1" fillId="2" borderId="1" xfId="1"/>
    <xf numFmtId="164" fontId="1" fillId="2" borderId="1" xfId="1" applyNumberFormat="1"/>
    <xf numFmtId="0" fontId="6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5" borderId="3" xfId="0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8" fillId="5" borderId="5" xfId="0" applyFont="1" applyFill="1" applyBorder="1" applyAlignment="1" applyProtection="1">
      <alignment horizontal="center" vertical="top" wrapText="1"/>
      <protection locked="0"/>
    </xf>
    <xf numFmtId="0" fontId="8" fillId="5" borderId="3" xfId="0" applyFont="1" applyFill="1" applyBorder="1" applyAlignment="1" applyProtection="1">
      <alignment horizontal="center" vertical="top" wrapText="1"/>
      <protection locked="0"/>
    </xf>
    <xf numFmtId="0" fontId="8" fillId="6" borderId="6" xfId="0" applyFont="1" applyFill="1" applyBorder="1" applyAlignment="1" applyProtection="1">
      <alignment horizontal="left" vertical="top" wrapText="1"/>
      <protection locked="0"/>
    </xf>
    <xf numFmtId="0" fontId="8" fillId="6" borderId="7" xfId="0" applyFont="1" applyFill="1" applyBorder="1" applyAlignment="1" applyProtection="1">
      <alignment horizontal="left" vertical="top" wrapText="1"/>
      <protection locked="0"/>
    </xf>
    <xf numFmtId="4" fontId="6" fillId="0" borderId="0" xfId="0" applyNumberFormat="1" applyFont="1" applyAlignment="1" applyProtection="1">
      <alignment horizontal="right" vertical="top" wrapText="1"/>
      <protection locked="0"/>
    </xf>
    <xf numFmtId="0" fontId="8" fillId="6" borderId="6" xfId="0" applyFont="1" applyFill="1" applyBorder="1" applyAlignment="1" applyProtection="1">
      <alignment horizontal="left" vertical="top" wrapText="1" indent="1"/>
      <protection locked="0"/>
    </xf>
    <xf numFmtId="4" fontId="6" fillId="6" borderId="0" xfId="0" applyNumberFormat="1" applyFont="1" applyFill="1" applyAlignment="1" applyProtection="1">
      <alignment horizontal="right" vertical="top" wrapText="1"/>
      <protection locked="0"/>
    </xf>
    <xf numFmtId="0" fontId="8" fillId="6" borderId="6" xfId="0" applyFont="1" applyFill="1" applyBorder="1" applyAlignment="1" applyProtection="1">
      <alignment horizontal="left" vertical="top" wrapText="1" indent="2"/>
      <protection locked="0"/>
    </xf>
    <xf numFmtId="0" fontId="8" fillId="6" borderId="8" xfId="0" applyFont="1" applyFill="1" applyBorder="1" applyAlignment="1" applyProtection="1">
      <alignment horizontal="left" vertical="top" wrapText="1" indent="1"/>
      <protection locked="0"/>
    </xf>
    <xf numFmtId="0" fontId="8" fillId="6" borderId="8" xfId="0" applyFont="1" applyFill="1" applyBorder="1" applyAlignment="1" applyProtection="1">
      <alignment horizontal="left" vertical="top" wrapText="1"/>
      <protection locked="0"/>
    </xf>
    <xf numFmtId="0" fontId="8" fillId="6" borderId="9" xfId="0" applyFont="1" applyFill="1" applyBorder="1" applyAlignment="1" applyProtection="1">
      <alignment horizontal="left" vertical="top" wrapText="1"/>
      <protection locked="0"/>
    </xf>
    <xf numFmtId="0" fontId="8" fillId="7" borderId="10" xfId="0" applyFont="1" applyFill="1" applyBorder="1" applyAlignment="1" applyProtection="1">
      <alignment horizontal="center" vertical="top" wrapText="1"/>
      <protection locked="0"/>
    </xf>
    <xf numFmtId="4" fontId="6" fillId="8" borderId="0" xfId="0" applyNumberFormat="1" applyFont="1" applyFill="1" applyAlignment="1" applyProtection="1">
      <alignment horizontal="right" vertical="top" wrapText="1"/>
      <protection locked="0"/>
    </xf>
    <xf numFmtId="0" fontId="8" fillId="7" borderId="3" xfId="0" applyFont="1" applyFill="1" applyBorder="1" applyAlignment="1" applyProtection="1">
      <alignment horizontal="center" vertical="center" wrapText="1"/>
      <protection locked="0"/>
    </xf>
    <xf numFmtId="0" fontId="8" fillId="7" borderId="4" xfId="0" applyFont="1" applyFill="1" applyBorder="1" applyAlignment="1" applyProtection="1">
      <alignment horizontal="center" vertical="center" wrapText="1"/>
      <protection locked="0"/>
    </xf>
    <xf numFmtId="0" fontId="8" fillId="7" borderId="11" xfId="0" applyFont="1" applyFill="1" applyBorder="1" applyAlignment="1" applyProtection="1">
      <alignment horizontal="center" vertical="top" wrapText="1"/>
      <protection locked="0"/>
    </xf>
    <xf numFmtId="0" fontId="8" fillId="8" borderId="12" xfId="0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vertical="top" wrapText="1"/>
      <protection locked="0"/>
    </xf>
    <xf numFmtId="0" fontId="8" fillId="8" borderId="14" xfId="0" applyFont="1" applyFill="1" applyBorder="1" applyAlignment="1" applyProtection="1">
      <alignment horizontal="left" vertical="top" wrapText="1"/>
      <protection locked="0"/>
    </xf>
    <xf numFmtId="0" fontId="8" fillId="8" borderId="15" xfId="0" applyFont="1" applyFill="1" applyBorder="1" applyAlignment="1" applyProtection="1">
      <alignment horizontal="left" vertical="top" wrapText="1" indent="1"/>
      <protection locked="0"/>
    </xf>
    <xf numFmtId="0" fontId="8" fillId="8" borderId="16" xfId="0" applyFont="1" applyFill="1" applyBorder="1" applyAlignment="1" applyProtection="1">
      <alignment horizontal="left" vertical="top" wrapText="1" indent="1"/>
      <protection locked="0"/>
    </xf>
    <xf numFmtId="0" fontId="8" fillId="8" borderId="16" xfId="0" applyFont="1" applyFill="1" applyBorder="1" applyAlignment="1" applyProtection="1">
      <alignment horizontal="left" vertical="top" wrapText="1"/>
      <protection locked="0"/>
    </xf>
    <xf numFmtId="0" fontId="8" fillId="8" borderId="17" xfId="0" applyFont="1" applyFill="1" applyBorder="1" applyAlignment="1" applyProtection="1">
      <alignment horizontal="left" vertical="top" wrapText="1"/>
      <protection locked="0"/>
    </xf>
    <xf numFmtId="0" fontId="8" fillId="8" borderId="15" xfId="0" applyFont="1" applyFill="1" applyBorder="1" applyAlignment="1" applyProtection="1">
      <alignment horizontal="left" vertical="top" wrapText="1" indent="2"/>
      <protection locked="0"/>
    </xf>
    <xf numFmtId="0" fontId="8" fillId="8" borderId="16" xfId="0" applyFont="1" applyFill="1" applyBorder="1" applyAlignment="1" applyProtection="1">
      <alignment horizontal="left" vertical="top" wrapText="1" indent="2"/>
      <protection locked="0"/>
    </xf>
    <xf numFmtId="0" fontId="8" fillId="8" borderId="15" xfId="0" applyFont="1" applyFill="1" applyBorder="1" applyAlignment="1" applyProtection="1">
      <alignment horizontal="left" vertical="top" wrapText="1"/>
      <protection locked="0"/>
    </xf>
    <xf numFmtId="0" fontId="8" fillId="8" borderId="18" xfId="0" applyFont="1" applyFill="1" applyBorder="1" applyAlignment="1" applyProtection="1">
      <alignment horizontal="left" vertical="top" wrapText="1" indent="1"/>
      <protection locked="0"/>
    </xf>
    <xf numFmtId="0" fontId="8" fillId="8" borderId="19" xfId="0" applyFont="1" applyFill="1" applyBorder="1" applyAlignment="1" applyProtection="1">
      <alignment horizontal="left" vertical="top" wrapText="1" indent="1"/>
      <protection locked="0"/>
    </xf>
    <xf numFmtId="0" fontId="8" fillId="8" borderId="19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Alignment="1">
      <alignment wrapText="1"/>
    </xf>
    <xf numFmtId="0" fontId="2" fillId="3" borderId="0" xfId="0" applyFont="1" applyFill="1"/>
    <xf numFmtId="0" fontId="0" fillId="4" borderId="21" xfId="0" applyFill="1" applyBorder="1"/>
    <xf numFmtId="0" fontId="0" fillId="0" borderId="21" xfId="0" applyBorder="1"/>
    <xf numFmtId="0" fontId="0" fillId="0" borderId="2" xfId="0" applyBorder="1"/>
    <xf numFmtId="165" fontId="0" fillId="0" borderId="0" xfId="0" applyNumberFormat="1"/>
    <xf numFmtId="165" fontId="0" fillId="4" borderId="21" xfId="0" applyNumberFormat="1" applyFill="1" applyBorder="1"/>
    <xf numFmtId="0" fontId="8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5" borderId="3" xfId="0" applyFont="1" applyFill="1" applyBorder="1" applyAlignment="1" applyProtection="1">
      <alignment horizontal="center" vertical="center" wrapText="1"/>
      <protection locked="0"/>
    </xf>
  </cellXfs>
  <cellStyles count="2"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solid">
          <fgColor indexed="64"/>
          <bgColor rgb="FFEEEEEE"/>
        </patternFill>
      </fill>
      <alignment horizontal="righ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solid">
          <fgColor indexed="64"/>
          <bgColor rgb="FFEEEEEE"/>
        </patternFill>
      </fill>
      <alignment horizontal="righ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alignment horizontal="righ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alignment horizontal="right" vertical="top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6BEED-A508-4242-9F10-035C0F2EB1AC}" name="Table4" displayName="Table4" ref="A3:F11" totalsRowShown="0">
  <autoFilter ref="A3:F11" xr:uid="{7BB6BEED-A508-4242-9F10-035C0F2EB1AC}"/>
  <tableColumns count="6">
    <tableColumn id="1" xr3:uid="{FA585845-EA89-364A-A431-CAF20CD4A5C5}" name="year"/>
    <tableColumn id="2" xr3:uid="{61561986-495E-AE46-8DCD-A261F07260CA}" name="quarter"/>
    <tableColumn id="3" xr3:uid="{FE253C1B-2A40-C748-922F-E3435780ED4D}" name="C" dataDxfId="16"/>
    <tableColumn id="4" xr3:uid="{810F952F-FC73-DC4E-9B6E-68C7485C7818}" name="I" dataDxfId="15"/>
    <tableColumn id="5" xr3:uid="{DD2A6F47-88E0-F14B-BEEA-D3E4549DEF04}" name="G" dataDxfId="14"/>
    <tableColumn id="6" xr3:uid="{6E12B318-5014-FD40-91CB-A0ADF355A965}" name="X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34290-13FF-2E42-BC10-3D0CAEA24F90}" name="Table5" displayName="Table5" ref="B14:F18" totalsRowShown="0">
  <autoFilter ref="B14:F18" xr:uid="{B0A34290-13FF-2E42-BC10-3D0CAEA24F90}"/>
  <tableColumns count="5">
    <tableColumn id="1" xr3:uid="{1A88E61A-91B6-6E4D-AF36-4AE8FBEAF332}" name="quarter"/>
    <tableColumn id="2" xr3:uid="{5A57658A-7BA7-794D-A50D-1D38D362472F}" name="c" dataDxfId="12">
      <calculatedColumnFormula>C8-C4*(1+$E$22)</calculatedColumnFormula>
    </tableColumn>
    <tableColumn id="3" xr3:uid="{4631620C-C9F3-434A-89EE-746EA6360495}" name="i" dataDxfId="11">
      <calculatedColumnFormula>D8-D4*(1+$E$22)</calculatedColumnFormula>
    </tableColumn>
    <tableColumn id="4" xr3:uid="{CB5DD912-81B6-BC45-ABD7-8DD5BCADF6B0}" name="g" dataDxfId="10">
      <calculatedColumnFormula>E8-E4*(1+$E$22)</calculatedColumnFormula>
    </tableColumn>
    <tableColumn id="5" xr3:uid="{4BB921A7-2E75-524F-937C-DD6E7944F590}" name="x" dataDxfId="9">
      <calculatedColumnFormula>F8-F4*(1+$E$22)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FBBE5F-5DFF-474A-92CF-DB5842E8E891}" name="Table1" displayName="Table1" ref="A27:F31" totalsRowShown="0" headerRowDxfId="8" dataDxfId="7" tableBorderDxfId="6">
  <autoFilter ref="A27:F31" xr:uid="{78FBBE5F-5DFF-474A-92CF-DB5842E8E891}"/>
  <tableColumns count="6">
    <tableColumn id="1" xr3:uid="{82815527-853B-9645-A028-85D37F019E7C}" name="year" dataDxfId="5"/>
    <tableColumn id="2" xr3:uid="{CD1EA00E-4C47-1E44-A5D4-CB4CC264D3DD}" name="quarter" dataDxfId="4"/>
    <tableColumn id="16" xr3:uid="{F6DDE57E-9885-784B-B73F-B87C086E10CB}" name="c (readjusted monthly)" dataDxfId="3">
      <calculatedColumnFormula>C15/3/1000</calculatedColumnFormula>
    </tableColumn>
    <tableColumn id="17" xr3:uid="{EB4D1FC1-F137-EB47-80DC-75B4EE40A4DA}" name="i (readjusted monthly)" dataDxfId="2">
      <calculatedColumnFormula>D15/3/1000</calculatedColumnFormula>
    </tableColumn>
    <tableColumn id="18" xr3:uid="{3BA88C1D-BED3-3348-B2E0-A158CDC149D5}" name="g (readjusted monthly)" dataDxfId="1">
      <calculatedColumnFormula>E15/3/1000</calculatedColumnFormula>
    </tableColumn>
    <tableColumn id="19" xr3:uid="{0F0D2199-11E4-D749-9837-A589AD775A0E}" name="x (readjusted monthly)" dataDxfId="0">
      <calculatedColumnFormula>F15/3/1000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FC9-F629-C94B-B50B-F52C769E5EA3}">
  <dimension ref="A2:H31"/>
  <sheetViews>
    <sheetView tabSelected="1" workbookViewId="0">
      <selection activeCell="H4" sqref="H4:H14"/>
    </sheetView>
  </sheetViews>
  <sheetFormatPr baseColWidth="10" defaultRowHeight="16" x14ac:dyDescent="0.2"/>
  <sheetData>
    <row r="2" spans="1:8" x14ac:dyDescent="0.2">
      <c r="A2" s="1" t="s">
        <v>133</v>
      </c>
      <c r="C2" s="2"/>
      <c r="D2" s="2"/>
      <c r="E2" s="2"/>
      <c r="F2" s="2"/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4" t="s">
        <v>10</v>
      </c>
    </row>
    <row r="4" spans="1:8" x14ac:dyDescent="0.2">
      <c r="A4">
        <v>2019</v>
      </c>
      <c r="B4">
        <v>1</v>
      </c>
      <c r="C4" s="3">
        <v>200882.2</v>
      </c>
      <c r="D4" s="3">
        <v>50806.3</v>
      </c>
      <c r="E4" s="3">
        <v>52699.3</v>
      </c>
      <c r="F4" s="3">
        <v>-622.90000000000146</v>
      </c>
      <c r="H4" t="s">
        <v>140</v>
      </c>
    </row>
    <row r="5" spans="1:8" x14ac:dyDescent="0.2">
      <c r="A5">
        <v>2019</v>
      </c>
      <c r="B5">
        <v>2</v>
      </c>
      <c r="C5" s="3">
        <v>201804.7</v>
      </c>
      <c r="D5" s="3">
        <v>53657.7</v>
      </c>
      <c r="E5" s="3">
        <v>55071.199999999997</v>
      </c>
      <c r="F5" s="3">
        <v>1198.8000000000029</v>
      </c>
      <c r="H5" t="s">
        <v>141</v>
      </c>
    </row>
    <row r="6" spans="1:8" x14ac:dyDescent="0.2">
      <c r="A6">
        <v>2019</v>
      </c>
      <c r="B6">
        <v>3</v>
      </c>
      <c r="C6" s="3">
        <v>208234</v>
      </c>
      <c r="D6" s="3">
        <v>58280.6</v>
      </c>
      <c r="E6" s="3">
        <v>54843.4</v>
      </c>
      <c r="F6" s="3">
        <v>-4069.8999999999942</v>
      </c>
      <c r="H6" t="s">
        <v>142</v>
      </c>
    </row>
    <row r="7" spans="1:8" x14ac:dyDescent="0.2">
      <c r="A7">
        <v>2019</v>
      </c>
      <c r="B7">
        <v>4</v>
      </c>
      <c r="C7" s="3">
        <v>216390.3</v>
      </c>
      <c r="D7" s="3">
        <v>53515</v>
      </c>
      <c r="E7" s="3">
        <v>56008.9</v>
      </c>
      <c r="F7" s="3">
        <v>-1634.3000000000029</v>
      </c>
      <c r="H7" t="s">
        <v>143</v>
      </c>
    </row>
    <row r="8" spans="1:8" x14ac:dyDescent="0.2">
      <c r="A8">
        <v>2020</v>
      </c>
      <c r="B8">
        <v>1</v>
      </c>
      <c r="C8" s="3">
        <v>201520.6</v>
      </c>
      <c r="D8" s="3">
        <v>53907.5</v>
      </c>
      <c r="E8" s="3">
        <v>52733.1</v>
      </c>
      <c r="F8" s="3">
        <v>-4212.8000000000029</v>
      </c>
      <c r="H8" t="s">
        <v>144</v>
      </c>
    </row>
    <row r="9" spans="1:8" x14ac:dyDescent="0.2">
      <c r="A9">
        <v>2020</v>
      </c>
      <c r="B9">
        <v>2</v>
      </c>
      <c r="C9" s="3">
        <v>179139.7</v>
      </c>
      <c r="D9" s="3">
        <v>45534.9</v>
      </c>
      <c r="E9" s="3">
        <v>50816.9</v>
      </c>
      <c r="F9" s="3">
        <v>6829.6999999999971</v>
      </c>
      <c r="H9" t="s">
        <v>11</v>
      </c>
    </row>
    <row r="10" spans="1:8" x14ac:dyDescent="0.2">
      <c r="A10">
        <v>2020</v>
      </c>
      <c r="B10">
        <v>3</v>
      </c>
      <c r="C10" s="3">
        <v>197529.3</v>
      </c>
      <c r="D10" s="3">
        <v>53136.4</v>
      </c>
      <c r="E10" s="3">
        <v>52409.7</v>
      </c>
      <c r="F10" s="3">
        <v>6725.5</v>
      </c>
      <c r="H10" t="s">
        <v>12</v>
      </c>
    </row>
    <row r="11" spans="1:8" x14ac:dyDescent="0.2">
      <c r="A11">
        <v>2020</v>
      </c>
      <c r="B11">
        <v>4</v>
      </c>
      <c r="C11" s="3">
        <v>211361.6</v>
      </c>
      <c r="D11" s="3">
        <v>59902.9</v>
      </c>
      <c r="E11" s="3">
        <v>54598.2</v>
      </c>
      <c r="F11" s="3">
        <v>-2217.4000000000015</v>
      </c>
      <c r="H11" t="s">
        <v>13</v>
      </c>
    </row>
    <row r="12" spans="1:8" x14ac:dyDescent="0.2">
      <c r="H12" t="s">
        <v>14</v>
      </c>
    </row>
    <row r="13" spans="1:8" x14ac:dyDescent="0.2">
      <c r="A13" s="1" t="s">
        <v>134</v>
      </c>
    </row>
    <row r="14" spans="1:8" x14ac:dyDescent="0.2">
      <c r="B14" t="s">
        <v>1</v>
      </c>
      <c r="C14" t="s">
        <v>6</v>
      </c>
      <c r="D14" t="s">
        <v>7</v>
      </c>
      <c r="E14" t="s">
        <v>8</v>
      </c>
      <c r="F14" t="s">
        <v>9</v>
      </c>
      <c r="H14" t="s">
        <v>145</v>
      </c>
    </row>
    <row r="15" spans="1:8" x14ac:dyDescent="0.2">
      <c r="B15">
        <v>1</v>
      </c>
      <c r="C15" s="46">
        <f t="shared" ref="C15:C18" si="0">C8-C4*(1+$E$22)</f>
        <v>-2261.9852339411445</v>
      </c>
      <c r="D15" s="46">
        <f t="shared" ref="D15:D18" si="1">D8-D4*(1+$E$22)</f>
        <v>2367.6464929636204</v>
      </c>
      <c r="E15" s="46">
        <f t="shared" ref="E15:E18" si="2">E8-E4*(1+$E$22)</f>
        <v>-727.08509364709607</v>
      </c>
      <c r="F15" s="46">
        <f t="shared" ref="F15:F18" si="3">F8-F4*(1+$E$22)</f>
        <v>-3580.9064208664499</v>
      </c>
    </row>
    <row r="16" spans="1:8" x14ac:dyDescent="0.2">
      <c r="B16">
        <v>2</v>
      </c>
      <c r="C16" s="46">
        <f t="shared" si="0"/>
        <v>-25578.704509508156</v>
      </c>
      <c r="D16" s="46">
        <f t="shared" si="1"/>
        <v>-8897.5227019976955</v>
      </c>
      <c r="E16" s="46">
        <f t="shared" si="2"/>
        <v>-5049.4311529613769</v>
      </c>
      <c r="F16" s="46">
        <f t="shared" si="3"/>
        <v>5613.5914389704521</v>
      </c>
    </row>
    <row r="17" spans="1:6" x14ac:dyDescent="0.2">
      <c r="B17">
        <v>3</v>
      </c>
      <c r="C17" s="46">
        <f t="shared" si="0"/>
        <v>-13711.232280134835</v>
      </c>
      <c r="D17" s="46">
        <f t="shared" si="1"/>
        <v>-5985.6692375194471</v>
      </c>
      <c r="E17" s="46">
        <f t="shared" si="2"/>
        <v>-3225.5421220950739</v>
      </c>
      <c r="F17" s="46">
        <f t="shared" si="3"/>
        <v>10854.162189301072</v>
      </c>
    </row>
    <row r="18" spans="1:6" x14ac:dyDescent="0.2">
      <c r="B18">
        <v>4</v>
      </c>
      <c r="C18" s="46">
        <f t="shared" si="0"/>
        <v>-8152.9948896820424</v>
      </c>
      <c r="D18" s="46">
        <f t="shared" si="1"/>
        <v>5615.2376347214449</v>
      </c>
      <c r="E18" s="46">
        <f t="shared" si="2"/>
        <v>-2219.3698897626891</v>
      </c>
      <c r="F18" s="46">
        <f t="shared" si="3"/>
        <v>-559.50358584369201</v>
      </c>
    </row>
    <row r="20" spans="1:6" x14ac:dyDescent="0.2">
      <c r="A20" s="1" t="s">
        <v>57</v>
      </c>
    </row>
    <row r="21" spans="1:6" x14ac:dyDescent="0.2">
      <c r="A21" s="1"/>
      <c r="D21" s="5"/>
      <c r="E21" s="5" t="s">
        <v>17</v>
      </c>
    </row>
    <row r="22" spans="1:6" x14ac:dyDescent="0.2">
      <c r="A22" s="1"/>
      <c r="D22" s="5" t="s">
        <v>15</v>
      </c>
      <c r="E22" s="6">
        <f>'Data Brazil GDP Growth'!P25</f>
        <v>1.4438239097048467E-2</v>
      </c>
    </row>
    <row r="24" spans="1:6" x14ac:dyDescent="0.2">
      <c r="A24" s="1" t="s">
        <v>135</v>
      </c>
    </row>
    <row r="26" spans="1:6" ht="17" x14ac:dyDescent="0.2">
      <c r="A26" s="41" t="s">
        <v>128</v>
      </c>
      <c r="B26" s="41"/>
      <c r="C26" s="41" t="s">
        <v>136</v>
      </c>
      <c r="D26" s="41" t="s">
        <v>137</v>
      </c>
      <c r="E26" s="41" t="s">
        <v>138</v>
      </c>
      <c r="F26" s="41" t="s">
        <v>139</v>
      </c>
    </row>
    <row r="27" spans="1:6" x14ac:dyDescent="0.2">
      <c r="A27" s="42" t="s">
        <v>0</v>
      </c>
      <c r="B27" s="42" t="s">
        <v>1</v>
      </c>
      <c r="C27" s="42" t="s">
        <v>129</v>
      </c>
      <c r="D27" s="42" t="s">
        <v>130</v>
      </c>
      <c r="E27" s="42" t="s">
        <v>131</v>
      </c>
      <c r="F27" s="42" t="s">
        <v>132</v>
      </c>
    </row>
    <row r="28" spans="1:6" x14ac:dyDescent="0.2">
      <c r="A28" s="43">
        <v>2020</v>
      </c>
      <c r="B28" s="43">
        <v>1</v>
      </c>
      <c r="C28" s="47">
        <f>C15/3/1000</f>
        <v>-0.75399507798038157</v>
      </c>
      <c r="D28" s="47">
        <f t="shared" ref="D28:F28" si="4">D15/3/1000</f>
        <v>0.78921549765454013</v>
      </c>
      <c r="E28" s="47">
        <f t="shared" si="4"/>
        <v>-0.24236169788236533</v>
      </c>
      <c r="F28" s="47">
        <f t="shared" si="4"/>
        <v>-1.1936354736221499</v>
      </c>
    </row>
    <row r="29" spans="1:6" x14ac:dyDescent="0.2">
      <c r="A29" s="44">
        <v>2020</v>
      </c>
      <c r="B29" s="44">
        <v>2</v>
      </c>
      <c r="C29" s="47">
        <f t="shared" ref="C29:F29" si="5">C16/3/1000</f>
        <v>-8.5262348365027201</v>
      </c>
      <c r="D29" s="47">
        <f t="shared" si="5"/>
        <v>-2.9658409006658983</v>
      </c>
      <c r="E29" s="47">
        <f t="shared" si="5"/>
        <v>-1.6831437176537922</v>
      </c>
      <c r="F29" s="47">
        <f t="shared" si="5"/>
        <v>1.871197146323484</v>
      </c>
    </row>
    <row r="30" spans="1:6" x14ac:dyDescent="0.2">
      <c r="A30" s="43">
        <v>2020</v>
      </c>
      <c r="B30" s="43">
        <v>3</v>
      </c>
      <c r="C30" s="47">
        <f t="shared" ref="C30:F30" si="6">C17/3/1000</f>
        <v>-4.5704107600449451</v>
      </c>
      <c r="D30" s="47">
        <f t="shared" si="6"/>
        <v>-1.9952230791731491</v>
      </c>
      <c r="E30" s="47">
        <f t="shared" si="6"/>
        <v>-1.0751807073650246</v>
      </c>
      <c r="F30" s="47">
        <f t="shared" si="6"/>
        <v>3.6180540631003573</v>
      </c>
    </row>
    <row r="31" spans="1:6" x14ac:dyDescent="0.2">
      <c r="A31" s="45">
        <v>2020</v>
      </c>
      <c r="B31" s="45">
        <v>4</v>
      </c>
      <c r="C31" s="47">
        <f t="shared" ref="C31:F31" si="7">C18/3/1000</f>
        <v>-2.7176649632273473</v>
      </c>
      <c r="D31" s="47">
        <f t="shared" si="7"/>
        <v>1.8717458782404817</v>
      </c>
      <c r="E31" s="47">
        <f t="shared" si="7"/>
        <v>-0.73978996325422974</v>
      </c>
      <c r="F31" s="47">
        <f t="shared" si="7"/>
        <v>-0.18650119528123069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B8E-13D5-5A43-9BD7-6B9DF82E19FD}">
  <dimension ref="A2:Q66"/>
  <sheetViews>
    <sheetView topLeftCell="A39" workbookViewId="0">
      <selection activeCell="E51" sqref="E51:L51"/>
    </sheetView>
  </sheetViews>
  <sheetFormatPr baseColWidth="10" defaultRowHeight="25" customHeight="1" x14ac:dyDescent="0.2"/>
  <cols>
    <col min="1" max="1" width="28.83203125" customWidth="1"/>
  </cols>
  <sheetData>
    <row r="2" spans="1:16" ht="25" customHeight="1" x14ac:dyDescent="0.2">
      <c r="A2" s="49" t="s">
        <v>16</v>
      </c>
      <c r="B2" s="49"/>
      <c r="C2" s="49"/>
      <c r="D2" s="49"/>
      <c r="E2" s="49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ht="25" customHeight="1" x14ac:dyDescent="0.2">
      <c r="A3" s="50" t="s">
        <v>17</v>
      </c>
      <c r="B3" s="50"/>
      <c r="C3" s="5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ht="25" customHeight="1" x14ac:dyDescent="0.2">
      <c r="A4" s="51" t="s">
        <v>126</v>
      </c>
      <c r="B4" s="51"/>
      <c r="C4" s="5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ht="25" customHeight="1" x14ac:dyDescent="0.2">
      <c r="A5" s="52" t="s">
        <v>18</v>
      </c>
      <c r="B5" s="52"/>
      <c r="C5" s="5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ht="25" customHeight="1" x14ac:dyDescent="0.2">
      <c r="A6" s="52" t="s">
        <v>19</v>
      </c>
      <c r="B6" s="52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ht="2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6" ht="25" customHeight="1" x14ac:dyDescent="0.2">
      <c r="A8" s="53" t="s">
        <v>20</v>
      </c>
      <c r="B8" s="53"/>
      <c r="C8" s="9" t="s">
        <v>21</v>
      </c>
      <c r="D8" s="10" t="s">
        <v>22</v>
      </c>
      <c r="E8" s="11">
        <v>2009</v>
      </c>
      <c r="F8" s="11">
        <v>2010</v>
      </c>
      <c r="G8" s="11">
        <v>2011</v>
      </c>
      <c r="H8" s="11">
        <v>2012</v>
      </c>
      <c r="I8" s="11">
        <v>2013</v>
      </c>
      <c r="J8" s="11">
        <v>2014</v>
      </c>
      <c r="K8" s="11">
        <v>2015</v>
      </c>
      <c r="L8" s="11">
        <v>2016</v>
      </c>
      <c r="M8" s="11">
        <v>2017</v>
      </c>
      <c r="N8" s="11">
        <v>2018</v>
      </c>
      <c r="O8" s="12">
        <v>2019</v>
      </c>
      <c r="P8" s="22" t="s">
        <v>58</v>
      </c>
    </row>
    <row r="9" spans="1:16" ht="25" customHeight="1" x14ac:dyDescent="0.2">
      <c r="A9" s="13" t="s">
        <v>23</v>
      </c>
      <c r="B9" s="13" t="s">
        <v>23</v>
      </c>
      <c r="C9" s="13"/>
      <c r="D9" s="14"/>
      <c r="E9" s="15" t="s">
        <v>24</v>
      </c>
      <c r="F9" s="15" t="s">
        <v>24</v>
      </c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</row>
    <row r="10" spans="1:16" ht="25" customHeight="1" x14ac:dyDescent="0.2">
      <c r="A10" s="16" t="s">
        <v>25</v>
      </c>
      <c r="B10" s="16" t="s">
        <v>26</v>
      </c>
      <c r="C10" s="13"/>
      <c r="D10" s="14" t="s">
        <v>27</v>
      </c>
      <c r="E10" s="17">
        <v>3333039.4</v>
      </c>
      <c r="F10" s="17">
        <v>3885847</v>
      </c>
      <c r="G10" s="17">
        <v>4376382</v>
      </c>
      <c r="H10" s="17">
        <v>4814760</v>
      </c>
      <c r="I10" s="17">
        <v>5331619</v>
      </c>
      <c r="J10" s="17">
        <v>5778953</v>
      </c>
      <c r="K10" s="17">
        <v>5995787</v>
      </c>
      <c r="L10" s="17">
        <v>6269328</v>
      </c>
      <c r="M10" s="17">
        <v>6585479</v>
      </c>
      <c r="N10" s="17">
        <v>7004141</v>
      </c>
      <c r="O10" s="17">
        <v>7389131</v>
      </c>
      <c r="P10" s="23">
        <v>7609597</v>
      </c>
    </row>
    <row r="11" spans="1:16" ht="25" customHeight="1" x14ac:dyDescent="0.2">
      <c r="A11" s="18" t="s">
        <v>28</v>
      </c>
      <c r="B11" s="18" t="s">
        <v>29</v>
      </c>
      <c r="C11" s="13"/>
      <c r="D11" s="14" t="s">
        <v>27</v>
      </c>
      <c r="E11" s="15">
        <v>2065033.2</v>
      </c>
      <c r="F11" s="15">
        <v>2340167</v>
      </c>
      <c r="G11" s="15">
        <v>2637814</v>
      </c>
      <c r="H11" s="15">
        <v>2956834</v>
      </c>
      <c r="I11" s="15">
        <v>3290422</v>
      </c>
      <c r="J11" s="15">
        <v>3638404</v>
      </c>
      <c r="K11" s="15">
        <v>3835193</v>
      </c>
      <c r="L11" s="15">
        <v>4028136</v>
      </c>
      <c r="M11" s="15">
        <v>4247259</v>
      </c>
      <c r="N11" s="15">
        <v>4525801</v>
      </c>
      <c r="O11" s="15">
        <v>4813579</v>
      </c>
      <c r="P11" s="15">
        <v>4805004</v>
      </c>
    </row>
    <row r="12" spans="1:16" ht="25" customHeight="1" x14ac:dyDescent="0.2">
      <c r="A12" s="18" t="s">
        <v>30</v>
      </c>
      <c r="B12" s="18" t="s">
        <v>31</v>
      </c>
      <c r="C12" s="13"/>
      <c r="D12" s="14" t="s">
        <v>27</v>
      </c>
      <c r="E12" s="17">
        <v>654963.5</v>
      </c>
      <c r="F12" s="17">
        <v>738966</v>
      </c>
      <c r="G12" s="17">
        <v>817038</v>
      </c>
      <c r="H12" s="17">
        <v>892180</v>
      </c>
      <c r="I12" s="17">
        <v>1007275</v>
      </c>
      <c r="J12" s="17">
        <v>1106874</v>
      </c>
      <c r="K12" s="17">
        <v>1185776</v>
      </c>
      <c r="L12" s="17">
        <v>1277645</v>
      </c>
      <c r="M12" s="17">
        <v>1327758</v>
      </c>
      <c r="N12" s="17">
        <v>1393480</v>
      </c>
      <c r="O12" s="17">
        <v>1476613</v>
      </c>
      <c r="P12" s="23">
        <v>1532204</v>
      </c>
    </row>
    <row r="13" spans="1:16" ht="25" customHeight="1" x14ac:dyDescent="0.2">
      <c r="A13" s="18" t="s">
        <v>32</v>
      </c>
      <c r="B13" s="18" t="s">
        <v>33</v>
      </c>
      <c r="C13" s="13"/>
      <c r="D13" s="14" t="s">
        <v>27</v>
      </c>
      <c r="E13" s="15">
        <v>636675.80000000005</v>
      </c>
      <c r="F13" s="15">
        <v>797946</v>
      </c>
      <c r="G13" s="15">
        <v>901927</v>
      </c>
      <c r="H13" s="15">
        <v>997460</v>
      </c>
      <c r="I13" s="15">
        <v>1114944</v>
      </c>
      <c r="J13" s="15">
        <v>1148453</v>
      </c>
      <c r="K13" s="15">
        <v>1069397</v>
      </c>
      <c r="L13" s="15">
        <v>973271</v>
      </c>
      <c r="M13" s="15">
        <v>958779</v>
      </c>
      <c r="N13" s="15">
        <v>1057409</v>
      </c>
      <c r="O13" s="15">
        <v>1143185</v>
      </c>
      <c r="P13" s="15">
        <v>1260227</v>
      </c>
    </row>
    <row r="14" spans="1:16" ht="25" customHeight="1" x14ac:dyDescent="0.2">
      <c r="A14" s="18" t="s">
        <v>34</v>
      </c>
      <c r="B14" s="18" t="s">
        <v>35</v>
      </c>
      <c r="C14" s="13"/>
      <c r="D14" s="14" t="s">
        <v>27</v>
      </c>
      <c r="E14" s="17">
        <v>-10193.200000000001</v>
      </c>
      <c r="F14" s="17">
        <v>49220</v>
      </c>
      <c r="G14" s="17">
        <v>53274</v>
      </c>
      <c r="H14" s="17">
        <v>33728</v>
      </c>
      <c r="I14" s="17">
        <v>41685</v>
      </c>
      <c r="J14" s="17">
        <v>39030</v>
      </c>
      <c r="K14" s="17">
        <v>-25433</v>
      </c>
      <c r="L14" s="17">
        <v>-34781</v>
      </c>
      <c r="M14" s="17">
        <v>4386</v>
      </c>
      <c r="N14" s="17">
        <v>-131</v>
      </c>
      <c r="O14" s="17">
        <v>3371</v>
      </c>
      <c r="P14" s="23">
        <v>-33878</v>
      </c>
    </row>
    <row r="15" spans="1:16" ht="25" customHeight="1" x14ac:dyDescent="0.2">
      <c r="A15" s="18" t="s">
        <v>36</v>
      </c>
      <c r="B15" s="18" t="s">
        <v>37</v>
      </c>
      <c r="C15" s="13"/>
      <c r="D15" s="14" t="s">
        <v>27</v>
      </c>
      <c r="E15" s="15">
        <v>361680.5</v>
      </c>
      <c r="F15" s="15">
        <v>422220</v>
      </c>
      <c r="G15" s="15">
        <v>506895</v>
      </c>
      <c r="H15" s="15">
        <v>571875</v>
      </c>
      <c r="I15" s="15">
        <v>626051</v>
      </c>
      <c r="J15" s="15">
        <v>636375</v>
      </c>
      <c r="K15" s="15">
        <v>773468</v>
      </c>
      <c r="L15" s="15">
        <v>781577</v>
      </c>
      <c r="M15" s="15">
        <v>824434</v>
      </c>
      <c r="N15" s="15">
        <v>1025056</v>
      </c>
      <c r="O15" s="15">
        <v>1043561</v>
      </c>
      <c r="P15" s="15">
        <v>1252049</v>
      </c>
    </row>
    <row r="16" spans="1:16" ht="25" customHeight="1" x14ac:dyDescent="0.2">
      <c r="A16" s="18" t="s">
        <v>38</v>
      </c>
      <c r="B16" s="18" t="s">
        <v>39</v>
      </c>
      <c r="C16" s="13"/>
      <c r="D16" s="14" t="s">
        <v>27</v>
      </c>
      <c r="E16" s="17">
        <v>375120.4</v>
      </c>
      <c r="F16" s="17">
        <v>462672</v>
      </c>
      <c r="G16" s="17">
        <v>540566</v>
      </c>
      <c r="H16" s="17">
        <v>637317</v>
      </c>
      <c r="I16" s="17">
        <v>748758</v>
      </c>
      <c r="J16" s="17">
        <v>790183</v>
      </c>
      <c r="K16" s="17">
        <v>842614</v>
      </c>
      <c r="L16" s="17">
        <v>756520</v>
      </c>
      <c r="M16" s="17">
        <v>777137</v>
      </c>
      <c r="N16" s="17">
        <v>997474</v>
      </c>
      <c r="O16" s="17">
        <v>1091178</v>
      </c>
      <c r="P16" s="23">
        <v>1206009</v>
      </c>
    </row>
    <row r="17" spans="1:17" ht="25" customHeight="1" x14ac:dyDescent="0.2">
      <c r="A17" s="13" t="s">
        <v>40</v>
      </c>
      <c r="B17" s="13" t="s">
        <v>40</v>
      </c>
      <c r="C17" s="13"/>
      <c r="D17" s="14"/>
      <c r="E17" s="15" t="s">
        <v>24</v>
      </c>
      <c r="F17" s="15" t="s">
        <v>24</v>
      </c>
      <c r="G17" s="15" t="s">
        <v>24</v>
      </c>
      <c r="H17" s="15" t="s">
        <v>24</v>
      </c>
      <c r="I17" s="15" t="s">
        <v>24</v>
      </c>
      <c r="J17" s="15" t="s">
        <v>24</v>
      </c>
      <c r="K17" s="15" t="s">
        <v>24</v>
      </c>
      <c r="L17" s="15" t="s">
        <v>24</v>
      </c>
      <c r="M17" s="15" t="s">
        <v>24</v>
      </c>
      <c r="N17" s="15" t="s">
        <v>24</v>
      </c>
      <c r="O17" s="15" t="s">
        <v>24</v>
      </c>
      <c r="P17" s="15" t="s">
        <v>24</v>
      </c>
    </row>
    <row r="18" spans="1:17" ht="25" customHeight="1" x14ac:dyDescent="0.2">
      <c r="A18" s="16" t="s">
        <v>41</v>
      </c>
      <c r="B18" s="16" t="s">
        <v>42</v>
      </c>
      <c r="C18" s="13">
        <v>1995</v>
      </c>
      <c r="D18" s="14" t="s">
        <v>27</v>
      </c>
      <c r="E18" s="17">
        <v>1048149</v>
      </c>
      <c r="F18" s="17">
        <v>1127056.1000000001</v>
      </c>
      <c r="G18" s="17">
        <v>1171850</v>
      </c>
      <c r="H18" s="17">
        <v>1194363.3</v>
      </c>
      <c r="I18" s="17">
        <v>1230251.8</v>
      </c>
      <c r="J18" s="17">
        <v>1236451.8</v>
      </c>
      <c r="K18" s="17">
        <v>1192610.1000000001</v>
      </c>
      <c r="L18" s="17">
        <v>1153541.2</v>
      </c>
      <c r="M18" s="17">
        <v>1168801</v>
      </c>
      <c r="N18" s="17">
        <v>1189648.5</v>
      </c>
      <c r="O18" s="17">
        <v>1204171.5</v>
      </c>
      <c r="P18" s="23">
        <v>1164713.7</v>
      </c>
    </row>
    <row r="19" spans="1:17" ht="25" customHeight="1" x14ac:dyDescent="0.2">
      <c r="A19" s="18" t="s">
        <v>43</v>
      </c>
      <c r="B19" s="18" t="s">
        <v>44</v>
      </c>
      <c r="C19" s="13">
        <v>1995</v>
      </c>
      <c r="D19" s="14" t="s">
        <v>27</v>
      </c>
      <c r="E19" s="15">
        <v>680718</v>
      </c>
      <c r="F19" s="15">
        <v>723122.4</v>
      </c>
      <c r="G19" s="15">
        <v>757965.8</v>
      </c>
      <c r="H19" s="15">
        <v>784490.4</v>
      </c>
      <c r="I19" s="15">
        <v>811720.4</v>
      </c>
      <c r="J19" s="15">
        <v>829986.7</v>
      </c>
      <c r="K19" s="15">
        <v>803290.3</v>
      </c>
      <c r="L19" s="15">
        <v>772466.4</v>
      </c>
      <c r="M19" s="15">
        <v>787745.5</v>
      </c>
      <c r="N19" s="15">
        <v>806382.8</v>
      </c>
      <c r="O19" s="15">
        <v>827311.2</v>
      </c>
      <c r="P19" s="15">
        <v>789551.1</v>
      </c>
    </row>
    <row r="20" spans="1:17" ht="25" customHeight="1" x14ac:dyDescent="0.2">
      <c r="A20" s="18" t="s">
        <v>45</v>
      </c>
      <c r="B20" s="18" t="s">
        <v>46</v>
      </c>
      <c r="C20" s="13">
        <v>1995</v>
      </c>
      <c r="D20" s="14" t="s">
        <v>27</v>
      </c>
      <c r="E20" s="17">
        <v>199859.3</v>
      </c>
      <c r="F20" s="17">
        <v>207695.1</v>
      </c>
      <c r="G20" s="17">
        <v>212273.3</v>
      </c>
      <c r="H20" s="17">
        <v>217106.8</v>
      </c>
      <c r="I20" s="17">
        <v>220385.3</v>
      </c>
      <c r="J20" s="17">
        <v>222177.3</v>
      </c>
      <c r="K20" s="17">
        <v>218985.5</v>
      </c>
      <c r="L20" s="17">
        <v>219447.6</v>
      </c>
      <c r="M20" s="17">
        <v>217975.8</v>
      </c>
      <c r="N20" s="17">
        <v>219691</v>
      </c>
      <c r="O20" s="17">
        <v>218622.9</v>
      </c>
      <c r="P20" s="23">
        <v>210557.9</v>
      </c>
    </row>
    <row r="21" spans="1:17" ht="25" customHeight="1" x14ac:dyDescent="0.2">
      <c r="A21" s="18" t="s">
        <v>47</v>
      </c>
      <c r="B21" s="18" t="s">
        <v>48</v>
      </c>
      <c r="C21" s="13">
        <v>1995</v>
      </c>
      <c r="D21" s="14" t="s">
        <v>27</v>
      </c>
      <c r="E21" s="15">
        <v>208473.5</v>
      </c>
      <c r="F21" s="15">
        <v>245694.2</v>
      </c>
      <c r="G21" s="15">
        <v>262485.09999999998</v>
      </c>
      <c r="H21" s="15">
        <v>264529.2</v>
      </c>
      <c r="I21" s="15">
        <v>279943.90000000002</v>
      </c>
      <c r="J21" s="15">
        <v>268118.90000000002</v>
      </c>
      <c r="K21" s="15">
        <v>230725.7</v>
      </c>
      <c r="L21" s="15">
        <v>202739.1</v>
      </c>
      <c r="M21" s="15">
        <v>197554.3</v>
      </c>
      <c r="N21" s="15">
        <v>207889.9</v>
      </c>
      <c r="O21" s="15">
        <v>216259.6</v>
      </c>
      <c r="P21" s="15">
        <v>212481.7</v>
      </c>
    </row>
    <row r="22" spans="1:17" ht="25" customHeight="1" x14ac:dyDescent="0.2">
      <c r="A22" s="18" t="s">
        <v>49</v>
      </c>
      <c r="B22" s="18" t="s">
        <v>50</v>
      </c>
      <c r="C22" s="13">
        <v>1995</v>
      </c>
      <c r="D22" s="14" t="s">
        <v>27</v>
      </c>
      <c r="E22" s="17">
        <v>120894.6</v>
      </c>
      <c r="F22" s="17">
        <v>135065.5</v>
      </c>
      <c r="G22" s="17">
        <v>141564.79999999999</v>
      </c>
      <c r="H22" s="17">
        <v>142566.6</v>
      </c>
      <c r="I22" s="17">
        <v>145175.9</v>
      </c>
      <c r="J22" s="17">
        <v>142897.1</v>
      </c>
      <c r="K22" s="17">
        <v>152642.1</v>
      </c>
      <c r="L22" s="17">
        <v>153959.6</v>
      </c>
      <c r="M22" s="17">
        <v>161517.20000000001</v>
      </c>
      <c r="N22" s="17">
        <v>168063.6</v>
      </c>
      <c r="O22" s="17">
        <v>163758.79999999999</v>
      </c>
      <c r="P22" s="23">
        <v>160007.20000000001</v>
      </c>
    </row>
    <row r="23" spans="1:17" ht="25" customHeight="1" x14ac:dyDescent="0.2">
      <c r="A23" s="18" t="s">
        <v>51</v>
      </c>
      <c r="B23" s="18" t="s">
        <v>52</v>
      </c>
      <c r="C23" s="13">
        <v>1995</v>
      </c>
      <c r="D23" s="14" t="s">
        <v>27</v>
      </c>
      <c r="E23" s="15">
        <v>122247.1</v>
      </c>
      <c r="F23" s="15">
        <v>163369.9</v>
      </c>
      <c r="G23" s="15">
        <v>178715.6</v>
      </c>
      <c r="H23" s="15">
        <v>180736.6</v>
      </c>
      <c r="I23" s="15">
        <v>192791.2</v>
      </c>
      <c r="J23" s="15">
        <v>188411.2</v>
      </c>
      <c r="K23" s="15">
        <v>161674.4</v>
      </c>
      <c r="L23" s="15">
        <v>144952.5</v>
      </c>
      <c r="M23" s="15">
        <v>154688.9</v>
      </c>
      <c r="N23" s="15">
        <v>166666.1</v>
      </c>
      <c r="O23" s="15">
        <v>168887.1</v>
      </c>
      <c r="P23" s="15">
        <v>152882.29999999999</v>
      </c>
    </row>
    <row r="24" spans="1:17" ht="25" customHeight="1" x14ac:dyDescent="0.2">
      <c r="A24" s="19" t="s">
        <v>53</v>
      </c>
      <c r="B24" s="19" t="s">
        <v>54</v>
      </c>
      <c r="C24" s="20">
        <v>2010</v>
      </c>
      <c r="D24" s="21" t="s">
        <v>55</v>
      </c>
      <c r="E24" s="17">
        <v>92.23</v>
      </c>
      <c r="F24" s="17">
        <v>100</v>
      </c>
      <c r="G24" s="17">
        <v>108.32</v>
      </c>
      <c r="H24" s="17">
        <v>116.92</v>
      </c>
      <c r="I24" s="17">
        <v>125.7</v>
      </c>
      <c r="J24" s="17">
        <v>135.56</v>
      </c>
      <c r="K24" s="17">
        <v>145.82</v>
      </c>
      <c r="L24" s="17">
        <v>157.63</v>
      </c>
      <c r="M24" s="17">
        <v>163.41999999999999</v>
      </c>
      <c r="N24" s="17">
        <v>170.76</v>
      </c>
      <c r="O24" s="17">
        <v>177.98</v>
      </c>
      <c r="P24" s="23">
        <v>189.49698763221301</v>
      </c>
    </row>
    <row r="29" spans="1:17" ht="25" customHeight="1" x14ac:dyDescent="0.2">
      <c r="A29" s="49" t="s">
        <v>16</v>
      </c>
      <c r="B29" s="49"/>
      <c r="C29" s="49"/>
      <c r="D29" s="49"/>
      <c r="E29" s="4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5" customHeight="1" x14ac:dyDescent="0.2">
      <c r="A30" s="50" t="s">
        <v>17</v>
      </c>
      <c r="B30" s="50"/>
      <c r="C30" s="5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5" customHeight="1" x14ac:dyDescent="0.2">
      <c r="A31" s="51" t="s">
        <v>127</v>
      </c>
      <c r="B31" s="51"/>
      <c r="C31" s="5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25" customHeight="1" x14ac:dyDescent="0.2">
      <c r="A32" s="52" t="s">
        <v>18</v>
      </c>
      <c r="B32" s="52"/>
      <c r="C32" s="5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25" customHeight="1" x14ac:dyDescent="0.2">
      <c r="A33" s="52" t="s">
        <v>19</v>
      </c>
      <c r="B33" s="52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2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7" ht="25" customHeight="1" x14ac:dyDescent="0.2">
      <c r="A35" s="48" t="s">
        <v>20</v>
      </c>
      <c r="B35" s="48"/>
      <c r="C35" s="24" t="s">
        <v>21</v>
      </c>
      <c r="D35" s="25" t="s">
        <v>22</v>
      </c>
      <c r="E35" s="26" t="s">
        <v>59</v>
      </c>
      <c r="F35" s="26" t="s">
        <v>60</v>
      </c>
      <c r="G35" s="26" t="s">
        <v>61</v>
      </c>
      <c r="H35" s="26" t="s">
        <v>62</v>
      </c>
      <c r="I35" s="26" t="s">
        <v>63</v>
      </c>
      <c r="J35" s="26" t="s">
        <v>64</v>
      </c>
      <c r="K35" s="26" t="s">
        <v>65</v>
      </c>
      <c r="L35" s="26" t="s">
        <v>66</v>
      </c>
    </row>
    <row r="36" spans="1:17" ht="25" customHeight="1" x14ac:dyDescent="0.2">
      <c r="A36" s="27" t="s">
        <v>67</v>
      </c>
      <c r="B36" s="28" t="s">
        <v>67</v>
      </c>
      <c r="C36" s="28" t="s">
        <v>68</v>
      </c>
      <c r="D36" s="29" t="s">
        <v>68</v>
      </c>
      <c r="E36" s="15" t="s">
        <v>24</v>
      </c>
      <c r="F36" s="15" t="s">
        <v>24</v>
      </c>
      <c r="G36" s="15" t="s">
        <v>24</v>
      </c>
      <c r="H36" s="15" t="s">
        <v>24</v>
      </c>
      <c r="I36" s="15" t="s">
        <v>24</v>
      </c>
      <c r="J36" s="15" t="s">
        <v>24</v>
      </c>
      <c r="K36" s="15" t="s">
        <v>24</v>
      </c>
      <c r="L36" s="15" t="s">
        <v>24</v>
      </c>
    </row>
    <row r="37" spans="1:17" ht="25" customHeight="1" x14ac:dyDescent="0.2">
      <c r="A37" s="30" t="s">
        <v>69</v>
      </c>
      <c r="B37" s="31" t="s">
        <v>70</v>
      </c>
      <c r="C37" s="32" t="s">
        <v>68</v>
      </c>
      <c r="D37" s="33" t="s">
        <v>68</v>
      </c>
      <c r="E37" s="23">
        <v>1756054</v>
      </c>
      <c r="F37" s="23">
        <v>1825142.5</v>
      </c>
      <c r="G37" s="23">
        <v>1880548.4</v>
      </c>
      <c r="H37" s="23">
        <v>1927386</v>
      </c>
      <c r="I37" s="23">
        <v>1873398</v>
      </c>
      <c r="J37" s="23">
        <v>1757517.5</v>
      </c>
      <c r="K37" s="23">
        <v>1929702.7</v>
      </c>
      <c r="L37" s="23">
        <v>2048978.8</v>
      </c>
    </row>
    <row r="38" spans="1:17" ht="25" customHeight="1" x14ac:dyDescent="0.2">
      <c r="A38" s="34" t="s">
        <v>71</v>
      </c>
      <c r="B38" s="35" t="s">
        <v>72</v>
      </c>
      <c r="C38" s="32" t="s">
        <v>68</v>
      </c>
      <c r="D38" s="33" t="s">
        <v>68</v>
      </c>
      <c r="E38" s="15">
        <v>1154130.6000000001</v>
      </c>
      <c r="F38" s="15">
        <v>1171532.8</v>
      </c>
      <c r="G38" s="15">
        <v>1216047.1000000001</v>
      </c>
      <c r="H38" s="15">
        <v>1271868.6000000001</v>
      </c>
      <c r="I38" s="15">
        <v>1216749.2</v>
      </c>
      <c r="J38" s="15">
        <v>1070449.8999999999</v>
      </c>
      <c r="K38" s="15">
        <v>1200262</v>
      </c>
      <c r="L38" s="15">
        <v>1317542.8999999999</v>
      </c>
    </row>
    <row r="39" spans="1:17" ht="25" customHeight="1" x14ac:dyDescent="0.2">
      <c r="A39" s="34" t="s">
        <v>73</v>
      </c>
      <c r="B39" s="35" t="s">
        <v>74</v>
      </c>
      <c r="C39" s="32" t="s">
        <v>68</v>
      </c>
      <c r="D39" s="33" t="s">
        <v>68</v>
      </c>
      <c r="E39" s="23">
        <v>332827.90000000002</v>
      </c>
      <c r="F39" s="23">
        <v>367427.1</v>
      </c>
      <c r="G39" s="23">
        <v>357182.8</v>
      </c>
      <c r="H39" s="23">
        <v>419175.2</v>
      </c>
      <c r="I39" s="23">
        <v>344903.9</v>
      </c>
      <c r="J39" s="23">
        <v>382093.3</v>
      </c>
      <c r="K39" s="23">
        <v>366839.5</v>
      </c>
      <c r="L39" s="23">
        <v>438367.3</v>
      </c>
    </row>
    <row r="40" spans="1:17" ht="25" customHeight="1" x14ac:dyDescent="0.2">
      <c r="A40" s="34" t="s">
        <v>75</v>
      </c>
      <c r="B40" s="35" t="s">
        <v>76</v>
      </c>
      <c r="C40" s="32" t="s">
        <v>68</v>
      </c>
      <c r="D40" s="33" t="s">
        <v>68</v>
      </c>
      <c r="E40" s="15">
        <v>263553.90000000002</v>
      </c>
      <c r="F40" s="15">
        <v>280813.40000000002</v>
      </c>
      <c r="G40" s="15">
        <v>308669.2</v>
      </c>
      <c r="H40" s="15">
        <v>290148.59999999998</v>
      </c>
      <c r="I40" s="15">
        <v>301512.7</v>
      </c>
      <c r="J40" s="15">
        <v>264276.3</v>
      </c>
      <c r="K40" s="15">
        <v>316110.90000000002</v>
      </c>
      <c r="L40" s="15">
        <v>378327.1</v>
      </c>
    </row>
    <row r="41" spans="1:17" ht="25" customHeight="1" x14ac:dyDescent="0.2">
      <c r="A41" s="34" t="s">
        <v>77</v>
      </c>
      <c r="B41" s="35" t="s">
        <v>78</v>
      </c>
      <c r="C41" s="32" t="s">
        <v>68</v>
      </c>
      <c r="D41" s="33" t="s">
        <v>68</v>
      </c>
      <c r="E41" s="23">
        <v>19525.2</v>
      </c>
      <c r="F41" s="23">
        <v>1445.9</v>
      </c>
      <c r="G41" s="23">
        <v>20720.099999999999</v>
      </c>
      <c r="H41" s="23">
        <v>-38320.199999999997</v>
      </c>
      <c r="I41" s="23">
        <v>48585.8</v>
      </c>
      <c r="J41" s="23">
        <v>-7705.8</v>
      </c>
      <c r="K41" s="23">
        <v>-5057.1000000000004</v>
      </c>
      <c r="L41" s="23">
        <v>-69700.899999999994</v>
      </c>
    </row>
    <row r="42" spans="1:17" ht="25" customHeight="1" x14ac:dyDescent="0.2">
      <c r="A42" s="34" t="s">
        <v>79</v>
      </c>
      <c r="B42" s="35" t="s">
        <v>80</v>
      </c>
      <c r="C42" s="32" t="s">
        <v>68</v>
      </c>
      <c r="D42" s="33" t="s">
        <v>68</v>
      </c>
      <c r="E42" s="15">
        <v>230541.2</v>
      </c>
      <c r="F42" s="15">
        <v>263374</v>
      </c>
      <c r="G42" s="15">
        <v>278698.7</v>
      </c>
      <c r="H42" s="15">
        <v>270947.09999999998</v>
      </c>
      <c r="I42" s="15">
        <v>259988.3</v>
      </c>
      <c r="J42" s="15">
        <v>322445.40000000002</v>
      </c>
      <c r="K42" s="15">
        <v>334877.3</v>
      </c>
      <c r="L42" s="15">
        <v>334737.90000000002</v>
      </c>
    </row>
    <row r="43" spans="1:17" ht="25" customHeight="1" x14ac:dyDescent="0.2">
      <c r="A43" s="34" t="s">
        <v>81</v>
      </c>
      <c r="B43" s="35" t="s">
        <v>82</v>
      </c>
      <c r="C43" s="32" t="s">
        <v>68</v>
      </c>
      <c r="D43" s="33" t="s">
        <v>68</v>
      </c>
      <c r="E43" s="23">
        <v>244524.7</v>
      </c>
      <c r="F43" s="23">
        <v>259450.7</v>
      </c>
      <c r="G43" s="23">
        <v>300769.3</v>
      </c>
      <c r="H43" s="23">
        <v>286433.2</v>
      </c>
      <c r="I43" s="23">
        <v>298341.90000000002</v>
      </c>
      <c r="J43" s="23">
        <v>274041.59999999998</v>
      </c>
      <c r="K43" s="23">
        <v>283330</v>
      </c>
      <c r="L43" s="23">
        <v>350295.6</v>
      </c>
    </row>
    <row r="44" spans="1:17" ht="25" customHeight="1" x14ac:dyDescent="0.2">
      <c r="A44" s="36" t="s">
        <v>83</v>
      </c>
      <c r="B44" s="32" t="s">
        <v>83</v>
      </c>
      <c r="C44" s="32" t="s">
        <v>68</v>
      </c>
      <c r="D44" s="33" t="s">
        <v>68</v>
      </c>
      <c r="E44" s="15" t="s">
        <v>24</v>
      </c>
      <c r="F44" s="15" t="s">
        <v>24</v>
      </c>
      <c r="G44" s="15" t="s">
        <v>24</v>
      </c>
      <c r="H44" s="15" t="s">
        <v>24</v>
      </c>
      <c r="I44" s="15" t="s">
        <v>24</v>
      </c>
      <c r="J44" s="15" t="s">
        <v>24</v>
      </c>
      <c r="K44" s="15" t="s">
        <v>24</v>
      </c>
      <c r="L44" s="15" t="s">
        <v>24</v>
      </c>
    </row>
    <row r="45" spans="1:17" ht="25" customHeight="1" x14ac:dyDescent="0.2">
      <c r="A45" s="30" t="s">
        <v>84</v>
      </c>
      <c r="B45" s="31" t="s">
        <v>85</v>
      </c>
      <c r="C45" s="32" t="s">
        <v>68</v>
      </c>
      <c r="D45" s="33" t="s">
        <v>68</v>
      </c>
      <c r="E45" s="23">
        <v>294587.2</v>
      </c>
      <c r="F45" s="23">
        <v>299466</v>
      </c>
      <c r="G45" s="23">
        <v>306459.90000000002</v>
      </c>
      <c r="H45" s="23">
        <v>303658.5</v>
      </c>
      <c r="I45" s="23">
        <v>295822.3</v>
      </c>
      <c r="J45" s="23">
        <v>269141</v>
      </c>
      <c r="K45" s="23">
        <v>297191.8</v>
      </c>
      <c r="L45" s="23">
        <v>302558.59999999998</v>
      </c>
    </row>
    <row r="46" spans="1:17" ht="25" customHeight="1" x14ac:dyDescent="0.2">
      <c r="A46" s="34" t="s">
        <v>86</v>
      </c>
      <c r="B46" s="35" t="s">
        <v>87</v>
      </c>
      <c r="C46" s="32" t="s">
        <v>68</v>
      </c>
      <c r="D46" s="33" t="s">
        <v>68</v>
      </c>
      <c r="E46" s="15">
        <v>200882.2</v>
      </c>
      <c r="F46" s="15">
        <v>201804.7</v>
      </c>
      <c r="G46" s="15">
        <v>208234</v>
      </c>
      <c r="H46" s="15">
        <v>216390.3</v>
      </c>
      <c r="I46" s="15">
        <v>201520.6</v>
      </c>
      <c r="J46" s="15">
        <v>179139.7</v>
      </c>
      <c r="K46" s="15">
        <v>197529.3</v>
      </c>
      <c r="L46" s="15">
        <v>211361.6</v>
      </c>
    </row>
    <row r="47" spans="1:17" ht="25" customHeight="1" x14ac:dyDescent="0.2">
      <c r="A47" s="34" t="s">
        <v>88</v>
      </c>
      <c r="B47" s="35" t="s">
        <v>89</v>
      </c>
      <c r="C47" s="32" t="s">
        <v>68</v>
      </c>
      <c r="D47" s="33" t="s">
        <v>68</v>
      </c>
      <c r="E47" s="23">
        <v>52699.3</v>
      </c>
      <c r="F47" s="23">
        <v>55071.199999999997</v>
      </c>
      <c r="G47" s="23">
        <v>54843.4</v>
      </c>
      <c r="H47" s="23">
        <v>56008.9</v>
      </c>
      <c r="I47" s="23">
        <v>52733.1</v>
      </c>
      <c r="J47" s="23">
        <v>50816.9</v>
      </c>
      <c r="K47" s="23">
        <v>52409.7</v>
      </c>
      <c r="L47" s="23">
        <v>54598.2</v>
      </c>
    </row>
    <row r="48" spans="1:17" ht="25" customHeight="1" x14ac:dyDescent="0.2">
      <c r="A48" s="34" t="s">
        <v>90</v>
      </c>
      <c r="B48" s="35" t="s">
        <v>91</v>
      </c>
      <c r="C48" s="32" t="s">
        <v>68</v>
      </c>
      <c r="D48" s="33" t="s">
        <v>68</v>
      </c>
      <c r="E48" s="15">
        <v>50806.3</v>
      </c>
      <c r="F48" s="15">
        <v>53657.7</v>
      </c>
      <c r="G48" s="15">
        <v>58280.6</v>
      </c>
      <c r="H48" s="15">
        <v>53515</v>
      </c>
      <c r="I48" s="15">
        <v>53907.5</v>
      </c>
      <c r="J48" s="15">
        <v>45534.9</v>
      </c>
      <c r="K48" s="15">
        <v>53136.4</v>
      </c>
      <c r="L48" s="15">
        <v>59902.9</v>
      </c>
    </row>
    <row r="49" spans="1:12" ht="25" customHeight="1" x14ac:dyDescent="0.2">
      <c r="A49" s="34" t="s">
        <v>92</v>
      </c>
      <c r="B49" s="35" t="s">
        <v>93</v>
      </c>
      <c r="C49" s="32" t="s">
        <v>68</v>
      </c>
      <c r="D49" s="33" t="s">
        <v>68</v>
      </c>
      <c r="E49" s="23">
        <v>38508</v>
      </c>
      <c r="F49" s="23">
        <v>41551.300000000003</v>
      </c>
      <c r="G49" s="23">
        <v>42357.8</v>
      </c>
      <c r="H49" s="23">
        <v>41341.599999999999</v>
      </c>
      <c r="I49" s="23">
        <v>37331.199999999997</v>
      </c>
      <c r="J49" s="23">
        <v>41551.699999999997</v>
      </c>
      <c r="K49" s="23">
        <v>41706.400000000001</v>
      </c>
      <c r="L49" s="23">
        <v>39418</v>
      </c>
    </row>
    <row r="50" spans="1:12" ht="25" customHeight="1" x14ac:dyDescent="0.2">
      <c r="A50" s="34" t="s">
        <v>94</v>
      </c>
      <c r="B50" s="35" t="s">
        <v>95</v>
      </c>
      <c r="C50" s="32" t="s">
        <v>68</v>
      </c>
      <c r="D50" s="33" t="s">
        <v>68</v>
      </c>
      <c r="E50" s="15">
        <v>39130.9</v>
      </c>
      <c r="F50" s="15">
        <v>40352.5</v>
      </c>
      <c r="G50" s="15">
        <v>46427.7</v>
      </c>
      <c r="H50" s="15">
        <v>42975.9</v>
      </c>
      <c r="I50" s="15">
        <v>41544</v>
      </c>
      <c r="J50" s="15">
        <v>34722</v>
      </c>
      <c r="K50" s="15">
        <v>34980.9</v>
      </c>
      <c r="L50" s="15">
        <v>41635.4</v>
      </c>
    </row>
    <row r="51" spans="1:12" ht="25" customHeight="1" x14ac:dyDescent="0.2">
      <c r="A51" s="36" t="s">
        <v>96</v>
      </c>
      <c r="B51" s="32" t="s">
        <v>96</v>
      </c>
      <c r="C51" s="32" t="s">
        <v>68</v>
      </c>
      <c r="D51" s="33" t="s">
        <v>68</v>
      </c>
      <c r="E51" s="23">
        <v>-622.90000000000146</v>
      </c>
      <c r="F51" s="23">
        <v>1198.8000000000029</v>
      </c>
      <c r="G51" s="23">
        <v>-4069.8999999999942</v>
      </c>
      <c r="H51" s="23">
        <v>-1634.3000000000029</v>
      </c>
      <c r="I51" s="23">
        <v>-4212.8000000000029</v>
      </c>
      <c r="J51" s="23">
        <v>6829.6999999999971</v>
      </c>
      <c r="K51" s="23">
        <v>6725.5</v>
      </c>
      <c r="L51" s="23">
        <v>-2217.4000000000015</v>
      </c>
    </row>
    <row r="52" spans="1:12" ht="25" customHeight="1" x14ac:dyDescent="0.2">
      <c r="A52" s="30" t="s">
        <v>97</v>
      </c>
      <c r="B52" s="31" t="s">
        <v>98</v>
      </c>
      <c r="C52" s="32" t="s">
        <v>68</v>
      </c>
      <c r="D52" s="33" t="s">
        <v>68</v>
      </c>
      <c r="E52" s="15">
        <v>1792356.9</v>
      </c>
      <c r="F52" s="15">
        <v>1831727.7</v>
      </c>
      <c r="G52" s="15">
        <v>1867996.7</v>
      </c>
      <c r="H52" s="15">
        <v>1897049.7</v>
      </c>
      <c r="I52" s="15">
        <v>1908151.8</v>
      </c>
      <c r="J52" s="15">
        <v>1763933</v>
      </c>
      <c r="K52" s="15">
        <v>1915397.3</v>
      </c>
      <c r="L52" s="15">
        <v>2022114.9</v>
      </c>
    </row>
    <row r="53" spans="1:12" ht="25" customHeight="1" x14ac:dyDescent="0.2">
      <c r="A53" s="34" t="s">
        <v>99</v>
      </c>
      <c r="B53" s="35" t="s">
        <v>100</v>
      </c>
      <c r="C53" s="32" t="s">
        <v>68</v>
      </c>
      <c r="D53" s="33" t="s">
        <v>68</v>
      </c>
      <c r="E53" s="23">
        <v>1176357</v>
      </c>
      <c r="F53" s="23">
        <v>1200240.8</v>
      </c>
      <c r="G53" s="23">
        <v>1210550.3999999999</v>
      </c>
      <c r="H53" s="23">
        <v>1226430.8</v>
      </c>
      <c r="I53" s="23">
        <v>1243238.2</v>
      </c>
      <c r="J53" s="23">
        <v>1102412.6000000001</v>
      </c>
      <c r="K53" s="23">
        <v>1194118.8</v>
      </c>
      <c r="L53" s="23">
        <v>1265234.5</v>
      </c>
    </row>
    <row r="54" spans="1:12" ht="25" customHeight="1" x14ac:dyDescent="0.2">
      <c r="A54" s="34" t="s">
        <v>101</v>
      </c>
      <c r="B54" s="35" t="s">
        <v>102</v>
      </c>
      <c r="C54" s="32" t="s">
        <v>68</v>
      </c>
      <c r="D54" s="33" t="s">
        <v>68</v>
      </c>
      <c r="E54" s="15">
        <v>365382.6</v>
      </c>
      <c r="F54" s="15">
        <v>369742.9</v>
      </c>
      <c r="G54" s="15">
        <v>370960.3</v>
      </c>
      <c r="H54" s="15">
        <v>370527.2</v>
      </c>
      <c r="I54" s="15">
        <v>380123.6</v>
      </c>
      <c r="J54" s="15">
        <v>384168.3</v>
      </c>
      <c r="K54" s="15">
        <v>380736.2</v>
      </c>
      <c r="L54" s="15">
        <v>387176</v>
      </c>
    </row>
    <row r="55" spans="1:12" ht="25" customHeight="1" x14ac:dyDescent="0.2">
      <c r="A55" s="34" t="s">
        <v>103</v>
      </c>
      <c r="B55" s="35" t="s">
        <v>104</v>
      </c>
      <c r="C55" s="32" t="s">
        <v>68</v>
      </c>
      <c r="D55" s="33" t="s">
        <v>68</v>
      </c>
      <c r="E55" s="23">
        <v>271738.59999999998</v>
      </c>
      <c r="F55" s="23">
        <v>286390.5</v>
      </c>
      <c r="G55" s="23">
        <v>293314.90000000002</v>
      </c>
      <c r="H55" s="23">
        <v>291741</v>
      </c>
      <c r="I55" s="23">
        <v>309008.3</v>
      </c>
      <c r="J55" s="23">
        <v>270530.5</v>
      </c>
      <c r="K55" s="23">
        <v>301169.59999999998</v>
      </c>
      <c r="L55" s="23">
        <v>379518.5</v>
      </c>
    </row>
    <row r="56" spans="1:12" ht="25" customHeight="1" x14ac:dyDescent="0.2">
      <c r="A56" s="34" t="s">
        <v>105</v>
      </c>
      <c r="B56" s="35" t="s">
        <v>106</v>
      </c>
      <c r="C56" s="32" t="s">
        <v>68</v>
      </c>
      <c r="D56" s="33" t="s">
        <v>68</v>
      </c>
      <c r="E56" s="15">
        <v>-4870.6000000000004</v>
      </c>
      <c r="F56" s="15">
        <v>-896.1</v>
      </c>
      <c r="G56" s="15">
        <v>3734.7</v>
      </c>
      <c r="H56" s="15">
        <v>5403</v>
      </c>
      <c r="I56" s="15">
        <v>8279.1</v>
      </c>
      <c r="J56" s="15">
        <v>-12945.2</v>
      </c>
      <c r="K56" s="15">
        <v>-13517.9</v>
      </c>
      <c r="L56" s="15">
        <v>-15694</v>
      </c>
    </row>
    <row r="57" spans="1:12" ht="25" customHeight="1" x14ac:dyDescent="0.2">
      <c r="A57" s="34" t="s">
        <v>107</v>
      </c>
      <c r="B57" s="35" t="s">
        <v>108</v>
      </c>
      <c r="C57" s="32" t="s">
        <v>68</v>
      </c>
      <c r="D57" s="33" t="s">
        <v>68</v>
      </c>
      <c r="E57" s="23">
        <v>254331.5</v>
      </c>
      <c r="F57" s="23">
        <v>254295.4</v>
      </c>
      <c r="G57" s="23">
        <v>263059.8</v>
      </c>
      <c r="H57" s="23">
        <v>271874.3</v>
      </c>
      <c r="I57" s="23">
        <v>286717</v>
      </c>
      <c r="J57" s="23">
        <v>311209.09999999998</v>
      </c>
      <c r="K57" s="23">
        <v>316889.7</v>
      </c>
      <c r="L57" s="23">
        <v>337233.2</v>
      </c>
    </row>
    <row r="58" spans="1:12" ht="25" customHeight="1" x14ac:dyDescent="0.2">
      <c r="A58" s="34" t="s">
        <v>109</v>
      </c>
      <c r="B58" s="35" t="s">
        <v>110</v>
      </c>
      <c r="C58" s="32" t="s">
        <v>68</v>
      </c>
      <c r="D58" s="33" t="s">
        <v>68</v>
      </c>
      <c r="E58" s="15">
        <v>244524.7</v>
      </c>
      <c r="F58" s="15">
        <v>259450.7</v>
      </c>
      <c r="G58" s="15">
        <v>300769.3</v>
      </c>
      <c r="H58" s="15">
        <v>286433.2</v>
      </c>
      <c r="I58" s="15">
        <v>298341.90000000002</v>
      </c>
      <c r="J58" s="15">
        <v>274041.59999999998</v>
      </c>
      <c r="K58" s="15">
        <v>283330</v>
      </c>
      <c r="L58" s="15">
        <v>350295.6</v>
      </c>
    </row>
    <row r="59" spans="1:12" ht="25" customHeight="1" x14ac:dyDescent="0.2">
      <c r="A59" s="36" t="s">
        <v>111</v>
      </c>
      <c r="B59" s="32" t="s">
        <v>111</v>
      </c>
      <c r="C59" s="32" t="s">
        <v>68</v>
      </c>
      <c r="D59" s="33" t="s">
        <v>68</v>
      </c>
      <c r="E59" s="23" t="s">
        <v>24</v>
      </c>
      <c r="F59" s="23" t="s">
        <v>24</v>
      </c>
      <c r="G59" s="23" t="s">
        <v>24</v>
      </c>
      <c r="H59" s="23" t="s">
        <v>24</v>
      </c>
      <c r="I59" s="23" t="s">
        <v>24</v>
      </c>
      <c r="J59" s="23" t="s">
        <v>24</v>
      </c>
      <c r="K59" s="23" t="s">
        <v>24</v>
      </c>
      <c r="L59" s="23" t="s">
        <v>24</v>
      </c>
    </row>
    <row r="60" spans="1:12" ht="25" customHeight="1" x14ac:dyDescent="0.2">
      <c r="A60" s="30" t="s">
        <v>112</v>
      </c>
      <c r="B60" s="31" t="s">
        <v>113</v>
      </c>
      <c r="C60" s="32" t="s">
        <v>68</v>
      </c>
      <c r="D60" s="33" t="s">
        <v>68</v>
      </c>
      <c r="E60" s="15">
        <v>299064.5</v>
      </c>
      <c r="F60" s="15">
        <v>301155.8</v>
      </c>
      <c r="G60" s="15">
        <v>301189.8</v>
      </c>
      <c r="H60" s="15">
        <v>303183.40000000002</v>
      </c>
      <c r="I60" s="15">
        <v>296338.3</v>
      </c>
      <c r="J60" s="15">
        <v>270803.59999999998</v>
      </c>
      <c r="K60" s="15">
        <v>292312.59999999998</v>
      </c>
      <c r="L60" s="15">
        <v>302124.90000000002</v>
      </c>
    </row>
    <row r="61" spans="1:12" ht="25" customHeight="1" x14ac:dyDescent="0.2">
      <c r="A61" s="34" t="s">
        <v>114</v>
      </c>
      <c r="B61" s="35" t="s">
        <v>115</v>
      </c>
      <c r="C61" s="32" t="s">
        <v>68</v>
      </c>
      <c r="D61" s="33" t="s">
        <v>68</v>
      </c>
      <c r="E61" s="23">
        <v>205868.79999999999</v>
      </c>
      <c r="F61" s="23">
        <v>206480.9</v>
      </c>
      <c r="G61" s="23">
        <v>207178.6</v>
      </c>
      <c r="H61" s="23">
        <v>207997.5</v>
      </c>
      <c r="I61" s="23">
        <v>204245.4</v>
      </c>
      <c r="J61" s="23">
        <v>183428.8</v>
      </c>
      <c r="K61" s="23">
        <v>196504.3</v>
      </c>
      <c r="L61" s="23">
        <v>202934.39999999999</v>
      </c>
    </row>
    <row r="62" spans="1:12" ht="25" customHeight="1" x14ac:dyDescent="0.2">
      <c r="A62" s="34" t="s">
        <v>116</v>
      </c>
      <c r="B62" s="35" t="s">
        <v>117</v>
      </c>
      <c r="C62" s="32" t="s">
        <v>68</v>
      </c>
      <c r="D62" s="33" t="s">
        <v>68</v>
      </c>
      <c r="E62" s="15">
        <v>54662.400000000001</v>
      </c>
      <c r="F62" s="15">
        <v>54779.8</v>
      </c>
      <c r="G62" s="15">
        <v>54645.599999999999</v>
      </c>
      <c r="H62" s="15">
        <v>54501.2</v>
      </c>
      <c r="I62" s="15">
        <v>54722.400000000001</v>
      </c>
      <c r="J62" s="15">
        <v>50555</v>
      </c>
      <c r="K62" s="15">
        <v>52208.2</v>
      </c>
      <c r="L62" s="15">
        <v>53050</v>
      </c>
    </row>
    <row r="63" spans="1:12" ht="25" customHeight="1" x14ac:dyDescent="0.2">
      <c r="A63" s="34" t="s">
        <v>118</v>
      </c>
      <c r="B63" s="35" t="s">
        <v>119</v>
      </c>
      <c r="C63" s="32" t="s">
        <v>68</v>
      </c>
      <c r="D63" s="33" t="s">
        <v>68</v>
      </c>
      <c r="E63" s="23">
        <v>52206.3</v>
      </c>
      <c r="F63" s="23">
        <v>54810.8</v>
      </c>
      <c r="G63" s="23">
        <v>56037</v>
      </c>
      <c r="H63" s="23">
        <v>53036.2</v>
      </c>
      <c r="I63" s="23">
        <v>55445.1</v>
      </c>
      <c r="J63" s="23">
        <v>46562.3</v>
      </c>
      <c r="K63" s="23">
        <v>51082.9</v>
      </c>
      <c r="L63" s="23">
        <v>59256.3</v>
      </c>
    </row>
    <row r="64" spans="1:12" ht="25" customHeight="1" x14ac:dyDescent="0.2">
      <c r="A64" s="34" t="s">
        <v>120</v>
      </c>
      <c r="B64" s="35" t="s">
        <v>121</v>
      </c>
      <c r="C64" s="32" t="s">
        <v>68</v>
      </c>
      <c r="D64" s="33" t="s">
        <v>68</v>
      </c>
      <c r="E64" s="15">
        <v>41800.9</v>
      </c>
      <c r="F64" s="15">
        <v>40155.199999999997</v>
      </c>
      <c r="G64" s="15">
        <v>40327</v>
      </c>
      <c r="H64" s="15">
        <v>41355.800000000003</v>
      </c>
      <c r="I64" s="15">
        <v>39960.9</v>
      </c>
      <c r="J64" s="15">
        <v>39864</v>
      </c>
      <c r="K64" s="15">
        <v>39777.599999999999</v>
      </c>
      <c r="L64" s="15">
        <v>39587.5</v>
      </c>
    </row>
    <row r="65" spans="1:12" ht="25" customHeight="1" x14ac:dyDescent="0.2">
      <c r="A65" s="34" t="s">
        <v>122</v>
      </c>
      <c r="B65" s="35" t="s">
        <v>123</v>
      </c>
      <c r="C65" s="32" t="s">
        <v>68</v>
      </c>
      <c r="D65" s="33" t="s">
        <v>68</v>
      </c>
      <c r="E65" s="23">
        <v>39907.599999999999</v>
      </c>
      <c r="F65" s="23">
        <v>42633.3</v>
      </c>
      <c r="G65" s="23">
        <v>44490.6</v>
      </c>
      <c r="H65" s="23">
        <v>41622.9</v>
      </c>
      <c r="I65" s="23">
        <v>41557.800000000003</v>
      </c>
      <c r="J65" s="23">
        <v>36682.300000000003</v>
      </c>
      <c r="K65" s="23">
        <v>33663.4</v>
      </c>
      <c r="L65" s="23">
        <v>40206.1</v>
      </c>
    </row>
    <row r="66" spans="1:12" ht="25" customHeight="1" x14ac:dyDescent="0.2">
      <c r="A66" s="37" t="s">
        <v>124</v>
      </c>
      <c r="B66" s="38" t="s">
        <v>125</v>
      </c>
      <c r="C66" s="39" t="s">
        <v>68</v>
      </c>
      <c r="D66" s="40" t="s">
        <v>68</v>
      </c>
      <c r="E66" s="15">
        <v>173.95562133607001</v>
      </c>
      <c r="F66" s="15">
        <v>176.54219437835101</v>
      </c>
      <c r="G66" s="15">
        <v>180.01748243481401</v>
      </c>
      <c r="H66" s="15">
        <v>181.61517316636599</v>
      </c>
      <c r="I66" s="15">
        <v>186.897707956646</v>
      </c>
      <c r="J66" s="15">
        <v>189.06297649435299</v>
      </c>
      <c r="K66" s="15">
        <v>190.19109298900401</v>
      </c>
      <c r="L66" s="15">
        <v>194.26660423604801</v>
      </c>
    </row>
  </sheetData>
  <mergeCells count="12">
    <mergeCell ref="A35:B35"/>
    <mergeCell ref="A2:E2"/>
    <mergeCell ref="A3:C3"/>
    <mergeCell ref="A4:C4"/>
    <mergeCell ref="A5:C5"/>
    <mergeCell ref="A6:B6"/>
    <mergeCell ref="A8:B8"/>
    <mergeCell ref="A29:E29"/>
    <mergeCell ref="A30:C30"/>
    <mergeCell ref="A31:C31"/>
    <mergeCell ref="A32:C32"/>
    <mergeCell ref="A33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E4F3-A589-B444-934C-100DC40DF04F}">
  <dimension ref="A2:P25"/>
  <sheetViews>
    <sheetView topLeftCell="A11" workbookViewId="0">
      <selection activeCell="E12" sqref="E12"/>
    </sheetView>
  </sheetViews>
  <sheetFormatPr baseColWidth="10" defaultRowHeight="16" x14ac:dyDescent="0.2"/>
  <sheetData>
    <row r="2" spans="1:15" ht="32" customHeight="1" x14ac:dyDescent="0.2">
      <c r="A2" s="49" t="s">
        <v>16</v>
      </c>
      <c r="B2" s="49"/>
      <c r="C2" s="49"/>
      <c r="D2" s="49"/>
      <c r="E2" s="49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6" customHeight="1" x14ac:dyDescent="0.2">
      <c r="A3" s="50" t="s">
        <v>17</v>
      </c>
      <c r="B3" s="50"/>
      <c r="C3" s="5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51" t="s">
        <v>126</v>
      </c>
      <c r="B4" s="51"/>
      <c r="C4" s="5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52" t="s">
        <v>18</v>
      </c>
      <c r="B5" s="52"/>
      <c r="C5" s="5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52" t="s">
        <v>19</v>
      </c>
      <c r="B6" s="52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">
      <c r="A8" s="53" t="s">
        <v>20</v>
      </c>
      <c r="B8" s="53"/>
      <c r="C8" s="9" t="s">
        <v>21</v>
      </c>
      <c r="D8" s="10" t="s">
        <v>22</v>
      </c>
      <c r="E8" s="11">
        <v>2009</v>
      </c>
      <c r="F8" s="11">
        <v>2010</v>
      </c>
      <c r="G8" s="11">
        <v>2011</v>
      </c>
      <c r="H8" s="11">
        <v>2012</v>
      </c>
      <c r="I8" s="11">
        <v>2013</v>
      </c>
      <c r="J8" s="11">
        <v>2014</v>
      </c>
      <c r="K8" s="11">
        <v>2015</v>
      </c>
      <c r="L8" s="11">
        <v>2016</v>
      </c>
      <c r="M8" s="11">
        <v>2017</v>
      </c>
      <c r="N8" s="11">
        <v>2018</v>
      </c>
      <c r="O8" s="12">
        <v>2019</v>
      </c>
    </row>
    <row r="9" spans="1:15" ht="36" x14ac:dyDescent="0.2">
      <c r="A9" s="13" t="s">
        <v>23</v>
      </c>
      <c r="B9" s="13" t="s">
        <v>23</v>
      </c>
      <c r="C9" s="13"/>
      <c r="D9" s="14"/>
      <c r="E9" s="15" t="s">
        <v>24</v>
      </c>
      <c r="F9" s="15" t="s">
        <v>24</v>
      </c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</row>
    <row r="10" spans="1:15" ht="72" x14ac:dyDescent="0.2">
      <c r="A10" s="16" t="s">
        <v>25</v>
      </c>
      <c r="B10" s="16" t="s">
        <v>26</v>
      </c>
      <c r="C10" s="13"/>
      <c r="D10" s="14" t="s">
        <v>27</v>
      </c>
      <c r="E10" s="17">
        <v>3333039.4</v>
      </c>
      <c r="F10" s="17">
        <v>3885847</v>
      </c>
      <c r="G10" s="17">
        <v>4376382</v>
      </c>
      <c r="H10" s="17">
        <v>4814760</v>
      </c>
      <c r="I10" s="17">
        <v>5331619</v>
      </c>
      <c r="J10" s="17">
        <v>5778953</v>
      </c>
      <c r="K10" s="17">
        <v>5995787</v>
      </c>
      <c r="L10" s="17">
        <v>6269328</v>
      </c>
      <c r="M10" s="17">
        <v>6585479</v>
      </c>
      <c r="N10" s="17">
        <v>7004141</v>
      </c>
      <c r="O10" s="17">
        <v>7389131</v>
      </c>
    </row>
    <row r="11" spans="1:15" ht="108" x14ac:dyDescent="0.2">
      <c r="A11" s="18" t="s">
        <v>28</v>
      </c>
      <c r="B11" s="18" t="s">
        <v>29</v>
      </c>
      <c r="C11" s="13"/>
      <c r="D11" s="14" t="s">
        <v>27</v>
      </c>
      <c r="E11" s="15">
        <v>2065033.2</v>
      </c>
      <c r="F11" s="15">
        <v>2340167</v>
      </c>
      <c r="G11" s="15">
        <v>2637814</v>
      </c>
      <c r="H11" s="15">
        <v>2956834</v>
      </c>
      <c r="I11" s="15">
        <v>3290422</v>
      </c>
      <c r="J11" s="15">
        <v>3638404</v>
      </c>
      <c r="K11" s="15">
        <v>3835193</v>
      </c>
      <c r="L11" s="15">
        <v>4028136</v>
      </c>
      <c r="M11" s="15">
        <v>4247259</v>
      </c>
      <c r="N11" s="15">
        <v>4525801</v>
      </c>
      <c r="O11" s="15">
        <v>4813579</v>
      </c>
    </row>
    <row r="12" spans="1:15" ht="96" x14ac:dyDescent="0.2">
      <c r="A12" s="18" t="s">
        <v>30</v>
      </c>
      <c r="B12" s="18" t="s">
        <v>31</v>
      </c>
      <c r="C12" s="13"/>
      <c r="D12" s="14" t="s">
        <v>27</v>
      </c>
      <c r="E12" s="17">
        <v>654963.5</v>
      </c>
      <c r="F12" s="17">
        <v>738966</v>
      </c>
      <c r="G12" s="17">
        <v>817038</v>
      </c>
      <c r="H12" s="17">
        <v>892180</v>
      </c>
      <c r="I12" s="17">
        <v>1007275</v>
      </c>
      <c r="J12" s="17">
        <v>1106874</v>
      </c>
      <c r="K12" s="17">
        <v>1185776</v>
      </c>
      <c r="L12" s="17">
        <v>1277645</v>
      </c>
      <c r="M12" s="17">
        <v>1327758</v>
      </c>
      <c r="N12" s="17">
        <v>1393480</v>
      </c>
      <c r="O12" s="17">
        <v>1476613</v>
      </c>
    </row>
    <row r="13" spans="1:15" ht="84" x14ac:dyDescent="0.2">
      <c r="A13" s="18" t="s">
        <v>32</v>
      </c>
      <c r="B13" s="18" t="s">
        <v>33</v>
      </c>
      <c r="C13" s="13"/>
      <c r="D13" s="14" t="s">
        <v>27</v>
      </c>
      <c r="E13" s="15">
        <v>636675.80000000005</v>
      </c>
      <c r="F13" s="15">
        <v>797946</v>
      </c>
      <c r="G13" s="15">
        <v>901927</v>
      </c>
      <c r="H13" s="15">
        <v>997460</v>
      </c>
      <c r="I13" s="15">
        <v>1114944</v>
      </c>
      <c r="J13" s="15">
        <v>1148453</v>
      </c>
      <c r="K13" s="15">
        <v>1069397</v>
      </c>
      <c r="L13" s="15">
        <v>973271</v>
      </c>
      <c r="M13" s="15">
        <v>958779</v>
      </c>
      <c r="N13" s="15">
        <v>1057409</v>
      </c>
      <c r="O13" s="15">
        <v>1143185</v>
      </c>
    </row>
    <row r="14" spans="1:15" ht="60" x14ac:dyDescent="0.2">
      <c r="A14" s="18" t="s">
        <v>34</v>
      </c>
      <c r="B14" s="18" t="s">
        <v>35</v>
      </c>
      <c r="C14" s="13"/>
      <c r="D14" s="14" t="s">
        <v>27</v>
      </c>
      <c r="E14" s="17">
        <v>-10193.200000000001</v>
      </c>
      <c r="F14" s="17">
        <v>49220</v>
      </c>
      <c r="G14" s="17">
        <v>53274</v>
      </c>
      <c r="H14" s="17">
        <v>33728</v>
      </c>
      <c r="I14" s="17">
        <v>41685</v>
      </c>
      <c r="J14" s="17">
        <v>39030</v>
      </c>
      <c r="K14" s="17">
        <v>-25433</v>
      </c>
      <c r="L14" s="17">
        <v>-34781</v>
      </c>
      <c r="M14" s="17">
        <v>4386</v>
      </c>
      <c r="N14" s="17">
        <v>-131</v>
      </c>
      <c r="O14" s="17">
        <v>3371</v>
      </c>
    </row>
    <row r="15" spans="1:15" ht="72" x14ac:dyDescent="0.2">
      <c r="A15" s="18" t="s">
        <v>36</v>
      </c>
      <c r="B15" s="18" t="s">
        <v>37</v>
      </c>
      <c r="C15" s="13"/>
      <c r="D15" s="14" t="s">
        <v>27</v>
      </c>
      <c r="E15" s="15">
        <v>361680.5</v>
      </c>
      <c r="F15" s="15">
        <v>422220</v>
      </c>
      <c r="G15" s="15">
        <v>506895</v>
      </c>
      <c r="H15" s="15">
        <v>571875</v>
      </c>
      <c r="I15" s="15">
        <v>626051</v>
      </c>
      <c r="J15" s="15">
        <v>636375</v>
      </c>
      <c r="K15" s="15">
        <v>773468</v>
      </c>
      <c r="L15" s="15">
        <v>781577</v>
      </c>
      <c r="M15" s="15">
        <v>824434</v>
      </c>
      <c r="N15" s="15">
        <v>1025056</v>
      </c>
      <c r="O15" s="15">
        <v>1043561</v>
      </c>
    </row>
    <row r="16" spans="1:15" ht="72" x14ac:dyDescent="0.2">
      <c r="A16" s="18" t="s">
        <v>38</v>
      </c>
      <c r="B16" s="18" t="s">
        <v>39</v>
      </c>
      <c r="C16" s="13"/>
      <c r="D16" s="14" t="s">
        <v>27</v>
      </c>
      <c r="E16" s="17">
        <v>375120.4</v>
      </c>
      <c r="F16" s="17">
        <v>462672</v>
      </c>
      <c r="G16" s="17">
        <v>540566</v>
      </c>
      <c r="H16" s="17">
        <v>637317</v>
      </c>
      <c r="I16" s="17">
        <v>748758</v>
      </c>
      <c r="J16" s="17">
        <v>790183</v>
      </c>
      <c r="K16" s="17">
        <v>842614</v>
      </c>
      <c r="L16" s="17">
        <v>756520</v>
      </c>
      <c r="M16" s="17">
        <v>777137</v>
      </c>
      <c r="N16" s="17">
        <v>997474</v>
      </c>
      <c r="O16" s="17">
        <v>1091178</v>
      </c>
    </row>
    <row r="17" spans="1:16" ht="36" x14ac:dyDescent="0.2">
      <c r="A17" s="13" t="s">
        <v>40</v>
      </c>
      <c r="B17" s="13" t="s">
        <v>40</v>
      </c>
      <c r="C17" s="13"/>
      <c r="D17" s="14"/>
      <c r="E17" s="15" t="s">
        <v>24</v>
      </c>
      <c r="F17" s="15" t="s">
        <v>24</v>
      </c>
      <c r="G17" s="15" t="s">
        <v>24</v>
      </c>
      <c r="H17" s="15" t="s">
        <v>24</v>
      </c>
      <c r="I17" s="15" t="s">
        <v>24</v>
      </c>
      <c r="J17" s="15" t="s">
        <v>24</v>
      </c>
      <c r="K17" s="15" t="s">
        <v>24</v>
      </c>
      <c r="L17" s="15" t="s">
        <v>24</v>
      </c>
      <c r="M17" s="15" t="s">
        <v>24</v>
      </c>
      <c r="N17" s="15" t="s">
        <v>24</v>
      </c>
      <c r="O17" s="15" t="s">
        <v>24</v>
      </c>
    </row>
    <row r="18" spans="1:16" ht="72" x14ac:dyDescent="0.2">
      <c r="A18" s="16" t="s">
        <v>41</v>
      </c>
      <c r="B18" s="16" t="s">
        <v>42</v>
      </c>
      <c r="C18" s="13">
        <v>1995</v>
      </c>
      <c r="D18" s="14" t="s">
        <v>27</v>
      </c>
      <c r="E18" s="17">
        <v>1048149</v>
      </c>
      <c r="F18" s="17">
        <v>1127056.1000000001</v>
      </c>
      <c r="G18" s="17">
        <v>1171850</v>
      </c>
      <c r="H18" s="17">
        <v>1194363.3</v>
      </c>
      <c r="I18" s="17">
        <v>1230251.8</v>
      </c>
      <c r="J18" s="17">
        <v>1236451.8</v>
      </c>
      <c r="K18" s="17">
        <v>1192610.1000000001</v>
      </c>
      <c r="L18" s="17">
        <v>1153541.2</v>
      </c>
      <c r="M18" s="17">
        <v>1168801</v>
      </c>
      <c r="N18" s="17">
        <v>1189648.5</v>
      </c>
      <c r="O18" s="17">
        <v>1204171.5</v>
      </c>
    </row>
    <row r="19" spans="1:16" ht="108" x14ac:dyDescent="0.2">
      <c r="A19" s="18" t="s">
        <v>43</v>
      </c>
      <c r="B19" s="18" t="s">
        <v>44</v>
      </c>
      <c r="C19" s="13">
        <v>1995</v>
      </c>
      <c r="D19" s="14" t="s">
        <v>27</v>
      </c>
      <c r="E19" s="15">
        <v>680718</v>
      </c>
      <c r="F19" s="15">
        <v>723122.4</v>
      </c>
      <c r="G19" s="15">
        <v>757965.8</v>
      </c>
      <c r="H19" s="15">
        <v>784490.4</v>
      </c>
      <c r="I19" s="15">
        <v>811720.4</v>
      </c>
      <c r="J19" s="15">
        <v>829986.7</v>
      </c>
      <c r="K19" s="15">
        <v>803290.3</v>
      </c>
      <c r="L19" s="15">
        <v>772466.4</v>
      </c>
      <c r="M19" s="15">
        <v>787745.5</v>
      </c>
      <c r="N19" s="15">
        <v>806382.8</v>
      </c>
      <c r="O19" s="15">
        <v>827311.2</v>
      </c>
    </row>
    <row r="20" spans="1:16" ht="96" x14ac:dyDescent="0.2">
      <c r="A20" s="18" t="s">
        <v>45</v>
      </c>
      <c r="B20" s="18" t="s">
        <v>46</v>
      </c>
      <c r="C20" s="13">
        <v>1995</v>
      </c>
      <c r="D20" s="14" t="s">
        <v>27</v>
      </c>
      <c r="E20" s="17">
        <v>199859.3</v>
      </c>
      <c r="F20" s="17">
        <v>207695.1</v>
      </c>
      <c r="G20" s="17">
        <v>212273.3</v>
      </c>
      <c r="H20" s="17">
        <v>217106.8</v>
      </c>
      <c r="I20" s="17">
        <v>220385.3</v>
      </c>
      <c r="J20" s="17">
        <v>222177.3</v>
      </c>
      <c r="K20" s="17">
        <v>218985.5</v>
      </c>
      <c r="L20" s="17">
        <v>219447.6</v>
      </c>
      <c r="M20" s="17">
        <v>217975.8</v>
      </c>
      <c r="N20" s="17">
        <v>219691</v>
      </c>
      <c r="O20" s="17">
        <v>218622.9</v>
      </c>
    </row>
    <row r="21" spans="1:16" ht="84" x14ac:dyDescent="0.2">
      <c r="A21" s="18" t="s">
        <v>47</v>
      </c>
      <c r="B21" s="18" t="s">
        <v>48</v>
      </c>
      <c r="C21" s="13">
        <v>1995</v>
      </c>
      <c r="D21" s="14" t="s">
        <v>27</v>
      </c>
      <c r="E21" s="15">
        <v>208473.5</v>
      </c>
      <c r="F21" s="15">
        <v>245694.2</v>
      </c>
      <c r="G21" s="15">
        <v>262485.09999999998</v>
      </c>
      <c r="H21" s="15">
        <v>264529.2</v>
      </c>
      <c r="I21" s="15">
        <v>279943.90000000002</v>
      </c>
      <c r="J21" s="15">
        <v>268118.90000000002</v>
      </c>
      <c r="K21" s="15">
        <v>230725.7</v>
      </c>
      <c r="L21" s="15">
        <v>202739.1</v>
      </c>
      <c r="M21" s="15">
        <v>197554.3</v>
      </c>
      <c r="N21" s="15">
        <v>207889.9</v>
      </c>
      <c r="O21" s="15">
        <v>216259.6</v>
      </c>
    </row>
    <row r="22" spans="1:16" ht="72" x14ac:dyDescent="0.2">
      <c r="A22" s="18" t="s">
        <v>49</v>
      </c>
      <c r="B22" s="18" t="s">
        <v>50</v>
      </c>
      <c r="C22" s="13">
        <v>1995</v>
      </c>
      <c r="D22" s="14" t="s">
        <v>27</v>
      </c>
      <c r="E22" s="17">
        <v>120894.6</v>
      </c>
      <c r="F22" s="17">
        <v>135065.5</v>
      </c>
      <c r="G22" s="17">
        <v>141564.79999999999</v>
      </c>
      <c r="H22" s="17">
        <v>142566.6</v>
      </c>
      <c r="I22" s="17">
        <v>145175.9</v>
      </c>
      <c r="J22" s="17">
        <v>142897.1</v>
      </c>
      <c r="K22" s="17">
        <v>152642.1</v>
      </c>
      <c r="L22" s="17">
        <v>153959.6</v>
      </c>
      <c r="M22" s="17">
        <v>161517.20000000001</v>
      </c>
      <c r="N22" s="17">
        <v>168063.6</v>
      </c>
      <c r="O22" s="17">
        <v>163758.79999999999</v>
      </c>
    </row>
    <row r="23" spans="1:16" ht="72" x14ac:dyDescent="0.2">
      <c r="A23" s="18" t="s">
        <v>51</v>
      </c>
      <c r="B23" s="18" t="s">
        <v>52</v>
      </c>
      <c r="C23" s="13">
        <v>1995</v>
      </c>
      <c r="D23" s="14" t="s">
        <v>27</v>
      </c>
      <c r="E23" s="15">
        <v>122247.1</v>
      </c>
      <c r="F23" s="15">
        <v>163369.9</v>
      </c>
      <c r="G23" s="15">
        <v>178715.6</v>
      </c>
      <c r="H23" s="15">
        <v>180736.6</v>
      </c>
      <c r="I23" s="15">
        <v>192791.2</v>
      </c>
      <c r="J23" s="15">
        <v>188411.2</v>
      </c>
      <c r="K23" s="15">
        <v>161674.4</v>
      </c>
      <c r="L23" s="15">
        <v>144952.5</v>
      </c>
      <c r="M23" s="15">
        <v>154688.9</v>
      </c>
      <c r="N23" s="15">
        <v>166666.1</v>
      </c>
      <c r="O23" s="15">
        <v>168887.1</v>
      </c>
    </row>
    <row r="24" spans="1:16" ht="48" x14ac:dyDescent="0.2">
      <c r="A24" s="19" t="s">
        <v>53</v>
      </c>
      <c r="B24" s="19" t="s">
        <v>54</v>
      </c>
      <c r="C24" s="20">
        <v>2010</v>
      </c>
      <c r="D24" s="21" t="s">
        <v>55</v>
      </c>
      <c r="E24" s="17">
        <v>92.23</v>
      </c>
      <c r="F24" s="17">
        <v>100</v>
      </c>
      <c r="G24" s="17">
        <v>108.32</v>
      </c>
      <c r="H24" s="17">
        <v>116.92</v>
      </c>
      <c r="I24" s="17">
        <v>125.7</v>
      </c>
      <c r="J24" s="17">
        <v>135.56</v>
      </c>
      <c r="K24" s="17">
        <v>145.82</v>
      </c>
      <c r="L24" s="17">
        <v>157.63</v>
      </c>
      <c r="M24" s="17">
        <v>163.41999999999999</v>
      </c>
      <c r="N24" s="17">
        <v>170.76</v>
      </c>
      <c r="O24" s="17">
        <v>177.98</v>
      </c>
      <c r="P24" t="s">
        <v>56</v>
      </c>
    </row>
    <row r="25" spans="1:16" x14ac:dyDescent="0.2">
      <c r="F25">
        <f>F18/E18-1</f>
        <v>7.5282331042628492E-2</v>
      </c>
      <c r="G25">
        <f t="shared" ref="G25:O25" si="0">G18/F18-1</f>
        <v>3.9744161803480615E-2</v>
      </c>
      <c r="H25">
        <f t="shared" si="0"/>
        <v>1.9211759184196042E-2</v>
      </c>
      <c r="I25">
        <f t="shared" si="0"/>
        <v>3.0048227369344094E-2</v>
      </c>
      <c r="J25">
        <f t="shared" si="0"/>
        <v>5.0396187187045083E-3</v>
      </c>
      <c r="K25">
        <f t="shared" si="0"/>
        <v>-3.5457670084672932E-2</v>
      </c>
      <c r="L25">
        <f t="shared" si="0"/>
        <v>-3.2759155737487111E-2</v>
      </c>
      <c r="M25">
        <f t="shared" si="0"/>
        <v>1.3228656245654724E-2</v>
      </c>
      <c r="N25">
        <f t="shared" si="0"/>
        <v>1.7836654828323972E-2</v>
      </c>
      <c r="O25">
        <f t="shared" si="0"/>
        <v>1.2207807600312259E-2</v>
      </c>
      <c r="P25">
        <f>AVERAGE(F25:O25)</f>
        <v>1.4438239097048467E-2</v>
      </c>
    </row>
  </sheetData>
  <mergeCells count="6">
    <mergeCell ref="A8:B8"/>
    <mergeCell ref="A2:E2"/>
    <mergeCell ref="A3:C3"/>
    <mergeCell ref="A4:C4"/>
    <mergeCell ref="A5:C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 Brazil</vt:lpstr>
      <vt:lpstr>Raw Data Brazil</vt:lpstr>
      <vt:lpstr>Data Brazil GDP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Lingzhi Li</dc:creator>
  <cp:lastModifiedBy>Microsoft Office User</cp:lastModifiedBy>
  <dcterms:created xsi:type="dcterms:W3CDTF">2023-09-01T00:09:34Z</dcterms:created>
  <dcterms:modified xsi:type="dcterms:W3CDTF">2023-09-01T03:18:52Z</dcterms:modified>
</cp:coreProperties>
</file>