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shamsoni/Library/Mobile Documents/com~apple~CloudDocs/Workspace/Research/THEMIS/code/THEMIS/notebooks/"/>
    </mc:Choice>
  </mc:AlternateContent>
  <xr:revisionPtr revIDLastSave="0" documentId="13_ncr:1_{839DF21B-D4C8-814B-8348-A83F678B57B5}" xr6:coauthVersionLast="47" xr6:coauthVersionMax="47" xr10:uidLastSave="{00000000-0000-0000-0000-000000000000}"/>
  <bookViews>
    <workbookView xWindow="-31580" yWindow="500" windowWidth="29640" windowHeight="17660" xr2:uid="{BDBCA506-0D28-5B46-B9B4-ADA2E38122EE}"/>
  </bookViews>
  <sheets>
    <sheet name="Calculations Germany" sheetId="1" r:id="rId1"/>
    <sheet name="Germany Annual GDP Growth" sheetId="4" r:id="rId2"/>
    <sheet name="Germany Quarterly Data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1" l="1"/>
  <c r="H22" i="5"/>
  <c r="I22" i="5"/>
  <c r="J22" i="5"/>
  <c r="K22" i="5"/>
  <c r="L22" i="5"/>
  <c r="M22" i="5"/>
  <c r="N22" i="5"/>
  <c r="H25" i="5"/>
  <c r="I25" i="5"/>
  <c r="J25" i="5"/>
  <c r="K25" i="5"/>
  <c r="L25" i="5"/>
  <c r="M25" i="5"/>
  <c r="N25" i="5"/>
  <c r="G25" i="5"/>
  <c r="G22" i="5"/>
  <c r="N27" i="4"/>
  <c r="G26" i="4"/>
  <c r="H26" i="4"/>
  <c r="I26" i="4"/>
  <c r="J26" i="4"/>
  <c r="K26" i="4"/>
  <c r="L26" i="4"/>
  <c r="M26" i="4"/>
  <c r="N26" i="4"/>
  <c r="F26" i="4"/>
  <c r="C15" i="1"/>
  <c r="C28" i="1" s="1"/>
  <c r="F16" i="1" l="1"/>
  <c r="F29" i="1" s="1"/>
  <c r="E17" i="1"/>
  <c r="E30" i="1" s="1"/>
  <c r="F15" i="1"/>
  <c r="F28" i="1" s="1"/>
  <c r="E18" i="1"/>
  <c r="E31" i="1" s="1"/>
  <c r="F17" i="1"/>
  <c r="F30" i="1" s="1"/>
  <c r="E16" i="1"/>
  <c r="E29" i="1" s="1"/>
  <c r="D18" i="1"/>
  <c r="D31" i="1" s="1"/>
  <c r="D17" i="1"/>
  <c r="D30" i="1" s="1"/>
  <c r="D16" i="1"/>
  <c r="D29" i="1" s="1"/>
  <c r="D15" i="1"/>
  <c r="D28" i="1" s="1"/>
  <c r="F18" i="1"/>
  <c r="F31" i="1" s="1"/>
  <c r="E15" i="1"/>
  <c r="E28" i="1" s="1"/>
  <c r="C18" i="1"/>
  <c r="C31" i="1" s="1"/>
  <c r="C17" i="1"/>
  <c r="C30" i="1" s="1"/>
  <c r="C16" i="1"/>
  <c r="C29" i="1" s="1"/>
</calcChain>
</file>

<file path=xl/sharedStrings.xml><?xml version="1.0" encoding="utf-8"?>
<sst xmlns="http://schemas.openxmlformats.org/spreadsheetml/2006/main" count="384" uniqueCount="158">
  <si>
    <t>year</t>
  </si>
  <si>
    <t>quarter</t>
  </si>
  <si>
    <t>C</t>
  </si>
  <si>
    <t>I</t>
  </si>
  <si>
    <t>G</t>
  </si>
  <si>
    <t>X</t>
  </si>
  <si>
    <t>c</t>
  </si>
  <si>
    <t>i</t>
  </si>
  <si>
    <t>g</t>
  </si>
  <si>
    <t>x</t>
  </si>
  <si>
    <t>Additional Footnotes</t>
  </si>
  <si>
    <t>c = change in C from previous year</t>
  </si>
  <si>
    <t>i = change in I from previous year</t>
  </si>
  <si>
    <t>g = change in G from previous year</t>
  </si>
  <si>
    <t>x = change in X from previous year</t>
  </si>
  <si>
    <t>natural rate of increase in GDP</t>
  </si>
  <si>
    <t>Gross Domestic Product and Components selected indicators</t>
  </si>
  <si>
    <t>Source: International Financial Statistics (IFS)</t>
  </si>
  <si>
    <t>Metadata by Country (IFS)</t>
  </si>
  <si>
    <t>Indicator</t>
  </si>
  <si>
    <t>Base Year</t>
  </si>
  <si>
    <t>Scale</t>
  </si>
  <si>
    <t>National Accounts, Current Prices</t>
  </si>
  <si>
    <t>...</t>
  </si>
  <si>
    <t>Gross Domestic Product, Nominal, Domestic Currency</t>
  </si>
  <si>
    <t>NGDP_XDC</t>
  </si>
  <si>
    <t>Millions</t>
  </si>
  <si>
    <t>Household Consumption Expenditure, incl. NPISHs, Nominal, Domestic Currency</t>
  </si>
  <si>
    <t>NCP_XDC</t>
  </si>
  <si>
    <t>Government Consumption Expenditure, Nominal, Domestic Currency</t>
  </si>
  <si>
    <t>NCGG_XDC</t>
  </si>
  <si>
    <t>Gross Fixed Capital Formation, Nominal, Domestic Currency</t>
  </si>
  <si>
    <t>NFI_XDC</t>
  </si>
  <si>
    <t>Change in Inventories, Nominal, Domestic Currency</t>
  </si>
  <si>
    <t>NINV_XDC</t>
  </si>
  <si>
    <t>Exports of Goods and Services, Nominal, Domestic Currency</t>
  </si>
  <si>
    <t>NX_XDC</t>
  </si>
  <si>
    <t>Imports of Goods and Services, Nominal, Domestic Currency</t>
  </si>
  <si>
    <t>NM_XDC</t>
  </si>
  <si>
    <t>National Accounts, Constant Prices</t>
  </si>
  <si>
    <t>Gross Domestic Product, Real, Domestic Currency</t>
  </si>
  <si>
    <t>NGDP_R_XDC</t>
  </si>
  <si>
    <t>Household Consumption Expenditure, incl. NPISHs, Real, Domestic Currency</t>
  </si>
  <si>
    <t>NCP_R_XDC</t>
  </si>
  <si>
    <t>Government Consumption Expenditure, Real, Domestic Currency</t>
  </si>
  <si>
    <t>NCGG_R_XDC</t>
  </si>
  <si>
    <t>Gross Fixed Capital Formation, Real, Domestic Currency</t>
  </si>
  <si>
    <t>NFI_R_XDC</t>
  </si>
  <si>
    <t>Exports of Goods and Services, Real, Domestic Currency</t>
  </si>
  <si>
    <t>NX_R_XDC</t>
  </si>
  <si>
    <t>Imports of Goods and Services, Real, Domestic Currency</t>
  </si>
  <si>
    <t>NM_R_XDC</t>
  </si>
  <si>
    <t>Gross Domestic Product, Deflator</t>
  </si>
  <si>
    <t>NGDP_D_IX</t>
  </si>
  <si>
    <t>Units</t>
  </si>
  <si>
    <t>2020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</si>
  <si>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</si>
  <si>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</si>
  <si>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</si>
  <si>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</si>
  <si>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</si>
  <si>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</si>
  <si>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</si>
  <si>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</si>
  <si>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National Accounts, Current Prices, Unadjusted</t>
  </si>
  <si>
    <t/>
  </si>
  <si>
    <t>Gross Domestic Product, Nominal, Undjusted, Domestic Currency</t>
  </si>
  <si>
    <t>NGDP_NSA_XDC</t>
  </si>
  <si>
    <t>Household Consumption Expenditure, incl. NPISHs, Nominal, Undjusted, Domestic Currency</t>
  </si>
  <si>
    <t>NCP_NSA_XDC</t>
  </si>
  <si>
    <t>Government Consumption Expenditure, Nominal, Undjusted, Domestic Currency</t>
  </si>
  <si>
    <t>NCGG_NSA_XDC</t>
  </si>
  <si>
    <t>Gross Fixed Capital Formation, Nominal, Undjusted, Domestic Currency</t>
  </si>
  <si>
    <t>NFI_NSA_XDC</t>
  </si>
  <si>
    <t>Change in Inventories, Nominal, Undjusted, Domestic Currency</t>
  </si>
  <si>
    <t>NINV_NSA_XDC</t>
  </si>
  <si>
    <t>Exports of Goods and Services, Nominal, Undjusted, Domestic Currency</t>
  </si>
  <si>
    <t>NX_NSA_XDC</t>
  </si>
  <si>
    <t>Imports of Goods and Services, Nominal, Undjusted, Domestic Currency</t>
  </si>
  <si>
    <t>NM_NSA_XDC</t>
  </si>
  <si>
    <t>National Accounts, Constant Prices, Unadjusted</t>
  </si>
  <si>
    <t>Gross Domestic Product, Real, Undjusted, Domestic Currency</t>
  </si>
  <si>
    <t>NGDP_R_NSA_XDC</t>
  </si>
  <si>
    <t>Household Consumption Expenditure, incl. NPISHs, Real, Undjusted, Domestic Currency</t>
  </si>
  <si>
    <t>NCP_R_NSA_XDC</t>
  </si>
  <si>
    <t>Government Consumption Expenditure, Real, Undjusted, Domestic Currency</t>
  </si>
  <si>
    <t>NCGG_R_NSA_XDC</t>
  </si>
  <si>
    <t>Gross Fixed Capital Formation, Real, Undjusted, Domestic Currency</t>
  </si>
  <si>
    <t>NFI_R_NSA_XDC</t>
  </si>
  <si>
    <t>Exports of Goods and Services, Real, Undjusted, Domestic Currency</t>
  </si>
  <si>
    <t>NX_R_NSA_XDC</t>
  </si>
  <si>
    <t>Imports of Goods and Services, Real, Undjusted, Domestic Currency</t>
  </si>
  <si>
    <t>NM_R_NSA_XDC</t>
  </si>
  <si>
    <t>National Accounts, Current Prices, Seasonally Adjusted</t>
  </si>
  <si>
    <t>Gross Domestic Product, Nominal, Seasonally Adjusted, Domestic Currency</t>
  </si>
  <si>
    <t>NGDP_SA_XDC</t>
  </si>
  <si>
    <t>Household Consumption Expenditure, incl. NPISHs, Nominal, Seasonally Adjusted, Domestic Currency</t>
  </si>
  <si>
    <t>NCP_SA_XDC</t>
  </si>
  <si>
    <t>Govenment Final Consumption Expenditure, Nominal, Seasonally adjusted, Domestic Currency</t>
  </si>
  <si>
    <t>NCGG_SA_XDC</t>
  </si>
  <si>
    <t>Gross Fixed Capital Formation, Nominal, Seasonally Adjusted, Domestic Currency</t>
  </si>
  <si>
    <t>NFI_SA_XDC</t>
  </si>
  <si>
    <t>Change in Inventories, Nominal, Seasonally Adjusted, Domestic Currency</t>
  </si>
  <si>
    <t>NINV_SA_XDC</t>
  </si>
  <si>
    <t>Exports of Goods and Services, Nominal, Seasonally Adjusted, Domestic Currency</t>
  </si>
  <si>
    <t>NX_SA_XDC</t>
  </si>
  <si>
    <t>Imports of Goods and Services, Nominal, Seasonally Adjusted, Domestic Currency</t>
  </si>
  <si>
    <t>NM_SA_XDC</t>
  </si>
  <si>
    <t>National Accounts, Constant Prices, Seasonally Adjusted</t>
  </si>
  <si>
    <t>Gross Domestic Product, Real, Seasonally Adjusted, Domestic Currency</t>
  </si>
  <si>
    <t>NGDP_R_SA_XDC</t>
  </si>
  <si>
    <t>Household Consumption Expenditure, incl. NPISHs, Real, Seasonally Adjusted, Domestic Currency</t>
  </si>
  <si>
    <t>NCP_R_SA_XDC</t>
  </si>
  <si>
    <t>Govenment Final Consumption Expenditure, Real, Seasonally adjusted, Domestic Currency</t>
  </si>
  <si>
    <t>NCGG_R_SA_XDC</t>
  </si>
  <si>
    <t>Gross Fixed Capital Formation, Real, Seasonally Adjusted, Domestic Currency</t>
  </si>
  <si>
    <t>NFI_R_SA_XDC</t>
  </si>
  <si>
    <t>Exports of Goods and Services, Real, Seasonally Adjusted, Domestic Currency</t>
  </si>
  <si>
    <t>NX_R_SA_XDC</t>
  </si>
  <si>
    <t>Imports of Goods and Services, Real, Seasonally Adjusted, Domestic Currency</t>
  </si>
  <si>
    <t>NM_R_SA_XDC</t>
  </si>
  <si>
    <t>Gross Domestic Product, Deflator, Seasonally Adjusted</t>
  </si>
  <si>
    <t>NGDP_D_SA_IX</t>
  </si>
  <si>
    <t>Notes:</t>
  </si>
  <si>
    <t>c (readjusted monthly)</t>
  </si>
  <si>
    <t>i (readjusted monthly)</t>
  </si>
  <si>
    <t>g (readjusted monthly)</t>
  </si>
  <si>
    <t>x (readjusted monthly)</t>
  </si>
  <si>
    <t>Germany</t>
  </si>
  <si>
    <t>Statistical Discrepancy in GDP, Nominal, Domestic Currency</t>
  </si>
  <si>
    <t>NSDGDP_XDC</t>
  </si>
  <si>
    <t>-</t>
  </si>
  <si>
    <t>Change in Inventories, Real, Domestic Currency</t>
  </si>
  <si>
    <t>NINV_R_XDC</t>
  </si>
  <si>
    <t>Growth</t>
  </si>
  <si>
    <t>average</t>
  </si>
  <si>
    <t>2019</t>
  </si>
  <si>
    <t>Change in Inventories, Real, Undjusted, Domestic Currency</t>
  </si>
  <si>
    <t>NINV_R_NSA_XDC</t>
  </si>
  <si>
    <t>Change in Inventories, Real, Seasonally Adjusted, Domestic Currency</t>
  </si>
  <si>
    <t>NINV_R_SA_XDC</t>
  </si>
  <si>
    <t>Notes</t>
  </si>
  <si>
    <t>Total Investments</t>
  </si>
  <si>
    <t>Exports - Imports</t>
  </si>
  <si>
    <t>Calculation for change in C,I and G for Germany</t>
  </si>
  <si>
    <t>Year on year change in Germany GDP components (Million of Euros, NOT ANNUALIZED)</t>
  </si>
  <si>
    <t>Germany GDP Breakdown per quarter (Millions of Euros, NOT ANNUALIZED)</t>
  </si>
  <si>
    <t>Monthly GDP Change due to COVID (Billions of Euros)</t>
  </si>
  <si>
    <t>Using real GDP with 2010 base year</t>
  </si>
  <si>
    <t>I = annualized value of investments component of GDP in real currency</t>
  </si>
  <si>
    <t>G = annualized value of government expenditures componenet of GDP in real currency</t>
  </si>
  <si>
    <t>X = annualized value of net imports/exports component of GDP in real currency</t>
  </si>
  <si>
    <t>c_DE / (3)</t>
  </si>
  <si>
    <t>i_DE / 3</t>
  </si>
  <si>
    <t>g_DE / 3</t>
  </si>
  <si>
    <t>x_DE / 3</t>
  </si>
  <si>
    <t>For calculating readjusted values we divide by 3 assuming uniform distribution over the 3 months</t>
  </si>
  <si>
    <t>C = annualized value of internal consumption component of GDP in real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</si>
</sst>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0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12"/>
      <color theme="1"/>
      <name val="Calibri"/>
      <family val="2"/>
      <scheme val="minor"/>
    </font>
    <font>
      <b/>
      <sz val="8"/>
      <color theme="4" tint="-0.24997711111789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E6E9F5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E6E9F5"/>
      </patternFill>
    </fill>
    <fill>
      <patternFill patternType="solid">
        <fgColor rgb="FFEEEEE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/>
      <right style="thin">
        <color rgb="FFFFFFFF"/>
      </right>
      <top/>
      <bottom style="thin">
        <color rgb="FFBBBBBB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BBBBBB"/>
      </right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/>
      <right style="thin">
        <color rgb="FFBBBBBB"/>
      </right>
      <top/>
      <bottom/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8" fillId="10" borderId="22" applyNumberFormat="0" applyFont="0" applyAlignment="0" applyProtection="0"/>
  </cellStyleXfs>
  <cellXfs count="59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1" fillId="2" borderId="1" xfId="1"/>
    <xf numFmtId="164" fontId="1" fillId="2" borderId="1" xfId="1" applyNumberFormat="1"/>
    <xf numFmtId="0" fontId="5" fillId="0" borderId="0" xfId="0" applyFont="1" applyAlignment="1" applyProtection="1">
      <alignment vertical="top"/>
      <protection locked="0"/>
    </xf>
    <xf numFmtId="0" fontId="7" fillId="0" borderId="0" xfId="0" applyFont="1" applyAlignment="1" applyProtection="1">
      <alignment vertical="top" wrapText="1"/>
      <protection locked="0"/>
    </xf>
    <xf numFmtId="0" fontId="7" fillId="5" borderId="3" xfId="0" applyFont="1" applyFill="1" applyBorder="1" applyAlignment="1" applyProtection="1">
      <alignment horizontal="center" vertical="center" wrapText="1"/>
      <protection locked="0"/>
    </xf>
    <xf numFmtId="0" fontId="7" fillId="5" borderId="4" xfId="0" applyFont="1" applyFill="1" applyBorder="1" applyAlignment="1" applyProtection="1">
      <alignment horizontal="center" vertical="center" wrapText="1"/>
      <protection locked="0"/>
    </xf>
    <xf numFmtId="0" fontId="7" fillId="5" borderId="5" xfId="0" applyFont="1" applyFill="1" applyBorder="1" applyAlignment="1" applyProtection="1">
      <alignment horizontal="center" vertical="top" wrapText="1"/>
      <protection locked="0"/>
    </xf>
    <xf numFmtId="0" fontId="7" fillId="6" borderId="6" xfId="0" applyFont="1" applyFill="1" applyBorder="1" applyAlignment="1" applyProtection="1">
      <alignment horizontal="left" vertical="top" wrapText="1"/>
      <protection locked="0"/>
    </xf>
    <xf numFmtId="0" fontId="7" fillId="6" borderId="7" xfId="0" applyFont="1" applyFill="1" applyBorder="1" applyAlignment="1" applyProtection="1">
      <alignment horizontal="left" vertical="top" wrapText="1"/>
      <protection locked="0"/>
    </xf>
    <xf numFmtId="4" fontId="5" fillId="0" borderId="0" xfId="0" applyNumberFormat="1" applyFont="1" applyAlignment="1" applyProtection="1">
      <alignment horizontal="right" vertical="top" wrapText="1"/>
      <protection locked="0"/>
    </xf>
    <xf numFmtId="0" fontId="7" fillId="6" borderId="6" xfId="0" applyFont="1" applyFill="1" applyBorder="1" applyAlignment="1" applyProtection="1">
      <alignment horizontal="left" vertical="top" wrapText="1" indent="1"/>
      <protection locked="0"/>
    </xf>
    <xf numFmtId="4" fontId="5" fillId="6" borderId="0" xfId="0" applyNumberFormat="1" applyFont="1" applyFill="1" applyAlignment="1" applyProtection="1">
      <alignment horizontal="right" vertical="top" wrapText="1"/>
      <protection locked="0"/>
    </xf>
    <xf numFmtId="0" fontId="7" fillId="6" borderId="6" xfId="0" applyFont="1" applyFill="1" applyBorder="1" applyAlignment="1" applyProtection="1">
      <alignment horizontal="left" vertical="top" wrapText="1" indent="2"/>
      <protection locked="0"/>
    </xf>
    <xf numFmtId="0" fontId="7" fillId="6" borderId="8" xfId="0" applyFont="1" applyFill="1" applyBorder="1" applyAlignment="1" applyProtection="1">
      <alignment horizontal="left" vertical="top" wrapText="1" indent="1"/>
      <protection locked="0"/>
    </xf>
    <xf numFmtId="0" fontId="7" fillId="6" borderId="8" xfId="0" applyFont="1" applyFill="1" applyBorder="1" applyAlignment="1" applyProtection="1">
      <alignment horizontal="left" vertical="top" wrapText="1"/>
      <protection locked="0"/>
    </xf>
    <xf numFmtId="0" fontId="7" fillId="6" borderId="9" xfId="0" applyFont="1" applyFill="1" applyBorder="1" applyAlignment="1" applyProtection="1">
      <alignment horizontal="left" vertical="top" wrapText="1"/>
      <protection locked="0"/>
    </xf>
    <xf numFmtId="0" fontId="7" fillId="7" borderId="10" xfId="0" applyFont="1" applyFill="1" applyBorder="1" applyAlignment="1" applyProtection="1">
      <alignment horizontal="center" vertical="top" wrapText="1"/>
      <protection locked="0"/>
    </xf>
    <xf numFmtId="4" fontId="5" fillId="8" borderId="0" xfId="0" applyNumberFormat="1" applyFont="1" applyFill="1" applyAlignment="1" applyProtection="1">
      <alignment horizontal="right" vertical="top" wrapText="1"/>
      <protection locked="0"/>
    </xf>
    <xf numFmtId="0" fontId="7" fillId="7" borderId="3" xfId="0" applyFont="1" applyFill="1" applyBorder="1" applyAlignment="1" applyProtection="1">
      <alignment horizontal="center" vertical="center" wrapText="1"/>
      <protection locked="0"/>
    </xf>
    <xf numFmtId="0" fontId="7" fillId="7" borderId="4" xfId="0" applyFont="1" applyFill="1" applyBorder="1" applyAlignment="1" applyProtection="1">
      <alignment horizontal="center" vertical="center" wrapText="1"/>
      <protection locked="0"/>
    </xf>
    <xf numFmtId="0" fontId="7" fillId="7" borderId="11" xfId="0" applyFont="1" applyFill="1" applyBorder="1" applyAlignment="1" applyProtection="1">
      <alignment horizontal="center" vertical="top" wrapText="1"/>
      <protection locked="0"/>
    </xf>
    <xf numFmtId="0" fontId="7" fillId="8" borderId="12" xfId="0" applyFont="1" applyFill="1" applyBorder="1" applyAlignment="1" applyProtection="1">
      <alignment horizontal="left" vertical="top" wrapText="1"/>
      <protection locked="0"/>
    </xf>
    <xf numFmtId="0" fontId="7" fillId="8" borderId="13" xfId="0" applyFont="1" applyFill="1" applyBorder="1" applyAlignment="1" applyProtection="1">
      <alignment horizontal="left" vertical="top" wrapText="1"/>
      <protection locked="0"/>
    </xf>
    <xf numFmtId="0" fontId="7" fillId="8" borderId="14" xfId="0" applyFont="1" applyFill="1" applyBorder="1" applyAlignment="1" applyProtection="1">
      <alignment horizontal="left" vertical="top" wrapText="1"/>
      <protection locked="0"/>
    </xf>
    <xf numFmtId="0" fontId="7" fillId="8" borderId="15" xfId="0" applyFont="1" applyFill="1" applyBorder="1" applyAlignment="1" applyProtection="1">
      <alignment horizontal="left" vertical="top" wrapText="1" indent="1"/>
      <protection locked="0"/>
    </xf>
    <xf numFmtId="0" fontId="7" fillId="8" borderId="16" xfId="0" applyFont="1" applyFill="1" applyBorder="1" applyAlignment="1" applyProtection="1">
      <alignment horizontal="left" vertical="top" wrapText="1" indent="1"/>
      <protection locked="0"/>
    </xf>
    <xf numFmtId="0" fontId="7" fillId="8" borderId="16" xfId="0" applyFont="1" applyFill="1" applyBorder="1" applyAlignment="1" applyProtection="1">
      <alignment horizontal="left" vertical="top" wrapText="1"/>
      <protection locked="0"/>
    </xf>
    <xf numFmtId="0" fontId="7" fillId="8" borderId="17" xfId="0" applyFont="1" applyFill="1" applyBorder="1" applyAlignment="1" applyProtection="1">
      <alignment horizontal="left" vertical="top" wrapText="1"/>
      <protection locked="0"/>
    </xf>
    <xf numFmtId="0" fontId="7" fillId="8" borderId="15" xfId="0" applyFont="1" applyFill="1" applyBorder="1" applyAlignment="1" applyProtection="1">
      <alignment horizontal="left" vertical="top" wrapText="1" indent="2"/>
      <protection locked="0"/>
    </xf>
    <xf numFmtId="0" fontId="7" fillId="8" borderId="16" xfId="0" applyFont="1" applyFill="1" applyBorder="1" applyAlignment="1" applyProtection="1">
      <alignment horizontal="left" vertical="top" wrapText="1" indent="2"/>
      <protection locked="0"/>
    </xf>
    <xf numFmtId="0" fontId="7" fillId="8" borderId="15" xfId="0" applyFont="1" applyFill="1" applyBorder="1" applyAlignment="1" applyProtection="1">
      <alignment horizontal="left" vertical="top" wrapText="1"/>
      <protection locked="0"/>
    </xf>
    <xf numFmtId="0" fontId="7" fillId="8" borderId="18" xfId="0" applyFont="1" applyFill="1" applyBorder="1" applyAlignment="1" applyProtection="1">
      <alignment horizontal="left" vertical="top" wrapText="1" indent="1"/>
      <protection locked="0"/>
    </xf>
    <xf numFmtId="0" fontId="7" fillId="8" borderId="19" xfId="0" applyFont="1" applyFill="1" applyBorder="1" applyAlignment="1" applyProtection="1">
      <alignment horizontal="left" vertical="top" wrapText="1" indent="1"/>
      <protection locked="0"/>
    </xf>
    <xf numFmtId="0" fontId="7" fillId="8" borderId="19" xfId="0" applyFont="1" applyFill="1" applyBorder="1" applyAlignment="1" applyProtection="1">
      <alignment horizontal="left" vertical="top" wrapText="1"/>
      <protection locked="0"/>
    </xf>
    <xf numFmtId="0" fontId="7" fillId="8" borderId="20" xfId="0" applyFont="1" applyFill="1" applyBorder="1" applyAlignment="1" applyProtection="1">
      <alignment horizontal="left" vertical="top" wrapText="1"/>
      <protection locked="0"/>
    </xf>
    <xf numFmtId="0" fontId="0" fillId="9" borderId="0" xfId="0" applyFill="1" applyAlignment="1">
      <alignment wrapText="1"/>
    </xf>
    <xf numFmtId="0" fontId="2" fillId="3" borderId="0" xfId="0" applyFont="1" applyFill="1"/>
    <xf numFmtId="0" fontId="0" fillId="4" borderId="21" xfId="0" applyFill="1" applyBorder="1"/>
    <xf numFmtId="0" fontId="0" fillId="0" borderId="21" xfId="0" applyBorder="1"/>
    <xf numFmtId="0" fontId="0" fillId="0" borderId="2" xfId="0" applyBorder="1"/>
    <xf numFmtId="165" fontId="0" fillId="0" borderId="0" xfId="0" applyNumberFormat="1"/>
    <xf numFmtId="165" fontId="0" fillId="4" borderId="21" xfId="0" applyNumberFormat="1" applyFill="1" applyBorder="1"/>
    <xf numFmtId="0" fontId="7" fillId="6" borderId="8" xfId="0" applyFont="1" applyFill="1" applyBorder="1" applyAlignment="1" applyProtection="1">
      <alignment horizontal="left" vertical="top" wrapText="1" indent="2"/>
      <protection locked="0"/>
    </xf>
    <xf numFmtId="0" fontId="7" fillId="7" borderId="23" xfId="0" applyFont="1" applyFill="1" applyBorder="1" applyAlignment="1" applyProtection="1">
      <alignment horizontal="center" vertical="top" wrapText="1"/>
      <protection locked="0"/>
    </xf>
    <xf numFmtId="0" fontId="9" fillId="8" borderId="15" xfId="0" applyFont="1" applyFill="1" applyBorder="1" applyAlignment="1" applyProtection="1">
      <alignment horizontal="left" vertical="top" wrapText="1" indent="1"/>
      <protection locked="0"/>
    </xf>
    <xf numFmtId="0" fontId="9" fillId="8" borderId="15" xfId="0" applyFont="1" applyFill="1" applyBorder="1" applyAlignment="1" applyProtection="1">
      <alignment horizontal="left" vertical="top" wrapText="1" indent="2"/>
      <protection locked="0"/>
    </xf>
    <xf numFmtId="0" fontId="7" fillId="7" borderId="0" xfId="0" applyFont="1" applyFill="1" applyAlignment="1" applyProtection="1">
      <alignment horizontal="center" vertical="top" wrapText="1"/>
      <protection locked="0"/>
    </xf>
    <xf numFmtId="0" fontId="0" fillId="10" borderId="22" xfId="2" applyFont="1"/>
    <xf numFmtId="4" fontId="5" fillId="8" borderId="0" xfId="0" applyNumberFormat="1" applyFont="1" applyFill="1" applyAlignment="1">
      <alignment horizontal="right" vertical="top" wrapText="1"/>
    </xf>
    <xf numFmtId="0" fontId="4" fillId="0" borderId="0" xfId="0" applyFont="1" applyAlignment="1" applyProtection="1">
      <alignment vertical="top" wrapText="1"/>
      <protection locked="0"/>
    </xf>
    <xf numFmtId="0" fontId="6" fillId="0" borderId="0" xfId="0" applyFont="1" applyAlignment="1" applyProtection="1">
      <alignment vertical="top" wrapText="1"/>
      <protection locked="0"/>
    </xf>
    <xf numFmtId="0" fontId="5" fillId="0" borderId="0" xfId="0" applyFont="1" applyAlignment="1" applyProtection="1">
      <alignment vertical="top" wrapText="1"/>
      <protection locked="0"/>
    </xf>
    <xf numFmtId="0" fontId="7" fillId="0" borderId="0" xfId="0" applyFont="1" applyAlignment="1" applyProtection="1">
      <alignment vertical="top" wrapText="1"/>
      <protection locked="0"/>
    </xf>
    <xf numFmtId="0" fontId="7" fillId="5" borderId="3" xfId="0" applyFont="1" applyFill="1" applyBorder="1" applyAlignment="1" applyProtection="1">
      <alignment horizontal="center" vertical="center" wrapText="1"/>
      <protection locked="0"/>
    </xf>
    <xf numFmtId="0" fontId="7" fillId="7" borderId="3" xfId="0" applyFont="1" applyFill="1" applyBorder="1" applyAlignment="1" applyProtection="1">
      <alignment horizontal="center" vertical="center" wrapText="1"/>
      <protection locked="0"/>
    </xf>
  </cellXfs>
  <cellStyles count="3">
    <cellStyle name="Input" xfId="1" builtinId="20"/>
    <cellStyle name="Normal" xfId="0" builtinId="0"/>
    <cellStyle name="Note" xfId="2" builtinId="1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A34290-13FF-2E42-BC10-3D0CAEA24F90}" name="Table5" displayName="Table5" ref="B14:F18" totalsRowShown="0">
  <autoFilter ref="B14:F18" xr:uid="{B0A34290-13FF-2E42-BC10-3D0CAEA24F90}"/>
  <tableColumns count="5">
    <tableColumn id="1" xr3:uid="{1A88E61A-91B6-6E4D-AF36-4AE8FBEAF332}" name="quarter"/>
    <tableColumn id="2" xr3:uid="{5A57658A-7BA7-794D-A50D-1D38D362472F}" name="c" dataDxfId="12">
      <calculatedColumnFormula>C8-C4*(1+$E$22)</calculatedColumnFormula>
    </tableColumn>
    <tableColumn id="3" xr3:uid="{4631620C-C9F3-434A-89EE-746EA6360495}" name="i" dataDxfId="11">
      <calculatedColumnFormula>D8-D4*(1+$E$22)</calculatedColumnFormula>
    </tableColumn>
    <tableColumn id="4" xr3:uid="{CB5DD912-81B6-BC45-ABD7-8DD5BCADF6B0}" name="g" dataDxfId="10">
      <calculatedColumnFormula>E8-E4*(1+$E$22)</calculatedColumnFormula>
    </tableColumn>
    <tableColumn id="5" xr3:uid="{4BB921A7-2E75-524F-937C-DD6E7944F590}" name="x" dataDxfId="9">
      <calculatedColumnFormula>F8-F4*(1+$E$22)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FBBE5F-5DFF-474A-92CF-DB5842E8E891}" name="Table1" displayName="Table1" ref="A27:F31" totalsRowShown="0" headerRowDxfId="8" dataDxfId="7" tableBorderDxfId="6">
  <autoFilter ref="A27:F31" xr:uid="{78FBBE5F-5DFF-474A-92CF-DB5842E8E891}"/>
  <tableColumns count="6">
    <tableColumn id="1" xr3:uid="{82815527-853B-9645-A028-85D37F019E7C}" name="year" dataDxfId="5"/>
    <tableColumn id="2" xr3:uid="{CD1EA00E-4C47-1E44-A5D4-CB4CC264D3DD}" name="quarter" dataDxfId="4"/>
    <tableColumn id="16" xr3:uid="{F6DDE57E-9885-784B-B73F-B87C086E10CB}" name="c (readjusted monthly)" dataDxfId="3">
      <calculatedColumnFormula>C15/3/1000</calculatedColumnFormula>
    </tableColumn>
    <tableColumn id="17" xr3:uid="{EB4D1FC1-F137-EB47-80DC-75B4EE40A4DA}" name="i (readjusted monthly)" dataDxfId="2">
      <calculatedColumnFormula>D15/3/1000</calculatedColumnFormula>
    </tableColumn>
    <tableColumn id="18" xr3:uid="{3BA88C1D-BED3-3348-B2E0-A158CDC149D5}" name="g (readjusted monthly)" dataDxfId="1">
      <calculatedColumnFormula>E15/3/1000</calculatedColumnFormula>
    </tableColumn>
    <tableColumn id="19" xr3:uid="{0F0D2199-11E4-D749-9837-A589AD775A0E}" name="x (readjusted monthly)" dataDxfId="0">
      <calculatedColumnFormula>F15/3/1000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7D0101-3C5B-1742-AE22-73DF80B995E5}" name="Table4" displayName="Table4" ref="A3:F11" totalsRowShown="0">
  <autoFilter ref="A3:F11" xr:uid="{077D0101-3C5B-1742-AE22-73DF80B995E5}"/>
  <tableColumns count="6">
    <tableColumn id="1" xr3:uid="{77133A42-5B72-B24D-950C-8587E2985594}" name="year"/>
    <tableColumn id="2" xr3:uid="{C929DB6F-EDDC-0843-BB93-922A79B43D78}" name="quarter"/>
    <tableColumn id="3" xr3:uid="{AB5D4F32-9C79-2F42-9110-248365EFB966}" name="C"/>
    <tableColumn id="4" xr3:uid="{97DE999D-40D7-4442-BCDB-BD5E91AC16D2}" name="I"/>
    <tableColumn id="5" xr3:uid="{6990122F-41E8-B449-9704-781894146363}" name="G"/>
    <tableColumn id="6" xr3:uid="{96840EE9-B87D-2949-863A-BBCDC00EDE05}" name="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A1FC9-F629-C94B-B50B-F52C769E5EA3}">
  <dimension ref="A2:H31"/>
  <sheetViews>
    <sheetView tabSelected="1" workbookViewId="0">
      <selection activeCell="H4" sqref="H4:H14"/>
    </sheetView>
  </sheetViews>
  <sheetFormatPr baseColWidth="10" defaultRowHeight="16" x14ac:dyDescent="0.2"/>
  <cols>
    <col min="3" max="3" width="11.5" bestFit="1" customWidth="1"/>
  </cols>
  <sheetData>
    <row r="2" spans="1:8" x14ac:dyDescent="0.2">
      <c r="A2" s="1" t="s">
        <v>146</v>
      </c>
      <c r="C2" s="2"/>
      <c r="D2" s="2"/>
      <c r="E2" s="2"/>
      <c r="F2" s="2"/>
    </row>
    <row r="3" spans="1:8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H3" s="3" t="s">
        <v>10</v>
      </c>
    </row>
    <row r="4" spans="1:8" x14ac:dyDescent="0.2">
      <c r="A4">
        <v>2019</v>
      </c>
      <c r="B4">
        <v>1</v>
      </c>
      <c r="C4">
        <v>394705.62653901003</v>
      </c>
      <c r="D4">
        <v>155168.10862876999</v>
      </c>
      <c r="E4">
        <v>148090.63973903999</v>
      </c>
      <c r="F4">
        <v>43534.044845809985</v>
      </c>
      <c r="H4" t="s">
        <v>148</v>
      </c>
    </row>
    <row r="5" spans="1:8" x14ac:dyDescent="0.2">
      <c r="A5">
        <v>2019</v>
      </c>
      <c r="B5">
        <v>2</v>
      </c>
      <c r="C5">
        <v>401464.67604645999</v>
      </c>
      <c r="D5">
        <v>149807.75903958001</v>
      </c>
      <c r="E5">
        <v>145613.61711878001</v>
      </c>
      <c r="F5">
        <v>39348.637652239995</v>
      </c>
      <c r="H5" t="s">
        <v>157</v>
      </c>
    </row>
    <row r="6" spans="1:8" x14ac:dyDescent="0.2">
      <c r="A6">
        <v>2019</v>
      </c>
      <c r="B6">
        <v>3</v>
      </c>
      <c r="C6">
        <v>409394.28567390004</v>
      </c>
      <c r="D6">
        <v>160192.59707556001</v>
      </c>
      <c r="E6">
        <v>148716.70602324</v>
      </c>
      <c r="F6">
        <v>32541.428545369999</v>
      </c>
      <c r="H6" t="s">
        <v>149</v>
      </c>
    </row>
    <row r="7" spans="1:8" x14ac:dyDescent="0.2">
      <c r="A7">
        <v>2019</v>
      </c>
      <c r="B7">
        <v>4</v>
      </c>
      <c r="C7">
        <v>413132.53061636997</v>
      </c>
      <c r="D7">
        <v>155289.02079870002</v>
      </c>
      <c r="E7">
        <v>153085.52134742</v>
      </c>
      <c r="F7">
        <v>31437.938890289981</v>
      </c>
      <c r="H7" t="s">
        <v>150</v>
      </c>
    </row>
    <row r="8" spans="1:8" x14ac:dyDescent="0.2">
      <c r="A8">
        <v>2020</v>
      </c>
      <c r="B8">
        <v>1</v>
      </c>
      <c r="C8">
        <v>390589.78338154999</v>
      </c>
      <c r="D8">
        <v>157546.01199296999</v>
      </c>
      <c r="E8">
        <v>151942.27662435998</v>
      </c>
      <c r="F8">
        <v>34570.361233620031</v>
      </c>
      <c r="H8" t="s">
        <v>151</v>
      </c>
    </row>
    <row r="9" spans="1:8" x14ac:dyDescent="0.2">
      <c r="A9">
        <v>2020</v>
      </c>
      <c r="B9">
        <v>2</v>
      </c>
      <c r="C9">
        <v>350941.75408940995</v>
      </c>
      <c r="D9">
        <v>142606.87851737</v>
      </c>
      <c r="E9">
        <v>148703.09390060999</v>
      </c>
      <c r="F9">
        <v>14587.479330989998</v>
      </c>
      <c r="H9" t="s">
        <v>11</v>
      </c>
    </row>
    <row r="10" spans="1:8" x14ac:dyDescent="0.2">
      <c r="A10">
        <v>2020</v>
      </c>
      <c r="B10">
        <v>3</v>
      </c>
      <c r="C10">
        <v>395951.70818650001</v>
      </c>
      <c r="D10">
        <v>148692.69213169999</v>
      </c>
      <c r="E10">
        <v>156664.95232285999</v>
      </c>
      <c r="F10">
        <v>32290.548088819953</v>
      </c>
      <c r="H10" t="s">
        <v>12</v>
      </c>
    </row>
    <row r="11" spans="1:8" x14ac:dyDescent="0.2">
      <c r="A11">
        <v>2020</v>
      </c>
      <c r="B11">
        <v>4</v>
      </c>
      <c r="C11">
        <v>389759.06542405998</v>
      </c>
      <c r="D11">
        <v>151218.37403879</v>
      </c>
      <c r="E11">
        <v>161972.86707335</v>
      </c>
      <c r="F11">
        <v>41399.663074420008</v>
      </c>
      <c r="H11" t="s">
        <v>13</v>
      </c>
    </row>
    <row r="12" spans="1:8" x14ac:dyDescent="0.2">
      <c r="H12" t="s">
        <v>14</v>
      </c>
    </row>
    <row r="13" spans="1:8" x14ac:dyDescent="0.2">
      <c r="A13" s="1" t="s">
        <v>145</v>
      </c>
    </row>
    <row r="14" spans="1:8" x14ac:dyDescent="0.2">
      <c r="B14" t="s">
        <v>1</v>
      </c>
      <c r="C14" t="s">
        <v>6</v>
      </c>
      <c r="D14" t="s">
        <v>7</v>
      </c>
      <c r="E14" t="s">
        <v>8</v>
      </c>
      <c r="F14" t="s">
        <v>9</v>
      </c>
      <c r="H14" t="s">
        <v>156</v>
      </c>
    </row>
    <row r="15" spans="1:8" x14ac:dyDescent="0.2">
      <c r="B15">
        <v>1</v>
      </c>
      <c r="C15" s="44">
        <f t="shared" ref="C15:C18" si="0">C8-C4*(1+$E$22)</f>
        <v>-10891.487837888009</v>
      </c>
      <c r="D15" s="44">
        <f t="shared" ref="D15:D18" si="1">D8-D4*(1+$E$22)</f>
        <v>-285.76266717005637</v>
      </c>
      <c r="E15" s="44">
        <f t="shared" ref="E15:E18" si="2">E8-E4*(1+$E$22)</f>
        <v>1309.4649782016641</v>
      </c>
      <c r="F15" s="44">
        <f t="shared" ref="F15:F18" si="3">F8-F4*(1+$E$22)</f>
        <v>-9711.0031322167924</v>
      </c>
    </row>
    <row r="16" spans="1:8" x14ac:dyDescent="0.2">
      <c r="B16">
        <v>2</v>
      </c>
      <c r="C16" s="44">
        <f t="shared" si="0"/>
        <v>-57414.594671437109</v>
      </c>
      <c r="D16" s="44">
        <f t="shared" si="1"/>
        <v>-9772.5290556343098</v>
      </c>
      <c r="E16" s="44">
        <f t="shared" si="2"/>
        <v>589.82624763314379</v>
      </c>
      <c r="F16" s="44">
        <f t="shared" si="3"/>
        <v>-25436.629785207297</v>
      </c>
    </row>
    <row r="17" spans="1:6" x14ac:dyDescent="0.2">
      <c r="B17">
        <v>3</v>
      </c>
      <c r="C17" s="44">
        <f t="shared" si="0"/>
        <v>-20470.372450058931</v>
      </c>
      <c r="D17" s="44">
        <f t="shared" si="1"/>
        <v>-14249.822971977323</v>
      </c>
      <c r="E17" s="44">
        <f t="shared" si="2"/>
        <v>5395.3271358047496</v>
      </c>
      <c r="F17" s="44">
        <f t="shared" si="3"/>
        <v>-809.497163259628</v>
      </c>
    </row>
    <row r="18" spans="1:6" x14ac:dyDescent="0.2">
      <c r="B18">
        <v>4</v>
      </c>
      <c r="C18" s="44">
        <f t="shared" si="0"/>
        <v>-30465.432078943413</v>
      </c>
      <c r="D18" s="44">
        <f t="shared" si="1"/>
        <v>-6736.3884087679035</v>
      </c>
      <c r="E18" s="44">
        <f t="shared" si="2"/>
        <v>6259.4300626460172</v>
      </c>
      <c r="F18" s="44">
        <f t="shared" si="3"/>
        <v>9422.0503383999348</v>
      </c>
    </row>
    <row r="20" spans="1:6" x14ac:dyDescent="0.2">
      <c r="A20" s="1" t="s">
        <v>144</v>
      </c>
    </row>
    <row r="21" spans="1:6" x14ac:dyDescent="0.2">
      <c r="A21" s="1"/>
      <c r="D21" s="4"/>
      <c r="E21" s="4" t="s">
        <v>128</v>
      </c>
    </row>
    <row r="22" spans="1:6" x14ac:dyDescent="0.2">
      <c r="A22" s="1"/>
      <c r="D22" s="4" t="s">
        <v>15</v>
      </c>
      <c r="E22" s="5">
        <f>'Germany Annual GDP Growth'!N27</f>
        <v>1.7166324026947608E-2</v>
      </c>
    </row>
    <row r="24" spans="1:6" x14ac:dyDescent="0.2">
      <c r="A24" s="1" t="s">
        <v>147</v>
      </c>
    </row>
    <row r="26" spans="1:6" ht="17" x14ac:dyDescent="0.2">
      <c r="A26" s="39" t="s">
        <v>123</v>
      </c>
      <c r="B26" s="39"/>
      <c r="C26" s="39" t="s">
        <v>152</v>
      </c>
      <c r="D26" s="39" t="s">
        <v>153</v>
      </c>
      <c r="E26" s="39" t="s">
        <v>154</v>
      </c>
      <c r="F26" s="39" t="s">
        <v>155</v>
      </c>
    </row>
    <row r="27" spans="1:6" x14ac:dyDescent="0.2">
      <c r="A27" s="40" t="s">
        <v>0</v>
      </c>
      <c r="B27" s="40" t="s">
        <v>1</v>
      </c>
      <c r="C27" s="40" t="s">
        <v>124</v>
      </c>
      <c r="D27" s="40" t="s">
        <v>125</v>
      </c>
      <c r="E27" s="40" t="s">
        <v>126</v>
      </c>
      <c r="F27" s="40" t="s">
        <v>127</v>
      </c>
    </row>
    <row r="28" spans="1:6" x14ac:dyDescent="0.2">
      <c r="A28" s="41">
        <v>2020</v>
      </c>
      <c r="B28" s="41">
        <v>1</v>
      </c>
      <c r="C28" s="45">
        <f>C15/3/1000</f>
        <v>-3.6304959459626698</v>
      </c>
      <c r="D28" s="45">
        <f t="shared" ref="D28:F28" si="4">D15/3/1000</f>
        <v>-9.5254222390018795E-2</v>
      </c>
      <c r="E28" s="45">
        <f t="shared" si="4"/>
        <v>0.43648832606722138</v>
      </c>
      <c r="F28" s="45">
        <f t="shared" si="4"/>
        <v>-3.2370010440722639</v>
      </c>
    </row>
    <row r="29" spans="1:6" x14ac:dyDescent="0.2">
      <c r="A29" s="42">
        <v>2020</v>
      </c>
      <c r="B29" s="42">
        <v>2</v>
      </c>
      <c r="C29" s="45">
        <f t="shared" ref="C29:F29" si="5">C16/3/1000</f>
        <v>-19.13819822381237</v>
      </c>
      <c r="D29" s="45">
        <f t="shared" si="5"/>
        <v>-3.2575096852114367</v>
      </c>
      <c r="E29" s="45">
        <f t="shared" si="5"/>
        <v>0.19660874921104793</v>
      </c>
      <c r="F29" s="45">
        <f t="shared" si="5"/>
        <v>-8.4788765950690994</v>
      </c>
    </row>
    <row r="30" spans="1:6" x14ac:dyDescent="0.2">
      <c r="A30" s="41">
        <v>2020</v>
      </c>
      <c r="B30" s="41">
        <v>3</v>
      </c>
      <c r="C30" s="45">
        <f t="shared" ref="C30:F30" si="6">C17/3/1000</f>
        <v>-6.8234574833529766</v>
      </c>
      <c r="D30" s="45">
        <f t="shared" si="6"/>
        <v>-4.7499409906591072</v>
      </c>
      <c r="E30" s="45">
        <f t="shared" si="6"/>
        <v>1.7984423786015833</v>
      </c>
      <c r="F30" s="45">
        <f t="shared" si="6"/>
        <v>-0.26983238775320934</v>
      </c>
    </row>
    <row r="31" spans="1:6" x14ac:dyDescent="0.2">
      <c r="A31" s="43">
        <v>2020</v>
      </c>
      <c r="B31" s="43">
        <v>4</v>
      </c>
      <c r="C31" s="45">
        <f t="shared" ref="C31:F31" si="7">C18/3/1000</f>
        <v>-10.155144026314471</v>
      </c>
      <c r="D31" s="45">
        <f t="shared" si="7"/>
        <v>-2.2454628029226344</v>
      </c>
      <c r="E31" s="45">
        <f t="shared" si="7"/>
        <v>2.0864766875486724</v>
      </c>
      <c r="F31" s="45">
        <f t="shared" si="7"/>
        <v>3.1406834461333113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E21ED-F68C-6E4B-B1A9-130A67346949}">
  <dimension ref="A1:O27"/>
  <sheetViews>
    <sheetView topLeftCell="A20" zoomScale="109" zoomScaleNormal="109" workbookViewId="0">
      <selection activeCell="N28" sqref="N28"/>
    </sheetView>
  </sheetViews>
  <sheetFormatPr baseColWidth="10" defaultRowHeight="16" x14ac:dyDescent="0.2"/>
  <cols>
    <col min="1" max="1" width="23.1640625" customWidth="1"/>
  </cols>
  <sheetData>
    <row r="1" spans="1:15" ht="32" customHeight="1" x14ac:dyDescent="0.2">
      <c r="A1" s="53" t="s">
        <v>16</v>
      </c>
      <c r="B1" s="53"/>
      <c r="C1" s="53"/>
      <c r="D1" s="53"/>
      <c r="E1" s="53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6" customHeight="1" x14ac:dyDescent="0.2">
      <c r="A2" s="54" t="s">
        <v>128</v>
      </c>
      <c r="B2" s="54"/>
      <c r="C2" s="54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2">
      <c r="A3" s="55"/>
      <c r="B3" s="55"/>
      <c r="C3" s="5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2">
      <c r="A4" s="56" t="s">
        <v>17</v>
      </c>
      <c r="B4" s="56"/>
      <c r="C4" s="5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2">
      <c r="A5" s="56" t="s">
        <v>18</v>
      </c>
      <c r="B5" s="56"/>
      <c r="C5" s="7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2">
      <c r="A7" s="57" t="s">
        <v>19</v>
      </c>
      <c r="B7" s="57"/>
      <c r="C7" s="8" t="s">
        <v>20</v>
      </c>
      <c r="D7" s="9" t="s">
        <v>21</v>
      </c>
      <c r="E7" s="10">
        <v>2010</v>
      </c>
      <c r="F7" s="10">
        <v>2011</v>
      </c>
      <c r="G7" s="10">
        <v>2012</v>
      </c>
      <c r="H7" s="10">
        <v>2013</v>
      </c>
      <c r="I7" s="10">
        <v>2014</v>
      </c>
      <c r="J7" s="10">
        <v>2015</v>
      </c>
      <c r="K7" s="10">
        <v>2016</v>
      </c>
      <c r="L7" s="10">
        <v>2017</v>
      </c>
      <c r="M7" s="10">
        <v>2018</v>
      </c>
      <c r="N7" s="10">
        <v>2019</v>
      </c>
    </row>
    <row r="8" spans="1:15" ht="36" x14ac:dyDescent="0.2">
      <c r="A8" s="11" t="s">
        <v>22</v>
      </c>
      <c r="B8" s="11" t="s">
        <v>22</v>
      </c>
      <c r="C8" s="11"/>
      <c r="D8" s="12"/>
      <c r="E8" s="13" t="s">
        <v>23</v>
      </c>
      <c r="F8" s="13" t="s">
        <v>23</v>
      </c>
      <c r="G8" s="13" t="s">
        <v>23</v>
      </c>
      <c r="H8" s="13" t="s">
        <v>23</v>
      </c>
      <c r="I8" s="13" t="s">
        <v>23</v>
      </c>
      <c r="J8" s="13" t="s">
        <v>23</v>
      </c>
      <c r="K8" s="13" t="s">
        <v>23</v>
      </c>
      <c r="L8" s="13" t="s">
        <v>23</v>
      </c>
      <c r="M8" s="13" t="s">
        <v>23</v>
      </c>
      <c r="N8" s="13" t="s">
        <v>23</v>
      </c>
    </row>
    <row r="9" spans="1:15" ht="72" x14ac:dyDescent="0.2">
      <c r="A9" s="14" t="s">
        <v>24</v>
      </c>
      <c r="B9" s="14" t="s">
        <v>25</v>
      </c>
      <c r="C9" s="11"/>
      <c r="D9" s="12" t="s">
        <v>26</v>
      </c>
      <c r="E9" s="15">
        <v>2564400</v>
      </c>
      <c r="F9" s="15">
        <v>2693560</v>
      </c>
      <c r="G9" s="15">
        <v>2745310</v>
      </c>
      <c r="H9" s="15">
        <v>2811350</v>
      </c>
      <c r="I9" s="15">
        <v>2927430</v>
      </c>
      <c r="J9" s="15">
        <v>3026180</v>
      </c>
      <c r="K9" s="15">
        <v>3134740</v>
      </c>
      <c r="L9" s="15">
        <v>3267160</v>
      </c>
      <c r="M9" s="15">
        <v>3365450</v>
      </c>
      <c r="N9" s="15">
        <v>3474110</v>
      </c>
    </row>
    <row r="10" spans="1:15" ht="108" x14ac:dyDescent="0.2">
      <c r="A10" s="16" t="s">
        <v>27</v>
      </c>
      <c r="B10" s="16" t="s">
        <v>28</v>
      </c>
      <c r="C10" s="11"/>
      <c r="D10" s="12" t="s">
        <v>26</v>
      </c>
      <c r="E10" s="13">
        <v>1413207</v>
      </c>
      <c r="F10" s="13">
        <v>1464938</v>
      </c>
      <c r="G10" s="13">
        <v>1507366</v>
      </c>
      <c r="H10" s="13">
        <v>1533784</v>
      </c>
      <c r="I10" s="13">
        <v>1563899</v>
      </c>
      <c r="J10" s="13">
        <v>1602969</v>
      </c>
      <c r="K10" s="13">
        <v>1653716</v>
      </c>
      <c r="L10" s="13">
        <v>1702465</v>
      </c>
      <c r="M10" s="13">
        <v>1753390</v>
      </c>
      <c r="N10" s="13">
        <v>1805463</v>
      </c>
    </row>
    <row r="11" spans="1:15" ht="96" x14ac:dyDescent="0.2">
      <c r="A11" s="16" t="s">
        <v>29</v>
      </c>
      <c r="B11" s="16" t="s">
        <v>30</v>
      </c>
      <c r="C11" s="11"/>
      <c r="D11" s="12" t="s">
        <v>26</v>
      </c>
      <c r="E11" s="15">
        <v>501679</v>
      </c>
      <c r="F11" s="15">
        <v>513660</v>
      </c>
      <c r="G11" s="15">
        <v>529210</v>
      </c>
      <c r="H11" s="15">
        <v>551894</v>
      </c>
      <c r="I11" s="15">
        <v>573455</v>
      </c>
      <c r="J11" s="15">
        <v>595908</v>
      </c>
      <c r="K11" s="15">
        <v>623851</v>
      </c>
      <c r="L11" s="15">
        <v>648219</v>
      </c>
      <c r="M11" s="15">
        <v>669147</v>
      </c>
      <c r="N11" s="15">
        <v>703156</v>
      </c>
    </row>
    <row r="12" spans="1:15" ht="84" x14ac:dyDescent="0.2">
      <c r="A12" s="16" t="s">
        <v>31</v>
      </c>
      <c r="B12" s="16" t="s">
        <v>32</v>
      </c>
      <c r="C12" s="11"/>
      <c r="D12" s="12" t="s">
        <v>26</v>
      </c>
      <c r="E12" s="13">
        <v>501148</v>
      </c>
      <c r="F12" s="13">
        <v>548701</v>
      </c>
      <c r="G12" s="13">
        <v>557877</v>
      </c>
      <c r="H12" s="13">
        <v>559500</v>
      </c>
      <c r="I12" s="13">
        <v>586665</v>
      </c>
      <c r="J12" s="13">
        <v>605836</v>
      </c>
      <c r="K12" s="13">
        <v>636299</v>
      </c>
      <c r="L12" s="13">
        <v>666876</v>
      </c>
      <c r="M12" s="13">
        <v>708939</v>
      </c>
      <c r="N12" s="13">
        <v>742361</v>
      </c>
    </row>
    <row r="13" spans="1:15" ht="60" x14ac:dyDescent="0.2">
      <c r="A13" s="16" t="s">
        <v>33</v>
      </c>
      <c r="B13" s="16" t="s">
        <v>34</v>
      </c>
      <c r="C13" s="11"/>
      <c r="D13" s="12" t="s">
        <v>26</v>
      </c>
      <c r="E13" s="15">
        <v>13419</v>
      </c>
      <c r="F13" s="15">
        <v>34057</v>
      </c>
      <c r="G13" s="15">
        <v>-16612</v>
      </c>
      <c r="H13" s="15">
        <v>4281</v>
      </c>
      <c r="I13" s="15">
        <v>9661</v>
      </c>
      <c r="J13" s="15">
        <v>-8379</v>
      </c>
      <c r="K13" s="15">
        <v>-10372</v>
      </c>
      <c r="L13" s="15">
        <v>17995</v>
      </c>
      <c r="M13" s="15">
        <v>28754</v>
      </c>
      <c r="N13" s="15">
        <v>25943</v>
      </c>
    </row>
    <row r="14" spans="1:15" ht="72" x14ac:dyDescent="0.2">
      <c r="A14" s="16" t="s">
        <v>35</v>
      </c>
      <c r="B14" s="16" t="s">
        <v>36</v>
      </c>
      <c r="C14" s="11"/>
      <c r="D14" s="12" t="s">
        <v>26</v>
      </c>
      <c r="E14" s="13">
        <v>1091549</v>
      </c>
      <c r="F14" s="13">
        <v>1213641</v>
      </c>
      <c r="G14" s="13">
        <v>1271274</v>
      </c>
      <c r="H14" s="13">
        <v>1276878</v>
      </c>
      <c r="I14" s="13">
        <v>1335472</v>
      </c>
      <c r="J14" s="13">
        <v>1419906</v>
      </c>
      <c r="K14" s="13">
        <v>1444277</v>
      </c>
      <c r="L14" s="13">
        <v>1540892</v>
      </c>
      <c r="M14" s="13">
        <v>1592156</v>
      </c>
      <c r="N14" s="13">
        <v>1620957</v>
      </c>
    </row>
    <row r="15" spans="1:15" ht="72" x14ac:dyDescent="0.2">
      <c r="A15" s="16" t="s">
        <v>37</v>
      </c>
      <c r="B15" s="16" t="s">
        <v>38</v>
      </c>
      <c r="C15" s="11"/>
      <c r="D15" s="12" t="s">
        <v>26</v>
      </c>
      <c r="E15" s="15">
        <v>956602</v>
      </c>
      <c r="F15" s="15">
        <v>1081437</v>
      </c>
      <c r="G15" s="15">
        <v>1103805</v>
      </c>
      <c r="H15" s="15">
        <v>1114987</v>
      </c>
      <c r="I15" s="15">
        <v>1141722</v>
      </c>
      <c r="J15" s="15">
        <v>1190060</v>
      </c>
      <c r="K15" s="15">
        <v>1213031</v>
      </c>
      <c r="L15" s="15">
        <v>1309287</v>
      </c>
      <c r="M15" s="15">
        <v>1386936</v>
      </c>
      <c r="N15" s="15">
        <v>1424620</v>
      </c>
    </row>
    <row r="16" spans="1:15" ht="72" x14ac:dyDescent="0.2">
      <c r="A16" s="16" t="s">
        <v>129</v>
      </c>
      <c r="B16" s="16" t="s">
        <v>130</v>
      </c>
      <c r="C16" s="11"/>
      <c r="D16" s="12" t="s">
        <v>26</v>
      </c>
      <c r="E16" s="13" t="s">
        <v>131</v>
      </c>
      <c r="F16" s="13" t="s">
        <v>131</v>
      </c>
      <c r="G16" s="13" t="s">
        <v>131</v>
      </c>
      <c r="H16" s="13" t="s">
        <v>131</v>
      </c>
      <c r="I16" s="13" t="s">
        <v>131</v>
      </c>
      <c r="J16" s="13" t="s">
        <v>131</v>
      </c>
      <c r="K16" s="13" t="s">
        <v>131</v>
      </c>
      <c r="L16" s="13" t="s">
        <v>131</v>
      </c>
      <c r="M16" s="13" t="s">
        <v>131</v>
      </c>
      <c r="N16" s="13" t="s">
        <v>131</v>
      </c>
    </row>
    <row r="17" spans="1:14" ht="36" x14ac:dyDescent="0.2">
      <c r="A17" s="11" t="s">
        <v>39</v>
      </c>
      <c r="B17" s="11" t="s">
        <v>39</v>
      </c>
      <c r="C17" s="11"/>
      <c r="D17" s="12"/>
      <c r="E17" s="15" t="s">
        <v>23</v>
      </c>
      <c r="F17" s="15" t="s">
        <v>23</v>
      </c>
      <c r="G17" s="15" t="s">
        <v>23</v>
      </c>
      <c r="H17" s="15" t="s">
        <v>23</v>
      </c>
      <c r="I17" s="15" t="s">
        <v>23</v>
      </c>
      <c r="J17" s="15" t="s">
        <v>23</v>
      </c>
      <c r="K17" s="15" t="s">
        <v>23</v>
      </c>
      <c r="L17" s="15" t="s">
        <v>23</v>
      </c>
      <c r="M17" s="15" t="s">
        <v>23</v>
      </c>
      <c r="N17" s="15" t="s">
        <v>23</v>
      </c>
    </row>
    <row r="18" spans="1:14" ht="72" x14ac:dyDescent="0.2">
      <c r="A18" s="14" t="s">
        <v>40</v>
      </c>
      <c r="B18" s="14" t="s">
        <v>41</v>
      </c>
      <c r="C18" s="11">
        <v>2010</v>
      </c>
      <c r="D18" s="12" t="s">
        <v>26</v>
      </c>
      <c r="E18" s="13">
        <v>2564400</v>
      </c>
      <c r="F18" s="13">
        <v>2665057.64</v>
      </c>
      <c r="G18" s="13">
        <v>2676210.84</v>
      </c>
      <c r="H18" s="13">
        <v>2687921.71</v>
      </c>
      <c r="I18" s="13">
        <v>2747312.51</v>
      </c>
      <c r="J18" s="13">
        <v>2788300.53</v>
      </c>
      <c r="K18" s="13">
        <v>2850479.63</v>
      </c>
      <c r="L18" s="13">
        <v>2926879.07</v>
      </c>
      <c r="M18" s="13">
        <v>2955598.56</v>
      </c>
      <c r="N18" s="13">
        <v>2987385.18</v>
      </c>
    </row>
    <row r="19" spans="1:14" ht="108" x14ac:dyDescent="0.2">
      <c r="A19" s="16" t="s">
        <v>42</v>
      </c>
      <c r="B19" s="16" t="s">
        <v>43</v>
      </c>
      <c r="C19" s="11">
        <v>2010</v>
      </c>
      <c r="D19" s="12" t="s">
        <v>26</v>
      </c>
      <c r="E19" s="15">
        <v>1413207</v>
      </c>
      <c r="F19" s="15">
        <v>1439335.55</v>
      </c>
      <c r="G19" s="15">
        <v>1460933.13</v>
      </c>
      <c r="H19" s="15">
        <v>1466219.26</v>
      </c>
      <c r="I19" s="15">
        <v>1481624.53</v>
      </c>
      <c r="J19" s="15">
        <v>1510320.62</v>
      </c>
      <c r="K19" s="15">
        <v>1547172.44</v>
      </c>
      <c r="L19" s="15">
        <v>1569072.09</v>
      </c>
      <c r="M19" s="15">
        <v>1592633.09</v>
      </c>
      <c r="N19" s="15">
        <v>1618610.61</v>
      </c>
    </row>
    <row r="20" spans="1:14" ht="96" x14ac:dyDescent="0.2">
      <c r="A20" s="16" t="s">
        <v>44</v>
      </c>
      <c r="B20" s="16" t="s">
        <v>45</v>
      </c>
      <c r="C20" s="11">
        <v>2010</v>
      </c>
      <c r="D20" s="12" t="s">
        <v>26</v>
      </c>
      <c r="E20" s="13">
        <v>501679</v>
      </c>
      <c r="F20" s="13">
        <v>506524.3</v>
      </c>
      <c r="G20" s="13">
        <v>513002.85</v>
      </c>
      <c r="H20" s="13">
        <v>520243.57</v>
      </c>
      <c r="I20" s="13">
        <v>529063.1</v>
      </c>
      <c r="J20" s="13">
        <v>544415.63</v>
      </c>
      <c r="K20" s="13">
        <v>566410.02</v>
      </c>
      <c r="L20" s="13">
        <v>575828.41</v>
      </c>
      <c r="M20" s="13">
        <v>580455.93999999994</v>
      </c>
      <c r="N20" s="13">
        <v>595536.26</v>
      </c>
    </row>
    <row r="21" spans="1:14" ht="84" x14ac:dyDescent="0.2">
      <c r="A21" s="16" t="s">
        <v>46</v>
      </c>
      <c r="B21" s="16" t="s">
        <v>47</v>
      </c>
      <c r="C21" s="11">
        <v>2010</v>
      </c>
      <c r="D21" s="12" t="s">
        <v>26</v>
      </c>
      <c r="E21" s="15">
        <v>501148</v>
      </c>
      <c r="F21" s="15">
        <v>538169.04</v>
      </c>
      <c r="G21" s="15">
        <v>536944.28</v>
      </c>
      <c r="H21" s="15">
        <v>529985.43999999994</v>
      </c>
      <c r="I21" s="15">
        <v>547187.68999999994</v>
      </c>
      <c r="J21" s="15">
        <v>556707.4</v>
      </c>
      <c r="K21" s="15">
        <v>577917.94999999995</v>
      </c>
      <c r="L21" s="15">
        <v>593060.39</v>
      </c>
      <c r="M21" s="15">
        <v>612934.85</v>
      </c>
      <c r="N21" s="15">
        <v>624681.37</v>
      </c>
    </row>
    <row r="22" spans="1:14" ht="60" x14ac:dyDescent="0.2">
      <c r="A22" s="16" t="s">
        <v>132</v>
      </c>
      <c r="B22" s="16" t="s">
        <v>133</v>
      </c>
      <c r="C22" s="11">
        <v>2010</v>
      </c>
      <c r="D22" s="12" t="s">
        <v>26</v>
      </c>
      <c r="E22" s="13">
        <v>13419</v>
      </c>
      <c r="F22" s="13">
        <v>24544.58</v>
      </c>
      <c r="G22" s="13">
        <v>-23559.45</v>
      </c>
      <c r="H22" s="13">
        <v>-1823.46</v>
      </c>
      <c r="I22" s="13">
        <v>-702.06</v>
      </c>
      <c r="J22" s="13">
        <v>-19356.72</v>
      </c>
      <c r="K22" s="13">
        <v>-20255.419999999998</v>
      </c>
      <c r="L22" s="13">
        <v>2968.97</v>
      </c>
      <c r="M22" s="13">
        <v>-140.13999999999999</v>
      </c>
      <c r="N22" s="13">
        <v>-4256.29</v>
      </c>
    </row>
    <row r="23" spans="1:14" ht="72" x14ac:dyDescent="0.2">
      <c r="A23" s="16" t="s">
        <v>48</v>
      </c>
      <c r="B23" s="16" t="s">
        <v>49</v>
      </c>
      <c r="C23" s="11">
        <v>2010</v>
      </c>
      <c r="D23" s="12" t="s">
        <v>26</v>
      </c>
      <c r="E23" s="15">
        <v>1091549</v>
      </c>
      <c r="F23" s="15">
        <v>1182692.52</v>
      </c>
      <c r="G23" s="15">
        <v>1217058.1200000001</v>
      </c>
      <c r="H23" s="15">
        <v>1229283.03</v>
      </c>
      <c r="I23" s="15">
        <v>1288234.29</v>
      </c>
      <c r="J23" s="15">
        <v>1358323.79</v>
      </c>
      <c r="K23" s="15">
        <v>1391874.39</v>
      </c>
      <c r="L23" s="15">
        <v>1460062.25</v>
      </c>
      <c r="M23" s="15">
        <v>1492526.18</v>
      </c>
      <c r="N23" s="15">
        <v>1511406.89</v>
      </c>
    </row>
    <row r="24" spans="1:14" ht="72" x14ac:dyDescent="0.2">
      <c r="A24" s="16" t="s">
        <v>50</v>
      </c>
      <c r="B24" s="16" t="s">
        <v>51</v>
      </c>
      <c r="C24" s="11">
        <v>2010</v>
      </c>
      <c r="D24" s="12" t="s">
        <v>26</v>
      </c>
      <c r="E24" s="13">
        <v>956602</v>
      </c>
      <c r="F24" s="13">
        <v>1026679.33</v>
      </c>
      <c r="G24" s="13">
        <v>1027723.53</v>
      </c>
      <c r="H24" s="13">
        <v>1055220.76</v>
      </c>
      <c r="I24" s="13">
        <v>1096640.6399999999</v>
      </c>
      <c r="J24" s="13">
        <v>1160220.74</v>
      </c>
      <c r="K24" s="13">
        <v>1212314.6499999999</v>
      </c>
      <c r="L24" s="13">
        <v>1275662.7</v>
      </c>
      <c r="M24" s="13">
        <v>1326596.3899999999</v>
      </c>
      <c r="N24" s="13">
        <v>1364535.62</v>
      </c>
    </row>
    <row r="25" spans="1:14" ht="48" x14ac:dyDescent="0.2">
      <c r="A25" s="17" t="s">
        <v>52</v>
      </c>
      <c r="B25" s="17" t="s">
        <v>53</v>
      </c>
      <c r="C25" s="18">
        <v>2010</v>
      </c>
      <c r="D25" s="19" t="s">
        <v>54</v>
      </c>
      <c r="E25" s="15">
        <v>100</v>
      </c>
      <c r="F25" s="15">
        <v>101.07</v>
      </c>
      <c r="G25" s="15">
        <v>102.58</v>
      </c>
      <c r="H25" s="15">
        <v>104.59</v>
      </c>
      <c r="I25" s="15">
        <v>106.56</v>
      </c>
      <c r="J25" s="15">
        <v>108.53</v>
      </c>
      <c r="K25" s="15">
        <v>109.97</v>
      </c>
      <c r="L25" s="15">
        <v>111.63</v>
      </c>
      <c r="M25" s="15">
        <v>113.87</v>
      </c>
      <c r="N25" s="15">
        <v>116.29</v>
      </c>
    </row>
    <row r="26" spans="1:14" x14ac:dyDescent="0.2">
      <c r="A26" s="46" t="s">
        <v>134</v>
      </c>
      <c r="F26">
        <f>F18/E18 - 1</f>
        <v>3.9251926376540291E-2</v>
      </c>
      <c r="G26">
        <f t="shared" ref="G26:N26" si="0">G18/F18 - 1</f>
        <v>4.184975151231507E-3</v>
      </c>
      <c r="H26">
        <f t="shared" si="0"/>
        <v>4.3759145673292199E-3</v>
      </c>
      <c r="I26">
        <f t="shared" si="0"/>
        <v>2.2095435212657222E-2</v>
      </c>
      <c r="J26">
        <f t="shared" si="0"/>
        <v>1.4919314730598376E-2</v>
      </c>
      <c r="K26">
        <f t="shared" si="0"/>
        <v>2.2299999347631383E-2</v>
      </c>
      <c r="L26">
        <f t="shared" si="0"/>
        <v>2.6802310458889256E-2</v>
      </c>
      <c r="M26">
        <f t="shared" si="0"/>
        <v>9.8123254542252791E-3</v>
      </c>
      <c r="N26">
        <f t="shared" si="0"/>
        <v>1.0754714943425947E-2</v>
      </c>
    </row>
    <row r="27" spans="1:14" x14ac:dyDescent="0.2">
      <c r="M27" t="s">
        <v>135</v>
      </c>
      <c r="N27">
        <f>AVERAGE(F26:N26)</f>
        <v>1.7166324026947608E-2</v>
      </c>
    </row>
  </sheetData>
  <mergeCells count="6">
    <mergeCell ref="A7:B7"/>
    <mergeCell ref="A1:E1"/>
    <mergeCell ref="A2:C2"/>
    <mergeCell ref="A3:C3"/>
    <mergeCell ref="A4:C4"/>
    <mergeCell ref="A5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EF13B-0B17-7B4C-AE6C-807BC443D2C7}">
  <dimension ref="A1:P42"/>
  <sheetViews>
    <sheetView topLeftCell="A19" workbookViewId="0">
      <selection activeCell="G25" sqref="G25:P25"/>
    </sheetView>
  </sheetViews>
  <sheetFormatPr baseColWidth="10" defaultRowHeight="16" x14ac:dyDescent="0.2"/>
  <cols>
    <col min="1" max="1" width="33" customWidth="1"/>
  </cols>
  <sheetData>
    <row r="1" spans="1:16" x14ac:dyDescent="0.2">
      <c r="A1" s="53" t="s">
        <v>16</v>
      </c>
      <c r="B1" s="53"/>
      <c r="C1" s="53"/>
      <c r="D1" s="53"/>
      <c r="E1" s="53"/>
      <c r="F1" s="6"/>
      <c r="G1" s="6"/>
      <c r="H1" s="6"/>
      <c r="I1" s="6"/>
      <c r="J1" s="6"/>
      <c r="K1" s="6"/>
      <c r="L1" s="6"/>
      <c r="M1" s="6"/>
      <c r="N1" s="6"/>
    </row>
    <row r="2" spans="1:16" x14ac:dyDescent="0.2">
      <c r="A2" s="54" t="s">
        <v>128</v>
      </c>
      <c r="B2" s="54"/>
      <c r="C2" s="54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6" x14ac:dyDescent="0.2">
      <c r="A3" s="55"/>
      <c r="B3" s="55"/>
      <c r="C3" s="55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6" x14ac:dyDescent="0.2">
      <c r="A4" s="56" t="s">
        <v>17</v>
      </c>
      <c r="B4" s="56"/>
      <c r="C4" s="5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6" x14ac:dyDescent="0.2">
      <c r="A5" s="56" t="s">
        <v>18</v>
      </c>
      <c r="B5" s="56"/>
      <c r="C5" s="7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6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6" x14ac:dyDescent="0.2">
      <c r="A7" s="58" t="s">
        <v>19</v>
      </c>
      <c r="B7" s="58"/>
      <c r="C7" s="22" t="s">
        <v>20</v>
      </c>
      <c r="D7" s="23" t="s">
        <v>21</v>
      </c>
      <c r="E7" s="47" t="s">
        <v>136</v>
      </c>
      <c r="F7" s="24" t="s">
        <v>55</v>
      </c>
      <c r="G7" s="24" t="s">
        <v>56</v>
      </c>
      <c r="H7" s="24" t="s">
        <v>57</v>
      </c>
      <c r="I7" s="24" t="s">
        <v>58</v>
      </c>
      <c r="J7" s="24" t="s">
        <v>59</v>
      </c>
      <c r="K7" s="24" t="s">
        <v>60</v>
      </c>
      <c r="L7" s="24" t="s">
        <v>61</v>
      </c>
      <c r="M7" s="24" t="s">
        <v>62</v>
      </c>
      <c r="N7" s="20" t="s">
        <v>63</v>
      </c>
      <c r="P7" s="50" t="s">
        <v>141</v>
      </c>
    </row>
    <row r="8" spans="1:16" ht="48" x14ac:dyDescent="0.2">
      <c r="A8" s="25" t="s">
        <v>64</v>
      </c>
      <c r="B8" s="26" t="s">
        <v>64</v>
      </c>
      <c r="C8" s="26" t="s">
        <v>65</v>
      </c>
      <c r="D8" s="27" t="s">
        <v>65</v>
      </c>
      <c r="E8" s="13" t="s">
        <v>23</v>
      </c>
      <c r="F8" s="13" t="s">
        <v>23</v>
      </c>
      <c r="G8" s="13" t="s">
        <v>23</v>
      </c>
      <c r="H8" s="13" t="s">
        <v>23</v>
      </c>
      <c r="I8" s="13" t="s">
        <v>23</v>
      </c>
      <c r="J8" s="13" t="s">
        <v>23</v>
      </c>
      <c r="K8" s="13" t="s">
        <v>23</v>
      </c>
      <c r="L8" s="13" t="s">
        <v>23</v>
      </c>
      <c r="M8" s="13" t="s">
        <v>23</v>
      </c>
      <c r="N8" s="13" t="s">
        <v>23</v>
      </c>
    </row>
    <row r="9" spans="1:16" ht="84" x14ac:dyDescent="0.2">
      <c r="A9" s="28" t="s">
        <v>66</v>
      </c>
      <c r="B9" s="29" t="s">
        <v>67</v>
      </c>
      <c r="C9" s="30" t="s">
        <v>65</v>
      </c>
      <c r="D9" s="31" t="s">
        <v>65</v>
      </c>
      <c r="E9" s="21" t="s">
        <v>23</v>
      </c>
      <c r="F9" s="21" t="s">
        <v>23</v>
      </c>
      <c r="G9" s="21">
        <v>851230</v>
      </c>
      <c r="H9" s="21">
        <v>852840</v>
      </c>
      <c r="I9" s="21">
        <v>878250</v>
      </c>
      <c r="J9" s="21">
        <v>891790</v>
      </c>
      <c r="K9" s="21">
        <v>864310</v>
      </c>
      <c r="L9" s="21">
        <v>786400</v>
      </c>
      <c r="M9" s="21">
        <v>863290</v>
      </c>
      <c r="N9" s="21">
        <v>889730</v>
      </c>
    </row>
    <row r="10" spans="1:16" ht="120" x14ac:dyDescent="0.2">
      <c r="A10" s="32" t="s">
        <v>68</v>
      </c>
      <c r="B10" s="33" t="s">
        <v>69</v>
      </c>
      <c r="C10" s="30" t="s">
        <v>65</v>
      </c>
      <c r="D10" s="31" t="s">
        <v>65</v>
      </c>
      <c r="E10" s="13" t="s">
        <v>23</v>
      </c>
      <c r="F10" s="13" t="s">
        <v>23</v>
      </c>
      <c r="G10" s="13">
        <v>434795</v>
      </c>
      <c r="H10" s="13">
        <v>448578</v>
      </c>
      <c r="I10" s="13">
        <v>459195</v>
      </c>
      <c r="J10" s="13">
        <v>462895</v>
      </c>
      <c r="K10" s="13">
        <v>437143</v>
      </c>
      <c r="L10" s="13">
        <v>397173</v>
      </c>
      <c r="M10" s="13">
        <v>442523</v>
      </c>
      <c r="N10" s="13">
        <v>436678</v>
      </c>
    </row>
    <row r="11" spans="1:16" ht="108" x14ac:dyDescent="0.2">
      <c r="A11" s="32" t="s">
        <v>70</v>
      </c>
      <c r="B11" s="33" t="s">
        <v>71</v>
      </c>
      <c r="C11" s="30" t="s">
        <v>65</v>
      </c>
      <c r="D11" s="31" t="s">
        <v>65</v>
      </c>
      <c r="E11" s="21" t="s">
        <v>23</v>
      </c>
      <c r="F11" s="21" t="s">
        <v>23</v>
      </c>
      <c r="G11" s="21">
        <v>169949</v>
      </c>
      <c r="H11" s="21">
        <v>170344</v>
      </c>
      <c r="I11" s="21">
        <v>173150</v>
      </c>
      <c r="J11" s="21">
        <v>189713</v>
      </c>
      <c r="K11" s="21">
        <v>178658</v>
      </c>
      <c r="L11" s="21">
        <v>180831</v>
      </c>
      <c r="M11" s="21">
        <v>184335</v>
      </c>
      <c r="N11" s="21">
        <v>204174</v>
      </c>
    </row>
    <row r="12" spans="1:16" ht="96" x14ac:dyDescent="0.2">
      <c r="A12" s="32" t="s">
        <v>72</v>
      </c>
      <c r="B12" s="33" t="s">
        <v>73</v>
      </c>
      <c r="C12" s="30" t="s">
        <v>65</v>
      </c>
      <c r="D12" s="31" t="s">
        <v>65</v>
      </c>
      <c r="E12" s="13" t="s">
        <v>23</v>
      </c>
      <c r="F12" s="13" t="s">
        <v>23</v>
      </c>
      <c r="G12" s="13">
        <v>169951</v>
      </c>
      <c r="H12" s="13">
        <v>187648</v>
      </c>
      <c r="I12" s="13">
        <v>190738</v>
      </c>
      <c r="J12" s="13">
        <v>194024</v>
      </c>
      <c r="K12" s="13">
        <v>174242</v>
      </c>
      <c r="L12" s="13">
        <v>177181</v>
      </c>
      <c r="M12" s="13">
        <v>186242</v>
      </c>
      <c r="N12" s="13">
        <v>198482</v>
      </c>
    </row>
    <row r="13" spans="1:16" ht="72" x14ac:dyDescent="0.2">
      <c r="A13" s="32" t="s">
        <v>74</v>
      </c>
      <c r="B13" s="33" t="s">
        <v>75</v>
      </c>
      <c r="C13" s="30" t="s">
        <v>65</v>
      </c>
      <c r="D13" s="31" t="s">
        <v>65</v>
      </c>
      <c r="E13" s="21" t="s">
        <v>23</v>
      </c>
      <c r="F13" s="21" t="s">
        <v>23</v>
      </c>
      <c r="G13" s="21">
        <v>21845</v>
      </c>
      <c r="H13" s="21">
        <v>-3457</v>
      </c>
      <c r="I13" s="21">
        <v>9031</v>
      </c>
      <c r="J13" s="21">
        <v>-1476</v>
      </c>
      <c r="K13" s="21">
        <v>27263</v>
      </c>
      <c r="L13" s="21">
        <v>-847</v>
      </c>
      <c r="M13" s="21">
        <v>-1145</v>
      </c>
      <c r="N13" s="21">
        <v>-9159</v>
      </c>
    </row>
    <row r="14" spans="1:16" ht="84" x14ac:dyDescent="0.2">
      <c r="A14" s="32" t="s">
        <v>76</v>
      </c>
      <c r="B14" s="33" t="s">
        <v>77</v>
      </c>
      <c r="C14" s="30" t="s">
        <v>65</v>
      </c>
      <c r="D14" s="31" t="s">
        <v>65</v>
      </c>
      <c r="E14" s="13" t="s">
        <v>23</v>
      </c>
      <c r="F14" s="13" t="s">
        <v>23</v>
      </c>
      <c r="G14" s="13">
        <v>406484</v>
      </c>
      <c r="H14" s="13">
        <v>401528</v>
      </c>
      <c r="I14" s="13">
        <v>405497</v>
      </c>
      <c r="J14" s="13">
        <v>407448</v>
      </c>
      <c r="K14" s="13">
        <v>395216</v>
      </c>
      <c r="L14" s="13">
        <v>310583</v>
      </c>
      <c r="M14" s="13">
        <v>364623</v>
      </c>
      <c r="N14" s="13">
        <v>394360</v>
      </c>
    </row>
    <row r="15" spans="1:16" ht="84" x14ac:dyDescent="0.2">
      <c r="A15" s="32" t="s">
        <v>78</v>
      </c>
      <c r="B15" s="33" t="s">
        <v>79</v>
      </c>
      <c r="C15" s="30" t="s">
        <v>65</v>
      </c>
      <c r="D15" s="31" t="s">
        <v>65</v>
      </c>
      <c r="E15" s="21" t="s">
        <v>23</v>
      </c>
      <c r="F15" s="21" t="s">
        <v>23</v>
      </c>
      <c r="G15" s="21">
        <v>351444</v>
      </c>
      <c r="H15" s="21">
        <v>351801</v>
      </c>
      <c r="I15" s="21">
        <v>359961</v>
      </c>
      <c r="J15" s="21">
        <v>361414</v>
      </c>
      <c r="K15" s="21">
        <v>345612</v>
      </c>
      <c r="L15" s="21">
        <v>277571</v>
      </c>
      <c r="M15" s="21">
        <v>314988</v>
      </c>
      <c r="N15" s="21">
        <v>334955</v>
      </c>
    </row>
    <row r="16" spans="1:16" ht="60" x14ac:dyDescent="0.2">
      <c r="A16" s="34" t="s">
        <v>80</v>
      </c>
      <c r="B16" s="30" t="s">
        <v>80</v>
      </c>
      <c r="C16" s="30" t="s">
        <v>65</v>
      </c>
      <c r="D16" s="31" t="s">
        <v>65</v>
      </c>
      <c r="E16" s="13" t="s">
        <v>23</v>
      </c>
      <c r="F16" s="13" t="s">
        <v>23</v>
      </c>
      <c r="G16" s="13" t="s">
        <v>23</v>
      </c>
      <c r="H16" s="13" t="s">
        <v>23</v>
      </c>
      <c r="I16" s="13" t="s">
        <v>23</v>
      </c>
      <c r="J16" s="13" t="s">
        <v>23</v>
      </c>
      <c r="K16" s="13" t="s">
        <v>23</v>
      </c>
      <c r="L16" s="13" t="s">
        <v>23</v>
      </c>
      <c r="M16" s="13" t="s">
        <v>23</v>
      </c>
      <c r="N16" s="13" t="s">
        <v>23</v>
      </c>
    </row>
    <row r="17" spans="1:16" ht="84" x14ac:dyDescent="0.2">
      <c r="A17" s="48" t="s">
        <v>81</v>
      </c>
      <c r="B17" s="29" t="s">
        <v>82</v>
      </c>
      <c r="C17" s="30" t="s">
        <v>65</v>
      </c>
      <c r="D17" s="31" t="s">
        <v>65</v>
      </c>
      <c r="E17" s="21" t="s">
        <v>23</v>
      </c>
      <c r="F17" s="21" t="s">
        <v>23</v>
      </c>
      <c r="G17" s="21">
        <v>742623.47234006994</v>
      </c>
      <c r="H17" s="21">
        <v>736977.47484509996</v>
      </c>
      <c r="I17" s="21">
        <v>753079.03554127004</v>
      </c>
      <c r="J17" s="21">
        <v>754473.11002054007</v>
      </c>
      <c r="K17" s="21">
        <v>734468.14262510999</v>
      </c>
      <c r="L17" s="21">
        <v>658421.37932056992</v>
      </c>
      <c r="M17" s="21">
        <v>734468.14262510999</v>
      </c>
      <c r="N17" s="21">
        <v>745411.62129859999</v>
      </c>
    </row>
    <row r="18" spans="1:16" ht="120" x14ac:dyDescent="0.2">
      <c r="A18" s="49" t="s">
        <v>83</v>
      </c>
      <c r="B18" s="33" t="s">
        <v>84</v>
      </c>
      <c r="C18" s="30" t="s">
        <v>65</v>
      </c>
      <c r="D18" s="31" t="s">
        <v>65</v>
      </c>
      <c r="E18" s="13" t="s">
        <v>23</v>
      </c>
      <c r="F18" s="13" t="s">
        <v>23</v>
      </c>
      <c r="G18" s="13">
        <v>394705.62653901003</v>
      </c>
      <c r="H18" s="13">
        <v>401464.67604645999</v>
      </c>
      <c r="I18" s="13">
        <v>409394.28567390004</v>
      </c>
      <c r="J18" s="13">
        <v>413132.53061636997</v>
      </c>
      <c r="K18" s="13">
        <v>390589.78338154999</v>
      </c>
      <c r="L18" s="13">
        <v>350941.75408940995</v>
      </c>
      <c r="M18" s="13">
        <v>395951.70818650001</v>
      </c>
      <c r="N18" s="13">
        <v>389759.06542405998</v>
      </c>
      <c r="P18" s="51" t="s">
        <v>2</v>
      </c>
    </row>
    <row r="19" spans="1:16" ht="108" x14ac:dyDescent="0.2">
      <c r="A19" s="49" t="s">
        <v>85</v>
      </c>
      <c r="B19" s="33" t="s">
        <v>86</v>
      </c>
      <c r="C19" s="30" t="s">
        <v>65</v>
      </c>
      <c r="D19" s="31" t="s">
        <v>65</v>
      </c>
      <c r="E19" s="21" t="s">
        <v>23</v>
      </c>
      <c r="F19" s="21" t="s">
        <v>23</v>
      </c>
      <c r="G19" s="21">
        <v>148090.63973903999</v>
      </c>
      <c r="H19" s="21">
        <v>145613.61711878001</v>
      </c>
      <c r="I19" s="21">
        <v>148716.70602324</v>
      </c>
      <c r="J19" s="21">
        <v>153085.52134742</v>
      </c>
      <c r="K19" s="21">
        <v>151942.27662435998</v>
      </c>
      <c r="L19" s="21">
        <v>148703.09390060999</v>
      </c>
      <c r="M19" s="21">
        <v>156664.95232285999</v>
      </c>
      <c r="N19" s="21">
        <v>161972.86707335</v>
      </c>
      <c r="P19" s="51" t="s">
        <v>4</v>
      </c>
    </row>
    <row r="20" spans="1:16" ht="96" x14ac:dyDescent="0.2">
      <c r="A20" s="49" t="s">
        <v>87</v>
      </c>
      <c r="B20" s="33" t="s">
        <v>88</v>
      </c>
      <c r="C20" s="30" t="s">
        <v>65</v>
      </c>
      <c r="D20" s="31" t="s">
        <v>65</v>
      </c>
      <c r="E20" s="13" t="s">
        <v>23</v>
      </c>
      <c r="F20" s="13" t="s">
        <v>23</v>
      </c>
      <c r="G20" s="13">
        <v>144223.06479941</v>
      </c>
      <c r="H20" s="13">
        <v>158183.27101454002</v>
      </c>
      <c r="I20" s="13">
        <v>160034.43078804002</v>
      </c>
      <c r="J20" s="13">
        <v>162303.13786634</v>
      </c>
      <c r="K20" s="13">
        <v>144459.67830830999</v>
      </c>
      <c r="L20" s="13">
        <v>146366.49941563001</v>
      </c>
      <c r="M20" s="13">
        <v>155135.13066045</v>
      </c>
      <c r="N20" s="13">
        <v>164697.10821712</v>
      </c>
      <c r="P20" s="51"/>
    </row>
    <row r="21" spans="1:16" ht="72" x14ac:dyDescent="0.2">
      <c r="A21" s="49" t="s">
        <v>137</v>
      </c>
      <c r="B21" s="33" t="s">
        <v>138</v>
      </c>
      <c r="C21" s="30" t="s">
        <v>65</v>
      </c>
      <c r="D21" s="31" t="s">
        <v>65</v>
      </c>
      <c r="E21" s="21" t="s">
        <v>23</v>
      </c>
      <c r="F21" s="21" t="s">
        <v>23</v>
      </c>
      <c r="G21" s="21">
        <v>10945.04382936</v>
      </c>
      <c r="H21" s="21">
        <v>-8375.5119749600199</v>
      </c>
      <c r="I21" s="21">
        <v>158.16628751998903</v>
      </c>
      <c r="J21" s="21">
        <v>-7014.1170676399806</v>
      </c>
      <c r="K21" s="21">
        <v>13086.33368466</v>
      </c>
      <c r="L21" s="21">
        <v>-3759.6208982600097</v>
      </c>
      <c r="M21" s="21">
        <v>-6442.4385287499999</v>
      </c>
      <c r="N21" s="21">
        <v>-13478.73417833</v>
      </c>
      <c r="P21" s="51"/>
    </row>
    <row r="22" spans="1:16" x14ac:dyDescent="0.2">
      <c r="A22" s="49" t="s">
        <v>142</v>
      </c>
      <c r="B22" s="33"/>
      <c r="C22" s="30"/>
      <c r="D22" s="31"/>
      <c r="E22" s="21"/>
      <c r="F22" s="21"/>
      <c r="G22" s="52">
        <f>SUM(G20:G21)</f>
        <v>155168.10862876999</v>
      </c>
      <c r="H22" s="52">
        <f t="shared" ref="H22:N22" si="0">SUM(H20:H21)</f>
        <v>149807.75903958001</v>
      </c>
      <c r="I22" s="52">
        <f t="shared" si="0"/>
        <v>160192.59707556001</v>
      </c>
      <c r="J22" s="52">
        <f t="shared" si="0"/>
        <v>155289.02079870002</v>
      </c>
      <c r="K22" s="52">
        <f t="shared" si="0"/>
        <v>157546.01199296999</v>
      </c>
      <c r="L22" s="52">
        <f t="shared" si="0"/>
        <v>142606.87851737</v>
      </c>
      <c r="M22" s="52">
        <f t="shared" si="0"/>
        <v>148692.69213169999</v>
      </c>
      <c r="N22" s="52">
        <f t="shared" si="0"/>
        <v>151218.37403879</v>
      </c>
      <c r="P22" s="51" t="s">
        <v>3</v>
      </c>
    </row>
    <row r="23" spans="1:16" ht="84" x14ac:dyDescent="0.2">
      <c r="A23" s="49" t="s">
        <v>89</v>
      </c>
      <c r="B23" s="33" t="s">
        <v>90</v>
      </c>
      <c r="C23" s="30" t="s">
        <v>65</v>
      </c>
      <c r="D23" s="31" t="s">
        <v>65</v>
      </c>
      <c r="E23" s="13" t="s">
        <v>23</v>
      </c>
      <c r="F23" s="13" t="s">
        <v>23</v>
      </c>
      <c r="G23" s="13">
        <v>380296.69887835998</v>
      </c>
      <c r="H23" s="13">
        <v>375067.15049648</v>
      </c>
      <c r="I23" s="13">
        <v>377512.14210674999</v>
      </c>
      <c r="J23" s="13">
        <v>378496.92507960997</v>
      </c>
      <c r="K23" s="13">
        <v>368954.70016969001</v>
      </c>
      <c r="L23" s="13">
        <v>291428.36542786</v>
      </c>
      <c r="M23" s="13">
        <v>342195.71992398996</v>
      </c>
      <c r="N23" s="13">
        <v>368649.07621840999</v>
      </c>
      <c r="P23" s="51"/>
    </row>
    <row r="24" spans="1:16" ht="84" x14ac:dyDescent="0.2">
      <c r="A24" s="49" t="s">
        <v>91</v>
      </c>
      <c r="B24" s="33" t="s">
        <v>92</v>
      </c>
      <c r="C24" s="30" t="s">
        <v>65</v>
      </c>
      <c r="D24" s="31" t="s">
        <v>65</v>
      </c>
      <c r="E24" s="21" t="s">
        <v>23</v>
      </c>
      <c r="F24" s="21" t="s">
        <v>23</v>
      </c>
      <c r="G24" s="21">
        <v>336762.65403255</v>
      </c>
      <c r="H24" s="21">
        <v>335718.51284424</v>
      </c>
      <c r="I24" s="21">
        <v>344970.71356137999</v>
      </c>
      <c r="J24" s="21">
        <v>347058.98618931998</v>
      </c>
      <c r="K24" s="21">
        <v>334384.33893606998</v>
      </c>
      <c r="L24" s="21">
        <v>276840.88609687</v>
      </c>
      <c r="M24" s="21">
        <v>309905.17183517001</v>
      </c>
      <c r="N24" s="21">
        <v>327249.41314398998</v>
      </c>
      <c r="P24" s="51"/>
    </row>
    <row r="25" spans="1:16" x14ac:dyDescent="0.2">
      <c r="A25" s="49" t="s">
        <v>143</v>
      </c>
      <c r="B25" s="33"/>
      <c r="C25" s="30"/>
      <c r="D25" s="31"/>
      <c r="E25" s="21"/>
      <c r="F25" s="21"/>
      <c r="G25" s="52">
        <f>G23-G24</f>
        <v>43534.044845809985</v>
      </c>
      <c r="H25" s="52">
        <f t="shared" ref="H25:N25" si="1">H23-H24</f>
        <v>39348.637652239995</v>
      </c>
      <c r="I25" s="52">
        <f t="shared" si="1"/>
        <v>32541.428545369999</v>
      </c>
      <c r="J25" s="52">
        <f t="shared" si="1"/>
        <v>31437.938890289981</v>
      </c>
      <c r="K25" s="52">
        <f t="shared" si="1"/>
        <v>34570.361233620031</v>
      </c>
      <c r="L25" s="52">
        <f t="shared" si="1"/>
        <v>14587.479330989998</v>
      </c>
      <c r="M25" s="52">
        <f t="shared" si="1"/>
        <v>32290.548088819953</v>
      </c>
      <c r="N25" s="52">
        <f t="shared" si="1"/>
        <v>41399.663074420008</v>
      </c>
      <c r="P25" s="51" t="s">
        <v>5</v>
      </c>
    </row>
    <row r="26" spans="1:16" ht="60" x14ac:dyDescent="0.2">
      <c r="A26" s="34" t="s">
        <v>93</v>
      </c>
      <c r="B26" s="30" t="s">
        <v>93</v>
      </c>
      <c r="C26" s="30" t="s">
        <v>65</v>
      </c>
      <c r="D26" s="31" t="s">
        <v>65</v>
      </c>
      <c r="E26" s="13" t="s">
        <v>23</v>
      </c>
      <c r="F26" s="13" t="s">
        <v>23</v>
      </c>
      <c r="G26" s="13" t="s">
        <v>23</v>
      </c>
      <c r="H26" s="13" t="s">
        <v>23</v>
      </c>
      <c r="I26" s="13" t="s">
        <v>23</v>
      </c>
      <c r="J26" s="13" t="s">
        <v>23</v>
      </c>
      <c r="K26" s="13" t="s">
        <v>23</v>
      </c>
      <c r="L26" s="13" t="s">
        <v>23</v>
      </c>
      <c r="M26" s="13" t="s">
        <v>23</v>
      </c>
      <c r="N26" s="13" t="s">
        <v>23</v>
      </c>
    </row>
    <row r="27" spans="1:16" ht="96" x14ac:dyDescent="0.2">
      <c r="A27" s="28" t="s">
        <v>94</v>
      </c>
      <c r="B27" s="29" t="s">
        <v>95</v>
      </c>
      <c r="C27" s="30" t="s">
        <v>65</v>
      </c>
      <c r="D27" s="31" t="s">
        <v>65</v>
      </c>
      <c r="E27" s="21" t="s">
        <v>23</v>
      </c>
      <c r="F27" s="21" t="s">
        <v>23</v>
      </c>
      <c r="G27" s="21">
        <v>861171</v>
      </c>
      <c r="H27" s="21">
        <v>865966</v>
      </c>
      <c r="I27" s="21">
        <v>872288</v>
      </c>
      <c r="J27" s="21">
        <v>880872</v>
      </c>
      <c r="K27" s="21">
        <v>870939</v>
      </c>
      <c r="L27" s="21">
        <v>798777</v>
      </c>
      <c r="M27" s="21">
        <v>856483</v>
      </c>
      <c r="N27" s="21">
        <v>870519</v>
      </c>
    </row>
    <row r="28" spans="1:16" ht="132" x14ac:dyDescent="0.2">
      <c r="A28" s="32" t="s">
        <v>96</v>
      </c>
      <c r="B28" s="33" t="s">
        <v>97</v>
      </c>
      <c r="C28" s="30" t="s">
        <v>65</v>
      </c>
      <c r="D28" s="31" t="s">
        <v>65</v>
      </c>
      <c r="E28" s="13" t="s">
        <v>23</v>
      </c>
      <c r="F28" s="13" t="s">
        <v>23</v>
      </c>
      <c r="G28" s="13">
        <v>447933</v>
      </c>
      <c r="H28" s="13">
        <v>450601</v>
      </c>
      <c r="I28" s="13">
        <v>452463</v>
      </c>
      <c r="J28" s="13">
        <v>456430</v>
      </c>
      <c r="K28" s="13">
        <v>447466</v>
      </c>
      <c r="L28" s="13">
        <v>399209</v>
      </c>
      <c r="M28" s="13">
        <v>435323</v>
      </c>
      <c r="N28" s="13">
        <v>429368</v>
      </c>
    </row>
    <row r="29" spans="1:16" ht="36" x14ac:dyDescent="0.2">
      <c r="A29" s="32" t="s">
        <v>98</v>
      </c>
      <c r="B29" s="33" t="s">
        <v>99</v>
      </c>
      <c r="C29" s="30" t="s">
        <v>65</v>
      </c>
      <c r="D29" s="31" t="s">
        <v>65</v>
      </c>
      <c r="E29" s="21" t="s">
        <v>23</v>
      </c>
      <c r="F29" s="21" t="s">
        <v>23</v>
      </c>
      <c r="G29" s="21">
        <v>172254</v>
      </c>
      <c r="H29" s="21">
        <v>174562</v>
      </c>
      <c r="I29" s="21">
        <v>177681</v>
      </c>
      <c r="J29" s="21">
        <v>178659</v>
      </c>
      <c r="K29" s="21">
        <v>180866</v>
      </c>
      <c r="L29" s="21">
        <v>185424</v>
      </c>
      <c r="M29" s="21">
        <v>189222</v>
      </c>
      <c r="N29" s="21">
        <v>192487</v>
      </c>
    </row>
    <row r="30" spans="1:16" ht="24" x14ac:dyDescent="0.2">
      <c r="A30" s="32" t="s">
        <v>100</v>
      </c>
      <c r="B30" s="33" t="s">
        <v>101</v>
      </c>
      <c r="C30" s="30" t="s">
        <v>65</v>
      </c>
      <c r="D30" s="31" t="s">
        <v>65</v>
      </c>
      <c r="E30" s="13" t="s">
        <v>23</v>
      </c>
      <c r="F30" s="13" t="s">
        <v>23</v>
      </c>
      <c r="G30" s="13">
        <v>184233</v>
      </c>
      <c r="H30" s="13">
        <v>185678</v>
      </c>
      <c r="I30" s="13">
        <v>187728</v>
      </c>
      <c r="J30" s="13">
        <v>187760</v>
      </c>
      <c r="K30" s="13">
        <v>186959</v>
      </c>
      <c r="L30" s="13">
        <v>174945</v>
      </c>
      <c r="M30" s="13">
        <v>182833</v>
      </c>
      <c r="N30" s="13">
        <v>188504</v>
      </c>
    </row>
    <row r="31" spans="1:16" ht="24" x14ac:dyDescent="0.2">
      <c r="A31" s="32" t="s">
        <v>102</v>
      </c>
      <c r="B31" s="33" t="s">
        <v>103</v>
      </c>
      <c r="C31" s="30" t="s">
        <v>65</v>
      </c>
      <c r="D31" s="31" t="s">
        <v>65</v>
      </c>
      <c r="E31" s="21" t="s">
        <v>23</v>
      </c>
      <c r="F31" s="21" t="s">
        <v>23</v>
      </c>
      <c r="G31" s="21">
        <v>6658</v>
      </c>
      <c r="H31" s="21">
        <v>6000</v>
      </c>
      <c r="I31" s="21">
        <v>1627</v>
      </c>
      <c r="J31" s="21">
        <v>10618</v>
      </c>
      <c r="K31" s="21">
        <v>14768</v>
      </c>
      <c r="L31" s="21">
        <v>5737</v>
      </c>
      <c r="M31" s="21">
        <v>-6626</v>
      </c>
      <c r="N31" s="21">
        <v>2163</v>
      </c>
    </row>
    <row r="32" spans="1:16" ht="24" x14ac:dyDescent="0.2">
      <c r="A32" s="32" t="s">
        <v>104</v>
      </c>
      <c r="B32" s="33" t="s">
        <v>105</v>
      </c>
      <c r="C32" s="30" t="s">
        <v>65</v>
      </c>
      <c r="D32" s="31" t="s">
        <v>65</v>
      </c>
      <c r="E32" s="13" t="s">
        <v>23</v>
      </c>
      <c r="F32" s="13" t="s">
        <v>23</v>
      </c>
      <c r="G32" s="13">
        <v>410269</v>
      </c>
      <c r="H32" s="13">
        <v>403909</v>
      </c>
      <c r="I32" s="13">
        <v>408393</v>
      </c>
      <c r="J32" s="13">
        <v>405026</v>
      </c>
      <c r="K32" s="13">
        <v>396205</v>
      </c>
      <c r="L32" s="13">
        <v>312734</v>
      </c>
      <c r="M32" s="13">
        <v>366427</v>
      </c>
      <c r="N32" s="13">
        <v>382714</v>
      </c>
    </row>
    <row r="33" spans="1:14" ht="24" x14ac:dyDescent="0.2">
      <c r="A33" s="32" t="s">
        <v>106</v>
      </c>
      <c r="B33" s="33" t="s">
        <v>107</v>
      </c>
      <c r="C33" s="30" t="s">
        <v>65</v>
      </c>
      <c r="D33" s="31" t="s">
        <v>65</v>
      </c>
      <c r="E33" s="21" t="s">
        <v>23</v>
      </c>
      <c r="F33" s="21" t="s">
        <v>23</v>
      </c>
      <c r="G33" s="21">
        <v>360051</v>
      </c>
      <c r="H33" s="21">
        <v>355978</v>
      </c>
      <c r="I33" s="21">
        <v>354642</v>
      </c>
      <c r="J33" s="21">
        <v>358443</v>
      </c>
      <c r="K33" s="21">
        <v>352952</v>
      </c>
      <c r="L33" s="21">
        <v>279937</v>
      </c>
      <c r="M33" s="21">
        <v>310139</v>
      </c>
      <c r="N33" s="21">
        <v>325443</v>
      </c>
    </row>
    <row r="34" spans="1:14" ht="72" x14ac:dyDescent="0.2">
      <c r="A34" s="34" t="s">
        <v>108</v>
      </c>
      <c r="B34" s="30" t="s">
        <v>108</v>
      </c>
      <c r="C34" s="30" t="s">
        <v>65</v>
      </c>
      <c r="D34" s="31" t="s">
        <v>65</v>
      </c>
      <c r="E34" s="13" t="s">
        <v>23</v>
      </c>
      <c r="F34" s="13" t="s">
        <v>23</v>
      </c>
      <c r="G34" s="13" t="s">
        <v>23</v>
      </c>
      <c r="H34" s="13" t="s">
        <v>23</v>
      </c>
      <c r="I34" s="13" t="s">
        <v>23</v>
      </c>
      <c r="J34" s="13" t="s">
        <v>23</v>
      </c>
      <c r="K34" s="13" t="s">
        <v>23</v>
      </c>
      <c r="L34" s="13" t="s">
        <v>23</v>
      </c>
      <c r="M34" s="13" t="s">
        <v>23</v>
      </c>
      <c r="N34" s="13" t="s">
        <v>23</v>
      </c>
    </row>
    <row r="35" spans="1:14" ht="24" x14ac:dyDescent="0.2">
      <c r="A35" s="28" t="s">
        <v>109</v>
      </c>
      <c r="B35" s="29" t="s">
        <v>110</v>
      </c>
      <c r="C35" s="30" t="s">
        <v>65</v>
      </c>
      <c r="D35" s="31" t="s">
        <v>65</v>
      </c>
      <c r="E35" s="21" t="s">
        <v>23</v>
      </c>
      <c r="F35" s="21" t="s">
        <v>23</v>
      </c>
      <c r="G35" s="21">
        <v>747825.62015235994</v>
      </c>
      <c r="H35" s="21">
        <v>747546.81569198996</v>
      </c>
      <c r="I35" s="21">
        <v>747407.38121516001</v>
      </c>
      <c r="J35" s="21">
        <v>749637.87217811996</v>
      </c>
      <c r="K35" s="21">
        <v>736393.90021084994</v>
      </c>
      <c r="L35" s="21">
        <v>668504.80680939998</v>
      </c>
      <c r="M35" s="21">
        <v>728099.39150471997</v>
      </c>
      <c r="N35" s="21">
        <v>733814.89676242007</v>
      </c>
    </row>
    <row r="36" spans="1:14" ht="36" x14ac:dyDescent="0.2">
      <c r="A36" s="32" t="s">
        <v>111</v>
      </c>
      <c r="B36" s="33" t="s">
        <v>112</v>
      </c>
      <c r="C36" s="30" t="s">
        <v>65</v>
      </c>
      <c r="D36" s="31" t="s">
        <v>65</v>
      </c>
      <c r="E36" s="13" t="s">
        <v>23</v>
      </c>
      <c r="F36" s="13" t="s">
        <v>23</v>
      </c>
      <c r="G36" s="13">
        <v>405795.33971396997</v>
      </c>
      <c r="H36" s="13">
        <v>403718.60828396998</v>
      </c>
      <c r="I36" s="13">
        <v>403718.58943903004</v>
      </c>
      <c r="J36" s="13">
        <v>407230.19358171005</v>
      </c>
      <c r="K36" s="13">
        <v>399159.06519585999</v>
      </c>
      <c r="L36" s="13">
        <v>353129.87086718</v>
      </c>
      <c r="M36" s="13">
        <v>389794.63672250998</v>
      </c>
      <c r="N36" s="13">
        <v>383224.44199278997</v>
      </c>
    </row>
    <row r="37" spans="1:14" ht="24" x14ac:dyDescent="0.2">
      <c r="A37" s="32" t="s">
        <v>113</v>
      </c>
      <c r="B37" s="33" t="s">
        <v>114</v>
      </c>
      <c r="C37" s="30" t="s">
        <v>65</v>
      </c>
      <c r="D37" s="31" t="s">
        <v>65</v>
      </c>
      <c r="E37" s="21" t="s">
        <v>23</v>
      </c>
      <c r="F37" s="21" t="s">
        <v>23</v>
      </c>
      <c r="G37" s="21">
        <v>147369.30418414998</v>
      </c>
      <c r="H37" s="21">
        <v>147818.44027301</v>
      </c>
      <c r="I37" s="21">
        <v>149996.05096979</v>
      </c>
      <c r="J37" s="21">
        <v>150322.67795726002</v>
      </c>
      <c r="K37" s="21">
        <v>151135.96115882997</v>
      </c>
      <c r="L37" s="21">
        <v>150904.60075668999</v>
      </c>
      <c r="M37" s="21">
        <v>157940.82557667998</v>
      </c>
      <c r="N37" s="21">
        <v>159301.79115173002</v>
      </c>
    </row>
    <row r="38" spans="1:14" ht="24" x14ac:dyDescent="0.2">
      <c r="A38" s="32" t="s">
        <v>115</v>
      </c>
      <c r="B38" s="33" t="s">
        <v>116</v>
      </c>
      <c r="C38" s="30" t="s">
        <v>65</v>
      </c>
      <c r="D38" s="31" t="s">
        <v>65</v>
      </c>
      <c r="E38" s="13" t="s">
        <v>23</v>
      </c>
      <c r="F38" s="13" t="s">
        <v>23</v>
      </c>
      <c r="G38" s="13">
        <v>156566.55408125001</v>
      </c>
      <c r="H38" s="13">
        <v>156733.56702182998</v>
      </c>
      <c r="I38" s="13">
        <v>157485.15282344</v>
      </c>
      <c r="J38" s="13">
        <v>156496.96076118</v>
      </c>
      <c r="K38" s="13">
        <v>155282.70298204999</v>
      </c>
      <c r="L38" s="13">
        <v>144704.09560629001</v>
      </c>
      <c r="M38" s="13">
        <v>152220.47743317002</v>
      </c>
      <c r="N38" s="13">
        <v>156048.24788219001</v>
      </c>
    </row>
    <row r="39" spans="1:14" ht="24" x14ac:dyDescent="0.2">
      <c r="A39" s="32" t="s">
        <v>139</v>
      </c>
      <c r="B39" s="33" t="s">
        <v>140</v>
      </c>
      <c r="C39" s="30" t="s">
        <v>65</v>
      </c>
      <c r="D39" s="31" t="s">
        <v>65</v>
      </c>
      <c r="E39" s="21" t="s">
        <v>23</v>
      </c>
      <c r="F39" s="21" t="s">
        <v>23</v>
      </c>
      <c r="G39" s="21">
        <v>-2309.8239038500101</v>
      </c>
      <c r="H39" s="21">
        <v>142.69169079000901</v>
      </c>
      <c r="I39" s="21">
        <v>-4518.0376626400102</v>
      </c>
      <c r="J39" s="21">
        <v>1239.0472913000199</v>
      </c>
      <c r="K39" s="21">
        <v>1752.34855582001</v>
      </c>
      <c r="L39" s="21">
        <v>3101.4838157699901</v>
      </c>
      <c r="M39" s="21">
        <v>-9372.1983156599999</v>
      </c>
      <c r="N39" s="21">
        <v>-6227.5005435100102</v>
      </c>
    </row>
    <row r="40" spans="1:14" ht="24" x14ac:dyDescent="0.2">
      <c r="A40" s="32" t="s">
        <v>117</v>
      </c>
      <c r="B40" s="33" t="s">
        <v>118</v>
      </c>
      <c r="C40" s="30" t="s">
        <v>65</v>
      </c>
      <c r="D40" s="31" t="s">
        <v>65</v>
      </c>
      <c r="E40" s="13" t="s">
        <v>23</v>
      </c>
      <c r="F40" s="13" t="s">
        <v>23</v>
      </c>
      <c r="G40" s="13">
        <v>383014.50001323997</v>
      </c>
      <c r="H40" s="13">
        <v>377241.61642049998</v>
      </c>
      <c r="I40" s="13">
        <v>380943.07543759997</v>
      </c>
      <c r="J40" s="13">
        <v>376358.70222365996</v>
      </c>
      <c r="K40" s="13">
        <v>369057.68465996004</v>
      </c>
      <c r="L40" s="13">
        <v>293432.78427628998</v>
      </c>
      <c r="M40" s="13">
        <v>344641.75029478996</v>
      </c>
      <c r="N40" s="13">
        <v>357851.49323505</v>
      </c>
    </row>
    <row r="41" spans="1:14" ht="24" x14ac:dyDescent="0.2">
      <c r="A41" s="32" t="s">
        <v>119</v>
      </c>
      <c r="B41" s="33" t="s">
        <v>120</v>
      </c>
      <c r="C41" s="30" t="s">
        <v>65</v>
      </c>
      <c r="D41" s="31" t="s">
        <v>65</v>
      </c>
      <c r="E41" s="21" t="s">
        <v>23</v>
      </c>
      <c r="F41" s="21" t="s">
        <v>23</v>
      </c>
      <c r="G41" s="21">
        <v>343489.27696547</v>
      </c>
      <c r="H41" s="21">
        <v>340328.14013125002</v>
      </c>
      <c r="I41" s="21">
        <v>341053.15666967997</v>
      </c>
      <c r="J41" s="21">
        <v>343837.28997286997</v>
      </c>
      <c r="K41" s="21">
        <v>339755.30921988003</v>
      </c>
      <c r="L41" s="21">
        <v>279750.72536594002</v>
      </c>
      <c r="M41" s="21">
        <v>306490.30152410996</v>
      </c>
      <c r="N41" s="21">
        <v>317800.98258641997</v>
      </c>
    </row>
    <row r="42" spans="1:14" ht="24" x14ac:dyDescent="0.2">
      <c r="A42" s="35" t="s">
        <v>121</v>
      </c>
      <c r="B42" s="36" t="s">
        <v>122</v>
      </c>
      <c r="C42" s="37" t="s">
        <v>65</v>
      </c>
      <c r="D42" s="38" t="s">
        <v>65</v>
      </c>
      <c r="E42" s="13" t="s">
        <v>23</v>
      </c>
      <c r="F42" s="13" t="s">
        <v>23</v>
      </c>
      <c r="G42" s="13">
        <v>115.15909810989</v>
      </c>
      <c r="H42" s="13">
        <v>115.84349273946501</v>
      </c>
      <c r="I42" s="13">
        <v>116.71097944496999</v>
      </c>
      <c r="J42" s="13">
        <v>117.508825202474</v>
      </c>
      <c r="K42" s="13">
        <v>118.27331082441199</v>
      </c>
      <c r="L42" s="13">
        <v>119.489629687128</v>
      </c>
      <c r="M42" s="13">
        <v>117.635195181282</v>
      </c>
      <c r="N42" s="13">
        <v>118.631747792746</v>
      </c>
    </row>
  </sheetData>
  <mergeCells count="6">
    <mergeCell ref="A7:B7"/>
    <mergeCell ref="A1:E1"/>
    <mergeCell ref="A2:C2"/>
    <mergeCell ref="A3:C3"/>
    <mergeCell ref="A4:C4"/>
    <mergeCell ref="A5:B5"/>
  </mergeCells>
  <pageMargins left="0.7" right="0.7" top="0.75" bottom="0.75" header="0.3" footer="0.3"/>
  <ignoredErrors>
    <ignoredError sqref="G22:N2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Calculations Germany</vt:lpstr>
      <vt:lpstr>Germany Annual GDP Growth</vt:lpstr>
      <vt:lpstr>Germany Quarterly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Lingzhi Li</dc:creator>
  <cp:lastModifiedBy>Microsoft Office User</cp:lastModifiedBy>
  <dcterms:created xsi:type="dcterms:W3CDTF">2023-09-01T00:09:34Z</dcterms:created>
  <dcterms:modified xsi:type="dcterms:W3CDTF">2023-09-01T03:19:42Z</dcterms:modified>
</cp:coreProperties>
</file>