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kshamsoni/Library/Mobile Documents/com~apple~CloudDocs/Workspace/Research/THEMIS/code/THEMIS/notebooks/"/>
    </mc:Choice>
  </mc:AlternateContent>
  <xr:revisionPtr revIDLastSave="0" documentId="13_ncr:1_{DC877B40-88C9-3E4E-A6FA-C9A4B88267F2}" xr6:coauthVersionLast="47" xr6:coauthVersionMax="47" xr10:uidLastSave="{00000000-0000-0000-0000-000000000000}"/>
  <bookViews>
    <workbookView xWindow="-32700" yWindow="500" windowWidth="29640" windowHeight="17660" xr2:uid="{BDBCA506-0D28-5B46-B9B4-ADA2E38122EE}"/>
  </bookViews>
  <sheets>
    <sheet name="Calculations Spain" sheetId="1" r:id="rId1"/>
    <sheet name="Spain Annual GDP Growth" sheetId="4" r:id="rId2"/>
    <sheet name="Spain Quarterly Da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7" l="1"/>
  <c r="H26" i="7"/>
  <c r="I26" i="7"/>
  <c r="J26" i="7"/>
  <c r="K26" i="7"/>
  <c r="L26" i="7"/>
  <c r="M26" i="7"/>
  <c r="N26" i="7"/>
  <c r="G26" i="7"/>
  <c r="H23" i="7"/>
  <c r="I23" i="7"/>
  <c r="J23" i="7"/>
  <c r="K23" i="7"/>
  <c r="L23" i="7"/>
  <c r="M23" i="7"/>
  <c r="N23" i="7"/>
  <c r="G26" i="4"/>
  <c r="H26" i="4"/>
  <c r="I26" i="4"/>
  <c r="J26" i="4"/>
  <c r="K26" i="4"/>
  <c r="L26" i="4"/>
  <c r="M26" i="4"/>
  <c r="N26" i="4"/>
  <c r="F26" i="4"/>
  <c r="N27" i="4" l="1"/>
  <c r="E22" i="1" s="1"/>
  <c r="C15" i="1" s="1"/>
  <c r="C28" i="1" s="1"/>
  <c r="F16" i="1"/>
  <c r="F29" i="1" s="1"/>
  <c r="E17" i="1"/>
  <c r="E30" i="1" s="1"/>
  <c r="F15" i="1"/>
  <c r="F28" i="1" s="1"/>
  <c r="E18" i="1"/>
  <c r="E31" i="1" s="1"/>
  <c r="F17" i="1"/>
  <c r="F30" i="1" s="1"/>
  <c r="E16" i="1"/>
  <c r="E29" i="1" s="1"/>
  <c r="D18" i="1"/>
  <c r="D31" i="1" s="1"/>
  <c r="D17" i="1"/>
  <c r="D30" i="1" s="1"/>
  <c r="D16" i="1"/>
  <c r="D29" i="1" s="1"/>
  <c r="D15" i="1"/>
  <c r="D28" i="1" s="1"/>
  <c r="F18" i="1"/>
  <c r="F31" i="1" s="1"/>
  <c r="E15" i="1"/>
  <c r="E28" i="1" s="1"/>
  <c r="C18" i="1"/>
  <c r="C31" i="1" s="1"/>
  <c r="C17" i="1"/>
  <c r="C30" i="1" s="1"/>
  <c r="C16" i="1"/>
  <c r="C29" i="1" s="1"/>
</calcChain>
</file>

<file path=xl/sharedStrings.xml><?xml version="1.0" encoding="utf-8"?>
<sst xmlns="http://schemas.openxmlformats.org/spreadsheetml/2006/main" count="360" uniqueCount="171">
  <si>
    <t>year</t>
  </si>
  <si>
    <t>quarter</t>
  </si>
  <si>
    <t>C</t>
  </si>
  <si>
    <t>I</t>
  </si>
  <si>
    <t>G</t>
  </si>
  <si>
    <t>X</t>
  </si>
  <si>
    <t>c</t>
  </si>
  <si>
    <t>i</t>
  </si>
  <si>
    <t>g</t>
  </si>
  <si>
    <t>x</t>
  </si>
  <si>
    <t>Additional Footnotes</t>
  </si>
  <si>
    <t>c = change in C from previous year</t>
  </si>
  <si>
    <t>i = change in I from previous year</t>
  </si>
  <si>
    <t>g = change in G from previous year</t>
  </si>
  <si>
    <t>x = change in X from previous year</t>
  </si>
  <si>
    <t>natural rate of increase in GDP</t>
  </si>
  <si>
    <t>Gross Domestic Product and Components selected indicators</t>
  </si>
  <si>
    <t>Source: International Financial Statistics (IFS)</t>
  </si>
  <si>
    <t>Metadata by Country (IFS)</t>
  </si>
  <si>
    <t>Indicator</t>
  </si>
  <si>
    <t>Base Year</t>
  </si>
  <si>
    <t>Scale</t>
  </si>
  <si>
    <t>National Accounts, Current Prices</t>
  </si>
  <si>
    <t>...</t>
  </si>
  <si>
    <t>Gross Domestic Product, Nominal, Domestic Currency</t>
  </si>
  <si>
    <t>NGDP_XDC</t>
  </si>
  <si>
    <t>Millions</t>
  </si>
  <si>
    <t>Household Consumption Expenditure, incl. NPISHs, Nominal, Domestic Currency</t>
  </si>
  <si>
    <t>NCP_XDC</t>
  </si>
  <si>
    <t>Government Consumption Expenditure, Nominal, Domestic Currency</t>
  </si>
  <si>
    <t>NCGG_XDC</t>
  </si>
  <si>
    <t>Gross Fixed Capital Formation, Nominal, Domestic Currency</t>
  </si>
  <si>
    <t>NFI_XDC</t>
  </si>
  <si>
    <t>Change in Inventories, Nominal, Domestic Currency</t>
  </si>
  <si>
    <t>NINV_XDC</t>
  </si>
  <si>
    <t>Exports of Goods and Services, Nominal, Domestic Currency</t>
  </si>
  <si>
    <t>NX_XDC</t>
  </si>
  <si>
    <t>Imports of Goods and Services, Nominal, Domestic Currency</t>
  </si>
  <si>
    <t>NM_XDC</t>
  </si>
  <si>
    <t>National Accounts, Constant Prices</t>
  </si>
  <si>
    <t>Gross Domestic Product, Real, Domestic Currency</t>
  </si>
  <si>
    <t>NGDP_R_XDC</t>
  </si>
  <si>
    <t>Household Consumption Expenditure, incl. NPISHs, Real, Domestic Currency</t>
  </si>
  <si>
    <t>NCP_R_XDC</t>
  </si>
  <si>
    <t>Government Consumption Expenditure, Real, Domestic Currency</t>
  </si>
  <si>
    <t>NCGG_R_XDC</t>
  </si>
  <si>
    <t>Gross Fixed Capital Formation, Real, Domestic Currency</t>
  </si>
  <si>
    <t>NFI_R_XDC</t>
  </si>
  <si>
    <t>Exports of Goods and Services, Real, Domestic Currency</t>
  </si>
  <si>
    <t>NX_R_XDC</t>
  </si>
  <si>
    <t>Imports of Goods and Services, Real, Domestic Currency</t>
  </si>
  <si>
    <t>NM_R_XDC</t>
  </si>
  <si>
    <t>Gross Domestic Product, Deflator</t>
  </si>
  <si>
    <t>NGDP_D_IX</t>
  </si>
  <si>
    <t>Units</t>
  </si>
  <si>
    <t>2020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</si>
  <si>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</si>
  <si>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</si>
  <si>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</si>
  <si>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</si>
  <si>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</si>
  <si>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</si>
  <si>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</si>
  <si>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</si>
  <si>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National Accounts, Current Prices, Unadjusted</t>
  </si>
  <si>
    <t>Gross Domestic Product, Nominal, Undjusted, Domestic Currency</t>
  </si>
  <si>
    <t>NGDP_NSA_XDC</t>
  </si>
  <si>
    <t>Household Consumption Expenditure, incl. NPISHs, Nominal, Undjusted, Domestic Currency</t>
  </si>
  <si>
    <t>NCP_NSA_XDC</t>
  </si>
  <si>
    <t>Government Consumption Expenditure, Nominal, Undjusted, Domestic Currency</t>
  </si>
  <si>
    <t>NCGG_NSA_XDC</t>
  </si>
  <si>
    <t>Gross Fixed Capital Formation, Nominal, Undjusted, Domestic Currency</t>
  </si>
  <si>
    <t>NFI_NSA_XDC</t>
  </si>
  <si>
    <t>Change in Inventories, Nominal, Undjusted, Domestic Currency</t>
  </si>
  <si>
    <t>NINV_NSA_XDC</t>
  </si>
  <si>
    <t>Exports of Goods and Services, Nominal, Undjusted, Domestic Currency</t>
  </si>
  <si>
    <t>NX_NSA_XDC</t>
  </si>
  <si>
    <t>Imports of Goods and Services, Nominal, Undjusted, Domestic Currency</t>
  </si>
  <si>
    <t>NM_NSA_XDC</t>
  </si>
  <si>
    <t>National Accounts, Constant Prices, Unadjusted</t>
  </si>
  <si>
    <t>Gross Domestic Product, Real, Undjusted, Domestic Currency</t>
  </si>
  <si>
    <t>NGDP_R_NSA_XDC</t>
  </si>
  <si>
    <t>Household Consumption Expenditure, incl. NPISHs, Real, Undjusted, Domestic Currency</t>
  </si>
  <si>
    <t>NCP_R_NSA_XDC</t>
  </si>
  <si>
    <t>Government Consumption Expenditure, Real, Undjusted, Domestic Currency</t>
  </si>
  <si>
    <t>NCGG_R_NSA_XDC</t>
  </si>
  <si>
    <t>Gross Fixed Capital Formation, Real, Undjusted, Domestic Currency</t>
  </si>
  <si>
    <t>NFI_R_NSA_XDC</t>
  </si>
  <si>
    <t>Exports of Goods and Services, Real, Undjusted, Domestic Currency</t>
  </si>
  <si>
    <t>NX_R_NSA_XDC</t>
  </si>
  <si>
    <t>Imports of Goods and Services, Real, Undjusted, Domestic Currency</t>
  </si>
  <si>
    <t>NM_R_NSA_XDC</t>
  </si>
  <si>
    <t>National Accounts, Current Prices, Seasonally Adjusted</t>
  </si>
  <si>
    <t>Gross Domestic Product, Nominal, Seasonally Adjusted, Domestic Currency</t>
  </si>
  <si>
    <t>NGDP_SA_XDC</t>
  </si>
  <si>
    <t>Household Consumption Expenditure, incl. NPISHs, Nominal, Seasonally Adjusted, Domestic Currency</t>
  </si>
  <si>
    <t>NCP_SA_XDC</t>
  </si>
  <si>
    <t>Govenment Final Consumption Expenditure, Nominal, Seasonally adjusted, Domestic Currency</t>
  </si>
  <si>
    <t>NCGG_SA_XDC</t>
  </si>
  <si>
    <t>Gross Fixed Capital Formation, Nominal, Seasonally Adjusted, Domestic Currency</t>
  </si>
  <si>
    <t>NFI_SA_XDC</t>
  </si>
  <si>
    <t>Change in Inventories, Nominal, Seasonally Adjusted, Domestic Currency</t>
  </si>
  <si>
    <t>NINV_SA_XDC</t>
  </si>
  <si>
    <t>Exports of Goods and Services, Nominal, Seasonally Adjusted, Domestic Currency</t>
  </si>
  <si>
    <t>NX_SA_XDC</t>
  </si>
  <si>
    <t>Imports of Goods and Services, Nominal, Seasonally Adjusted, Domestic Currency</t>
  </si>
  <si>
    <t>NM_SA_XDC</t>
  </si>
  <si>
    <t>National Accounts, Constant Prices, Seasonally Adjusted</t>
  </si>
  <si>
    <t>Gross Domestic Product, Real, Seasonally Adjusted, Domestic Currency</t>
  </si>
  <si>
    <t>NGDP_R_SA_XDC</t>
  </si>
  <si>
    <t>Household Consumption Expenditure, incl. NPISHs, Real, Seasonally Adjusted, Domestic Currency</t>
  </si>
  <si>
    <t>NCP_R_SA_XDC</t>
  </si>
  <si>
    <t>Govenment Final Consumption Expenditure, Real, Seasonally adjusted, Domestic Currency</t>
  </si>
  <si>
    <t>NCGG_R_SA_XDC</t>
  </si>
  <si>
    <t>Gross Fixed Capital Formation, Real, Seasonally Adjusted, Domestic Currency</t>
  </si>
  <si>
    <t>NFI_R_SA_XDC</t>
  </si>
  <si>
    <t>Exports of Goods and Services, Real, Seasonally Adjusted, Domestic Currency</t>
  </si>
  <si>
    <t>NX_R_SA_XDC</t>
  </si>
  <si>
    <t>Imports of Goods and Services, Real, Seasonally Adjusted, Domestic Currency</t>
  </si>
  <si>
    <t>NM_R_SA_XDC</t>
  </si>
  <si>
    <t>Gross Domestic Product, Deflator, Seasonally Adjusted</t>
  </si>
  <si>
    <t>NGDP_D_SA_IX</t>
  </si>
  <si>
    <t>Notes:</t>
  </si>
  <si>
    <t>c (readjusted monthly)</t>
  </si>
  <si>
    <t>i (readjusted monthly)</t>
  </si>
  <si>
    <t>g (readjusted monthly)</t>
  </si>
  <si>
    <t>x (readjusted monthly)</t>
  </si>
  <si>
    <t>c_BR / (3)</t>
  </si>
  <si>
    <t>i_BR / 3</t>
  </si>
  <si>
    <t>g_BR / 3</t>
  </si>
  <si>
    <t>x_BR / 3</t>
  </si>
  <si>
    <t>Germany</t>
  </si>
  <si>
    <t>Statistical Discrepancy in GDP, Nominal, Domestic Currency</t>
  </si>
  <si>
    <t>NSDGDP_XDC</t>
  </si>
  <si>
    <t>-</t>
  </si>
  <si>
    <t>Change in Inventories, Real, Domestic Currency</t>
  </si>
  <si>
    <t>NINV_R_XDC</t>
  </si>
  <si>
    <t>Growth</t>
  </si>
  <si>
    <t>average</t>
  </si>
  <si>
    <t>2019</t>
  </si>
  <si>
    <t>Change in Inventories, Real, Undjusted, Domestic Currency</t>
  </si>
  <si>
    <t>NINV_R_NSA_XDC</t>
  </si>
  <si>
    <t>Change in Inventories, Real, Seasonally Adjusted, Domestic Currency</t>
  </si>
  <si>
    <t>NINV_R_SA_XDC</t>
  </si>
  <si>
    <t>Notes</t>
  </si>
  <si>
    <t>Total Investments</t>
  </si>
  <si>
    <t>Exports - Imports</t>
  </si>
  <si>
    <t>Calculation for change in C,I and G for Spain</t>
  </si>
  <si>
    <t>Spain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</si>
  <si>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</si>
  <si>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</si>
  <si>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</si>
  <si>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</si>
  <si>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</si>
  <si>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</si>
  <si>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</si>
  <si>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</si>
  <si>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</si>
  <si>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Statistical Discrepancy in GDP, Nominal, Undjusted, Domestic Currency</t>
  </si>
  <si>
    <t>NSDGDP_NSA_XDC</t>
  </si>
  <si>
    <t>Statistical Discrepancy in GDP, Nominal, Seasonally Adjusted, Domestic Currency</t>
  </si>
  <si>
    <t>NSDGDP_SA_XDC</t>
  </si>
  <si>
    <t>Using real GDP with 2010 base year</t>
  </si>
  <si>
    <t>C = annualized value of internal consumption component of GDP in real currency</t>
  </si>
  <si>
    <t>I = annualized value of investments component of GDP in real currency</t>
  </si>
  <si>
    <t>G = annualized value of government expenditures componenet of GDP in real currency</t>
  </si>
  <si>
    <t>X = annualized value of net imports/exports component of GDP in real currency</t>
  </si>
  <si>
    <t>For calculating readjusted values we divide by 3 assuming uniform distribution over the 3 months</t>
  </si>
  <si>
    <t>Spain GDP Breakdown per quarter (Millions of Euros, NOT ANNUALIZED)</t>
  </si>
  <si>
    <t>Year on year change in Spain GDP components (Million of Euros, NOT ANNUALIZED)</t>
  </si>
  <si>
    <t>Monthly GDP Change due to COVID (Billions of Euros)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</si>
</sst>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b/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6E9F5"/>
        <bgColor rgb="FF000000"/>
      </patternFill>
    </fill>
    <fill>
      <patternFill patternType="solid">
        <fgColor rgb="FFEEEEEE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BBBBBB"/>
      </bottom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/>
      <right style="thin">
        <color rgb="FFFFFFFF"/>
      </right>
      <top/>
      <bottom style="thin">
        <color rgb="FFBBBBBB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BBBBBB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BBBBBB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/>
      <bottom/>
      <diagonal/>
    </border>
    <border diagonalUp="1" diagonalDown="1">
      <left/>
      <right/>
      <top/>
      <bottom style="thin">
        <color rgb="FFBBBBBB"/>
      </bottom>
      <diagonal/>
    </border>
    <border diagonalUp="1" diagonalDown="1">
      <left/>
      <right style="thin">
        <color rgb="FFBBBBBB"/>
      </right>
      <top/>
      <bottom style="thin">
        <color rgb="FFBBBBBB"/>
      </bottom>
      <diagonal/>
    </border>
    <border diagonalUp="1" diagonalDown="1"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 diagonalUp="1" diagonalDown="1"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 diagonalUp="1" diagonalDown="1">
      <left style="thin">
        <color rgb="FFFFFFFF"/>
      </left>
      <right/>
      <top/>
      <bottom style="thin">
        <color rgb="FFBBBBBB"/>
      </bottom>
      <diagonal/>
    </border>
    <border diagonalUp="1" diagonalDown="1">
      <left/>
      <right style="thin">
        <color rgb="FFFFFFFF"/>
      </right>
      <top style="thin">
        <color rgb="FFBBBBBB"/>
      </top>
      <bottom style="thin">
        <color rgb="FFFFFFFF"/>
      </bottom>
      <diagonal/>
    </border>
    <border diagonalUp="1" diagonalDown="1">
      <left style="thin">
        <color rgb="FFFFFFFF"/>
      </left>
      <right style="thin">
        <color rgb="FFFFFFFF"/>
      </right>
      <top style="thin">
        <color rgb="FFBBBBBB"/>
      </top>
      <bottom style="thin">
        <color rgb="FFFFFFFF"/>
      </bottom>
      <diagonal/>
    </border>
    <border diagonalUp="1" diagonalDown="1">
      <left style="thin">
        <color rgb="FFFFFFFF"/>
      </left>
      <right style="thin">
        <color rgb="FFBBBBBB"/>
      </right>
      <top style="thin">
        <color rgb="FFBBBBBB"/>
      </top>
      <bottom style="thin">
        <color rgb="FFFFFFFF"/>
      </bottom>
      <diagonal/>
    </border>
    <border diagonalUp="1" diagonalDown="1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1" diagonalDown="1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1" diagonalDown="1"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  <diagonal/>
    </border>
    <border diagonalUp="1" diagonalDown="1">
      <left/>
      <right style="thin">
        <color rgb="FFFFFFFF"/>
      </right>
      <top style="thin">
        <color rgb="FFFFFFFF"/>
      </top>
      <bottom/>
      <diagonal/>
    </border>
    <border diagonalUp="1" diagonalDown="1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1" diagonalDown="1">
      <left style="thin">
        <color rgb="FFFFFFFF"/>
      </left>
      <right style="thin">
        <color rgb="FFBBBBBB"/>
      </right>
      <top style="thin">
        <color rgb="FFFFFFF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8" fillId="8" borderId="11" applyNumberFormat="0" applyFont="0" applyAlignment="0" applyProtection="0"/>
  </cellStyleXfs>
  <cellXfs count="6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1" fillId="2" borderId="1" xfId="1"/>
    <xf numFmtId="164" fontId="1" fillId="2" borderId="1" xfId="1" applyNumberFormat="1"/>
    <xf numFmtId="0" fontId="5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 wrapText="1"/>
      <protection locked="0"/>
    </xf>
    <xf numFmtId="0" fontId="7" fillId="5" borderId="3" xfId="0" applyFont="1" applyFill="1" applyBorder="1" applyAlignment="1" applyProtection="1">
      <alignment horizontal="center" vertical="center" wrapText="1"/>
      <protection locked="0"/>
    </xf>
    <xf numFmtId="0" fontId="7" fillId="5" borderId="4" xfId="0" applyFont="1" applyFill="1" applyBorder="1" applyAlignment="1" applyProtection="1">
      <alignment horizontal="center" vertical="center" wrapText="1"/>
      <protection locked="0"/>
    </xf>
    <xf numFmtId="0" fontId="7" fillId="5" borderId="5" xfId="0" applyFont="1" applyFill="1" applyBorder="1" applyAlignment="1" applyProtection="1">
      <alignment horizontal="center" vertical="top" wrapText="1"/>
      <protection locked="0"/>
    </xf>
    <xf numFmtId="0" fontId="7" fillId="6" borderId="6" xfId="0" applyFont="1" applyFill="1" applyBorder="1" applyAlignment="1" applyProtection="1">
      <alignment horizontal="left" vertical="top" wrapText="1"/>
      <protection locked="0"/>
    </xf>
    <xf numFmtId="0" fontId="7" fillId="6" borderId="7" xfId="0" applyFont="1" applyFill="1" applyBorder="1" applyAlignment="1" applyProtection="1">
      <alignment horizontal="left" vertical="top" wrapText="1"/>
      <protection locked="0"/>
    </xf>
    <xf numFmtId="4" fontId="5" fillId="0" borderId="0" xfId="0" applyNumberFormat="1" applyFont="1" applyAlignment="1" applyProtection="1">
      <alignment horizontal="right" vertical="top" wrapText="1"/>
      <protection locked="0"/>
    </xf>
    <xf numFmtId="0" fontId="7" fillId="6" borderId="6" xfId="0" applyFont="1" applyFill="1" applyBorder="1" applyAlignment="1" applyProtection="1">
      <alignment horizontal="left" vertical="top" wrapText="1" indent="1"/>
      <protection locked="0"/>
    </xf>
    <xf numFmtId="4" fontId="5" fillId="6" borderId="0" xfId="0" applyNumberFormat="1" applyFont="1" applyFill="1" applyAlignment="1" applyProtection="1">
      <alignment horizontal="right" vertical="top" wrapText="1"/>
      <protection locked="0"/>
    </xf>
    <xf numFmtId="0" fontId="7" fillId="6" borderId="6" xfId="0" applyFont="1" applyFill="1" applyBorder="1" applyAlignment="1" applyProtection="1">
      <alignment horizontal="left" vertical="top" wrapText="1" indent="2"/>
      <protection locked="0"/>
    </xf>
    <xf numFmtId="0" fontId="7" fillId="6" borderId="8" xfId="0" applyFont="1" applyFill="1" applyBorder="1" applyAlignment="1" applyProtection="1">
      <alignment horizontal="left" vertical="top" wrapText="1" indent="1"/>
      <protection locked="0"/>
    </xf>
    <xf numFmtId="0" fontId="7" fillId="6" borderId="8" xfId="0" applyFont="1" applyFill="1" applyBorder="1" applyAlignment="1" applyProtection="1">
      <alignment horizontal="left" vertical="top" wrapText="1"/>
      <protection locked="0"/>
    </xf>
    <xf numFmtId="0" fontId="7" fillId="6" borderId="9" xfId="0" applyFont="1" applyFill="1" applyBorder="1" applyAlignment="1" applyProtection="1">
      <alignment horizontal="left" vertical="top" wrapText="1"/>
      <protection locked="0"/>
    </xf>
    <xf numFmtId="0" fontId="0" fillId="7" borderId="0" xfId="0" applyFill="1" applyAlignment="1">
      <alignment wrapText="1"/>
    </xf>
    <xf numFmtId="0" fontId="2" fillId="3" borderId="0" xfId="0" applyFont="1" applyFill="1"/>
    <xf numFmtId="0" fontId="0" fillId="4" borderId="10" xfId="0" applyFill="1" applyBorder="1"/>
    <xf numFmtId="0" fontId="0" fillId="0" borderId="10" xfId="0" applyBorder="1"/>
    <xf numFmtId="0" fontId="0" fillId="0" borderId="2" xfId="0" applyBorder="1"/>
    <xf numFmtId="165" fontId="0" fillId="0" borderId="0" xfId="0" applyNumberFormat="1"/>
    <xf numFmtId="165" fontId="0" fillId="4" borderId="10" xfId="0" applyNumberFormat="1" applyFill="1" applyBorder="1"/>
    <xf numFmtId="0" fontId="7" fillId="6" borderId="8" xfId="0" applyFont="1" applyFill="1" applyBorder="1" applyAlignment="1" applyProtection="1">
      <alignment horizontal="left" vertical="top" wrapText="1" indent="2"/>
      <protection locked="0"/>
    </xf>
    <xf numFmtId="0" fontId="0" fillId="8" borderId="11" xfId="2" applyFont="1"/>
    <xf numFmtId="0" fontId="10" fillId="0" borderId="12" xfId="0" applyFont="1" applyBorder="1" applyAlignment="1" applyProtection="1">
      <alignment vertical="top"/>
      <protection locked="0"/>
    </xf>
    <xf numFmtId="0" fontId="12" fillId="0" borderId="12" xfId="0" applyFont="1" applyBorder="1" applyAlignment="1" applyProtection="1">
      <alignment vertical="top" wrapText="1"/>
      <protection locked="0"/>
    </xf>
    <xf numFmtId="0" fontId="12" fillId="5" borderId="13" xfId="0" applyFont="1" applyFill="1" applyBorder="1" applyAlignment="1" applyProtection="1">
      <alignment horizontal="center" vertical="center" wrapText="1"/>
      <protection locked="0"/>
    </xf>
    <xf numFmtId="0" fontId="12" fillId="5" borderId="14" xfId="0" applyFont="1" applyFill="1" applyBorder="1" applyAlignment="1" applyProtection="1">
      <alignment horizontal="center" vertical="center" wrapText="1"/>
      <protection locked="0"/>
    </xf>
    <xf numFmtId="0" fontId="12" fillId="5" borderId="15" xfId="0" applyFont="1" applyFill="1" applyBorder="1" applyAlignment="1" applyProtection="1">
      <alignment horizontal="center" vertical="top" wrapText="1"/>
      <protection locked="0"/>
    </xf>
    <xf numFmtId="0" fontId="12" fillId="5" borderId="16" xfId="0" applyFont="1" applyFill="1" applyBorder="1" applyAlignment="1" applyProtection="1">
      <alignment horizontal="center" vertical="top" wrapText="1"/>
      <protection locked="0"/>
    </xf>
    <xf numFmtId="0" fontId="12" fillId="5" borderId="17" xfId="0" applyFont="1" applyFill="1" applyBorder="1" applyAlignment="1" applyProtection="1">
      <alignment horizontal="center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12" fillId="6" borderId="19" xfId="0" applyFont="1" applyFill="1" applyBorder="1" applyAlignment="1" applyProtection="1">
      <alignment horizontal="left" vertical="top" wrapText="1"/>
      <protection locked="0"/>
    </xf>
    <xf numFmtId="0" fontId="12" fillId="6" borderId="20" xfId="0" applyFont="1" applyFill="1" applyBorder="1" applyAlignment="1" applyProtection="1">
      <alignment horizontal="left" vertical="top" wrapText="1"/>
      <protection locked="0"/>
    </xf>
    <xf numFmtId="4" fontId="10" fillId="0" borderId="12" xfId="0" applyNumberFormat="1" applyFont="1" applyBorder="1" applyAlignment="1" applyProtection="1">
      <alignment horizontal="right" vertical="top" wrapText="1"/>
      <protection locked="0"/>
    </xf>
    <xf numFmtId="0" fontId="12" fillId="6" borderId="21" xfId="0" applyFont="1" applyFill="1" applyBorder="1" applyAlignment="1" applyProtection="1">
      <alignment horizontal="left" vertical="top" wrapText="1" indent="1"/>
      <protection locked="0"/>
    </xf>
    <xf numFmtId="0" fontId="12" fillId="6" borderId="22" xfId="0" applyFont="1" applyFill="1" applyBorder="1" applyAlignment="1" applyProtection="1">
      <alignment horizontal="left" vertical="top" wrapText="1" indent="1"/>
      <protection locked="0"/>
    </xf>
    <xf numFmtId="0" fontId="12" fillId="6" borderId="22" xfId="0" applyFont="1" applyFill="1" applyBorder="1" applyAlignment="1" applyProtection="1">
      <alignment horizontal="left" vertical="top" wrapText="1"/>
      <protection locked="0"/>
    </xf>
    <xf numFmtId="0" fontId="12" fillId="6" borderId="23" xfId="0" applyFont="1" applyFill="1" applyBorder="1" applyAlignment="1" applyProtection="1">
      <alignment horizontal="left" vertical="top" wrapText="1"/>
      <protection locked="0"/>
    </xf>
    <xf numFmtId="4" fontId="10" fillId="6" borderId="12" xfId="0" applyNumberFormat="1" applyFont="1" applyFill="1" applyBorder="1" applyAlignment="1" applyProtection="1">
      <alignment horizontal="right" vertical="top" wrapText="1"/>
      <protection locked="0"/>
    </xf>
    <xf numFmtId="0" fontId="12" fillId="6" borderId="21" xfId="0" applyFont="1" applyFill="1" applyBorder="1" applyAlignment="1" applyProtection="1">
      <alignment horizontal="left" vertical="top" wrapText="1" indent="2"/>
      <protection locked="0"/>
    </xf>
    <xf numFmtId="0" fontId="12" fillId="6" borderId="22" xfId="0" applyFont="1" applyFill="1" applyBorder="1" applyAlignment="1" applyProtection="1">
      <alignment horizontal="left" vertical="top" wrapText="1" indent="2"/>
      <protection locked="0"/>
    </xf>
    <xf numFmtId="0" fontId="12" fillId="6" borderId="21" xfId="0" applyFont="1" applyFill="1" applyBorder="1" applyAlignment="1" applyProtection="1">
      <alignment horizontal="left" vertical="top" wrapText="1"/>
      <protection locked="0"/>
    </xf>
    <xf numFmtId="0" fontId="12" fillId="6" borderId="24" xfId="0" applyFont="1" applyFill="1" applyBorder="1" applyAlignment="1" applyProtection="1">
      <alignment horizontal="left" vertical="top" wrapText="1" indent="1"/>
      <protection locked="0"/>
    </xf>
    <xf numFmtId="0" fontId="12" fillId="6" borderId="25" xfId="0" applyFont="1" applyFill="1" applyBorder="1" applyAlignment="1" applyProtection="1">
      <alignment horizontal="left" vertical="top" wrapText="1" indent="1"/>
      <protection locked="0"/>
    </xf>
    <xf numFmtId="0" fontId="12" fillId="6" borderId="25" xfId="0" applyFont="1" applyFill="1" applyBorder="1" applyAlignment="1" applyProtection="1">
      <alignment horizontal="left" vertical="top" wrapText="1"/>
      <protection locked="0"/>
    </xf>
    <xf numFmtId="0" fontId="12" fillId="6" borderId="26" xfId="0" applyFont="1" applyFill="1" applyBorder="1" applyAlignment="1" applyProtection="1">
      <alignment horizontal="left" vertical="top" wrapText="1"/>
      <protection locked="0"/>
    </xf>
    <xf numFmtId="0" fontId="12" fillId="5" borderId="0" xfId="0" applyFont="1" applyFill="1" applyAlignment="1" applyProtection="1">
      <alignment horizontal="center" vertical="top" wrapText="1"/>
      <protection locked="0"/>
    </xf>
    <xf numFmtId="4" fontId="10" fillId="0" borderId="12" xfId="0" applyNumberFormat="1" applyFont="1" applyBorder="1" applyAlignment="1">
      <alignment horizontal="right" vertical="top" wrapText="1"/>
    </xf>
    <xf numFmtId="0" fontId="7" fillId="5" borderId="3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6" fillId="0" borderId="0" xfId="0" applyFont="1" applyAlignment="1" applyProtection="1">
      <alignment vertical="top" wrapText="1"/>
      <protection locked="0"/>
    </xf>
    <xf numFmtId="0" fontId="5" fillId="0" borderId="0" xfId="0" applyFont="1" applyAlignment="1" applyProtection="1">
      <alignment vertical="top" wrapText="1"/>
      <protection locked="0"/>
    </xf>
    <xf numFmtId="0" fontId="7" fillId="0" borderId="0" xfId="0" applyFont="1" applyAlignment="1" applyProtection="1">
      <alignment vertical="top" wrapText="1"/>
      <protection locked="0"/>
    </xf>
    <xf numFmtId="0" fontId="9" fillId="0" borderId="12" xfId="0" applyFont="1" applyBorder="1" applyAlignment="1" applyProtection="1">
      <alignment vertical="top" wrapText="1"/>
      <protection locked="0"/>
    </xf>
    <xf numFmtId="0" fontId="11" fillId="0" borderId="12" xfId="0" applyFont="1" applyBorder="1" applyAlignment="1" applyProtection="1">
      <alignment vertical="top" wrapText="1"/>
      <protection locked="0"/>
    </xf>
    <xf numFmtId="0" fontId="10" fillId="0" borderId="12" xfId="0" applyFont="1" applyBorder="1" applyAlignment="1" applyProtection="1">
      <alignment vertical="top" wrapText="1"/>
      <protection locked="0"/>
    </xf>
    <xf numFmtId="0" fontId="12" fillId="0" borderId="12" xfId="0" applyFont="1" applyBorder="1" applyAlignment="1" applyProtection="1">
      <alignment vertical="top" wrapText="1"/>
      <protection locked="0"/>
    </xf>
    <xf numFmtId="0" fontId="12" fillId="5" borderId="13" xfId="0" applyFont="1" applyFill="1" applyBorder="1" applyAlignment="1" applyProtection="1">
      <alignment horizontal="center" vertical="center" wrapText="1"/>
      <protection locked="0"/>
    </xf>
  </cellXfs>
  <cellStyles count="3">
    <cellStyle name="Input" xfId="1" builtinId="20"/>
    <cellStyle name="Normal" xfId="0" builtinId="0"/>
    <cellStyle name="Note" xfId="2" builtinId="1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A34290-13FF-2E42-BC10-3D0CAEA24F90}" name="Table5" displayName="Table5" ref="B14:F18" totalsRowShown="0">
  <autoFilter ref="B14:F18" xr:uid="{B0A34290-13FF-2E42-BC10-3D0CAEA24F90}"/>
  <tableColumns count="5">
    <tableColumn id="1" xr3:uid="{1A88E61A-91B6-6E4D-AF36-4AE8FBEAF332}" name="quarter"/>
    <tableColumn id="2" xr3:uid="{5A57658A-7BA7-794D-A50D-1D38D362472F}" name="c" dataDxfId="12">
      <calculatedColumnFormula>C8-C4*(1+$E$22)</calculatedColumnFormula>
    </tableColumn>
    <tableColumn id="3" xr3:uid="{4631620C-C9F3-434A-89EE-746EA6360495}" name="i" dataDxfId="11">
      <calculatedColumnFormula>D8-D4*(1+$E$22)</calculatedColumnFormula>
    </tableColumn>
    <tableColumn id="4" xr3:uid="{CB5DD912-81B6-BC45-ABD7-8DD5BCADF6B0}" name="g" dataDxfId="10">
      <calculatedColumnFormula>E8-E4*(1+$E$22)</calculatedColumnFormula>
    </tableColumn>
    <tableColumn id="5" xr3:uid="{4BB921A7-2E75-524F-937C-DD6E7944F590}" name="x" dataDxfId="9">
      <calculatedColumnFormula>F8-F4*(1+$E$22)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FBBE5F-5DFF-474A-92CF-DB5842E8E891}" name="Table1" displayName="Table1" ref="A27:F31" totalsRowShown="0" headerRowDxfId="8" dataDxfId="7" tableBorderDxfId="6">
  <autoFilter ref="A27:F31" xr:uid="{78FBBE5F-5DFF-474A-92CF-DB5842E8E891}"/>
  <tableColumns count="6">
    <tableColumn id="1" xr3:uid="{82815527-853B-9645-A028-85D37F019E7C}" name="year" dataDxfId="5"/>
    <tableColumn id="2" xr3:uid="{CD1EA00E-4C47-1E44-A5D4-CB4CC264D3DD}" name="quarter" dataDxfId="4"/>
    <tableColumn id="16" xr3:uid="{F6DDE57E-9885-784B-B73F-B87C086E10CB}" name="c (readjusted monthly)" dataDxfId="3">
      <calculatedColumnFormula>C15/3/1000</calculatedColumnFormula>
    </tableColumn>
    <tableColumn id="17" xr3:uid="{EB4D1FC1-F137-EB47-80DC-75B4EE40A4DA}" name="i (readjusted monthly)" dataDxfId="2">
      <calculatedColumnFormula>D15/3/1000</calculatedColumnFormula>
    </tableColumn>
    <tableColumn id="18" xr3:uid="{3BA88C1D-BED3-3348-B2E0-A158CDC149D5}" name="g (readjusted monthly)" dataDxfId="1">
      <calculatedColumnFormula>E15/3/1000</calculatedColumnFormula>
    </tableColumn>
    <tableColumn id="19" xr3:uid="{0F0D2199-11E4-D749-9837-A589AD775A0E}" name="x (readjusted monthly)" dataDxfId="0">
      <calculatedColumnFormula>F15/3/1000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7D0101-3C5B-1742-AE22-73DF80B995E5}" name="Table4" displayName="Table4" ref="A3:F11" totalsRowShown="0">
  <autoFilter ref="A3:F11" xr:uid="{077D0101-3C5B-1742-AE22-73DF80B995E5}"/>
  <tableColumns count="6">
    <tableColumn id="1" xr3:uid="{77133A42-5B72-B24D-950C-8587E2985594}" name="year"/>
    <tableColumn id="2" xr3:uid="{C929DB6F-EDDC-0843-BB93-922A79B43D78}" name="quarter"/>
    <tableColumn id="3" xr3:uid="{AB5D4F32-9C79-2F42-9110-248365EFB966}" name="C"/>
    <tableColumn id="4" xr3:uid="{97DE999D-40D7-4442-BCDB-BD5E91AC16D2}" name="I"/>
    <tableColumn id="5" xr3:uid="{6990122F-41E8-B449-9704-781894146363}" name="G"/>
    <tableColumn id="6" xr3:uid="{96840EE9-B87D-2949-863A-BBCDC00EDE05}" name="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1FC9-F629-C94B-B50B-F52C769E5EA3}">
  <dimension ref="A2:H31"/>
  <sheetViews>
    <sheetView tabSelected="1" workbookViewId="0">
      <selection activeCell="A25" sqref="A25"/>
    </sheetView>
  </sheetViews>
  <sheetFormatPr baseColWidth="10" defaultRowHeight="16" x14ac:dyDescent="0.2"/>
  <cols>
    <col min="3" max="3" width="11.5" bestFit="1" customWidth="1"/>
  </cols>
  <sheetData>
    <row r="2" spans="1:8" x14ac:dyDescent="0.2">
      <c r="A2" s="1" t="s">
        <v>168</v>
      </c>
      <c r="C2" s="2"/>
      <c r="D2" s="2"/>
      <c r="E2" s="2"/>
      <c r="F2" s="2"/>
    </row>
    <row r="3" spans="1: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s="3" t="s">
        <v>10</v>
      </c>
    </row>
    <row r="4" spans="1:8" x14ac:dyDescent="0.2">
      <c r="A4">
        <v>2019</v>
      </c>
      <c r="B4">
        <v>1</v>
      </c>
      <c r="C4">
        <v>163072.15811075</v>
      </c>
      <c r="D4">
        <v>61942.763626394997</v>
      </c>
      <c r="E4">
        <v>55079.915295108003</v>
      </c>
      <c r="F4">
        <v>6816.8206540829997</v>
      </c>
      <c r="H4" t="s">
        <v>162</v>
      </c>
    </row>
    <row r="5" spans="1:8" x14ac:dyDescent="0.2">
      <c r="A5">
        <v>2019</v>
      </c>
      <c r="B5">
        <v>2</v>
      </c>
      <c r="C5">
        <v>158943.02910725001</v>
      </c>
      <c r="D5">
        <v>70592.570430417007</v>
      </c>
      <c r="E5">
        <v>55568.562170306002</v>
      </c>
      <c r="F5">
        <v>16566.076444431004</v>
      </c>
      <c r="H5" t="s">
        <v>163</v>
      </c>
    </row>
    <row r="6" spans="1:8" x14ac:dyDescent="0.2">
      <c r="A6">
        <v>2019</v>
      </c>
      <c r="B6">
        <v>3</v>
      </c>
      <c r="C6">
        <v>162048.40711815</v>
      </c>
      <c r="D6">
        <v>63059.357310835003</v>
      </c>
      <c r="E6">
        <v>55027.846365783</v>
      </c>
      <c r="F6">
        <v>15281.994608934008</v>
      </c>
      <c r="H6" t="s">
        <v>164</v>
      </c>
    </row>
    <row r="7" spans="1:8" x14ac:dyDescent="0.2">
      <c r="A7">
        <v>2019</v>
      </c>
      <c r="B7">
        <v>4</v>
      </c>
      <c r="C7">
        <v>165634.37934501999</v>
      </c>
      <c r="D7">
        <v>70306.375544308001</v>
      </c>
      <c r="E7">
        <v>58332.220726752996</v>
      </c>
      <c r="F7">
        <v>11252.586990117998</v>
      </c>
      <c r="H7" t="s">
        <v>165</v>
      </c>
    </row>
    <row r="8" spans="1:8" x14ac:dyDescent="0.2">
      <c r="A8">
        <v>2020</v>
      </c>
      <c r="B8">
        <v>1</v>
      </c>
      <c r="C8">
        <v>152719.95015684</v>
      </c>
      <c r="D8">
        <v>59520.947809853991</v>
      </c>
      <c r="E8">
        <v>56165.352206407995</v>
      </c>
      <c r="F8">
        <v>6279.9784682010068</v>
      </c>
      <c r="H8" t="s">
        <v>166</v>
      </c>
    </row>
    <row r="9" spans="1:8" x14ac:dyDescent="0.2">
      <c r="A9">
        <v>2020</v>
      </c>
      <c r="B9">
        <v>2</v>
      </c>
      <c r="C9">
        <v>120754.27333036999</v>
      </c>
      <c r="D9">
        <v>53133.598306243999</v>
      </c>
      <c r="E9">
        <v>56947.387471836999</v>
      </c>
      <c r="F9">
        <v>4545.4597356219965</v>
      </c>
      <c r="H9" t="s">
        <v>11</v>
      </c>
    </row>
    <row r="10" spans="1:8" x14ac:dyDescent="0.2">
      <c r="A10">
        <v>2020</v>
      </c>
      <c r="B10">
        <v>3</v>
      </c>
      <c r="C10">
        <v>149291.3322492</v>
      </c>
      <c r="D10">
        <v>56147.317182692997</v>
      </c>
      <c r="E10">
        <v>57039.509423718999</v>
      </c>
      <c r="F10">
        <v>5574.1611266289983</v>
      </c>
      <c r="H10" t="s">
        <v>12</v>
      </c>
    </row>
    <row r="11" spans="1:8" x14ac:dyDescent="0.2">
      <c r="A11">
        <v>2020</v>
      </c>
      <c r="B11">
        <v>4</v>
      </c>
      <c r="C11">
        <v>147420.14293494</v>
      </c>
      <c r="D11">
        <v>62045.750422532998</v>
      </c>
      <c r="E11">
        <v>61632.589785467004</v>
      </c>
      <c r="F11">
        <v>5752.8483890439966</v>
      </c>
      <c r="H11" t="s">
        <v>13</v>
      </c>
    </row>
    <row r="12" spans="1:8" x14ac:dyDescent="0.2">
      <c r="H12" t="s">
        <v>14</v>
      </c>
    </row>
    <row r="13" spans="1:8" x14ac:dyDescent="0.2">
      <c r="A13" s="1" t="s">
        <v>169</v>
      </c>
    </row>
    <row r="14" spans="1:8" x14ac:dyDescent="0.2">
      <c r="B14" t="s">
        <v>1</v>
      </c>
      <c r="C14" t="s">
        <v>6</v>
      </c>
      <c r="D14" t="s">
        <v>7</v>
      </c>
      <c r="E14" t="s">
        <v>8</v>
      </c>
      <c r="F14" t="s">
        <v>9</v>
      </c>
      <c r="H14" t="s">
        <v>167</v>
      </c>
    </row>
    <row r="15" spans="1:8" x14ac:dyDescent="0.2">
      <c r="B15">
        <v>1</v>
      </c>
      <c r="C15" s="25">
        <f t="shared" ref="C15:C18" si="0">C8-C4*(1+$E$22)</f>
        <v>-12225.656278353737</v>
      </c>
      <c r="D15" s="25">
        <f t="shared" ref="D15:D18" si="1">D8-D4*(1+$E$22)</f>
        <v>-3133.4429150704309</v>
      </c>
      <c r="E15" s="25">
        <f t="shared" ref="E15:E18" si="2">E8-E4*(1+$E$22)</f>
        <v>452.65338641376729</v>
      </c>
      <c r="F15" s="25">
        <f t="shared" ref="F15:F18" si="3">F8-F4*(1+$E$22)</f>
        <v>-615.15697229545276</v>
      </c>
    </row>
    <row r="16" spans="1:8" x14ac:dyDescent="0.2">
      <c r="B16">
        <v>2</v>
      </c>
      <c r="C16" s="25">
        <f t="shared" si="0"/>
        <v>-40014.766758845188</v>
      </c>
      <c r="D16" s="25">
        <f t="shared" si="1"/>
        <v>-18269.972201213903</v>
      </c>
      <c r="E16" s="25">
        <f t="shared" si="2"/>
        <v>740.42797548956878</v>
      </c>
      <c r="F16" s="25">
        <f t="shared" si="3"/>
        <v>-12210.935451854944</v>
      </c>
    </row>
    <row r="17" spans="1:6" x14ac:dyDescent="0.2">
      <c r="B17">
        <v>3</v>
      </c>
      <c r="C17" s="25">
        <f t="shared" si="0"/>
        <v>-14618.761868812318</v>
      </c>
      <c r="D17" s="25">
        <f t="shared" si="1"/>
        <v>-7636.4951710086752</v>
      </c>
      <c r="E17" s="25">
        <f t="shared" si="2"/>
        <v>1379.477724976161</v>
      </c>
      <c r="F17" s="25">
        <f t="shared" si="3"/>
        <v>-9883.4000997212206</v>
      </c>
    </row>
    <row r="18" spans="1:6" x14ac:dyDescent="0.2">
      <c r="B18">
        <v>4</v>
      </c>
      <c r="C18" s="25">
        <f t="shared" si="0"/>
        <v>-20117.120716323523</v>
      </c>
      <c r="D18" s="25">
        <f t="shared" si="1"/>
        <v>-9068.3372596847985</v>
      </c>
      <c r="E18" s="25">
        <f t="shared" si="2"/>
        <v>2630.2215458111605</v>
      </c>
      <c r="F18" s="25">
        <f t="shared" si="3"/>
        <v>-5629.0135213701869</v>
      </c>
    </row>
    <row r="20" spans="1:6" x14ac:dyDescent="0.2">
      <c r="A20" s="1" t="s">
        <v>147</v>
      </c>
    </row>
    <row r="21" spans="1:6" x14ac:dyDescent="0.2">
      <c r="A21" s="1"/>
      <c r="D21" s="4"/>
      <c r="E21" s="4" t="s">
        <v>131</v>
      </c>
    </row>
    <row r="22" spans="1:6" x14ac:dyDescent="0.2">
      <c r="A22" s="1"/>
      <c r="D22" s="4" t="s">
        <v>15</v>
      </c>
      <c r="E22" s="5">
        <f>'Spain Annual GDP Growth'!N27</f>
        <v>1.148846220071114E-2</v>
      </c>
    </row>
    <row r="24" spans="1:6" x14ac:dyDescent="0.2">
      <c r="A24" s="1" t="s">
        <v>170</v>
      </c>
    </row>
    <row r="26" spans="1:6" ht="17" x14ac:dyDescent="0.2">
      <c r="A26" s="20" t="s">
        <v>122</v>
      </c>
      <c r="B26" s="20"/>
      <c r="C26" s="20" t="s">
        <v>127</v>
      </c>
      <c r="D26" s="20" t="s">
        <v>128</v>
      </c>
      <c r="E26" s="20" t="s">
        <v>129</v>
      </c>
      <c r="F26" s="20" t="s">
        <v>130</v>
      </c>
    </row>
    <row r="27" spans="1:6" x14ac:dyDescent="0.2">
      <c r="A27" s="21" t="s">
        <v>0</v>
      </c>
      <c r="B27" s="21" t="s">
        <v>1</v>
      </c>
      <c r="C27" s="21" t="s">
        <v>123</v>
      </c>
      <c r="D27" s="21" t="s">
        <v>124</v>
      </c>
      <c r="E27" s="21" t="s">
        <v>125</v>
      </c>
      <c r="F27" s="21" t="s">
        <v>126</v>
      </c>
    </row>
    <row r="28" spans="1:6" x14ac:dyDescent="0.2">
      <c r="A28" s="22">
        <v>2020</v>
      </c>
      <c r="B28" s="22">
        <v>1</v>
      </c>
      <c r="C28" s="26">
        <f>C15/3/1000</f>
        <v>-4.0752187594512455</v>
      </c>
      <c r="D28" s="26">
        <f t="shared" ref="D28:F28" si="4">D15/3/1000</f>
        <v>-1.0444809716901435</v>
      </c>
      <c r="E28" s="26">
        <f t="shared" si="4"/>
        <v>0.15088446213792245</v>
      </c>
      <c r="F28" s="26">
        <f t="shared" si="4"/>
        <v>-0.20505232409848426</v>
      </c>
    </row>
    <row r="29" spans="1:6" x14ac:dyDescent="0.2">
      <c r="A29" s="23">
        <v>2020</v>
      </c>
      <c r="B29" s="23">
        <v>2</v>
      </c>
      <c r="C29" s="26">
        <f t="shared" ref="C29:F29" si="5">C16/3/1000</f>
        <v>-13.338255586281729</v>
      </c>
      <c r="D29" s="26">
        <f t="shared" si="5"/>
        <v>-6.0899907337379675</v>
      </c>
      <c r="E29" s="26">
        <f t="shared" si="5"/>
        <v>0.2468093251631896</v>
      </c>
      <c r="F29" s="26">
        <f t="shared" si="5"/>
        <v>-4.0703118172849813</v>
      </c>
    </row>
    <row r="30" spans="1:6" x14ac:dyDescent="0.2">
      <c r="A30" s="22">
        <v>2020</v>
      </c>
      <c r="B30" s="22">
        <v>3</v>
      </c>
      <c r="C30" s="26">
        <f t="shared" ref="C30:F30" si="6">C17/3/1000</f>
        <v>-4.8729206229374391</v>
      </c>
      <c r="D30" s="26">
        <f t="shared" si="6"/>
        <v>-2.5454983903362249</v>
      </c>
      <c r="E30" s="26">
        <f t="shared" si="6"/>
        <v>0.459825908325387</v>
      </c>
      <c r="F30" s="26">
        <f t="shared" si="6"/>
        <v>-3.2944666999070735</v>
      </c>
    </row>
    <row r="31" spans="1:6" x14ac:dyDescent="0.2">
      <c r="A31" s="24">
        <v>2020</v>
      </c>
      <c r="B31" s="24">
        <v>4</v>
      </c>
      <c r="C31" s="26">
        <f t="shared" ref="C31:F31" si="7">C18/3/1000</f>
        <v>-6.7057069054411738</v>
      </c>
      <c r="D31" s="26">
        <f t="shared" si="7"/>
        <v>-3.0227790865615995</v>
      </c>
      <c r="E31" s="26">
        <f t="shared" si="7"/>
        <v>0.87674051527038688</v>
      </c>
      <c r="F31" s="26">
        <f t="shared" si="7"/>
        <v>-1.876337840456729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21ED-F68C-6E4B-B1A9-130A67346949}">
  <dimension ref="A1:O27"/>
  <sheetViews>
    <sheetView topLeftCell="A15" zoomScale="109" zoomScaleNormal="109" workbookViewId="0">
      <selection activeCell="E18" sqref="E18"/>
    </sheetView>
  </sheetViews>
  <sheetFormatPr baseColWidth="10" defaultRowHeight="16" x14ac:dyDescent="0.2"/>
  <cols>
    <col min="1" max="1" width="23.1640625" customWidth="1"/>
  </cols>
  <sheetData>
    <row r="1" spans="1:15" ht="32" customHeight="1" x14ac:dyDescent="0.2">
      <c r="A1" s="55" t="s">
        <v>16</v>
      </c>
      <c r="B1" s="55"/>
      <c r="C1" s="55"/>
      <c r="D1" s="55"/>
      <c r="E1" s="55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6" customHeight="1" x14ac:dyDescent="0.2">
      <c r="A2" s="56" t="s">
        <v>148</v>
      </c>
      <c r="B2" s="56"/>
      <c r="C2" s="5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57"/>
      <c r="B3" s="57"/>
      <c r="C3" s="5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6" customHeight="1" x14ac:dyDescent="0.2">
      <c r="A4" s="58" t="s">
        <v>17</v>
      </c>
      <c r="B4" s="58"/>
      <c r="C4" s="58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58" t="s">
        <v>18</v>
      </c>
      <c r="B5" s="58"/>
      <c r="C5" s="7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54" t="s">
        <v>19</v>
      </c>
      <c r="B7" s="54"/>
      <c r="C7" s="8" t="s">
        <v>20</v>
      </c>
      <c r="D7" s="9" t="s">
        <v>21</v>
      </c>
      <c r="E7" s="10" t="s">
        <v>149</v>
      </c>
      <c r="F7" s="10" t="s">
        <v>150</v>
      </c>
      <c r="G7" s="10" t="s">
        <v>151</v>
      </c>
      <c r="H7" s="10" t="s">
        <v>152</v>
      </c>
      <c r="I7" s="10" t="s">
        <v>153</v>
      </c>
      <c r="J7" s="10" t="s">
        <v>154</v>
      </c>
      <c r="K7" s="10" t="s">
        <v>155</v>
      </c>
      <c r="L7" s="10" t="s">
        <v>156</v>
      </c>
      <c r="M7" s="10" t="s">
        <v>157</v>
      </c>
      <c r="N7" s="10" t="s">
        <v>139</v>
      </c>
    </row>
    <row r="8" spans="1:15" ht="36" x14ac:dyDescent="0.2">
      <c r="A8" s="11" t="s">
        <v>22</v>
      </c>
      <c r="B8" s="11" t="s">
        <v>22</v>
      </c>
      <c r="C8" s="11"/>
      <c r="D8" s="12"/>
      <c r="E8" s="13" t="s">
        <v>23</v>
      </c>
      <c r="F8" s="13" t="s">
        <v>23</v>
      </c>
      <c r="G8" s="13" t="s">
        <v>23</v>
      </c>
      <c r="H8" s="13" t="s">
        <v>23</v>
      </c>
      <c r="I8" s="13" t="s">
        <v>23</v>
      </c>
      <c r="J8" s="13" t="s">
        <v>23</v>
      </c>
      <c r="K8" s="13" t="s">
        <v>23</v>
      </c>
      <c r="L8" s="13" t="s">
        <v>23</v>
      </c>
      <c r="M8" s="13" t="s">
        <v>23</v>
      </c>
      <c r="N8" s="13" t="s">
        <v>23</v>
      </c>
    </row>
    <row r="9" spans="1:15" ht="72" customHeight="1" x14ac:dyDescent="0.2">
      <c r="A9" s="14" t="s">
        <v>24</v>
      </c>
      <c r="B9" s="14" t="s">
        <v>25</v>
      </c>
      <c r="C9" s="11"/>
      <c r="D9" s="12" t="s">
        <v>26</v>
      </c>
      <c r="E9" s="15">
        <v>1072709</v>
      </c>
      <c r="F9" s="15">
        <v>1063763</v>
      </c>
      <c r="G9" s="15">
        <v>1031104</v>
      </c>
      <c r="H9" s="15">
        <v>1020677</v>
      </c>
      <c r="I9" s="15">
        <v>1032608</v>
      </c>
      <c r="J9" s="15">
        <v>1078092</v>
      </c>
      <c r="K9" s="15">
        <v>1114420</v>
      </c>
      <c r="L9" s="15">
        <v>1162492</v>
      </c>
      <c r="M9" s="15">
        <v>1203859</v>
      </c>
      <c r="N9" s="15">
        <v>1245513</v>
      </c>
    </row>
    <row r="10" spans="1:15" ht="108" customHeight="1" x14ac:dyDescent="0.2">
      <c r="A10" s="16" t="s">
        <v>27</v>
      </c>
      <c r="B10" s="16" t="s">
        <v>28</v>
      </c>
      <c r="C10" s="11"/>
      <c r="D10" s="12" t="s">
        <v>26</v>
      </c>
      <c r="E10" s="13">
        <v>623125</v>
      </c>
      <c r="F10" s="13">
        <v>622085</v>
      </c>
      <c r="G10" s="13">
        <v>613733</v>
      </c>
      <c r="H10" s="13">
        <v>601748</v>
      </c>
      <c r="I10" s="13">
        <v>612711</v>
      </c>
      <c r="J10" s="13">
        <v>630215</v>
      </c>
      <c r="K10" s="13">
        <v>648265</v>
      </c>
      <c r="L10" s="13">
        <v>678102</v>
      </c>
      <c r="M10" s="13">
        <v>699474</v>
      </c>
      <c r="N10" s="13">
        <v>714535</v>
      </c>
    </row>
    <row r="11" spans="1:15" ht="96" customHeight="1" x14ac:dyDescent="0.2">
      <c r="A11" s="16" t="s">
        <v>29</v>
      </c>
      <c r="B11" s="16" t="s">
        <v>30</v>
      </c>
      <c r="C11" s="11"/>
      <c r="D11" s="12" t="s">
        <v>26</v>
      </c>
      <c r="E11" s="15">
        <v>221331</v>
      </c>
      <c r="F11" s="15">
        <v>219898</v>
      </c>
      <c r="G11" s="15">
        <v>205987</v>
      </c>
      <c r="H11" s="15">
        <v>203181</v>
      </c>
      <c r="I11" s="15">
        <v>203133</v>
      </c>
      <c r="J11" s="15">
        <v>210417</v>
      </c>
      <c r="K11" s="15">
        <v>212863</v>
      </c>
      <c r="L11" s="15">
        <v>216961</v>
      </c>
      <c r="M11" s="15">
        <v>225295</v>
      </c>
      <c r="N11" s="15">
        <v>234928</v>
      </c>
    </row>
    <row r="12" spans="1:15" ht="84" customHeight="1" x14ac:dyDescent="0.2">
      <c r="A12" s="16" t="s">
        <v>31</v>
      </c>
      <c r="B12" s="16" t="s">
        <v>32</v>
      </c>
      <c r="C12" s="11"/>
      <c r="D12" s="12" t="s">
        <v>26</v>
      </c>
      <c r="E12" s="13">
        <v>233732</v>
      </c>
      <c r="F12" s="13">
        <v>212984</v>
      </c>
      <c r="G12" s="13">
        <v>191038</v>
      </c>
      <c r="H12" s="13">
        <v>177240</v>
      </c>
      <c r="I12" s="13">
        <v>183515</v>
      </c>
      <c r="J12" s="13">
        <v>194122</v>
      </c>
      <c r="K12" s="13">
        <v>200048</v>
      </c>
      <c r="L12" s="13">
        <v>216932</v>
      </c>
      <c r="M12" s="13">
        <v>233996</v>
      </c>
      <c r="N12" s="13">
        <v>249502</v>
      </c>
    </row>
    <row r="13" spans="1:15" ht="60" customHeight="1" x14ac:dyDescent="0.2">
      <c r="A13" s="16" t="s">
        <v>33</v>
      </c>
      <c r="B13" s="16" t="s">
        <v>34</v>
      </c>
      <c r="C13" s="11"/>
      <c r="D13" s="12" t="s">
        <v>26</v>
      </c>
      <c r="E13" s="15">
        <v>5515</v>
      </c>
      <c r="F13" s="15">
        <v>5852</v>
      </c>
      <c r="G13" s="15">
        <v>-948</v>
      </c>
      <c r="H13" s="15">
        <v>-1580</v>
      </c>
      <c r="I13" s="15">
        <v>1262</v>
      </c>
      <c r="J13" s="15">
        <v>10580</v>
      </c>
      <c r="K13" s="15">
        <v>8834</v>
      </c>
      <c r="L13" s="15">
        <v>8600</v>
      </c>
      <c r="M13" s="15">
        <v>12407</v>
      </c>
      <c r="N13" s="15">
        <v>9931</v>
      </c>
    </row>
    <row r="14" spans="1:15" ht="72" customHeight="1" x14ac:dyDescent="0.2">
      <c r="A14" s="16" t="s">
        <v>35</v>
      </c>
      <c r="B14" s="16" t="s">
        <v>36</v>
      </c>
      <c r="C14" s="11"/>
      <c r="D14" s="12" t="s">
        <v>26</v>
      </c>
      <c r="E14" s="13">
        <v>278386</v>
      </c>
      <c r="F14" s="13">
        <v>314182</v>
      </c>
      <c r="G14" s="13">
        <v>324335</v>
      </c>
      <c r="H14" s="13">
        <v>336333</v>
      </c>
      <c r="I14" s="13">
        <v>345593</v>
      </c>
      <c r="J14" s="13">
        <v>362356</v>
      </c>
      <c r="K14" s="13">
        <v>377370</v>
      </c>
      <c r="L14" s="13">
        <v>408390</v>
      </c>
      <c r="M14" s="13">
        <v>423097</v>
      </c>
      <c r="N14" s="13">
        <v>434770</v>
      </c>
    </row>
    <row r="15" spans="1:15" ht="72" customHeight="1" x14ac:dyDescent="0.2">
      <c r="A15" s="16" t="s">
        <v>37</v>
      </c>
      <c r="B15" s="16" t="s">
        <v>38</v>
      </c>
      <c r="C15" s="11"/>
      <c r="D15" s="12" t="s">
        <v>26</v>
      </c>
      <c r="E15" s="15">
        <v>289380</v>
      </c>
      <c r="F15" s="15">
        <v>311238</v>
      </c>
      <c r="G15" s="15">
        <v>303041</v>
      </c>
      <c r="H15" s="15">
        <v>296245</v>
      </c>
      <c r="I15" s="15">
        <v>313606</v>
      </c>
      <c r="J15" s="15">
        <v>329598</v>
      </c>
      <c r="K15" s="15">
        <v>332960</v>
      </c>
      <c r="L15" s="15">
        <v>366493</v>
      </c>
      <c r="M15" s="15">
        <v>390410</v>
      </c>
      <c r="N15" s="15">
        <v>398153</v>
      </c>
    </row>
    <row r="16" spans="1:15" ht="72" customHeight="1" x14ac:dyDescent="0.2">
      <c r="A16" s="16" t="s">
        <v>132</v>
      </c>
      <c r="B16" s="16" t="s">
        <v>133</v>
      </c>
      <c r="C16" s="11"/>
      <c r="D16" s="12" t="s">
        <v>26</v>
      </c>
      <c r="E16" s="13" t="s">
        <v>134</v>
      </c>
      <c r="F16" s="13" t="s">
        <v>134</v>
      </c>
      <c r="G16" s="13" t="s">
        <v>134</v>
      </c>
      <c r="H16" s="13" t="s">
        <v>134</v>
      </c>
      <c r="I16" s="13" t="s">
        <v>134</v>
      </c>
      <c r="J16" s="13" t="s">
        <v>134</v>
      </c>
      <c r="K16" s="13" t="s">
        <v>134</v>
      </c>
      <c r="L16" s="13" t="s">
        <v>134</v>
      </c>
      <c r="M16" s="13" t="s">
        <v>134</v>
      </c>
      <c r="N16" s="13" t="s">
        <v>134</v>
      </c>
    </row>
    <row r="17" spans="1:14" ht="36" x14ac:dyDescent="0.2">
      <c r="A17" s="11" t="s">
        <v>39</v>
      </c>
      <c r="B17" s="11" t="s">
        <v>39</v>
      </c>
      <c r="C17" s="11"/>
      <c r="D17" s="12"/>
      <c r="E17" s="15" t="s">
        <v>23</v>
      </c>
      <c r="F17" s="15" t="s">
        <v>23</v>
      </c>
      <c r="G17" s="15" t="s">
        <v>23</v>
      </c>
      <c r="H17" s="15" t="s">
        <v>23</v>
      </c>
      <c r="I17" s="15" t="s">
        <v>23</v>
      </c>
      <c r="J17" s="15" t="s">
        <v>23</v>
      </c>
      <c r="K17" s="15" t="s">
        <v>23</v>
      </c>
      <c r="L17" s="15" t="s">
        <v>23</v>
      </c>
      <c r="M17" s="15" t="s">
        <v>23</v>
      </c>
      <c r="N17" s="15" t="s">
        <v>23</v>
      </c>
    </row>
    <row r="18" spans="1:14" ht="72" customHeight="1" x14ac:dyDescent="0.2">
      <c r="A18" s="14" t="s">
        <v>40</v>
      </c>
      <c r="B18" s="14" t="s">
        <v>41</v>
      </c>
      <c r="C18" s="11" t="s">
        <v>149</v>
      </c>
      <c r="D18" s="12" t="s">
        <v>26</v>
      </c>
      <c r="E18" s="13">
        <v>1072709</v>
      </c>
      <c r="F18" s="13">
        <v>1063973.0212063</v>
      </c>
      <c r="G18" s="13">
        <v>1032490.8880000999</v>
      </c>
      <c r="H18" s="13">
        <v>1018001.5110865</v>
      </c>
      <c r="I18" s="13">
        <v>1032210.5254166999</v>
      </c>
      <c r="J18" s="13">
        <v>1071832.1212819</v>
      </c>
      <c r="K18" s="13">
        <v>1104391.9603048998</v>
      </c>
      <c r="L18" s="13">
        <v>1137256.0225566002</v>
      </c>
      <c r="M18" s="13">
        <v>1163236.2886131001</v>
      </c>
      <c r="N18" s="13">
        <v>1186314.5036738999</v>
      </c>
    </row>
    <row r="19" spans="1:14" ht="108" customHeight="1" x14ac:dyDescent="0.2">
      <c r="A19" s="16" t="s">
        <v>42</v>
      </c>
      <c r="B19" s="16" t="s">
        <v>43</v>
      </c>
      <c r="C19" s="11" t="s">
        <v>149</v>
      </c>
      <c r="D19" s="12" t="s">
        <v>26</v>
      </c>
      <c r="E19" s="15">
        <v>623125</v>
      </c>
      <c r="F19" s="15">
        <v>607783.87845491001</v>
      </c>
      <c r="G19" s="15">
        <v>587615.95322053006</v>
      </c>
      <c r="H19" s="15">
        <v>570648.20262382994</v>
      </c>
      <c r="I19" s="15">
        <v>580288.53913603001</v>
      </c>
      <c r="J19" s="15">
        <v>597392.79007272993</v>
      </c>
      <c r="K19" s="15">
        <v>613483.71556877007</v>
      </c>
      <c r="L19" s="15">
        <v>632035.43886083993</v>
      </c>
      <c r="M19" s="15">
        <v>642746.92387439997</v>
      </c>
      <c r="N19" s="15">
        <v>649699.90994293999</v>
      </c>
    </row>
    <row r="20" spans="1:14" ht="96" customHeight="1" x14ac:dyDescent="0.2">
      <c r="A20" s="16" t="s">
        <v>44</v>
      </c>
      <c r="B20" s="16" t="s">
        <v>45</v>
      </c>
      <c r="C20" s="11" t="s">
        <v>149</v>
      </c>
      <c r="D20" s="12" t="s">
        <v>26</v>
      </c>
      <c r="E20" s="13">
        <v>221331</v>
      </c>
      <c r="F20" s="13">
        <v>221429.12990526998</v>
      </c>
      <c r="G20" s="13">
        <v>212116.80216070998</v>
      </c>
      <c r="H20" s="13">
        <v>207909.23214107999</v>
      </c>
      <c r="I20" s="13">
        <v>206616.52083805</v>
      </c>
      <c r="J20" s="13">
        <v>210695.92118549999</v>
      </c>
      <c r="K20" s="13">
        <v>212845.76717126</v>
      </c>
      <c r="L20" s="13">
        <v>215027.65557505999</v>
      </c>
      <c r="M20" s="13">
        <v>219874.07130448002</v>
      </c>
      <c r="N20" s="13">
        <v>224009.54588351</v>
      </c>
    </row>
    <row r="21" spans="1:14" ht="84" customHeight="1" x14ac:dyDescent="0.2">
      <c r="A21" s="16" t="s">
        <v>46</v>
      </c>
      <c r="B21" s="16" t="s">
        <v>47</v>
      </c>
      <c r="C21" s="11" t="s">
        <v>149</v>
      </c>
      <c r="D21" s="12" t="s">
        <v>26</v>
      </c>
      <c r="E21" s="15">
        <v>233732</v>
      </c>
      <c r="F21" s="15">
        <v>216058.70945457998</v>
      </c>
      <c r="G21" s="15">
        <v>200036.84511528999</v>
      </c>
      <c r="H21" s="15">
        <v>192470.15308824999</v>
      </c>
      <c r="I21" s="15">
        <v>200323.62620612999</v>
      </c>
      <c r="J21" s="15">
        <v>210077.42987314</v>
      </c>
      <c r="K21" s="15">
        <v>215026.29752754999</v>
      </c>
      <c r="L21" s="15">
        <v>229684.59894435</v>
      </c>
      <c r="M21" s="15">
        <v>244218.44818964999</v>
      </c>
      <c r="N21" s="15">
        <v>255212.44480045</v>
      </c>
    </row>
    <row r="22" spans="1:14" ht="60" customHeight="1" x14ac:dyDescent="0.2">
      <c r="A22" s="16" t="s">
        <v>135</v>
      </c>
      <c r="B22" s="16" t="s">
        <v>136</v>
      </c>
      <c r="C22" s="11" t="s">
        <v>149</v>
      </c>
      <c r="D22" s="12" t="s">
        <v>26</v>
      </c>
      <c r="E22" s="13">
        <v>5515</v>
      </c>
      <c r="F22" s="13">
        <v>5231.7295851700092</v>
      </c>
      <c r="G22" s="13">
        <v>-1685.3598257700201</v>
      </c>
      <c r="H22" s="13">
        <v>-1957.5890921099899</v>
      </c>
      <c r="I22" s="13">
        <v>1321.26841672</v>
      </c>
      <c r="J22" s="13">
        <v>11834.18215805</v>
      </c>
      <c r="K22" s="13">
        <v>10025.86975007</v>
      </c>
      <c r="L22" s="13">
        <v>9564.5691987299797</v>
      </c>
      <c r="M22" s="13">
        <v>13583.520259729999</v>
      </c>
      <c r="N22" s="13">
        <v>10689.706183040002</v>
      </c>
    </row>
    <row r="23" spans="1:14" ht="72" customHeight="1" x14ac:dyDescent="0.2">
      <c r="A23" s="16" t="s">
        <v>48</v>
      </c>
      <c r="B23" s="16" t="s">
        <v>49</v>
      </c>
      <c r="C23" s="11" t="s">
        <v>149</v>
      </c>
      <c r="D23" s="12" t="s">
        <v>26</v>
      </c>
      <c r="E23" s="15">
        <v>278386</v>
      </c>
      <c r="F23" s="15">
        <v>301140.18445320003</v>
      </c>
      <c r="G23" s="15">
        <v>303956.53270094999</v>
      </c>
      <c r="H23" s="15">
        <v>317264.97153948998</v>
      </c>
      <c r="I23" s="15">
        <v>331625.48352006002</v>
      </c>
      <c r="J23" s="15">
        <v>345939.21547890001</v>
      </c>
      <c r="K23" s="15">
        <v>364520.43105382001</v>
      </c>
      <c r="L23" s="15">
        <v>384610.06365634996</v>
      </c>
      <c r="M23" s="15">
        <v>391254.73613240005</v>
      </c>
      <c r="N23" s="15">
        <v>399917.63240363001</v>
      </c>
    </row>
    <row r="24" spans="1:14" ht="72" customHeight="1" x14ac:dyDescent="0.2">
      <c r="A24" s="16" t="s">
        <v>50</v>
      </c>
      <c r="B24" s="16" t="s">
        <v>51</v>
      </c>
      <c r="C24" s="11" t="s">
        <v>149</v>
      </c>
      <c r="D24" s="12" t="s">
        <v>26</v>
      </c>
      <c r="E24" s="13">
        <v>289380</v>
      </c>
      <c r="F24" s="13">
        <v>287670.93798599998</v>
      </c>
      <c r="G24" s="13">
        <v>270884.94871655997</v>
      </c>
      <c r="H24" s="13">
        <v>270304.21735908999</v>
      </c>
      <c r="I24" s="13">
        <v>288684.22677298001</v>
      </c>
      <c r="J24" s="13">
        <v>303340.56095334998</v>
      </c>
      <c r="K24" s="13">
        <v>311376.92579246999</v>
      </c>
      <c r="L24" s="13">
        <v>332510.57739584998</v>
      </c>
      <c r="M24" s="13">
        <v>345548.04238795</v>
      </c>
      <c r="N24" s="13">
        <v>349998.78223701002</v>
      </c>
    </row>
    <row r="25" spans="1:14" ht="48" customHeight="1" x14ac:dyDescent="0.2">
      <c r="A25" s="17" t="s">
        <v>52</v>
      </c>
      <c r="B25" s="17" t="s">
        <v>53</v>
      </c>
      <c r="C25" s="18" t="s">
        <v>149</v>
      </c>
      <c r="D25" s="19" t="s">
        <v>54</v>
      </c>
      <c r="E25" s="15">
        <v>100</v>
      </c>
      <c r="F25" s="15">
        <v>99.980260664310606</v>
      </c>
      <c r="G25" s="15">
        <v>99.865675521574204</v>
      </c>
      <c r="H25" s="15">
        <v>100.262817774273</v>
      </c>
      <c r="I25" s="15">
        <v>100.038507123645</v>
      </c>
      <c r="J25" s="15">
        <v>100.584035372126</v>
      </c>
      <c r="K25" s="15">
        <v>100.908014550589</v>
      </c>
      <c r="L25" s="15">
        <v>102.21902341626399</v>
      </c>
      <c r="M25" s="15">
        <v>103.492214933849</v>
      </c>
      <c r="N25" s="15">
        <v>104.990118231107</v>
      </c>
    </row>
    <row r="26" spans="1:14" x14ac:dyDescent="0.2">
      <c r="A26" s="27" t="s">
        <v>137</v>
      </c>
      <c r="F26">
        <f>F18/E18 - 1</f>
        <v>-8.1438477664492748E-3</v>
      </c>
      <c r="G26">
        <f t="shared" ref="G26:N26" si="0">G18/F18 - 1</f>
        <v>-2.9589221323024328E-2</v>
      </c>
      <c r="H26">
        <f t="shared" si="0"/>
        <v>-1.4033418679040732E-2</v>
      </c>
      <c r="I26">
        <f t="shared" si="0"/>
        <v>1.3957753672717788E-2</v>
      </c>
      <c r="J26">
        <f t="shared" si="0"/>
        <v>3.8385188766802081E-2</v>
      </c>
      <c r="K26">
        <f t="shared" si="0"/>
        <v>3.037774141724614E-2</v>
      </c>
      <c r="L26">
        <f t="shared" si="0"/>
        <v>2.9757607292457244E-2</v>
      </c>
      <c r="M26">
        <f t="shared" si="0"/>
        <v>2.2844694194799731E-2</v>
      </c>
      <c r="N26">
        <f t="shared" si="0"/>
        <v>1.9839662230891619E-2</v>
      </c>
    </row>
    <row r="27" spans="1:14" x14ac:dyDescent="0.2">
      <c r="M27" t="s">
        <v>138</v>
      </c>
      <c r="N27">
        <f>AVERAGE(F26:N26)</f>
        <v>1.148846220071114E-2</v>
      </c>
    </row>
  </sheetData>
  <mergeCells count="6">
    <mergeCell ref="A7:B7"/>
    <mergeCell ref="A1:E1"/>
    <mergeCell ref="A2:C2"/>
    <mergeCell ref="A3:C3"/>
    <mergeCell ref="A4:C4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1C869-039C-A948-ADD4-0408CFD8857E}">
  <dimension ref="A1:P44"/>
  <sheetViews>
    <sheetView topLeftCell="A18" workbookViewId="0">
      <selection activeCell="G26" sqref="G26:P26"/>
    </sheetView>
  </sheetViews>
  <sheetFormatPr baseColWidth="10" defaultRowHeight="16" x14ac:dyDescent="0.2"/>
  <cols>
    <col min="1" max="1" width="20" customWidth="1"/>
  </cols>
  <sheetData>
    <row r="1" spans="1:16" x14ac:dyDescent="0.2">
      <c r="A1" s="59" t="s">
        <v>16</v>
      </c>
      <c r="B1" s="59"/>
      <c r="C1" s="59"/>
      <c r="D1" s="59"/>
      <c r="E1" s="59"/>
      <c r="F1" s="29"/>
      <c r="G1" s="29"/>
      <c r="H1" s="29"/>
      <c r="I1" s="29"/>
      <c r="J1" s="29"/>
      <c r="K1" s="29"/>
      <c r="L1" s="29"/>
      <c r="M1" s="29"/>
      <c r="N1" s="29"/>
    </row>
    <row r="2" spans="1:16" x14ac:dyDescent="0.2">
      <c r="A2" s="60" t="s">
        <v>148</v>
      </c>
      <c r="B2" s="60"/>
      <c r="C2" s="60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6" x14ac:dyDescent="0.2">
      <c r="A3" s="61"/>
      <c r="B3" s="61"/>
      <c r="C3" s="61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1:16" x14ac:dyDescent="0.2">
      <c r="A4" s="62" t="s">
        <v>17</v>
      </c>
      <c r="B4" s="62"/>
      <c r="C4" s="62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</row>
    <row r="5" spans="1:16" x14ac:dyDescent="0.2">
      <c r="A5" s="62" t="s">
        <v>18</v>
      </c>
      <c r="B5" s="62"/>
      <c r="C5" s="30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1:16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</row>
    <row r="7" spans="1:16" x14ac:dyDescent="0.2">
      <c r="A7" s="63" t="s">
        <v>19</v>
      </c>
      <c r="B7" s="63"/>
      <c r="C7" s="31" t="s">
        <v>20</v>
      </c>
      <c r="D7" s="32" t="s">
        <v>21</v>
      </c>
      <c r="E7" s="33" t="s">
        <v>139</v>
      </c>
      <c r="F7" s="34" t="s">
        <v>55</v>
      </c>
      <c r="G7" s="34" t="s">
        <v>56</v>
      </c>
      <c r="H7" s="34" t="s">
        <v>57</v>
      </c>
      <c r="I7" s="34" t="s">
        <v>58</v>
      </c>
      <c r="J7" s="34" t="s">
        <v>59</v>
      </c>
      <c r="K7" s="34" t="s">
        <v>60</v>
      </c>
      <c r="L7" s="34" t="s">
        <v>61</v>
      </c>
      <c r="M7" s="34" t="s">
        <v>62</v>
      </c>
      <c r="N7" s="35" t="s">
        <v>63</v>
      </c>
      <c r="P7" s="52" t="s">
        <v>144</v>
      </c>
    </row>
    <row r="8" spans="1:16" ht="48" x14ac:dyDescent="0.2">
      <c r="A8" s="36" t="s">
        <v>64</v>
      </c>
      <c r="B8" s="37" t="s">
        <v>64</v>
      </c>
      <c r="C8" s="37"/>
      <c r="D8" s="38"/>
      <c r="E8" s="39" t="s">
        <v>23</v>
      </c>
      <c r="F8" s="39" t="s">
        <v>23</v>
      </c>
      <c r="G8" s="39" t="s">
        <v>23</v>
      </c>
      <c r="H8" s="39" t="s">
        <v>23</v>
      </c>
      <c r="I8" s="39" t="s">
        <v>23</v>
      </c>
      <c r="J8" s="39" t="s">
        <v>23</v>
      </c>
      <c r="K8" s="39" t="s">
        <v>23</v>
      </c>
      <c r="L8" s="39" t="s">
        <v>23</v>
      </c>
      <c r="M8" s="39" t="s">
        <v>23</v>
      </c>
      <c r="N8" s="39" t="s">
        <v>23</v>
      </c>
    </row>
    <row r="9" spans="1:16" ht="84" x14ac:dyDescent="0.2">
      <c r="A9" s="40" t="s">
        <v>65</v>
      </c>
      <c r="B9" s="41" t="s">
        <v>66</v>
      </c>
      <c r="C9" s="42"/>
      <c r="D9" s="43"/>
      <c r="E9" s="44" t="s">
        <v>23</v>
      </c>
      <c r="F9" s="44" t="s">
        <v>23</v>
      </c>
      <c r="G9" s="44">
        <v>299272</v>
      </c>
      <c r="H9" s="44">
        <v>315796</v>
      </c>
      <c r="I9" s="44">
        <v>306040</v>
      </c>
      <c r="J9" s="44">
        <v>324405</v>
      </c>
      <c r="K9" s="44">
        <v>289070</v>
      </c>
      <c r="L9" s="44">
        <v>250201</v>
      </c>
      <c r="M9" s="44">
        <v>280966</v>
      </c>
      <c r="N9" s="44">
        <v>297752</v>
      </c>
    </row>
    <row r="10" spans="1:16" ht="120" x14ac:dyDescent="0.2">
      <c r="A10" s="45" t="s">
        <v>67</v>
      </c>
      <c r="B10" s="46" t="s">
        <v>68</v>
      </c>
      <c r="C10" s="42"/>
      <c r="D10" s="43"/>
      <c r="E10" s="39" t="s">
        <v>23</v>
      </c>
      <c r="F10" s="39" t="s">
        <v>23</v>
      </c>
      <c r="G10" s="39">
        <v>181294</v>
      </c>
      <c r="H10" s="39">
        <v>175155</v>
      </c>
      <c r="I10" s="39">
        <v>176761</v>
      </c>
      <c r="J10" s="39">
        <v>181325</v>
      </c>
      <c r="K10" s="39">
        <v>171169</v>
      </c>
      <c r="L10" s="39">
        <v>133034</v>
      </c>
      <c r="M10" s="39">
        <v>162508</v>
      </c>
      <c r="N10" s="39">
        <v>160589</v>
      </c>
    </row>
    <row r="11" spans="1:16" ht="108" x14ac:dyDescent="0.2">
      <c r="A11" s="45" t="s">
        <v>69</v>
      </c>
      <c r="B11" s="46" t="s">
        <v>70</v>
      </c>
      <c r="C11" s="42"/>
      <c r="D11" s="43"/>
      <c r="E11" s="44" t="s">
        <v>23</v>
      </c>
      <c r="F11" s="44" t="s">
        <v>23</v>
      </c>
      <c r="G11" s="44">
        <v>54579</v>
      </c>
      <c r="H11" s="44">
        <v>61134</v>
      </c>
      <c r="I11" s="44">
        <v>53966</v>
      </c>
      <c r="J11" s="44">
        <v>65249</v>
      </c>
      <c r="K11" s="44">
        <v>56536</v>
      </c>
      <c r="L11" s="44">
        <v>63702</v>
      </c>
      <c r="M11" s="44">
        <v>56666</v>
      </c>
      <c r="N11" s="44">
        <v>69442</v>
      </c>
    </row>
    <row r="12" spans="1:16" ht="96" x14ac:dyDescent="0.2">
      <c r="A12" s="45" t="s">
        <v>71</v>
      </c>
      <c r="B12" s="46" t="s">
        <v>72</v>
      </c>
      <c r="C12" s="42"/>
      <c r="D12" s="43"/>
      <c r="E12" s="39" t="s">
        <v>23</v>
      </c>
      <c r="F12" s="39" t="s">
        <v>23</v>
      </c>
      <c r="G12" s="39">
        <v>61199</v>
      </c>
      <c r="H12" s="39">
        <v>63676</v>
      </c>
      <c r="I12" s="39">
        <v>60096</v>
      </c>
      <c r="J12" s="39">
        <v>64531</v>
      </c>
      <c r="K12" s="39">
        <v>60002</v>
      </c>
      <c r="L12" s="39">
        <v>50047</v>
      </c>
      <c r="M12" s="39">
        <v>56748</v>
      </c>
      <c r="N12" s="39">
        <v>60768</v>
      </c>
    </row>
    <row r="13" spans="1:16" ht="72" x14ac:dyDescent="0.2">
      <c r="A13" s="45" t="s">
        <v>73</v>
      </c>
      <c r="B13" s="46" t="s">
        <v>74</v>
      </c>
      <c r="C13" s="42"/>
      <c r="D13" s="43"/>
      <c r="E13" s="44" t="s">
        <v>23</v>
      </c>
      <c r="F13" s="44" t="s">
        <v>23</v>
      </c>
      <c r="G13" s="44">
        <v>-554</v>
      </c>
      <c r="H13" s="44">
        <v>1657</v>
      </c>
      <c r="I13" s="44">
        <v>2933</v>
      </c>
      <c r="J13" s="44">
        <v>5895</v>
      </c>
      <c r="K13" s="44">
        <v>-1555</v>
      </c>
      <c r="L13" s="44">
        <v>-590</v>
      </c>
      <c r="M13" s="44">
        <v>297</v>
      </c>
      <c r="N13" s="44">
        <v>2340</v>
      </c>
    </row>
    <row r="14" spans="1:16" ht="84" x14ac:dyDescent="0.2">
      <c r="A14" s="45" t="s">
        <v>75</v>
      </c>
      <c r="B14" s="46" t="s">
        <v>76</v>
      </c>
      <c r="C14" s="42"/>
      <c r="D14" s="43"/>
      <c r="E14" s="39" t="s">
        <v>23</v>
      </c>
      <c r="F14" s="39" t="s">
        <v>23</v>
      </c>
      <c r="G14" s="39">
        <v>100372</v>
      </c>
      <c r="H14" s="39">
        <v>112926</v>
      </c>
      <c r="I14" s="39">
        <v>112496</v>
      </c>
      <c r="J14" s="39">
        <v>108976</v>
      </c>
      <c r="K14" s="39">
        <v>95406</v>
      </c>
      <c r="L14" s="39">
        <v>69112</v>
      </c>
      <c r="M14" s="39">
        <v>85798</v>
      </c>
      <c r="N14" s="39">
        <v>94024</v>
      </c>
    </row>
    <row r="15" spans="1:16" ht="84" x14ac:dyDescent="0.2">
      <c r="A15" s="45" t="s">
        <v>77</v>
      </c>
      <c r="B15" s="46" t="s">
        <v>78</v>
      </c>
      <c r="C15" s="42"/>
      <c r="D15" s="43"/>
      <c r="E15" s="44" t="s">
        <v>23</v>
      </c>
      <c r="F15" s="44" t="s">
        <v>23</v>
      </c>
      <c r="G15" s="44">
        <v>97618</v>
      </c>
      <c r="H15" s="44">
        <v>98752</v>
      </c>
      <c r="I15" s="44">
        <v>100212</v>
      </c>
      <c r="J15" s="44">
        <v>101571</v>
      </c>
      <c r="K15" s="44">
        <v>92488</v>
      </c>
      <c r="L15" s="44">
        <v>65104</v>
      </c>
      <c r="M15" s="44">
        <v>81051</v>
      </c>
      <c r="N15" s="44">
        <v>89411</v>
      </c>
    </row>
    <row r="16" spans="1:16" ht="84" x14ac:dyDescent="0.2">
      <c r="A16" s="45" t="s">
        <v>158</v>
      </c>
      <c r="B16" s="46" t="s">
        <v>159</v>
      </c>
      <c r="C16" s="42"/>
      <c r="D16" s="43"/>
      <c r="E16" s="39" t="s">
        <v>23</v>
      </c>
      <c r="F16" s="39" t="s">
        <v>23</v>
      </c>
      <c r="G16" s="39" t="s">
        <v>134</v>
      </c>
      <c r="H16" s="39" t="s">
        <v>134</v>
      </c>
      <c r="I16" s="39" t="s">
        <v>134</v>
      </c>
      <c r="J16" s="39" t="s">
        <v>134</v>
      </c>
      <c r="K16" s="39" t="s">
        <v>134</v>
      </c>
      <c r="L16" s="39" t="s">
        <v>134</v>
      </c>
      <c r="M16" s="39" t="s">
        <v>134</v>
      </c>
      <c r="N16" s="39" t="s">
        <v>134</v>
      </c>
    </row>
    <row r="17" spans="1:16" ht="60" x14ac:dyDescent="0.2">
      <c r="A17" s="47" t="s">
        <v>79</v>
      </c>
      <c r="B17" s="42" t="s">
        <v>79</v>
      </c>
      <c r="C17" s="42"/>
      <c r="D17" s="43"/>
      <c r="E17" s="44" t="s">
        <v>23</v>
      </c>
      <c r="F17" s="44" t="s">
        <v>23</v>
      </c>
      <c r="G17" s="44" t="s">
        <v>23</v>
      </c>
      <c r="H17" s="44" t="s">
        <v>23</v>
      </c>
      <c r="I17" s="44" t="s">
        <v>23</v>
      </c>
      <c r="J17" s="44" t="s">
        <v>23</v>
      </c>
      <c r="K17" s="44" t="s">
        <v>23</v>
      </c>
      <c r="L17" s="44" t="s">
        <v>23</v>
      </c>
      <c r="M17" s="44" t="s">
        <v>23</v>
      </c>
      <c r="N17" s="44" t="s">
        <v>23</v>
      </c>
    </row>
    <row r="18" spans="1:16" ht="84" x14ac:dyDescent="0.2">
      <c r="A18" s="40" t="s">
        <v>80</v>
      </c>
      <c r="B18" s="41" t="s">
        <v>81</v>
      </c>
      <c r="C18" s="42"/>
      <c r="D18" s="43"/>
      <c r="E18" s="39" t="s">
        <v>23</v>
      </c>
      <c r="F18" s="39" t="s">
        <v>23</v>
      </c>
      <c r="G18" s="39">
        <v>286318.79694877</v>
      </c>
      <c r="H18" s="39">
        <v>300600.38740878005</v>
      </c>
      <c r="I18" s="39">
        <v>294954.36219315999</v>
      </c>
      <c r="J18" s="39">
        <v>304439.96292959998</v>
      </c>
      <c r="K18" s="39">
        <v>273967.93037829996</v>
      </c>
      <c r="L18" s="39">
        <v>234595.87709620001</v>
      </c>
      <c r="M18" s="39">
        <v>267729.36580214003</v>
      </c>
      <c r="N18" s="39">
        <v>275667.00716884999</v>
      </c>
      <c r="P18" s="28"/>
    </row>
    <row r="19" spans="1:16" ht="48" x14ac:dyDescent="0.2">
      <c r="A19" s="45" t="s">
        <v>82</v>
      </c>
      <c r="B19" s="46" t="s">
        <v>83</v>
      </c>
      <c r="C19" s="42"/>
      <c r="D19" s="43"/>
      <c r="E19" s="44" t="s">
        <v>23</v>
      </c>
      <c r="F19" s="44" t="s">
        <v>23</v>
      </c>
      <c r="G19" s="44">
        <v>163072.15811075</v>
      </c>
      <c r="H19" s="44">
        <v>158943.02910725001</v>
      </c>
      <c r="I19" s="44">
        <v>162048.40711815</v>
      </c>
      <c r="J19" s="44">
        <v>165634.37934501999</v>
      </c>
      <c r="K19" s="44">
        <v>152719.95015684</v>
      </c>
      <c r="L19" s="44">
        <v>120754.27333036999</v>
      </c>
      <c r="M19" s="44">
        <v>149291.3322492</v>
      </c>
      <c r="N19" s="44">
        <v>147420.14293494</v>
      </c>
      <c r="P19" s="28" t="s">
        <v>2</v>
      </c>
    </row>
    <row r="20" spans="1:16" ht="108" x14ac:dyDescent="0.2">
      <c r="A20" s="45" t="s">
        <v>84</v>
      </c>
      <c r="B20" s="46" t="s">
        <v>85</v>
      </c>
      <c r="C20" s="42"/>
      <c r="D20" s="43"/>
      <c r="E20" s="39" t="s">
        <v>23</v>
      </c>
      <c r="F20" s="39" t="s">
        <v>23</v>
      </c>
      <c r="G20" s="39">
        <v>55079.915295108003</v>
      </c>
      <c r="H20" s="39">
        <v>55568.562170306002</v>
      </c>
      <c r="I20" s="39">
        <v>55027.846365783</v>
      </c>
      <c r="J20" s="39">
        <v>58332.220726752996</v>
      </c>
      <c r="K20" s="39">
        <v>56165.352206407995</v>
      </c>
      <c r="L20" s="39">
        <v>56947.387471836999</v>
      </c>
      <c r="M20" s="39">
        <v>57039.509423718999</v>
      </c>
      <c r="N20" s="39">
        <v>61632.589785467004</v>
      </c>
      <c r="P20" s="28" t="s">
        <v>4</v>
      </c>
    </row>
    <row r="21" spans="1:16" ht="96" x14ac:dyDescent="0.2">
      <c r="A21" s="45" t="s">
        <v>86</v>
      </c>
      <c r="B21" s="46" t="s">
        <v>87</v>
      </c>
      <c r="C21" s="42"/>
      <c r="D21" s="43"/>
      <c r="E21" s="44" t="s">
        <v>23</v>
      </c>
      <c r="F21" s="44" t="s">
        <v>23</v>
      </c>
      <c r="G21" s="44">
        <v>62390.579053615998</v>
      </c>
      <c r="H21" s="44">
        <v>68824.215223632011</v>
      </c>
      <c r="I21" s="44">
        <v>59967.549384202001</v>
      </c>
      <c r="J21" s="44">
        <v>64030.101138994003</v>
      </c>
      <c r="K21" s="44">
        <v>61188.262857671994</v>
      </c>
      <c r="L21" s="44">
        <v>53843.420353736998</v>
      </c>
      <c r="M21" s="44">
        <v>55887.682544679999</v>
      </c>
      <c r="N21" s="44">
        <v>59524.93253079</v>
      </c>
      <c r="P21" s="28"/>
    </row>
    <row r="22" spans="1:16" ht="72" x14ac:dyDescent="0.2">
      <c r="A22" s="45" t="s">
        <v>140</v>
      </c>
      <c r="B22" s="46" t="s">
        <v>141</v>
      </c>
      <c r="C22" s="42"/>
      <c r="D22" s="43"/>
      <c r="E22" s="39" t="s">
        <v>23</v>
      </c>
      <c r="F22" s="39" t="s">
        <v>23</v>
      </c>
      <c r="G22" s="39">
        <v>-447.81542722100102</v>
      </c>
      <c r="H22" s="39">
        <v>1768.3552067850001</v>
      </c>
      <c r="I22" s="39">
        <v>3091.8079266330001</v>
      </c>
      <c r="J22" s="39">
        <v>6276.2744053140004</v>
      </c>
      <c r="K22" s="39">
        <v>-1667.315047818</v>
      </c>
      <c r="L22" s="39">
        <v>-709.82204749299592</v>
      </c>
      <c r="M22" s="39">
        <v>259.63463801300003</v>
      </c>
      <c r="N22" s="39">
        <v>2520.817891743</v>
      </c>
      <c r="P22" s="28"/>
    </row>
    <row r="23" spans="1:16" x14ac:dyDescent="0.2">
      <c r="A23" s="45" t="s">
        <v>145</v>
      </c>
      <c r="B23" s="46"/>
      <c r="C23" s="42"/>
      <c r="D23" s="43"/>
      <c r="E23" s="39"/>
      <c r="F23" s="39"/>
      <c r="G23" s="53">
        <f>G21+G22</f>
        <v>61942.763626394997</v>
      </c>
      <c r="H23" s="53">
        <f t="shared" ref="H23:N23" si="0">H21+H22</f>
        <v>70592.570430417007</v>
      </c>
      <c r="I23" s="53">
        <f t="shared" si="0"/>
        <v>63059.357310835003</v>
      </c>
      <c r="J23" s="53">
        <f t="shared" si="0"/>
        <v>70306.375544308001</v>
      </c>
      <c r="K23" s="53">
        <f t="shared" si="0"/>
        <v>59520.947809853991</v>
      </c>
      <c r="L23" s="53">
        <f t="shared" si="0"/>
        <v>53133.598306243999</v>
      </c>
      <c r="M23" s="53">
        <f t="shared" si="0"/>
        <v>56147.317182692997</v>
      </c>
      <c r="N23" s="53">
        <f t="shared" si="0"/>
        <v>62045.750422532998</v>
      </c>
      <c r="P23" s="28" t="s">
        <v>3</v>
      </c>
    </row>
    <row r="24" spans="1:16" ht="84" x14ac:dyDescent="0.2">
      <c r="A24" s="45" t="s">
        <v>88</v>
      </c>
      <c r="B24" s="46" t="s">
        <v>89</v>
      </c>
      <c r="C24" s="42"/>
      <c r="D24" s="43"/>
      <c r="E24" s="44" t="s">
        <v>23</v>
      </c>
      <c r="F24" s="44" t="s">
        <v>23</v>
      </c>
      <c r="G24" s="44">
        <v>92704.319453493998</v>
      </c>
      <c r="H24" s="44">
        <v>103245.06330633</v>
      </c>
      <c r="I24" s="44">
        <v>103571.5676445</v>
      </c>
      <c r="J24" s="44">
        <v>100395.31053025</v>
      </c>
      <c r="K24" s="44">
        <v>88067.385036934007</v>
      </c>
      <c r="L24" s="44">
        <v>64189.607253821996</v>
      </c>
      <c r="M24" s="44">
        <v>80141.539962550989</v>
      </c>
      <c r="N24" s="44">
        <v>87766.657357046002</v>
      </c>
      <c r="P24" s="28"/>
    </row>
    <row r="25" spans="1:16" ht="84" x14ac:dyDescent="0.2">
      <c r="A25" s="45" t="s">
        <v>90</v>
      </c>
      <c r="B25" s="46" t="s">
        <v>91</v>
      </c>
      <c r="C25" s="42"/>
      <c r="D25" s="43"/>
      <c r="E25" s="39" t="s">
        <v>23</v>
      </c>
      <c r="F25" s="39" t="s">
        <v>23</v>
      </c>
      <c r="G25" s="39">
        <v>85887.498799410998</v>
      </c>
      <c r="H25" s="39">
        <v>86678.986861899</v>
      </c>
      <c r="I25" s="39">
        <v>88289.573035565991</v>
      </c>
      <c r="J25" s="39">
        <v>89142.723540132007</v>
      </c>
      <c r="K25" s="39">
        <v>81787.406568733</v>
      </c>
      <c r="L25" s="39">
        <v>59644.147518199999</v>
      </c>
      <c r="M25" s="39">
        <v>74567.378835921991</v>
      </c>
      <c r="N25" s="39">
        <v>82013.808968002006</v>
      </c>
      <c r="P25" s="28"/>
    </row>
    <row r="26" spans="1:16" x14ac:dyDescent="0.2">
      <c r="A26" s="45" t="s">
        <v>146</v>
      </c>
      <c r="B26" s="46"/>
      <c r="C26" s="42"/>
      <c r="D26" s="43"/>
      <c r="E26" s="39"/>
      <c r="F26" s="39"/>
      <c r="G26" s="53">
        <f>G24-G25</f>
        <v>6816.8206540829997</v>
      </c>
      <c r="H26" s="53">
        <f t="shared" ref="H26:N26" si="1">H24-H25</f>
        <v>16566.076444431004</v>
      </c>
      <c r="I26" s="53">
        <f t="shared" si="1"/>
        <v>15281.994608934008</v>
      </c>
      <c r="J26" s="53">
        <f t="shared" si="1"/>
        <v>11252.586990117998</v>
      </c>
      <c r="K26" s="53">
        <f t="shared" si="1"/>
        <v>6279.9784682010068</v>
      </c>
      <c r="L26" s="53">
        <f t="shared" si="1"/>
        <v>4545.4597356219965</v>
      </c>
      <c r="M26" s="53">
        <f t="shared" si="1"/>
        <v>5574.1611266289983</v>
      </c>
      <c r="N26" s="53">
        <f t="shared" si="1"/>
        <v>5752.8483890439966</v>
      </c>
      <c r="P26" s="28" t="s">
        <v>5</v>
      </c>
    </row>
    <row r="27" spans="1:16" ht="60" x14ac:dyDescent="0.2">
      <c r="A27" s="47" t="s">
        <v>92</v>
      </c>
      <c r="B27" s="42" t="s">
        <v>92</v>
      </c>
      <c r="C27" s="42"/>
      <c r="D27" s="43"/>
      <c r="E27" s="44" t="s">
        <v>23</v>
      </c>
      <c r="F27" s="44" t="s">
        <v>23</v>
      </c>
      <c r="G27" s="44" t="s">
        <v>23</v>
      </c>
      <c r="H27" s="44" t="s">
        <v>23</v>
      </c>
      <c r="I27" s="44" t="s">
        <v>23</v>
      </c>
      <c r="J27" s="44" t="s">
        <v>23</v>
      </c>
      <c r="K27" s="44" t="s">
        <v>23</v>
      </c>
      <c r="L27" s="44" t="s">
        <v>23</v>
      </c>
      <c r="M27" s="44" t="s">
        <v>23</v>
      </c>
      <c r="N27" s="44" t="s">
        <v>23</v>
      </c>
    </row>
    <row r="28" spans="1:16" ht="96" x14ac:dyDescent="0.2">
      <c r="A28" s="40" t="s">
        <v>93</v>
      </c>
      <c r="B28" s="41" t="s">
        <v>94</v>
      </c>
      <c r="C28" s="42"/>
      <c r="D28" s="43"/>
      <c r="E28" s="39" t="s">
        <v>23</v>
      </c>
      <c r="F28" s="39" t="s">
        <v>23</v>
      </c>
      <c r="G28" s="39">
        <v>309124</v>
      </c>
      <c r="H28" s="39">
        <v>310078</v>
      </c>
      <c r="I28" s="39">
        <v>311392</v>
      </c>
      <c r="J28" s="39">
        <v>314919</v>
      </c>
      <c r="K28" s="39">
        <v>297310</v>
      </c>
      <c r="L28" s="39">
        <v>245083</v>
      </c>
      <c r="M28" s="39">
        <v>286945</v>
      </c>
      <c r="N28" s="39">
        <v>288651</v>
      </c>
    </row>
    <row r="29" spans="1:16" ht="60" x14ac:dyDescent="0.2">
      <c r="A29" s="45" t="s">
        <v>95</v>
      </c>
      <c r="B29" s="46" t="s">
        <v>96</v>
      </c>
      <c r="C29" s="42"/>
      <c r="D29" s="43"/>
      <c r="E29" s="44" t="s">
        <v>23</v>
      </c>
      <c r="F29" s="44" t="s">
        <v>23</v>
      </c>
      <c r="G29" s="44">
        <v>176060</v>
      </c>
      <c r="H29" s="44">
        <v>175253</v>
      </c>
      <c r="I29" s="44">
        <v>181509</v>
      </c>
      <c r="J29" s="44">
        <v>181713</v>
      </c>
      <c r="K29" s="44">
        <v>170515</v>
      </c>
      <c r="L29" s="44">
        <v>133170</v>
      </c>
      <c r="M29" s="44">
        <v>161536</v>
      </c>
      <c r="N29" s="44">
        <v>162079</v>
      </c>
    </row>
    <row r="30" spans="1:16" ht="60" x14ac:dyDescent="0.2">
      <c r="A30" s="45" t="s">
        <v>97</v>
      </c>
      <c r="B30" s="46" t="s">
        <v>98</v>
      </c>
      <c r="C30" s="42"/>
      <c r="D30" s="43"/>
      <c r="E30" s="39" t="s">
        <v>23</v>
      </c>
      <c r="F30" s="39" t="s">
        <v>23</v>
      </c>
      <c r="G30" s="39">
        <v>57957</v>
      </c>
      <c r="H30" s="39">
        <v>58522</v>
      </c>
      <c r="I30" s="39">
        <v>58879</v>
      </c>
      <c r="J30" s="39">
        <v>59570</v>
      </c>
      <c r="K30" s="39">
        <v>60211</v>
      </c>
      <c r="L30" s="39">
        <v>61061</v>
      </c>
      <c r="M30" s="39">
        <v>62041</v>
      </c>
      <c r="N30" s="39">
        <v>63033</v>
      </c>
    </row>
    <row r="31" spans="1:16" ht="48" x14ac:dyDescent="0.2">
      <c r="A31" s="45" t="s">
        <v>99</v>
      </c>
      <c r="B31" s="46" t="s">
        <v>100</v>
      </c>
      <c r="C31" s="42"/>
      <c r="D31" s="43"/>
      <c r="E31" s="44" t="s">
        <v>23</v>
      </c>
      <c r="F31" s="44" t="s">
        <v>23</v>
      </c>
      <c r="G31" s="44">
        <v>62418</v>
      </c>
      <c r="H31" s="44">
        <v>61972</v>
      </c>
      <c r="I31" s="44">
        <v>62803</v>
      </c>
      <c r="J31" s="44">
        <v>62309</v>
      </c>
      <c r="K31" s="44">
        <v>61196</v>
      </c>
      <c r="L31" s="44">
        <v>48813</v>
      </c>
      <c r="M31" s="44">
        <v>59336</v>
      </c>
      <c r="N31" s="44">
        <v>58220</v>
      </c>
    </row>
    <row r="32" spans="1:16" ht="48" x14ac:dyDescent="0.2">
      <c r="A32" s="45" t="s">
        <v>101</v>
      </c>
      <c r="B32" s="46" t="s">
        <v>102</v>
      </c>
      <c r="C32" s="42"/>
      <c r="D32" s="43"/>
      <c r="E32" s="39" t="s">
        <v>23</v>
      </c>
      <c r="F32" s="39" t="s">
        <v>23</v>
      </c>
      <c r="G32" s="39">
        <v>2961</v>
      </c>
      <c r="H32" s="39">
        <v>2787</v>
      </c>
      <c r="I32" s="39">
        <v>2381</v>
      </c>
      <c r="J32" s="39">
        <v>1802</v>
      </c>
      <c r="K32" s="39">
        <v>117</v>
      </c>
      <c r="L32" s="39">
        <v>112</v>
      </c>
      <c r="M32" s="39">
        <v>99</v>
      </c>
      <c r="N32" s="39">
        <v>164</v>
      </c>
    </row>
    <row r="33" spans="1:14" ht="48" x14ac:dyDescent="0.2">
      <c r="A33" s="45" t="s">
        <v>103</v>
      </c>
      <c r="B33" s="46" t="s">
        <v>104</v>
      </c>
      <c r="C33" s="42"/>
      <c r="D33" s="43"/>
      <c r="E33" s="44" t="s">
        <v>23</v>
      </c>
      <c r="F33" s="44" t="s">
        <v>23</v>
      </c>
      <c r="G33" s="44">
        <v>109202</v>
      </c>
      <c r="H33" s="44">
        <v>111214</v>
      </c>
      <c r="I33" s="44">
        <v>107308</v>
      </c>
      <c r="J33" s="44">
        <v>107046</v>
      </c>
      <c r="K33" s="44">
        <v>98698</v>
      </c>
      <c r="L33" s="44">
        <v>67285</v>
      </c>
      <c r="M33" s="44">
        <v>86831</v>
      </c>
      <c r="N33" s="44">
        <v>91526</v>
      </c>
    </row>
    <row r="34" spans="1:14" ht="48" x14ac:dyDescent="0.2">
      <c r="A34" s="45" t="s">
        <v>105</v>
      </c>
      <c r="B34" s="46" t="s">
        <v>106</v>
      </c>
      <c r="C34" s="42"/>
      <c r="D34" s="43"/>
      <c r="E34" s="39" t="s">
        <v>23</v>
      </c>
      <c r="F34" s="39" t="s">
        <v>23</v>
      </c>
      <c r="G34" s="39">
        <v>99474</v>
      </c>
      <c r="H34" s="39">
        <v>99670</v>
      </c>
      <c r="I34" s="39">
        <v>101488</v>
      </c>
      <c r="J34" s="39">
        <v>97521</v>
      </c>
      <c r="K34" s="39">
        <v>93427</v>
      </c>
      <c r="L34" s="39">
        <v>65358</v>
      </c>
      <c r="M34" s="39">
        <v>82898</v>
      </c>
      <c r="N34" s="39">
        <v>86371</v>
      </c>
    </row>
    <row r="35" spans="1:14" ht="48" x14ac:dyDescent="0.2">
      <c r="A35" s="45" t="s">
        <v>160</v>
      </c>
      <c r="B35" s="46" t="s">
        <v>161</v>
      </c>
      <c r="C35" s="42"/>
      <c r="D35" s="43"/>
      <c r="E35" s="44" t="s">
        <v>23</v>
      </c>
      <c r="F35" s="44" t="s">
        <v>23</v>
      </c>
      <c r="G35" s="44" t="s">
        <v>134</v>
      </c>
      <c r="H35" s="44" t="s">
        <v>134</v>
      </c>
      <c r="I35" s="44" t="s">
        <v>134</v>
      </c>
      <c r="J35" s="44" t="s">
        <v>134</v>
      </c>
      <c r="K35" s="44" t="s">
        <v>134</v>
      </c>
      <c r="L35" s="44" t="s">
        <v>134</v>
      </c>
      <c r="M35" s="44" t="s">
        <v>134</v>
      </c>
      <c r="N35" s="44" t="s">
        <v>134</v>
      </c>
    </row>
    <row r="36" spans="1:14" ht="72" x14ac:dyDescent="0.2">
      <c r="A36" s="47" t="s">
        <v>107</v>
      </c>
      <c r="B36" s="42" t="s">
        <v>107</v>
      </c>
      <c r="C36" s="42"/>
      <c r="D36" s="43"/>
      <c r="E36" s="39" t="s">
        <v>23</v>
      </c>
      <c r="F36" s="39" t="s">
        <v>23</v>
      </c>
      <c r="G36" s="39" t="s">
        <v>23</v>
      </c>
      <c r="H36" s="39" t="s">
        <v>23</v>
      </c>
      <c r="I36" s="39" t="s">
        <v>23</v>
      </c>
      <c r="J36" s="39" t="s">
        <v>23</v>
      </c>
      <c r="K36" s="39" t="s">
        <v>23</v>
      </c>
      <c r="L36" s="39" t="s">
        <v>23</v>
      </c>
      <c r="M36" s="39" t="s">
        <v>23</v>
      </c>
      <c r="N36" s="39" t="s">
        <v>23</v>
      </c>
    </row>
    <row r="37" spans="1:14" ht="36" x14ac:dyDescent="0.2">
      <c r="A37" s="40" t="s">
        <v>108</v>
      </c>
      <c r="B37" s="41" t="s">
        <v>109</v>
      </c>
      <c r="C37" s="42"/>
      <c r="D37" s="43"/>
      <c r="E37" s="44" t="s">
        <v>23</v>
      </c>
      <c r="F37" s="44" t="s">
        <v>23</v>
      </c>
      <c r="G37" s="44">
        <v>295213.84671178</v>
      </c>
      <c r="H37" s="44">
        <v>296235.87768936</v>
      </c>
      <c r="I37" s="44">
        <v>297109.7738268</v>
      </c>
      <c r="J37" s="44">
        <v>297755.00544590998</v>
      </c>
      <c r="K37" s="44">
        <v>281416.42851449997</v>
      </c>
      <c r="L37" s="44">
        <v>231250.41577369001</v>
      </c>
      <c r="M37" s="44">
        <v>269725.70646651002</v>
      </c>
      <c r="N37" s="44">
        <v>269566.63549724</v>
      </c>
    </row>
    <row r="38" spans="1:14" ht="60" x14ac:dyDescent="0.2">
      <c r="A38" s="45" t="s">
        <v>110</v>
      </c>
      <c r="B38" s="46" t="s">
        <v>111</v>
      </c>
      <c r="C38" s="42"/>
      <c r="D38" s="43"/>
      <c r="E38" s="39" t="s">
        <v>23</v>
      </c>
      <c r="F38" s="39" t="s">
        <v>23</v>
      </c>
      <c r="G38" s="39">
        <v>160751.90040176001</v>
      </c>
      <c r="H38" s="39">
        <v>159458.93884791</v>
      </c>
      <c r="I38" s="39">
        <v>165269.68248801</v>
      </c>
      <c r="J38" s="39">
        <v>164218.44028623999</v>
      </c>
      <c r="K38" s="39">
        <v>153870.95617932998</v>
      </c>
      <c r="L38" s="39">
        <v>121740.29281475999</v>
      </c>
      <c r="M38" s="39">
        <v>147421.31511453001</v>
      </c>
      <c r="N38" s="39">
        <v>147154.94986773</v>
      </c>
    </row>
    <row r="39" spans="1:14" ht="60" x14ac:dyDescent="0.2">
      <c r="A39" s="45" t="s">
        <v>112</v>
      </c>
      <c r="B39" s="46" t="s">
        <v>113</v>
      </c>
      <c r="C39" s="42"/>
      <c r="D39" s="43"/>
      <c r="E39" s="44" t="s">
        <v>23</v>
      </c>
      <c r="F39" s="44" t="s">
        <v>23</v>
      </c>
      <c r="G39" s="44">
        <v>55758.814027452005</v>
      </c>
      <c r="H39" s="44">
        <v>55914.019489862003</v>
      </c>
      <c r="I39" s="44">
        <v>56058.210371066998</v>
      </c>
      <c r="J39" s="44">
        <v>56277.500669567999</v>
      </c>
      <c r="K39" s="44">
        <v>56916.346379356</v>
      </c>
      <c r="L39" s="44">
        <v>57490.105927487995</v>
      </c>
      <c r="M39" s="44">
        <v>58297.174332014998</v>
      </c>
      <c r="N39" s="44">
        <v>59081.212248573</v>
      </c>
    </row>
    <row r="40" spans="1:14" ht="48" x14ac:dyDescent="0.2">
      <c r="A40" s="45" t="s">
        <v>114</v>
      </c>
      <c r="B40" s="46" t="s">
        <v>115</v>
      </c>
      <c r="C40" s="42"/>
      <c r="D40" s="43"/>
      <c r="E40" s="39" t="s">
        <v>23</v>
      </c>
      <c r="F40" s="39" t="s">
        <v>23</v>
      </c>
      <c r="G40" s="39">
        <v>63511.436728231005</v>
      </c>
      <c r="H40" s="39">
        <v>63566.628305268001</v>
      </c>
      <c r="I40" s="39">
        <v>64345.803510494006</v>
      </c>
      <c r="J40" s="39">
        <v>63787.394613415003</v>
      </c>
      <c r="K40" s="39">
        <v>61689.032498228997</v>
      </c>
      <c r="L40" s="39">
        <v>49817.432496376998</v>
      </c>
      <c r="M40" s="39">
        <v>59905.587028488997</v>
      </c>
      <c r="N40" s="39">
        <v>59029.014922609</v>
      </c>
    </row>
    <row r="41" spans="1:14" ht="48" x14ac:dyDescent="0.2">
      <c r="A41" s="45" t="s">
        <v>142</v>
      </c>
      <c r="B41" s="46" t="s">
        <v>143</v>
      </c>
      <c r="C41" s="42"/>
      <c r="D41" s="43"/>
      <c r="E41" s="44" t="s">
        <v>23</v>
      </c>
      <c r="F41" s="44" t="s">
        <v>23</v>
      </c>
      <c r="G41" s="44">
        <v>3144.8699466519997</v>
      </c>
      <c r="H41" s="44">
        <v>3018.1296480880096</v>
      </c>
      <c r="I41" s="44">
        <v>2573.932548194</v>
      </c>
      <c r="J41" s="44">
        <v>1952.8716116129999</v>
      </c>
      <c r="K41" s="44">
        <v>600.63402041900599</v>
      </c>
      <c r="L41" s="44">
        <v>20.588333464004503</v>
      </c>
      <c r="M41" s="44">
        <v>-154.816052517998</v>
      </c>
      <c r="N41" s="44">
        <v>-60.943597284004198</v>
      </c>
    </row>
    <row r="42" spans="1:14" ht="48" x14ac:dyDescent="0.2">
      <c r="A42" s="45" t="s">
        <v>116</v>
      </c>
      <c r="B42" s="46" t="s">
        <v>117</v>
      </c>
      <c r="C42" s="42"/>
      <c r="D42" s="43"/>
      <c r="E42" s="39" t="s">
        <v>23</v>
      </c>
      <c r="F42" s="39" t="s">
        <v>23</v>
      </c>
      <c r="G42" s="39">
        <v>100081.56039328</v>
      </c>
      <c r="H42" s="39">
        <v>102288.81366406</v>
      </c>
      <c r="I42" s="39">
        <v>98855.732884768993</v>
      </c>
      <c r="J42" s="39">
        <v>98690.570767188998</v>
      </c>
      <c r="K42" s="39">
        <v>91906.512920228997</v>
      </c>
      <c r="L42" s="39">
        <v>62794.064287356006</v>
      </c>
      <c r="M42" s="39">
        <v>80943.758029061006</v>
      </c>
      <c r="N42" s="39">
        <v>84520.997650867997</v>
      </c>
    </row>
    <row r="43" spans="1:14" ht="48" x14ac:dyDescent="0.2">
      <c r="A43" s="45" t="s">
        <v>118</v>
      </c>
      <c r="B43" s="46" t="s">
        <v>119</v>
      </c>
      <c r="C43" s="42"/>
      <c r="D43" s="43"/>
      <c r="E43" s="44" t="s">
        <v>23</v>
      </c>
      <c r="F43" s="44" t="s">
        <v>23</v>
      </c>
      <c r="G43" s="44">
        <v>87168.605058693996</v>
      </c>
      <c r="H43" s="44">
        <v>87180.569413126999</v>
      </c>
      <c r="I43" s="44">
        <v>89105.910141876011</v>
      </c>
      <c r="J43" s="44">
        <v>86544.617958267001</v>
      </c>
      <c r="K43" s="44">
        <v>82761.120952583995</v>
      </c>
      <c r="L43" s="44">
        <v>60024.245855185</v>
      </c>
      <c r="M43" s="44">
        <v>75934.996581104002</v>
      </c>
      <c r="N43" s="44">
        <v>79293.298836938993</v>
      </c>
    </row>
    <row r="44" spans="1:14" ht="36" x14ac:dyDescent="0.2">
      <c r="A44" s="48" t="s">
        <v>120</v>
      </c>
      <c r="B44" s="49" t="s">
        <v>121</v>
      </c>
      <c r="C44" s="50"/>
      <c r="D44" s="51"/>
      <c r="E44" s="39" t="s">
        <v>23</v>
      </c>
      <c r="F44" s="39" t="s">
        <v>23</v>
      </c>
      <c r="G44" s="39">
        <v>104.71188387679901</v>
      </c>
      <c r="H44" s="39">
        <v>104.67266244556799</v>
      </c>
      <c r="I44" s="39">
        <v>104.80704697196499</v>
      </c>
      <c r="J44" s="39">
        <v>105.76446213464</v>
      </c>
      <c r="K44" s="39">
        <v>105.647698919774</v>
      </c>
      <c r="L44" s="39">
        <v>105.981640554683</v>
      </c>
      <c r="M44" s="39">
        <v>106.38399488335</v>
      </c>
      <c r="N44" s="39">
        <v>107.079639557604</v>
      </c>
    </row>
  </sheetData>
  <mergeCells count="6">
    <mergeCell ref="A7:B7"/>
    <mergeCell ref="A1:E1"/>
    <mergeCell ref="A2:C2"/>
    <mergeCell ref="A3:C3"/>
    <mergeCell ref="A4:C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 Spain</vt:lpstr>
      <vt:lpstr>Spain Annual GDP Growth</vt:lpstr>
      <vt:lpstr>Spain Quarterly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Lingzhi Li</dc:creator>
  <cp:lastModifiedBy>Microsoft Office User</cp:lastModifiedBy>
  <dcterms:created xsi:type="dcterms:W3CDTF">2023-09-01T00:09:34Z</dcterms:created>
  <dcterms:modified xsi:type="dcterms:W3CDTF">2023-09-01T03:18:30Z</dcterms:modified>
</cp:coreProperties>
</file>