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shamsoni/Library/Mobile Documents/com~apple~CloudDocs/Workspace/Research/THEMIS/code/THEMIS/notebooks/"/>
    </mc:Choice>
  </mc:AlternateContent>
  <xr:revisionPtr revIDLastSave="0" documentId="13_ncr:1_{CEDF1C4B-9781-EC4B-8D82-84E76BD50768}" xr6:coauthVersionLast="47" xr6:coauthVersionMax="47" xr10:uidLastSave="{00000000-0000-0000-0000-000000000000}"/>
  <bookViews>
    <workbookView xWindow="-32340" yWindow="500" windowWidth="22020" windowHeight="15260" xr2:uid="{BDBCA506-0D28-5B46-B9B4-ADA2E38122EE}"/>
  </bookViews>
  <sheets>
    <sheet name="Calculations Singapore" sheetId="1" r:id="rId1"/>
    <sheet name="Raw Data Singapore" sheetId="2" r:id="rId2"/>
    <sheet name="Data Singapore GDP Grow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C15" i="1" s="1"/>
  <c r="C28" i="1" s="1"/>
  <c r="O28" i="3"/>
  <c r="N28" i="3"/>
  <c r="M28" i="3"/>
  <c r="L28" i="3"/>
  <c r="K28" i="3"/>
  <c r="J28" i="3"/>
  <c r="I28" i="3"/>
  <c r="H28" i="3"/>
  <c r="G28" i="3"/>
  <c r="F28" i="3"/>
  <c r="P28" i="3"/>
  <c r="F16" i="1" l="1"/>
  <c r="F29" i="1" s="1"/>
  <c r="E17" i="1"/>
  <c r="E30" i="1" s="1"/>
  <c r="F15" i="1"/>
  <c r="F28" i="1" s="1"/>
  <c r="E18" i="1"/>
  <c r="E31" i="1" s="1"/>
  <c r="F17" i="1"/>
  <c r="F30" i="1" s="1"/>
  <c r="E16" i="1"/>
  <c r="E29" i="1" s="1"/>
  <c r="D18" i="1"/>
  <c r="D31" i="1" s="1"/>
  <c r="D17" i="1"/>
  <c r="D30" i="1" s="1"/>
  <c r="D16" i="1"/>
  <c r="D29" i="1" s="1"/>
  <c r="D15" i="1"/>
  <c r="D28" i="1" s="1"/>
  <c r="F18" i="1"/>
  <c r="F31" i="1" s="1"/>
  <c r="E15" i="1"/>
  <c r="E28" i="1" s="1"/>
  <c r="C18" i="1"/>
  <c r="C31" i="1" s="1"/>
  <c r="C17" i="1"/>
  <c r="C30" i="1" s="1"/>
  <c r="C16" i="1"/>
  <c r="C29" i="1" s="1"/>
</calcChain>
</file>

<file path=xl/sharedStrings.xml><?xml version="1.0" encoding="utf-8"?>
<sst xmlns="http://schemas.openxmlformats.org/spreadsheetml/2006/main" count="436" uniqueCount="156">
  <si>
    <t>year</t>
  </si>
  <si>
    <t>quarter</t>
  </si>
  <si>
    <t>C</t>
  </si>
  <si>
    <t>I</t>
  </si>
  <si>
    <t>G</t>
  </si>
  <si>
    <t>X</t>
  </si>
  <si>
    <t>c</t>
  </si>
  <si>
    <t>i</t>
  </si>
  <si>
    <t>g</t>
  </si>
  <si>
    <t>x</t>
  </si>
  <si>
    <t>Additional Footnotes</t>
  </si>
  <si>
    <t>c = change in C from previous year</t>
  </si>
  <si>
    <t>i = change in I from previous year</t>
  </si>
  <si>
    <t>g = change in G from previous year</t>
  </si>
  <si>
    <t>x = change in X from previous year</t>
  </si>
  <si>
    <t>natural rate of increase in GDP</t>
  </si>
  <si>
    <t>Gross Domestic Product and Components selected indicators</t>
  </si>
  <si>
    <t>Source: International Financial Statistics (IFS)</t>
  </si>
  <si>
    <t>Metadata by Country (IFS)</t>
  </si>
  <si>
    <t>Indicator</t>
  </si>
  <si>
    <t>Base Year</t>
  </si>
  <si>
    <t>Scale</t>
  </si>
  <si>
    <t>National Accounts, Current Prices</t>
  </si>
  <si>
    <t>...</t>
  </si>
  <si>
    <t>Gross Domestic Product, Nominal, Domestic Currency</t>
  </si>
  <si>
    <t>NGDP_XDC</t>
  </si>
  <si>
    <t>Millions</t>
  </si>
  <si>
    <t>Household Consumption Expenditure, incl. NPISHs, Nominal, Domestic Currency</t>
  </si>
  <si>
    <t>NCP_XDC</t>
  </si>
  <si>
    <t>Government Consumption Expenditure, Nominal, Domestic Currency</t>
  </si>
  <si>
    <t>NCGG_XDC</t>
  </si>
  <si>
    <t>Gross Fixed Capital Formation, Nominal, Domestic Currency</t>
  </si>
  <si>
    <t>NFI_XDC</t>
  </si>
  <si>
    <t>Change in Inventories, Nominal, Domestic Currency</t>
  </si>
  <si>
    <t>NINV_XDC</t>
  </si>
  <si>
    <t>Exports of Goods and Services, Nominal, Domestic Currency</t>
  </si>
  <si>
    <t>NX_XDC</t>
  </si>
  <si>
    <t>Imports of Goods and Services, Nominal, Domestic Currency</t>
  </si>
  <si>
    <t>NM_XDC</t>
  </si>
  <si>
    <t>National Accounts, Constant Prices</t>
  </si>
  <si>
    <t>Gross Domestic Product, Real, Domestic Currency</t>
  </si>
  <si>
    <t>NGDP_R_XDC</t>
  </si>
  <si>
    <t>Household Consumption Expenditure, incl. NPISHs, Real, Domestic Currency</t>
  </si>
  <si>
    <t>NCP_R_XDC</t>
  </si>
  <si>
    <t>Government Consumption Expenditure, Real, Domestic Currency</t>
  </si>
  <si>
    <t>NCGG_R_XDC</t>
  </si>
  <si>
    <t>Gross Fixed Capital Formation, Real, Domestic Currency</t>
  </si>
  <si>
    <t>NFI_R_XDC</t>
  </si>
  <si>
    <t>Exports of Goods and Services, Real, Domestic Currency</t>
  </si>
  <si>
    <t>NX_R_XDC</t>
  </si>
  <si>
    <t>Imports of Goods and Services, Real, Domestic Currency</t>
  </si>
  <si>
    <t>NM_R_XDC</t>
  </si>
  <si>
    <t>Gross Domestic Product, Deflator</t>
  </si>
  <si>
    <t>NGDP_D_IX</t>
  </si>
  <si>
    <t>Units</t>
  </si>
  <si>
    <t>Average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</si>
  <si>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</si>
  <si>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</si>
  <si>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</si>
  <si>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</si>
  <si>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</si>
  <si>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</si>
  <si>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</si>
  <si>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</si>
  <si>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National Accounts, Current Prices, Unadjusted</t>
  </si>
  <si>
    <t/>
  </si>
  <si>
    <t>Gross Domestic Product, Nominal, Undjusted, Domestic Currency</t>
  </si>
  <si>
    <t>NGDP_NSA_XDC</t>
  </si>
  <si>
    <t>Household Consumption Expenditure, incl. NPISHs, Nominal, Undjusted, Domestic Currency</t>
  </si>
  <si>
    <t>NCP_NSA_XDC</t>
  </si>
  <si>
    <t>Government Consumption Expenditure, Nominal, Undjusted, Domestic Currency</t>
  </si>
  <si>
    <t>NCGG_NSA_XDC</t>
  </si>
  <si>
    <t>Gross Fixed Capital Formation, Nominal, Undjusted, Domestic Currency</t>
  </si>
  <si>
    <t>NFI_NSA_XDC</t>
  </si>
  <si>
    <t>Change in Inventories, Nominal, Undjusted, Domestic Currency</t>
  </si>
  <si>
    <t>NINV_NSA_XDC</t>
  </si>
  <si>
    <t>Exports of Goods and Services, Nominal, Undjusted, Domestic Currency</t>
  </si>
  <si>
    <t>NX_NSA_XDC</t>
  </si>
  <si>
    <t>Imports of Goods and Services, Nominal, Undjusted, Domestic Currency</t>
  </si>
  <si>
    <t>NM_NSA_XDC</t>
  </si>
  <si>
    <t>National Accounts, Constant Prices, Unadjusted</t>
  </si>
  <si>
    <t>Gross Domestic Product, Real, Undjusted, Domestic Currency</t>
  </si>
  <si>
    <t>NGDP_R_NSA_XDC</t>
  </si>
  <si>
    <t>Household Consumption Expenditure, incl. NPISHs, Real, Undjusted, Domestic Currency</t>
  </si>
  <si>
    <t>NCP_R_NSA_XDC</t>
  </si>
  <si>
    <t>Government Consumption Expenditure, Real, Undjusted, Domestic Currency</t>
  </si>
  <si>
    <t>NCGG_R_NSA_XDC</t>
  </si>
  <si>
    <t>Gross Fixed Capital Formation, Real, Undjusted, Domestic Currency</t>
  </si>
  <si>
    <t>NFI_R_NSA_XDC</t>
  </si>
  <si>
    <t>Exports of Goods and Services, Real, Undjusted, Domestic Currency</t>
  </si>
  <si>
    <t>NX_R_NSA_XDC</t>
  </si>
  <si>
    <t>Imports of Goods and Services, Real, Undjusted, Domestic Currency</t>
  </si>
  <si>
    <t>NM_R_NSA_XDC</t>
  </si>
  <si>
    <t>National Accounts, Constant Prices, Seasonally Adjusted</t>
  </si>
  <si>
    <t>Gross Domestic Product, Real, Seasonally Adjusted, Domestic Currency</t>
  </si>
  <si>
    <t>NGDP_R_SA_XDC</t>
  </si>
  <si>
    <t>Household Consumption Expenditure, incl. NPISHs, Real, Seasonally Adjusted, Domestic Currency</t>
  </si>
  <si>
    <t>NCP_R_SA_XDC</t>
  </si>
  <si>
    <t>Govenment Final Consumption Expenditure, Real, Seasonally adjusted, Domestic Currency</t>
  </si>
  <si>
    <t>NCGG_R_SA_XDC</t>
  </si>
  <si>
    <t>Gross Fixed Capital Formation, Real, Seasonally Adjusted, Domestic Currency</t>
  </si>
  <si>
    <t>NFI_R_SA_XDC</t>
  </si>
  <si>
    <t>Exports of Goods and Services, Real, Seasonally Adjusted, Domestic Currency</t>
  </si>
  <si>
    <t>NX_R_SA_XDC</t>
  </si>
  <si>
    <t>Imports of Goods and Services, Real, Seasonally Adjusted, Domestic Currency</t>
  </si>
  <si>
    <t>NM_R_SA_XDC</t>
  </si>
  <si>
    <t>Gross Domestic Product, Deflator, Seasonally Adjusted</t>
  </si>
  <si>
    <t>NGDP_D_SA_IX</t>
  </si>
  <si>
    <t>Notes:</t>
  </si>
  <si>
    <t>c (readjusted monthly)</t>
  </si>
  <si>
    <t>i (readjusted monthly)</t>
  </si>
  <si>
    <t>g (readjusted monthly)</t>
  </si>
  <si>
    <t>x (readjusted monthly)</t>
  </si>
  <si>
    <t>c_BR / (3)</t>
  </si>
  <si>
    <t>i_BR / 3</t>
  </si>
  <si>
    <t>g_BR / 3</t>
  </si>
  <si>
    <t>x_BR / 3</t>
  </si>
  <si>
    <t>Singapore GDP Breakdown per quarter (Millions of SG Dollars, NOT ANNUALIZED)</t>
  </si>
  <si>
    <t>Year on year change in SG GDP components (Million of SG Dollars, NOT ANNUALIZED)</t>
  </si>
  <si>
    <t>Monthly GDP Change due to COVID (Billions of SG Dollars)</t>
  </si>
  <si>
    <t>Singapore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</si>
  <si>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</si>
  <si>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</si>
  <si>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</si>
  <si>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</si>
  <si>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</si>
  <si>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</si>
  <si>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</si>
  <si>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</si>
  <si>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</si>
  <si>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</si>
  <si>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</si>
  <si>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Statistical Discrepancy in GDP, Nominal, Domestic Currency</t>
  </si>
  <si>
    <t>NSDGDP_XDC</t>
  </si>
  <si>
    <t>-</t>
  </si>
  <si>
    <t>Change in Inventories, Real, Domestic Currency</t>
  </si>
  <si>
    <t>NINV_R_XDC</t>
  </si>
  <si>
    <t>Statistical Discrepancy in GDP, Real, Domestic Currency</t>
  </si>
  <si>
    <t>NSDGDP_R_XDC</t>
  </si>
  <si>
    <t>Accessed 2023/08/31</t>
  </si>
  <si>
    <t>Calculation for change in C,I and G for Singapore</t>
  </si>
  <si>
    <t>Statistical Discrepancy in GDP, Nominal, Undjusted, Domestic Currency</t>
  </si>
  <si>
    <t>NSDGDP_NSA_XDC</t>
  </si>
  <si>
    <t>Change in Inventories, Real, Undjusted, Domestic Currency</t>
  </si>
  <si>
    <t>NINV_R_NSA_XDC</t>
  </si>
  <si>
    <t>Statistical Discrepancy in GDP, Real, Undjusted, Domestic Currency</t>
  </si>
  <si>
    <t>NSDGDP_R_NSA_XDC</t>
  </si>
  <si>
    <t>Change in Inventories, Real, Seasonally Adjusted, Domestic Currency</t>
  </si>
  <si>
    <t>NINV_R_SA_XDC</t>
  </si>
  <si>
    <t>Accessed 2023/08/31, Base Year 2015</t>
  </si>
  <si>
    <t>Using real GDP with 2010 base year</t>
  </si>
  <si>
    <t>C = annualized value of internal consumption component of GDP in real currency</t>
  </si>
  <si>
    <t>I = annualized value of investments component of GDP in real currency</t>
  </si>
  <si>
    <t>G = annualized value of government expenditures componenet of GDP in real currency</t>
  </si>
  <si>
    <t>X = annualized value of net imports/exports component of GDP in real currency</t>
  </si>
  <si>
    <t>For calculating readjusted values we divide by 3 assuming uniform distribution over the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</si>
</sst>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6E9F5"/>
      </patternFill>
    </fill>
    <fill>
      <patternFill patternType="solid">
        <fgColor rgb="FFEEEEEE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BBBBBB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1" fillId="2" borderId="1" xfId="1"/>
    <xf numFmtId="164" fontId="1" fillId="2" borderId="1" xfId="1" applyNumberFormat="1"/>
    <xf numFmtId="0" fontId="6" fillId="0" borderId="0" xfId="0" applyFont="1" applyAlignment="1" applyProtection="1">
      <alignment vertical="top"/>
      <protection locked="0"/>
    </xf>
    <xf numFmtId="0" fontId="8" fillId="0" borderId="0" xfId="0" applyFont="1" applyAlignment="1" applyProtection="1">
      <alignment vertical="top" wrapText="1"/>
      <protection locked="0"/>
    </xf>
    <xf numFmtId="4" fontId="6" fillId="0" borderId="0" xfId="0" applyNumberFormat="1" applyFont="1" applyAlignment="1" applyProtection="1">
      <alignment horizontal="right" vertical="top" wrapText="1"/>
      <protection locked="0"/>
    </xf>
    <xf numFmtId="0" fontId="8" fillId="5" borderId="5" xfId="0" applyFont="1" applyFill="1" applyBorder="1" applyAlignment="1" applyProtection="1">
      <alignment horizontal="center" vertical="top" wrapText="1"/>
      <protection locked="0"/>
    </xf>
    <xf numFmtId="4" fontId="6" fillId="6" borderId="0" xfId="0" applyNumberFormat="1" applyFont="1" applyFill="1" applyAlignment="1" applyProtection="1">
      <alignment horizontal="right" vertical="top" wrapText="1"/>
      <protection locked="0"/>
    </xf>
    <xf numFmtId="0" fontId="8" fillId="5" borderId="3" xfId="0" applyFont="1" applyFill="1" applyBorder="1" applyAlignment="1" applyProtection="1">
      <alignment horizontal="center" vertical="center" wrapText="1"/>
      <protection locked="0"/>
    </xf>
    <xf numFmtId="0" fontId="8" fillId="5" borderId="4" xfId="0" applyFont="1" applyFill="1" applyBorder="1" applyAlignment="1" applyProtection="1">
      <alignment horizontal="center" vertical="center" wrapText="1"/>
      <protection locked="0"/>
    </xf>
    <xf numFmtId="0" fontId="8" fillId="5" borderId="6" xfId="0" applyFont="1" applyFill="1" applyBorder="1" applyAlignment="1" applyProtection="1">
      <alignment horizontal="center" vertical="top" wrapText="1"/>
      <protection locked="0"/>
    </xf>
    <xf numFmtId="0" fontId="8" fillId="6" borderId="7" xfId="0" applyFont="1" applyFill="1" applyBorder="1" applyAlignment="1" applyProtection="1">
      <alignment horizontal="left" vertical="top" wrapText="1"/>
      <protection locked="0"/>
    </xf>
    <xf numFmtId="0" fontId="8" fillId="6" borderId="8" xfId="0" applyFont="1" applyFill="1" applyBorder="1" applyAlignment="1" applyProtection="1">
      <alignment horizontal="left" vertical="top" wrapText="1"/>
      <protection locked="0"/>
    </xf>
    <xf numFmtId="0" fontId="8" fillId="6" borderId="9" xfId="0" applyFont="1" applyFill="1" applyBorder="1" applyAlignment="1" applyProtection="1">
      <alignment horizontal="left" vertical="top" wrapText="1"/>
      <protection locked="0"/>
    </xf>
    <xf numFmtId="0" fontId="8" fillId="6" borderId="10" xfId="0" applyFont="1" applyFill="1" applyBorder="1" applyAlignment="1" applyProtection="1">
      <alignment horizontal="left" vertical="top" wrapText="1" indent="1"/>
      <protection locked="0"/>
    </xf>
    <xf numFmtId="0" fontId="8" fillId="6" borderId="11" xfId="0" applyFont="1" applyFill="1" applyBorder="1" applyAlignment="1" applyProtection="1">
      <alignment horizontal="left" vertical="top" wrapText="1" indent="1"/>
      <protection locked="0"/>
    </xf>
    <xf numFmtId="0" fontId="8" fillId="6" borderId="11" xfId="0" applyFont="1" applyFill="1" applyBorder="1" applyAlignment="1" applyProtection="1">
      <alignment horizontal="left" vertical="top" wrapText="1"/>
      <protection locked="0"/>
    </xf>
    <xf numFmtId="0" fontId="8" fillId="6" borderId="12" xfId="0" applyFont="1" applyFill="1" applyBorder="1" applyAlignment="1" applyProtection="1">
      <alignment horizontal="left" vertical="top" wrapText="1"/>
      <protection locked="0"/>
    </xf>
    <xf numFmtId="0" fontId="8" fillId="6" borderId="10" xfId="0" applyFont="1" applyFill="1" applyBorder="1" applyAlignment="1" applyProtection="1">
      <alignment horizontal="left" vertical="top" wrapText="1" indent="2"/>
      <protection locked="0"/>
    </xf>
    <xf numFmtId="0" fontId="8" fillId="6" borderId="11" xfId="0" applyFont="1" applyFill="1" applyBorder="1" applyAlignment="1" applyProtection="1">
      <alignment horizontal="left" vertical="top" wrapText="1" indent="2"/>
      <protection locked="0"/>
    </xf>
    <xf numFmtId="0" fontId="8" fillId="6" borderId="10" xfId="0" applyFont="1" applyFill="1" applyBorder="1" applyAlignment="1" applyProtection="1">
      <alignment horizontal="left" vertical="top" wrapText="1"/>
      <protection locked="0"/>
    </xf>
    <xf numFmtId="0" fontId="8" fillId="6" borderId="13" xfId="0" applyFont="1" applyFill="1" applyBorder="1" applyAlignment="1" applyProtection="1">
      <alignment horizontal="left" vertical="top" wrapText="1" indent="1"/>
      <protection locked="0"/>
    </xf>
    <xf numFmtId="0" fontId="8" fillId="6" borderId="14" xfId="0" applyFont="1" applyFill="1" applyBorder="1" applyAlignment="1" applyProtection="1">
      <alignment horizontal="left" vertical="top" wrapText="1" indent="1"/>
      <protection locked="0"/>
    </xf>
    <xf numFmtId="0" fontId="8" fillId="6" borderId="14" xfId="0" applyFont="1" applyFill="1" applyBorder="1" applyAlignment="1" applyProtection="1">
      <alignment horizontal="left" vertical="top" wrapText="1"/>
      <protection locked="0"/>
    </xf>
    <xf numFmtId="0" fontId="8" fillId="6" borderId="15" xfId="0" applyFont="1" applyFill="1" applyBorder="1" applyAlignment="1" applyProtection="1">
      <alignment horizontal="left" vertical="top" wrapText="1"/>
      <protection locked="0"/>
    </xf>
    <xf numFmtId="0" fontId="0" fillId="7" borderId="0" xfId="0" applyFill="1" applyAlignment="1">
      <alignment wrapText="1"/>
    </xf>
    <xf numFmtId="0" fontId="2" fillId="3" borderId="0" xfId="0" applyFont="1" applyFill="1"/>
    <xf numFmtId="0" fontId="0" fillId="4" borderId="16" xfId="0" applyFill="1" applyBorder="1"/>
    <xf numFmtId="0" fontId="0" fillId="0" borderId="16" xfId="0" applyBorder="1"/>
    <xf numFmtId="0" fontId="0" fillId="0" borderId="2" xfId="0" applyBorder="1"/>
    <xf numFmtId="165" fontId="0" fillId="0" borderId="0" xfId="0" applyNumberFormat="1"/>
    <xf numFmtId="165" fontId="0" fillId="4" borderId="16" xfId="0" applyNumberFormat="1" applyFill="1" applyBorder="1"/>
    <xf numFmtId="0" fontId="8" fillId="5" borderId="17" xfId="0" applyFont="1" applyFill="1" applyBorder="1" applyAlignment="1" applyProtection="1">
      <alignment horizontal="center" vertical="top" wrapText="1"/>
      <protection locked="0"/>
    </xf>
    <xf numFmtId="0" fontId="8" fillId="6" borderId="13" xfId="0" applyFont="1" applyFill="1" applyBorder="1" applyAlignment="1" applyProtection="1">
      <alignment horizontal="left" vertical="top" wrapText="1" indent="2"/>
      <protection locked="0"/>
    </xf>
    <xf numFmtId="0" fontId="8" fillId="6" borderId="14" xfId="0" applyFont="1" applyFill="1" applyBorder="1" applyAlignment="1" applyProtection="1">
      <alignment horizontal="left" vertical="top" wrapText="1" indent="2"/>
      <protection locked="0"/>
    </xf>
    <xf numFmtId="0" fontId="8" fillId="5" borderId="3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top" wrapText="1"/>
      <protection locked="0"/>
    </xf>
    <xf numFmtId="0" fontId="7" fillId="0" borderId="0" xfId="0" applyFont="1" applyAlignment="1" applyProtection="1">
      <alignment vertical="top" wrapText="1"/>
      <protection locked="0"/>
    </xf>
    <xf numFmtId="0" fontId="6" fillId="0" borderId="0" xfId="0" applyFont="1" applyAlignment="1" applyProtection="1">
      <alignment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</cellXfs>
  <cellStyles count="2">
    <cellStyle name="Input" xfId="1" builtinId="20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4" formatCode="#,##0.00"/>
      <fill>
        <patternFill patternType="solid">
          <fgColor indexed="64"/>
          <bgColor rgb="FFEEEEEE"/>
        </patternFill>
      </fill>
      <alignment horizontal="righ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4" formatCode="#,##0.00"/>
      <fill>
        <patternFill patternType="solid">
          <fgColor indexed="64"/>
          <bgColor rgb="FFEEEEEE"/>
        </patternFill>
      </fill>
      <alignment horizontal="righ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4" formatCode="#,##0.00"/>
      <alignment horizontal="righ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4" formatCode="#,##0.00"/>
      <fill>
        <patternFill patternType="solid">
          <fgColor indexed="64"/>
          <bgColor rgb="FFEEEEEE"/>
        </patternFill>
      </fill>
      <alignment horizontal="right" vertical="top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B6BEED-A508-4242-9F10-035C0F2EB1AC}" name="Table4" displayName="Table4" ref="A3:F11" totalsRowShown="0">
  <autoFilter ref="A3:F11" xr:uid="{7BB6BEED-A508-4242-9F10-035C0F2EB1AC}"/>
  <tableColumns count="6">
    <tableColumn id="1" xr3:uid="{FA585845-EA89-364A-A431-CAF20CD4A5C5}" name="year"/>
    <tableColumn id="2" xr3:uid="{61561986-495E-AE46-8DCD-A261F07260CA}" name="quarter"/>
    <tableColumn id="3" xr3:uid="{FE253C1B-2A40-C748-922F-E3435780ED4D}" name="C" dataDxfId="16"/>
    <tableColumn id="4" xr3:uid="{810F952F-FC73-DC4E-9B6E-68C7485C7818}" name="I" dataDxfId="15"/>
    <tableColumn id="5" xr3:uid="{DD2A6F47-88E0-F14B-BEEA-D3E4549DEF04}" name="G" dataDxfId="14"/>
    <tableColumn id="6" xr3:uid="{6E12B318-5014-FD40-91CB-A0ADF355A965}" name="X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A34290-13FF-2E42-BC10-3D0CAEA24F90}" name="Table5" displayName="Table5" ref="B14:F18" totalsRowShown="0">
  <autoFilter ref="B14:F18" xr:uid="{B0A34290-13FF-2E42-BC10-3D0CAEA24F90}"/>
  <tableColumns count="5">
    <tableColumn id="1" xr3:uid="{1A88E61A-91B6-6E4D-AF36-4AE8FBEAF332}" name="quarter"/>
    <tableColumn id="2" xr3:uid="{5A57658A-7BA7-794D-A50D-1D38D362472F}" name="c" dataDxfId="12">
      <calculatedColumnFormula>C8-C4*(1+$E$22)</calculatedColumnFormula>
    </tableColumn>
    <tableColumn id="3" xr3:uid="{4631620C-C9F3-434A-89EE-746EA6360495}" name="i" dataDxfId="11">
      <calculatedColumnFormula>D8-D4*(1+$E$22)</calculatedColumnFormula>
    </tableColumn>
    <tableColumn id="4" xr3:uid="{CB5DD912-81B6-BC45-ABD7-8DD5BCADF6B0}" name="g" dataDxfId="10">
      <calculatedColumnFormula>E8-E4*(1+$E$22)</calculatedColumnFormula>
    </tableColumn>
    <tableColumn id="5" xr3:uid="{4BB921A7-2E75-524F-937C-DD6E7944F590}" name="x" dataDxfId="9">
      <calculatedColumnFormula>F8-F4*(1+$E$22)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FBBE5F-5DFF-474A-92CF-DB5842E8E891}" name="Table1" displayName="Table1" ref="A27:F31" totalsRowShown="0" headerRowDxfId="8" dataDxfId="7" tableBorderDxfId="6">
  <autoFilter ref="A27:F31" xr:uid="{78FBBE5F-5DFF-474A-92CF-DB5842E8E891}"/>
  <tableColumns count="6">
    <tableColumn id="1" xr3:uid="{82815527-853B-9645-A028-85D37F019E7C}" name="year" dataDxfId="5"/>
    <tableColumn id="2" xr3:uid="{CD1EA00E-4C47-1E44-A5D4-CB4CC264D3DD}" name="quarter" dataDxfId="4"/>
    <tableColumn id="16" xr3:uid="{F6DDE57E-9885-784B-B73F-B87C086E10CB}" name="c (readjusted monthly)" dataDxfId="3">
      <calculatedColumnFormula>C15/3/1000</calculatedColumnFormula>
    </tableColumn>
    <tableColumn id="17" xr3:uid="{EB4D1FC1-F137-EB47-80DC-75B4EE40A4DA}" name="i (readjusted monthly)" dataDxfId="2">
      <calculatedColumnFormula>D15/3/1000</calculatedColumnFormula>
    </tableColumn>
    <tableColumn id="18" xr3:uid="{3BA88C1D-BED3-3348-B2E0-A158CDC149D5}" name="g (readjusted monthly)" dataDxfId="1">
      <calculatedColumnFormula>E15/3/1000</calculatedColumnFormula>
    </tableColumn>
    <tableColumn id="19" xr3:uid="{0F0D2199-11E4-D749-9837-A589AD775A0E}" name="x (readjusted monthly)" dataDxfId="0">
      <calculatedColumnFormula>F15/3/1000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1FC9-F629-C94B-B50B-F52C769E5EA3}">
  <dimension ref="A2:H31"/>
  <sheetViews>
    <sheetView tabSelected="1" workbookViewId="0">
      <selection activeCell="J19" sqref="J19"/>
    </sheetView>
  </sheetViews>
  <sheetFormatPr baseColWidth="10" defaultRowHeight="16" x14ac:dyDescent="0.2"/>
  <sheetData>
    <row r="2" spans="1:8" x14ac:dyDescent="0.2">
      <c r="A2" s="1" t="s">
        <v>117</v>
      </c>
      <c r="C2" s="2"/>
      <c r="D2" s="2"/>
      <c r="E2" s="2"/>
      <c r="F2" s="2"/>
    </row>
    <row r="3" spans="1: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s="4" t="s">
        <v>10</v>
      </c>
    </row>
    <row r="4" spans="1:8" x14ac:dyDescent="0.2">
      <c r="A4">
        <v>2019</v>
      </c>
      <c r="B4">
        <v>1</v>
      </c>
      <c r="C4" s="3">
        <v>44851.7</v>
      </c>
      <c r="D4" s="3">
        <v>30552.199999999997</v>
      </c>
      <c r="E4" s="3">
        <v>14394.6</v>
      </c>
      <c r="F4" s="3">
        <v>30309.799999999988</v>
      </c>
      <c r="H4" t="s">
        <v>150</v>
      </c>
    </row>
    <row r="5" spans="1:8" x14ac:dyDescent="0.2">
      <c r="A5">
        <v>2019</v>
      </c>
      <c r="B5">
        <v>2</v>
      </c>
      <c r="C5" s="3">
        <v>44616.800000000003</v>
      </c>
      <c r="D5" s="3">
        <v>32132.100000000002</v>
      </c>
      <c r="E5" s="3">
        <v>10689.9</v>
      </c>
      <c r="F5" s="3">
        <v>33504.700000000012</v>
      </c>
      <c r="H5" t="s">
        <v>151</v>
      </c>
    </row>
    <row r="6" spans="1:8" x14ac:dyDescent="0.2">
      <c r="A6">
        <v>2019</v>
      </c>
      <c r="B6">
        <v>3</v>
      </c>
      <c r="C6" s="3">
        <v>44076.5</v>
      </c>
      <c r="D6" s="3">
        <v>31347.1</v>
      </c>
      <c r="E6" s="3">
        <v>11704.8</v>
      </c>
      <c r="F6" s="3">
        <v>35986.5</v>
      </c>
      <c r="H6" t="s">
        <v>152</v>
      </c>
    </row>
    <row r="7" spans="1:8" x14ac:dyDescent="0.2">
      <c r="A7">
        <v>2019</v>
      </c>
      <c r="B7">
        <v>4</v>
      </c>
      <c r="C7" s="3">
        <v>45835.4</v>
      </c>
      <c r="D7" s="3">
        <v>32187.9</v>
      </c>
      <c r="E7" s="3">
        <v>12439.3</v>
      </c>
      <c r="F7" s="3">
        <v>34008</v>
      </c>
      <c r="H7" t="s">
        <v>153</v>
      </c>
    </row>
    <row r="8" spans="1:8" x14ac:dyDescent="0.2">
      <c r="A8">
        <v>2020</v>
      </c>
      <c r="B8">
        <v>1</v>
      </c>
      <c r="C8" s="3">
        <v>43749.1</v>
      </c>
      <c r="D8" s="3">
        <v>30562</v>
      </c>
      <c r="E8" s="3">
        <v>15413.1</v>
      </c>
      <c r="F8" s="3">
        <v>30233.599999999977</v>
      </c>
      <c r="H8" t="s">
        <v>154</v>
      </c>
    </row>
    <row r="9" spans="1:8" x14ac:dyDescent="0.2">
      <c r="A9">
        <v>2020</v>
      </c>
      <c r="B9">
        <v>2</v>
      </c>
      <c r="C9" s="3">
        <v>32339.9</v>
      </c>
      <c r="D9" s="3">
        <v>22874.600000000002</v>
      </c>
      <c r="E9" s="3">
        <v>12871.8</v>
      </c>
      <c r="F9" s="3">
        <v>38275.300000000017</v>
      </c>
      <c r="H9" t="s">
        <v>11</v>
      </c>
    </row>
    <row r="10" spans="1:8" x14ac:dyDescent="0.2">
      <c r="A10">
        <v>2020</v>
      </c>
      <c r="B10">
        <v>3</v>
      </c>
      <c r="C10" s="3">
        <v>38748.400000000001</v>
      </c>
      <c r="D10" s="3">
        <v>24846.5</v>
      </c>
      <c r="E10" s="3">
        <v>13809.4</v>
      </c>
      <c r="F10" s="3">
        <v>38760.699999999983</v>
      </c>
      <c r="H10" t="s">
        <v>12</v>
      </c>
    </row>
    <row r="11" spans="1:8" x14ac:dyDescent="0.2">
      <c r="A11">
        <v>2020</v>
      </c>
      <c r="B11">
        <v>4</v>
      </c>
      <c r="C11" s="3">
        <v>40978.800000000003</v>
      </c>
      <c r="D11" s="3">
        <v>30247.3</v>
      </c>
      <c r="E11" s="3">
        <v>13550.9</v>
      </c>
      <c r="F11" s="3">
        <v>38749</v>
      </c>
      <c r="H11" t="s">
        <v>13</v>
      </c>
    </row>
    <row r="12" spans="1:8" x14ac:dyDescent="0.2">
      <c r="H12" t="s">
        <v>14</v>
      </c>
    </row>
    <row r="13" spans="1:8" x14ac:dyDescent="0.2">
      <c r="A13" s="1" t="s">
        <v>118</v>
      </c>
    </row>
    <row r="14" spans="1:8" x14ac:dyDescent="0.2">
      <c r="B14" t="s">
        <v>1</v>
      </c>
      <c r="C14" t="s">
        <v>6</v>
      </c>
      <c r="D14" t="s">
        <v>7</v>
      </c>
      <c r="E14" t="s">
        <v>8</v>
      </c>
      <c r="F14" t="s">
        <v>9</v>
      </c>
      <c r="H14" t="s">
        <v>155</v>
      </c>
    </row>
    <row r="15" spans="1:8" x14ac:dyDescent="0.2">
      <c r="B15">
        <v>1</v>
      </c>
      <c r="C15" s="34">
        <f t="shared" ref="C15:C18" si="0">C8-C4*(1+$E$22)</f>
        <v>-3343.0873017781996</v>
      </c>
      <c r="D15" s="34">
        <f t="shared" ref="D15:D18" si="1">D8-D4*(1+$E$22)</f>
        <v>-1516.3810843599676</v>
      </c>
      <c r="E15" s="34">
        <f t="shared" ref="E15:E18" si="2">E8-E4*(1+$E$22)</f>
        <v>299.44323037529102</v>
      </c>
      <c r="F15" s="34">
        <f t="shared" ref="F15:F18" si="3">F8-F4*(1+$E$22)</f>
        <v>-1590.2724213226575</v>
      </c>
    </row>
    <row r="16" spans="1:8" x14ac:dyDescent="0.2">
      <c r="B16">
        <v>2</v>
      </c>
      <c r="C16" s="34">
        <f t="shared" si="0"/>
        <v>-14505.653287968526</v>
      </c>
      <c r="D16" s="34">
        <f t="shared" si="1"/>
        <v>-10862.602192993076</v>
      </c>
      <c r="E16" s="34">
        <f t="shared" si="2"/>
        <v>1647.904962860297</v>
      </c>
      <c r="F16" s="34">
        <f t="shared" si="3"/>
        <v>3096.932003025795</v>
      </c>
    </row>
    <row r="17" spans="1:6" x14ac:dyDescent="0.2">
      <c r="B17">
        <v>3</v>
      </c>
      <c r="C17" s="34">
        <f t="shared" si="0"/>
        <v>-7529.8635576093438</v>
      </c>
      <c r="D17" s="34">
        <f t="shared" si="1"/>
        <v>-8066.488907166764</v>
      </c>
      <c r="E17" s="34">
        <f t="shared" si="2"/>
        <v>1519.9074293760659</v>
      </c>
      <c r="F17" s="34">
        <f t="shared" si="3"/>
        <v>976.55807593821373</v>
      </c>
    </row>
    <row r="18" spans="1:6" x14ac:dyDescent="0.2">
      <c r="B18">
        <v>4</v>
      </c>
      <c r="C18" s="34">
        <f t="shared" si="0"/>
        <v>-7146.2262944754548</v>
      </c>
      <c r="D18" s="34">
        <f t="shared" si="1"/>
        <v>-3548.4895832467191</v>
      </c>
      <c r="E18" s="34">
        <f t="shared" si="2"/>
        <v>490.21678168253129</v>
      </c>
      <c r="F18" s="34">
        <f t="shared" si="3"/>
        <v>3042.1905421896372</v>
      </c>
    </row>
    <row r="20" spans="1:6" x14ac:dyDescent="0.2">
      <c r="A20" s="1" t="s">
        <v>140</v>
      </c>
    </row>
    <row r="21" spans="1:6" x14ac:dyDescent="0.2">
      <c r="A21" s="1"/>
      <c r="D21" s="5"/>
      <c r="E21" s="5" t="s">
        <v>120</v>
      </c>
    </row>
    <row r="22" spans="1:6" x14ac:dyDescent="0.2">
      <c r="A22" s="1"/>
      <c r="D22" s="5" t="s">
        <v>15</v>
      </c>
      <c r="E22" s="6">
        <f>'Data Singapore GDP Growth'!P28</f>
        <v>4.9953230351986823E-2</v>
      </c>
    </row>
    <row r="24" spans="1:6" x14ac:dyDescent="0.2">
      <c r="A24" s="1" t="s">
        <v>119</v>
      </c>
    </row>
    <row r="26" spans="1:6" ht="17" x14ac:dyDescent="0.2">
      <c r="A26" s="29" t="s">
        <v>108</v>
      </c>
      <c r="B26" s="29"/>
      <c r="C26" s="29" t="s">
        <v>113</v>
      </c>
      <c r="D26" s="29" t="s">
        <v>114</v>
      </c>
      <c r="E26" s="29" t="s">
        <v>115</v>
      </c>
      <c r="F26" s="29" t="s">
        <v>116</v>
      </c>
    </row>
    <row r="27" spans="1:6" x14ac:dyDescent="0.2">
      <c r="A27" s="30" t="s">
        <v>0</v>
      </c>
      <c r="B27" s="30" t="s">
        <v>1</v>
      </c>
      <c r="C27" s="30" t="s">
        <v>109</v>
      </c>
      <c r="D27" s="30" t="s">
        <v>110</v>
      </c>
      <c r="E27" s="30" t="s">
        <v>111</v>
      </c>
      <c r="F27" s="30" t="s">
        <v>112</v>
      </c>
    </row>
    <row r="28" spans="1:6" x14ac:dyDescent="0.2">
      <c r="A28" s="31">
        <v>2020</v>
      </c>
      <c r="B28" s="31">
        <v>1</v>
      </c>
      <c r="C28" s="35">
        <f>C15/3/1000</f>
        <v>-1.1143624339260667</v>
      </c>
      <c r="D28" s="35">
        <f t="shared" ref="D28:F28" si="4">D15/3/1000</f>
        <v>-0.50546036145332252</v>
      </c>
      <c r="E28" s="35">
        <f t="shared" si="4"/>
        <v>9.9814410125097008E-2</v>
      </c>
      <c r="F28" s="35">
        <f t="shared" si="4"/>
        <v>-0.53009080710755241</v>
      </c>
    </row>
    <row r="29" spans="1:6" x14ac:dyDescent="0.2">
      <c r="A29" s="32">
        <v>2020</v>
      </c>
      <c r="B29" s="32">
        <v>2</v>
      </c>
      <c r="C29" s="35">
        <f t="shared" ref="C29:F29" si="5">C16/3/1000</f>
        <v>-4.8352177626561748</v>
      </c>
      <c r="D29" s="35">
        <f t="shared" si="5"/>
        <v>-3.6208673976643584</v>
      </c>
      <c r="E29" s="35">
        <f t="shared" si="5"/>
        <v>0.54930165428676569</v>
      </c>
      <c r="F29" s="35">
        <f t="shared" si="5"/>
        <v>1.0323106676752649</v>
      </c>
    </row>
    <row r="30" spans="1:6" x14ac:dyDescent="0.2">
      <c r="A30" s="31">
        <v>2020</v>
      </c>
      <c r="B30" s="31">
        <v>3</v>
      </c>
      <c r="C30" s="35">
        <f t="shared" ref="C30:F30" si="6">C17/3/1000</f>
        <v>-2.5099545192031147</v>
      </c>
      <c r="D30" s="35">
        <f t="shared" si="6"/>
        <v>-2.688829635722255</v>
      </c>
      <c r="E30" s="35">
        <f t="shared" si="6"/>
        <v>0.50663580979202194</v>
      </c>
      <c r="F30" s="35">
        <f t="shared" si="6"/>
        <v>0.32551935864607123</v>
      </c>
    </row>
    <row r="31" spans="1:6" x14ac:dyDescent="0.2">
      <c r="A31" s="33">
        <v>2020</v>
      </c>
      <c r="B31" s="33">
        <v>4</v>
      </c>
      <c r="C31" s="35">
        <f t="shared" ref="C31:F31" si="7">C18/3/1000</f>
        <v>-2.3820754314918182</v>
      </c>
      <c r="D31" s="35">
        <f t="shared" si="7"/>
        <v>-1.1828298610822396</v>
      </c>
      <c r="E31" s="35">
        <f t="shared" si="7"/>
        <v>0.16340559389417708</v>
      </c>
      <c r="F31" s="35">
        <f t="shared" si="7"/>
        <v>1.0140635140632124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5B8E-13D5-5A43-9BD7-6B9DF82E19FD}">
  <dimension ref="A2:Q66"/>
  <sheetViews>
    <sheetView topLeftCell="A12" workbookViewId="0">
      <selection activeCell="A12" sqref="A12"/>
    </sheetView>
  </sheetViews>
  <sheetFormatPr baseColWidth="10" defaultRowHeight="25" customHeight="1" x14ac:dyDescent="0.2"/>
  <cols>
    <col min="1" max="1" width="28.83203125" customWidth="1"/>
  </cols>
  <sheetData>
    <row r="2" spans="1:16" ht="25" customHeight="1" x14ac:dyDescent="0.2">
      <c r="A2" s="40" t="s">
        <v>16</v>
      </c>
      <c r="B2" s="40"/>
      <c r="C2" s="40"/>
      <c r="D2" s="40"/>
      <c r="E2" s="40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6" ht="25" customHeight="1" x14ac:dyDescent="0.2">
      <c r="A3" s="41" t="s">
        <v>120</v>
      </c>
      <c r="B3" s="41"/>
      <c r="C3" s="41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6" ht="25" customHeight="1" x14ac:dyDescent="0.2">
      <c r="A4" s="42" t="s">
        <v>139</v>
      </c>
      <c r="B4" s="42"/>
      <c r="C4" s="42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6" ht="25" customHeight="1" x14ac:dyDescent="0.2">
      <c r="A5" s="43" t="s">
        <v>17</v>
      </c>
      <c r="B5" s="43"/>
      <c r="C5" s="4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6" ht="25" customHeight="1" x14ac:dyDescent="0.2">
      <c r="A6" s="43" t="s">
        <v>18</v>
      </c>
      <c r="B6" s="43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6" ht="2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6" ht="25" customHeight="1" x14ac:dyDescent="0.2">
      <c r="A8" s="39" t="s">
        <v>19</v>
      </c>
      <c r="B8" s="39"/>
      <c r="C8" s="12" t="s">
        <v>20</v>
      </c>
      <c r="D8" s="13" t="s">
        <v>21</v>
      </c>
      <c r="E8" s="36" t="s">
        <v>121</v>
      </c>
      <c r="F8" s="14" t="s">
        <v>122</v>
      </c>
      <c r="G8" s="14" t="s">
        <v>123</v>
      </c>
      <c r="H8" s="14" t="s">
        <v>124</v>
      </c>
      <c r="I8" s="14" t="s">
        <v>125</v>
      </c>
      <c r="J8" s="14" t="s">
        <v>126</v>
      </c>
      <c r="K8" s="14" t="s">
        <v>127</v>
      </c>
      <c r="L8" s="14" t="s">
        <v>128</v>
      </c>
      <c r="M8" s="14" t="s">
        <v>129</v>
      </c>
      <c r="N8" s="14" t="s">
        <v>130</v>
      </c>
      <c r="O8" s="14" t="s">
        <v>131</v>
      </c>
      <c r="P8" s="10"/>
    </row>
    <row r="9" spans="1:16" ht="25" customHeight="1" x14ac:dyDescent="0.2">
      <c r="A9" s="15" t="s">
        <v>22</v>
      </c>
      <c r="B9" s="16" t="s">
        <v>22</v>
      </c>
      <c r="C9" s="16" t="s">
        <v>65</v>
      </c>
      <c r="D9" s="17" t="s">
        <v>65</v>
      </c>
      <c r="E9" s="9" t="s">
        <v>23</v>
      </c>
      <c r="F9" s="9" t="s">
        <v>23</v>
      </c>
      <c r="G9" s="9" t="s">
        <v>23</v>
      </c>
      <c r="H9" s="9" t="s">
        <v>23</v>
      </c>
      <c r="I9" s="9" t="s">
        <v>23</v>
      </c>
      <c r="J9" s="9" t="s">
        <v>23</v>
      </c>
      <c r="K9" s="9" t="s">
        <v>23</v>
      </c>
      <c r="L9" s="9" t="s">
        <v>23</v>
      </c>
      <c r="M9" s="9" t="s">
        <v>23</v>
      </c>
      <c r="N9" s="9" t="s">
        <v>23</v>
      </c>
      <c r="O9" s="9" t="s">
        <v>23</v>
      </c>
      <c r="P9" s="9"/>
    </row>
    <row r="10" spans="1:16" ht="25" customHeight="1" x14ac:dyDescent="0.2">
      <c r="A10" s="18" t="s">
        <v>24</v>
      </c>
      <c r="B10" s="19" t="s">
        <v>25</v>
      </c>
      <c r="C10" s="20" t="s">
        <v>65</v>
      </c>
      <c r="D10" s="21" t="s">
        <v>26</v>
      </c>
      <c r="E10" s="11">
        <v>282394.5</v>
      </c>
      <c r="F10" s="11">
        <v>326980.09999999998</v>
      </c>
      <c r="G10" s="11">
        <v>351367.9</v>
      </c>
      <c r="H10" s="11">
        <v>368770.5</v>
      </c>
      <c r="I10" s="11">
        <v>384870.3</v>
      </c>
      <c r="J10" s="11">
        <v>398947.9</v>
      </c>
      <c r="K10" s="11">
        <v>423444.1</v>
      </c>
      <c r="L10" s="11">
        <v>440754.7</v>
      </c>
      <c r="M10" s="11">
        <v>474034.1</v>
      </c>
      <c r="N10" s="11">
        <v>508337.4</v>
      </c>
      <c r="O10" s="11">
        <v>514066</v>
      </c>
      <c r="P10" s="11"/>
    </row>
    <row r="11" spans="1:16" ht="25" customHeight="1" x14ac:dyDescent="0.2">
      <c r="A11" s="22" t="s">
        <v>27</v>
      </c>
      <c r="B11" s="23" t="s">
        <v>28</v>
      </c>
      <c r="C11" s="20" t="s">
        <v>65</v>
      </c>
      <c r="D11" s="21" t="s">
        <v>26</v>
      </c>
      <c r="E11" s="9">
        <v>110424.5</v>
      </c>
      <c r="F11" s="9">
        <v>118817.5</v>
      </c>
      <c r="G11" s="9">
        <v>128655.5</v>
      </c>
      <c r="H11" s="9">
        <v>137573.70000000001</v>
      </c>
      <c r="I11" s="9">
        <v>143685.4</v>
      </c>
      <c r="J11" s="9">
        <v>149942.1</v>
      </c>
      <c r="K11" s="9">
        <v>157343.70000000001</v>
      </c>
      <c r="L11" s="9">
        <v>160693.9</v>
      </c>
      <c r="M11" s="9">
        <v>166819.4</v>
      </c>
      <c r="N11" s="9">
        <v>175316.9</v>
      </c>
      <c r="O11" s="9">
        <v>181589.6</v>
      </c>
      <c r="P11" s="9"/>
    </row>
    <row r="12" spans="1:16" ht="25" customHeight="1" x14ac:dyDescent="0.2">
      <c r="A12" s="22" t="s">
        <v>29</v>
      </c>
      <c r="B12" s="23" t="s">
        <v>30</v>
      </c>
      <c r="C12" s="20" t="s">
        <v>65</v>
      </c>
      <c r="D12" s="21" t="s">
        <v>26</v>
      </c>
      <c r="E12" s="11">
        <v>28041.7</v>
      </c>
      <c r="F12" s="11">
        <v>31689.5</v>
      </c>
      <c r="G12" s="11">
        <v>32455.3</v>
      </c>
      <c r="H12" s="11">
        <v>32665.200000000001</v>
      </c>
      <c r="I12" s="11">
        <v>37502.6</v>
      </c>
      <c r="J12" s="11">
        <v>38422.800000000003</v>
      </c>
      <c r="K12" s="11">
        <v>43152.800000000003</v>
      </c>
      <c r="L12" s="11">
        <v>45210.1</v>
      </c>
      <c r="M12" s="11">
        <v>48309.9</v>
      </c>
      <c r="N12" s="11">
        <v>50724.4</v>
      </c>
      <c r="O12" s="11">
        <v>52653.5</v>
      </c>
      <c r="P12" s="11"/>
    </row>
    <row r="13" spans="1:16" ht="25" customHeight="1" x14ac:dyDescent="0.2">
      <c r="A13" s="22" t="s">
        <v>31</v>
      </c>
      <c r="B13" s="23" t="s">
        <v>32</v>
      </c>
      <c r="C13" s="20" t="s">
        <v>65</v>
      </c>
      <c r="D13" s="21" t="s">
        <v>26</v>
      </c>
      <c r="E13" s="9">
        <v>81435.399999999994</v>
      </c>
      <c r="F13" s="9">
        <v>83607.899999999994</v>
      </c>
      <c r="G13" s="9">
        <v>88772.800000000003</v>
      </c>
      <c r="H13" s="9">
        <v>97466</v>
      </c>
      <c r="I13" s="9">
        <v>106024.9</v>
      </c>
      <c r="J13" s="9">
        <v>112216.9</v>
      </c>
      <c r="K13" s="9">
        <v>115271.1</v>
      </c>
      <c r="L13" s="9">
        <v>114629.9</v>
      </c>
      <c r="M13" s="9">
        <v>119697.9</v>
      </c>
      <c r="N13" s="9">
        <v>113957.5</v>
      </c>
      <c r="O13" s="9">
        <v>117371</v>
      </c>
      <c r="P13" s="9"/>
    </row>
    <row r="14" spans="1:16" ht="25" customHeight="1" x14ac:dyDescent="0.2">
      <c r="A14" s="22" t="s">
        <v>33</v>
      </c>
      <c r="B14" s="23" t="s">
        <v>34</v>
      </c>
      <c r="C14" s="20" t="s">
        <v>65</v>
      </c>
      <c r="D14" s="21" t="s">
        <v>26</v>
      </c>
      <c r="E14" s="11">
        <v>-4143.7</v>
      </c>
      <c r="F14" s="11">
        <v>6829</v>
      </c>
      <c r="G14" s="11">
        <v>5014.3</v>
      </c>
      <c r="H14" s="11">
        <v>10447.1</v>
      </c>
      <c r="I14" s="11">
        <v>9357.2999999999993</v>
      </c>
      <c r="J14" s="11">
        <v>5193.5</v>
      </c>
      <c r="K14" s="11">
        <v>-7914.5</v>
      </c>
      <c r="L14" s="11">
        <v>1925.7</v>
      </c>
      <c r="M14" s="11">
        <v>9673.2999999999993</v>
      </c>
      <c r="N14" s="11">
        <v>11907.7</v>
      </c>
      <c r="O14" s="11">
        <v>9073.2999999999993</v>
      </c>
      <c r="P14" s="11"/>
    </row>
    <row r="15" spans="1:16" ht="25" customHeight="1" x14ac:dyDescent="0.2">
      <c r="A15" s="22" t="s">
        <v>35</v>
      </c>
      <c r="B15" s="23" t="s">
        <v>36</v>
      </c>
      <c r="C15" s="20" t="s">
        <v>65</v>
      </c>
      <c r="D15" s="21" t="s">
        <v>26</v>
      </c>
      <c r="E15" s="9">
        <v>538935.6</v>
      </c>
      <c r="F15" s="9">
        <v>647417.19999999995</v>
      </c>
      <c r="G15" s="9">
        <v>714428.3</v>
      </c>
      <c r="H15" s="9">
        <v>725443.9</v>
      </c>
      <c r="I15" s="9">
        <v>750796.5</v>
      </c>
      <c r="J15" s="9">
        <v>765794.6</v>
      </c>
      <c r="K15" s="9">
        <v>755359.1</v>
      </c>
      <c r="L15" s="9">
        <v>725799.6</v>
      </c>
      <c r="M15" s="9">
        <v>813274.8</v>
      </c>
      <c r="N15" s="9">
        <v>901538.6</v>
      </c>
      <c r="O15" s="9">
        <v>902671.3</v>
      </c>
      <c r="P15" s="9"/>
    </row>
    <row r="16" spans="1:16" ht="25" customHeight="1" x14ac:dyDescent="0.2">
      <c r="A16" s="22" t="s">
        <v>37</v>
      </c>
      <c r="B16" s="23" t="s">
        <v>38</v>
      </c>
      <c r="C16" s="20" t="s">
        <v>65</v>
      </c>
      <c r="D16" s="21" t="s">
        <v>26</v>
      </c>
      <c r="E16" s="11">
        <v>472581.2</v>
      </c>
      <c r="F16" s="11">
        <v>561381</v>
      </c>
      <c r="G16" s="11">
        <v>617602.6</v>
      </c>
      <c r="H16" s="11">
        <v>636104.6</v>
      </c>
      <c r="I16" s="11">
        <v>661838.30000000005</v>
      </c>
      <c r="J16" s="11">
        <v>672282.2</v>
      </c>
      <c r="K16" s="11">
        <v>639768.1</v>
      </c>
      <c r="L16" s="11">
        <v>610288.80000000005</v>
      </c>
      <c r="M16" s="11">
        <v>686936.8</v>
      </c>
      <c r="N16" s="11">
        <v>751561.2</v>
      </c>
      <c r="O16" s="11">
        <v>751097</v>
      </c>
      <c r="P16" s="11"/>
    </row>
    <row r="17" spans="1:17" ht="25" customHeight="1" x14ac:dyDescent="0.2">
      <c r="A17" s="22" t="s">
        <v>132</v>
      </c>
      <c r="B17" s="23" t="s">
        <v>133</v>
      </c>
      <c r="C17" s="20" t="s">
        <v>65</v>
      </c>
      <c r="D17" s="21" t="s">
        <v>26</v>
      </c>
      <c r="E17" s="9">
        <v>282.2</v>
      </c>
      <c r="F17" s="9" t="s">
        <v>134</v>
      </c>
      <c r="G17" s="9">
        <v>-355.7</v>
      </c>
      <c r="H17" s="9">
        <v>1279.0999999999999</v>
      </c>
      <c r="I17" s="9">
        <v>-658.1</v>
      </c>
      <c r="J17" s="9">
        <v>-339.9</v>
      </c>
      <c r="K17" s="9" t="s">
        <v>134</v>
      </c>
      <c r="L17" s="9">
        <v>2784.3</v>
      </c>
      <c r="M17" s="9">
        <v>3195.6</v>
      </c>
      <c r="N17" s="9">
        <v>6453.6</v>
      </c>
      <c r="O17" s="9">
        <v>1804.4</v>
      </c>
      <c r="P17" s="9"/>
    </row>
    <row r="18" spans="1:17" ht="25" customHeight="1" x14ac:dyDescent="0.2">
      <c r="A18" s="24" t="s">
        <v>39</v>
      </c>
      <c r="B18" s="20" t="s">
        <v>39</v>
      </c>
      <c r="C18" s="20" t="s">
        <v>65</v>
      </c>
      <c r="D18" s="21" t="s">
        <v>65</v>
      </c>
      <c r="E18" s="11" t="s">
        <v>23</v>
      </c>
      <c r="F18" s="11" t="s">
        <v>23</v>
      </c>
      <c r="G18" s="11" t="s">
        <v>23</v>
      </c>
      <c r="H18" s="11" t="s">
        <v>23</v>
      </c>
      <c r="I18" s="11" t="s">
        <v>23</v>
      </c>
      <c r="J18" s="11" t="s">
        <v>23</v>
      </c>
      <c r="K18" s="11" t="s">
        <v>23</v>
      </c>
      <c r="L18" s="11" t="s">
        <v>23</v>
      </c>
      <c r="M18" s="11" t="s">
        <v>23</v>
      </c>
      <c r="N18" s="11" t="s">
        <v>23</v>
      </c>
      <c r="O18" s="11" t="s">
        <v>23</v>
      </c>
      <c r="P18" s="11"/>
    </row>
    <row r="19" spans="1:17" ht="25" customHeight="1" x14ac:dyDescent="0.2">
      <c r="A19" s="18" t="s">
        <v>40</v>
      </c>
      <c r="B19" s="19" t="s">
        <v>41</v>
      </c>
      <c r="C19" s="20" t="s">
        <v>127</v>
      </c>
      <c r="D19" s="21" t="s">
        <v>26</v>
      </c>
      <c r="E19" s="9">
        <v>297128.40000000002</v>
      </c>
      <c r="F19" s="9">
        <v>340270.7</v>
      </c>
      <c r="G19" s="9">
        <v>361418.3</v>
      </c>
      <c r="H19" s="9">
        <v>377449</v>
      </c>
      <c r="I19" s="9">
        <v>395633.1</v>
      </c>
      <c r="J19" s="9">
        <v>411203.4</v>
      </c>
      <c r="K19" s="9">
        <v>423444.1</v>
      </c>
      <c r="L19" s="9">
        <v>438695.1</v>
      </c>
      <c r="M19" s="9">
        <v>458632.6</v>
      </c>
      <c r="N19" s="9">
        <v>475030.7</v>
      </c>
      <c r="O19" s="9">
        <v>481354.6</v>
      </c>
      <c r="P19" s="9"/>
    </row>
    <row r="20" spans="1:17" ht="25" customHeight="1" x14ac:dyDescent="0.2">
      <c r="A20" s="22" t="s">
        <v>42</v>
      </c>
      <c r="B20" s="23" t="s">
        <v>43</v>
      </c>
      <c r="C20" s="20" t="s">
        <v>127</v>
      </c>
      <c r="D20" s="21" t="s">
        <v>26</v>
      </c>
      <c r="E20" s="11">
        <v>124841.5</v>
      </c>
      <c r="F20" s="11">
        <v>130273.1</v>
      </c>
      <c r="G20" s="11">
        <v>135432.79999999999</v>
      </c>
      <c r="H20" s="11">
        <v>140475.5</v>
      </c>
      <c r="I20" s="11">
        <v>144430.29999999999</v>
      </c>
      <c r="J20" s="11">
        <v>149636.9</v>
      </c>
      <c r="K20" s="11">
        <v>157343.70000000001</v>
      </c>
      <c r="L20" s="11">
        <v>162467.9</v>
      </c>
      <c r="M20" s="11">
        <v>167482</v>
      </c>
      <c r="N20" s="11">
        <v>174419.1</v>
      </c>
      <c r="O20" s="11">
        <v>179380.4</v>
      </c>
      <c r="P20" s="11"/>
    </row>
    <row r="21" spans="1:17" ht="25" customHeight="1" x14ac:dyDescent="0.2">
      <c r="A21" s="22" t="s">
        <v>44</v>
      </c>
      <c r="B21" s="23" t="s">
        <v>45</v>
      </c>
      <c r="C21" s="20" t="s">
        <v>127</v>
      </c>
      <c r="D21" s="21" t="s">
        <v>26</v>
      </c>
      <c r="E21" s="9">
        <v>31763</v>
      </c>
      <c r="F21" s="9">
        <v>35008.6</v>
      </c>
      <c r="G21" s="9">
        <v>34944.699999999997</v>
      </c>
      <c r="H21" s="9">
        <v>35245.300000000003</v>
      </c>
      <c r="I21" s="9">
        <v>39379.599999999999</v>
      </c>
      <c r="J21" s="9">
        <v>39625.300000000003</v>
      </c>
      <c r="K21" s="9">
        <v>43152.800000000003</v>
      </c>
      <c r="L21" s="9">
        <v>44765.3</v>
      </c>
      <c r="M21" s="9">
        <v>46299.5</v>
      </c>
      <c r="N21" s="9">
        <v>47681</v>
      </c>
      <c r="O21" s="9">
        <v>49228.5</v>
      </c>
      <c r="P21" s="9"/>
    </row>
    <row r="22" spans="1:17" ht="25" customHeight="1" x14ac:dyDescent="0.2">
      <c r="A22" s="22" t="s">
        <v>46</v>
      </c>
      <c r="B22" s="23" t="s">
        <v>47</v>
      </c>
      <c r="C22" s="20" t="s">
        <v>127</v>
      </c>
      <c r="D22" s="21" t="s">
        <v>26</v>
      </c>
      <c r="E22" s="11">
        <v>82844.399999999994</v>
      </c>
      <c r="F22" s="11">
        <v>88436.800000000003</v>
      </c>
      <c r="G22" s="11">
        <v>94066.2</v>
      </c>
      <c r="H22" s="11">
        <v>102183.8</v>
      </c>
      <c r="I22" s="11">
        <v>108477.2</v>
      </c>
      <c r="J22" s="11">
        <v>113055.2</v>
      </c>
      <c r="K22" s="11">
        <v>115271.1</v>
      </c>
      <c r="L22" s="11">
        <v>115954.1</v>
      </c>
      <c r="M22" s="11">
        <v>121863.1</v>
      </c>
      <c r="N22" s="11">
        <v>115763.3</v>
      </c>
      <c r="O22" s="11">
        <v>118462.39999999999</v>
      </c>
      <c r="P22" s="11"/>
    </row>
    <row r="23" spans="1:17" ht="25" customHeight="1" x14ac:dyDescent="0.2">
      <c r="A23" s="22" t="s">
        <v>135</v>
      </c>
      <c r="B23" s="23" t="s">
        <v>136</v>
      </c>
      <c r="C23" s="20" t="s">
        <v>127</v>
      </c>
      <c r="D23" s="21" t="s">
        <v>26</v>
      </c>
      <c r="E23" s="9">
        <v>-4131.5</v>
      </c>
      <c r="F23" s="9">
        <v>6020.2</v>
      </c>
      <c r="G23" s="9">
        <v>4185.6000000000004</v>
      </c>
      <c r="H23" s="9">
        <v>8869.7999999999993</v>
      </c>
      <c r="I23" s="9">
        <v>7996.6</v>
      </c>
      <c r="J23" s="9">
        <v>4351.8999999999996</v>
      </c>
      <c r="K23" s="9">
        <v>-7914.5</v>
      </c>
      <c r="L23" s="9">
        <v>1696.6</v>
      </c>
      <c r="M23" s="9">
        <v>8544.5</v>
      </c>
      <c r="N23" s="9">
        <v>9967.6</v>
      </c>
      <c r="O23" s="9">
        <v>7756.9</v>
      </c>
      <c r="P23" s="9"/>
    </row>
    <row r="24" spans="1:17" ht="25" customHeight="1" x14ac:dyDescent="0.2">
      <c r="A24" s="22" t="s">
        <v>48</v>
      </c>
      <c r="B24" s="23" t="s">
        <v>49</v>
      </c>
      <c r="C24" s="20" t="s">
        <v>127</v>
      </c>
      <c r="D24" s="21" t="s">
        <v>26</v>
      </c>
      <c r="E24" s="11">
        <v>508713.2</v>
      </c>
      <c r="F24" s="11">
        <v>599201.4</v>
      </c>
      <c r="G24" s="11">
        <v>645282.9</v>
      </c>
      <c r="H24" s="11">
        <v>654298.5</v>
      </c>
      <c r="I24" s="11">
        <v>694471.4</v>
      </c>
      <c r="J24" s="11">
        <v>719611</v>
      </c>
      <c r="K24" s="11">
        <v>755359.1</v>
      </c>
      <c r="L24" s="11">
        <v>755486.5</v>
      </c>
      <c r="M24" s="11">
        <v>812202.2</v>
      </c>
      <c r="N24" s="11">
        <v>875675.1</v>
      </c>
      <c r="O24" s="11">
        <v>877740.2</v>
      </c>
      <c r="P24" s="11"/>
    </row>
    <row r="25" spans="1:17" ht="25" customHeight="1" x14ac:dyDescent="0.2">
      <c r="A25" s="22" t="s">
        <v>50</v>
      </c>
      <c r="B25" s="23" t="s">
        <v>51</v>
      </c>
      <c r="C25" s="20" t="s">
        <v>127</v>
      </c>
      <c r="D25" s="21" t="s">
        <v>26</v>
      </c>
      <c r="E25" s="9">
        <v>448355.6</v>
      </c>
      <c r="F25" s="9">
        <v>521467.7</v>
      </c>
      <c r="G25" s="9">
        <v>551126.4</v>
      </c>
      <c r="H25" s="9">
        <v>565356</v>
      </c>
      <c r="I25" s="9">
        <v>602175.19999999995</v>
      </c>
      <c r="J25" s="9">
        <v>618846.5</v>
      </c>
      <c r="K25" s="9">
        <v>639768.1</v>
      </c>
      <c r="L25" s="9">
        <v>641004.6</v>
      </c>
      <c r="M25" s="9">
        <v>692890.1</v>
      </c>
      <c r="N25" s="9">
        <v>743938.2</v>
      </c>
      <c r="O25" s="9">
        <v>743931.3</v>
      </c>
    </row>
    <row r="26" spans="1:17" ht="25" customHeight="1" x14ac:dyDescent="0.2">
      <c r="A26" s="22" t="s">
        <v>137</v>
      </c>
      <c r="B26" s="23" t="s">
        <v>138</v>
      </c>
      <c r="C26" s="20" t="s">
        <v>127</v>
      </c>
      <c r="D26" s="21" t="s">
        <v>26</v>
      </c>
      <c r="E26" s="11">
        <v>4787.2</v>
      </c>
      <c r="F26" s="11">
        <v>2460.4</v>
      </c>
      <c r="G26" s="11">
        <v>-3021.1</v>
      </c>
      <c r="H26" s="11">
        <v>289</v>
      </c>
      <c r="I26" s="11">
        <v>2276.9</v>
      </c>
      <c r="J26" s="11">
        <v>3053.9</v>
      </c>
      <c r="K26" s="11" t="s">
        <v>134</v>
      </c>
      <c r="L26" s="11">
        <v>-670.8</v>
      </c>
      <c r="M26" s="11">
        <v>-5229</v>
      </c>
      <c r="N26" s="11">
        <v>-5491.6</v>
      </c>
      <c r="O26" s="11">
        <v>-7614.3</v>
      </c>
    </row>
    <row r="27" spans="1:17" ht="25" customHeight="1" x14ac:dyDescent="0.2">
      <c r="A27" s="25" t="s">
        <v>52</v>
      </c>
      <c r="B27" s="26" t="s">
        <v>53</v>
      </c>
      <c r="C27" s="27" t="s">
        <v>122</v>
      </c>
      <c r="D27" s="28" t="s">
        <v>54</v>
      </c>
      <c r="E27" s="9">
        <v>98.904329222893296</v>
      </c>
      <c r="F27" s="9">
        <v>100</v>
      </c>
      <c r="G27" s="9">
        <v>101.170798203551</v>
      </c>
      <c r="H27" s="9">
        <v>101.671943474142</v>
      </c>
      <c r="I27" s="9">
        <v>101.23367701289899</v>
      </c>
      <c r="J27" s="9">
        <v>100.963109722198</v>
      </c>
      <c r="K27" s="9">
        <v>104.06465102922201</v>
      </c>
      <c r="L27" s="9">
        <v>104.55321713187401</v>
      </c>
      <c r="M27" s="9">
        <v>107.55928207556801</v>
      </c>
      <c r="N27" s="9">
        <v>111.361127051582</v>
      </c>
      <c r="O27" s="9">
        <v>111.13656937315599</v>
      </c>
    </row>
    <row r="29" spans="1:17" ht="25" customHeight="1" x14ac:dyDescent="0.2">
      <c r="A29" s="40" t="s">
        <v>16</v>
      </c>
      <c r="B29" s="40"/>
      <c r="C29" s="40"/>
      <c r="D29" s="40"/>
      <c r="E29" s="40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25" customHeight="1" x14ac:dyDescent="0.2">
      <c r="A30" s="41" t="s">
        <v>120</v>
      </c>
      <c r="B30" s="41"/>
      <c r="C30" s="4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25" customHeight="1" x14ac:dyDescent="0.2">
      <c r="A31" s="42" t="s">
        <v>149</v>
      </c>
      <c r="B31" s="42"/>
      <c r="C31" s="42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25" customHeight="1" x14ac:dyDescent="0.2">
      <c r="A32" s="43" t="s">
        <v>17</v>
      </c>
      <c r="B32" s="43"/>
      <c r="C32" s="4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25" customHeight="1" x14ac:dyDescent="0.2">
      <c r="A33" s="43" t="s">
        <v>18</v>
      </c>
      <c r="B33" s="43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2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25" customHeight="1" x14ac:dyDescent="0.2">
      <c r="A35" s="39" t="s">
        <v>19</v>
      </c>
      <c r="B35" s="39"/>
      <c r="C35" s="12" t="s">
        <v>20</v>
      </c>
      <c r="D35" s="13" t="s">
        <v>21</v>
      </c>
      <c r="E35" s="14" t="s">
        <v>56</v>
      </c>
      <c r="F35" s="14" t="s">
        <v>57</v>
      </c>
      <c r="G35" s="14" t="s">
        <v>58</v>
      </c>
      <c r="H35" s="14" t="s">
        <v>59</v>
      </c>
      <c r="I35" s="14" t="s">
        <v>60</v>
      </c>
      <c r="J35" s="14" t="s">
        <v>61</v>
      </c>
      <c r="K35" s="14" t="s">
        <v>62</v>
      </c>
      <c r="L35" s="14" t="s">
        <v>63</v>
      </c>
    </row>
    <row r="36" spans="1:17" ht="25" customHeight="1" x14ac:dyDescent="0.2">
      <c r="A36" s="15" t="s">
        <v>64</v>
      </c>
      <c r="B36" s="16" t="s">
        <v>64</v>
      </c>
      <c r="C36" s="16" t="s">
        <v>65</v>
      </c>
      <c r="D36" s="17" t="s">
        <v>65</v>
      </c>
      <c r="E36" s="9" t="s">
        <v>23</v>
      </c>
      <c r="F36" s="9" t="s">
        <v>23</v>
      </c>
      <c r="G36" s="9" t="s">
        <v>23</v>
      </c>
      <c r="H36" s="9" t="s">
        <v>23</v>
      </c>
      <c r="I36" s="9" t="s">
        <v>23</v>
      </c>
      <c r="J36" s="9" t="s">
        <v>23</v>
      </c>
      <c r="K36" s="9" t="s">
        <v>23</v>
      </c>
      <c r="L36" s="9" t="s">
        <v>23</v>
      </c>
    </row>
    <row r="37" spans="1:17" ht="25" customHeight="1" x14ac:dyDescent="0.2">
      <c r="A37" s="18" t="s">
        <v>66</v>
      </c>
      <c r="B37" s="19" t="s">
        <v>67</v>
      </c>
      <c r="C37" s="20" t="s">
        <v>65</v>
      </c>
      <c r="D37" s="21" t="s">
        <v>65</v>
      </c>
      <c r="E37" s="11">
        <v>126656.4</v>
      </c>
      <c r="F37" s="11">
        <v>126601.1</v>
      </c>
      <c r="G37" s="11">
        <v>129287.4</v>
      </c>
      <c r="H37" s="11">
        <v>131521.1</v>
      </c>
      <c r="I37" s="11">
        <v>126092.2</v>
      </c>
      <c r="J37" s="11">
        <v>107992.4</v>
      </c>
      <c r="K37" s="11">
        <v>119305.7</v>
      </c>
      <c r="L37" s="11">
        <v>127300.9</v>
      </c>
    </row>
    <row r="38" spans="1:17" ht="25" customHeight="1" x14ac:dyDescent="0.2">
      <c r="A38" s="22" t="s">
        <v>68</v>
      </c>
      <c r="B38" s="23" t="s">
        <v>69</v>
      </c>
      <c r="C38" s="20" t="s">
        <v>65</v>
      </c>
      <c r="D38" s="21" t="s">
        <v>65</v>
      </c>
      <c r="E38" s="9">
        <v>45462.3</v>
      </c>
      <c r="F38" s="9">
        <v>45122.400000000001</v>
      </c>
      <c r="G38" s="9">
        <v>44689.2</v>
      </c>
      <c r="H38" s="9">
        <v>46315.7</v>
      </c>
      <c r="I38" s="9">
        <v>43867.5</v>
      </c>
      <c r="J38" s="9">
        <v>31816.1</v>
      </c>
      <c r="K38" s="9">
        <v>38334.699999999997</v>
      </c>
      <c r="L38" s="9">
        <v>40727.699999999997</v>
      </c>
    </row>
    <row r="39" spans="1:17" ht="25" customHeight="1" x14ac:dyDescent="0.2">
      <c r="A39" s="22" t="s">
        <v>70</v>
      </c>
      <c r="B39" s="23" t="s">
        <v>71</v>
      </c>
      <c r="C39" s="20" t="s">
        <v>65</v>
      </c>
      <c r="D39" s="21" t="s">
        <v>65</v>
      </c>
      <c r="E39" s="11">
        <v>16546.599999999999</v>
      </c>
      <c r="F39" s="11">
        <v>10316.200000000001</v>
      </c>
      <c r="G39" s="11">
        <v>12134.4</v>
      </c>
      <c r="H39" s="11">
        <v>13656.3</v>
      </c>
      <c r="I39" s="11">
        <v>17630.599999999999</v>
      </c>
      <c r="J39" s="11">
        <v>12416.8</v>
      </c>
      <c r="K39" s="11">
        <v>13947.6</v>
      </c>
      <c r="L39" s="11">
        <v>14804.9</v>
      </c>
    </row>
    <row r="40" spans="1:17" ht="25" customHeight="1" x14ac:dyDescent="0.2">
      <c r="A40" s="22" t="s">
        <v>72</v>
      </c>
      <c r="B40" s="23" t="s">
        <v>73</v>
      </c>
      <c r="C40" s="20" t="s">
        <v>65</v>
      </c>
      <c r="D40" s="21" t="s">
        <v>65</v>
      </c>
      <c r="E40" s="9">
        <v>28314.7</v>
      </c>
      <c r="F40" s="9">
        <v>29844.7</v>
      </c>
      <c r="G40" s="9">
        <v>29302.5</v>
      </c>
      <c r="H40" s="9">
        <v>29909</v>
      </c>
      <c r="I40" s="9">
        <v>28761.4</v>
      </c>
      <c r="J40" s="9">
        <v>20766</v>
      </c>
      <c r="K40" s="9">
        <v>22474.6</v>
      </c>
      <c r="L40" s="9">
        <v>28070.1</v>
      </c>
    </row>
    <row r="41" spans="1:17" ht="25" customHeight="1" x14ac:dyDescent="0.2">
      <c r="A41" s="22" t="s">
        <v>74</v>
      </c>
      <c r="B41" s="23" t="s">
        <v>75</v>
      </c>
      <c r="C41" s="20" t="s">
        <v>65</v>
      </c>
      <c r="D41" s="21" t="s">
        <v>65</v>
      </c>
      <c r="E41" s="11">
        <v>2080.1999999999998</v>
      </c>
      <c r="F41" s="11">
        <v>2322.8000000000002</v>
      </c>
      <c r="G41" s="11">
        <v>2136.1</v>
      </c>
      <c r="H41" s="11">
        <v>2534.1999999999998</v>
      </c>
      <c r="I41" s="11">
        <v>1970.2</v>
      </c>
      <c r="J41" s="11">
        <v>2169.6999999999998</v>
      </c>
      <c r="K41" s="11">
        <v>2187.1999999999998</v>
      </c>
      <c r="L41" s="11">
        <v>2339.4</v>
      </c>
    </row>
    <row r="42" spans="1:17" ht="25" customHeight="1" x14ac:dyDescent="0.2">
      <c r="A42" s="22" t="s">
        <v>76</v>
      </c>
      <c r="B42" s="23" t="s">
        <v>77</v>
      </c>
      <c r="C42" s="20" t="s">
        <v>65</v>
      </c>
      <c r="D42" s="21" t="s">
        <v>65</v>
      </c>
      <c r="E42" s="9">
        <v>217104.1</v>
      </c>
      <c r="F42" s="9">
        <v>225424.8</v>
      </c>
      <c r="G42" s="9">
        <v>227559</v>
      </c>
      <c r="H42" s="9">
        <v>232583.4</v>
      </c>
      <c r="I42" s="9">
        <v>228486.7</v>
      </c>
      <c r="J42" s="9">
        <v>200427.7</v>
      </c>
      <c r="K42" s="9">
        <v>218143.1</v>
      </c>
      <c r="L42" s="9">
        <v>227745.7</v>
      </c>
    </row>
    <row r="43" spans="1:17" ht="25" customHeight="1" x14ac:dyDescent="0.2">
      <c r="A43" s="22" t="s">
        <v>78</v>
      </c>
      <c r="B43" s="23" t="s">
        <v>79</v>
      </c>
      <c r="C43" s="20" t="s">
        <v>65</v>
      </c>
      <c r="D43" s="21" t="s">
        <v>65</v>
      </c>
      <c r="E43" s="11">
        <v>182146.1</v>
      </c>
      <c r="F43" s="11">
        <v>187306.6</v>
      </c>
      <c r="G43" s="11">
        <v>186844.3</v>
      </c>
      <c r="H43" s="11">
        <v>194800</v>
      </c>
      <c r="I43" s="11">
        <v>196780.7</v>
      </c>
      <c r="J43" s="11">
        <v>161569.79999999999</v>
      </c>
      <c r="K43" s="11">
        <v>177912.7</v>
      </c>
      <c r="L43" s="11">
        <v>188548.1</v>
      </c>
    </row>
    <row r="44" spans="1:17" ht="25" customHeight="1" x14ac:dyDescent="0.2">
      <c r="A44" s="22" t="s">
        <v>141</v>
      </c>
      <c r="B44" s="23" t="s">
        <v>142</v>
      </c>
      <c r="C44" s="20" t="s">
        <v>65</v>
      </c>
      <c r="D44" s="21" t="s">
        <v>65</v>
      </c>
      <c r="E44" s="9">
        <v>-705.3</v>
      </c>
      <c r="F44" s="9">
        <v>876.8</v>
      </c>
      <c r="G44" s="9">
        <v>310.5</v>
      </c>
      <c r="H44" s="9">
        <v>1322.5</v>
      </c>
      <c r="I44" s="9">
        <v>2156.5</v>
      </c>
      <c r="J44" s="9">
        <v>1965.9</v>
      </c>
      <c r="K44" s="9">
        <v>2131.1999999999998</v>
      </c>
      <c r="L44" s="9">
        <v>2161.1999999999998</v>
      </c>
    </row>
    <row r="45" spans="1:17" ht="25" customHeight="1" x14ac:dyDescent="0.2">
      <c r="A45" s="24" t="s">
        <v>80</v>
      </c>
      <c r="B45" s="20" t="s">
        <v>80</v>
      </c>
      <c r="C45" s="20" t="s">
        <v>65</v>
      </c>
      <c r="D45" s="21" t="s">
        <v>65</v>
      </c>
      <c r="E45" s="11" t="s">
        <v>23</v>
      </c>
      <c r="F45" s="11" t="s">
        <v>23</v>
      </c>
      <c r="G45" s="11" t="s">
        <v>23</v>
      </c>
      <c r="H45" s="11" t="s">
        <v>23</v>
      </c>
      <c r="I45" s="11" t="s">
        <v>23</v>
      </c>
      <c r="J45" s="11" t="s">
        <v>23</v>
      </c>
      <c r="K45" s="11" t="s">
        <v>23</v>
      </c>
      <c r="L45" s="11" t="s">
        <v>23</v>
      </c>
    </row>
    <row r="46" spans="1:17" ht="25" customHeight="1" x14ac:dyDescent="0.2">
      <c r="A46" s="18" t="s">
        <v>81</v>
      </c>
      <c r="B46" s="19" t="s">
        <v>82</v>
      </c>
      <c r="C46" s="20" t="s">
        <v>65</v>
      </c>
      <c r="D46" s="21" t="s">
        <v>65</v>
      </c>
      <c r="E46" s="9">
        <v>118059.1</v>
      </c>
      <c r="F46" s="9">
        <v>120214.7</v>
      </c>
      <c r="G46" s="9">
        <v>120846</v>
      </c>
      <c r="H46" s="9">
        <v>122234.8</v>
      </c>
      <c r="I46" s="9">
        <v>119543.2</v>
      </c>
      <c r="J46" s="9">
        <v>105891.7</v>
      </c>
      <c r="K46" s="9">
        <v>115617.4</v>
      </c>
      <c r="L46" s="9">
        <v>121524.4</v>
      </c>
    </row>
    <row r="47" spans="1:17" ht="25" customHeight="1" x14ac:dyDescent="0.2">
      <c r="A47" s="22" t="s">
        <v>83</v>
      </c>
      <c r="B47" s="23" t="s">
        <v>84</v>
      </c>
      <c r="C47" s="20" t="s">
        <v>65</v>
      </c>
      <c r="D47" s="21" t="s">
        <v>65</v>
      </c>
      <c r="E47" s="11">
        <v>44851.7</v>
      </c>
      <c r="F47" s="11">
        <v>44616.800000000003</v>
      </c>
      <c r="G47" s="11">
        <v>44076.5</v>
      </c>
      <c r="H47" s="11">
        <v>45835.4</v>
      </c>
      <c r="I47" s="11">
        <v>43749.1</v>
      </c>
      <c r="J47" s="11">
        <v>32339.9</v>
      </c>
      <c r="K47" s="11">
        <v>38748.400000000001</v>
      </c>
      <c r="L47" s="11">
        <v>40978.800000000003</v>
      </c>
    </row>
    <row r="48" spans="1:17" ht="25" customHeight="1" x14ac:dyDescent="0.2">
      <c r="A48" s="22" t="s">
        <v>85</v>
      </c>
      <c r="B48" s="23" t="s">
        <v>86</v>
      </c>
      <c r="C48" s="20" t="s">
        <v>65</v>
      </c>
      <c r="D48" s="21" t="s">
        <v>65</v>
      </c>
      <c r="E48" s="9">
        <v>14394.6</v>
      </c>
      <c r="F48" s="9">
        <v>10689.9</v>
      </c>
      <c r="G48" s="9">
        <v>11704.8</v>
      </c>
      <c r="H48" s="9">
        <v>12439.3</v>
      </c>
      <c r="I48" s="9">
        <v>15413.1</v>
      </c>
      <c r="J48" s="9">
        <v>12871.8</v>
      </c>
      <c r="K48" s="9">
        <v>13809.4</v>
      </c>
      <c r="L48" s="9">
        <v>13550.9</v>
      </c>
    </row>
    <row r="49" spans="1:12" ht="25" customHeight="1" x14ac:dyDescent="0.2">
      <c r="A49" s="22" t="s">
        <v>87</v>
      </c>
      <c r="B49" s="23" t="s">
        <v>88</v>
      </c>
      <c r="C49" s="20" t="s">
        <v>65</v>
      </c>
      <c r="D49" s="21" t="s">
        <v>65</v>
      </c>
      <c r="E49" s="11">
        <v>28781.1</v>
      </c>
      <c r="F49" s="11">
        <v>30153.4</v>
      </c>
      <c r="G49" s="11">
        <v>29526.799999999999</v>
      </c>
      <c r="H49" s="11">
        <v>30001.200000000001</v>
      </c>
      <c r="I49" s="11">
        <v>28856.5</v>
      </c>
      <c r="J49" s="11">
        <v>20957.900000000001</v>
      </c>
      <c r="K49" s="11">
        <v>22941.1</v>
      </c>
      <c r="L49" s="11">
        <v>28200.6</v>
      </c>
    </row>
    <row r="50" spans="1:12" ht="25" customHeight="1" x14ac:dyDescent="0.2">
      <c r="A50" s="22" t="s">
        <v>143</v>
      </c>
      <c r="B50" s="23" t="s">
        <v>144</v>
      </c>
      <c r="C50" s="20" t="s">
        <v>65</v>
      </c>
      <c r="D50" s="21" t="s">
        <v>65</v>
      </c>
      <c r="E50" s="9">
        <v>1771.1</v>
      </c>
      <c r="F50" s="9">
        <v>1978.7</v>
      </c>
      <c r="G50" s="9">
        <v>1820.3</v>
      </c>
      <c r="H50" s="9">
        <v>2186.6999999999998</v>
      </c>
      <c r="I50" s="9">
        <v>1705.5</v>
      </c>
      <c r="J50" s="9">
        <v>1916.7</v>
      </c>
      <c r="K50" s="9">
        <v>1905.4</v>
      </c>
      <c r="L50" s="9">
        <v>2046.7</v>
      </c>
    </row>
    <row r="51" spans="1:12" ht="25" customHeight="1" x14ac:dyDescent="0.2">
      <c r="A51" s="22" t="s">
        <v>89</v>
      </c>
      <c r="B51" s="23" t="s">
        <v>90</v>
      </c>
      <c r="C51" s="20" t="s">
        <v>65</v>
      </c>
      <c r="D51" s="21" t="s">
        <v>65</v>
      </c>
      <c r="E51" s="11">
        <v>212217.8</v>
      </c>
      <c r="F51" s="11">
        <v>218535.1</v>
      </c>
      <c r="G51" s="11">
        <v>220428.6</v>
      </c>
      <c r="H51" s="11">
        <v>226558.7</v>
      </c>
      <c r="I51" s="11">
        <v>229118.8</v>
      </c>
      <c r="J51" s="11">
        <v>205638.1</v>
      </c>
      <c r="K51" s="11">
        <v>219270.8</v>
      </c>
      <c r="L51" s="11">
        <v>227480.2</v>
      </c>
    </row>
    <row r="52" spans="1:12" ht="25" customHeight="1" x14ac:dyDescent="0.2">
      <c r="A52" s="22" t="s">
        <v>91</v>
      </c>
      <c r="B52" s="23" t="s">
        <v>92</v>
      </c>
      <c r="C52" s="20" t="s">
        <v>65</v>
      </c>
      <c r="D52" s="21" t="s">
        <v>65</v>
      </c>
      <c r="E52" s="9">
        <v>181908</v>
      </c>
      <c r="F52" s="9">
        <v>185030.39999999999</v>
      </c>
      <c r="G52" s="9">
        <v>184442.1</v>
      </c>
      <c r="H52" s="9">
        <v>192550.7</v>
      </c>
      <c r="I52" s="9">
        <v>198885.2</v>
      </c>
      <c r="J52" s="9">
        <v>167362.79999999999</v>
      </c>
      <c r="K52" s="9">
        <v>180510.1</v>
      </c>
      <c r="L52" s="9">
        <v>188731.2</v>
      </c>
    </row>
    <row r="53" spans="1:12" ht="25" customHeight="1" x14ac:dyDescent="0.2">
      <c r="A53" s="22" t="s">
        <v>145</v>
      </c>
      <c r="B53" s="23" t="s">
        <v>146</v>
      </c>
      <c r="C53" s="20" t="s">
        <v>65</v>
      </c>
      <c r="D53" s="21" t="s">
        <v>65</v>
      </c>
      <c r="E53" s="11">
        <v>-2164.9</v>
      </c>
      <c r="F53" s="11">
        <v>-745.9</v>
      </c>
      <c r="G53" s="11">
        <v>-2294.5</v>
      </c>
      <c r="H53" s="11">
        <v>-2409</v>
      </c>
      <c r="I53" s="11">
        <v>-905.9</v>
      </c>
      <c r="J53" s="11">
        <v>-1032.5999999999999</v>
      </c>
      <c r="K53" s="11">
        <v>-1031.7</v>
      </c>
      <c r="L53" s="11">
        <v>-2283.1999999999998</v>
      </c>
    </row>
    <row r="54" spans="1:12" ht="25" customHeight="1" x14ac:dyDescent="0.2">
      <c r="A54" s="24" t="s">
        <v>93</v>
      </c>
      <c r="B54" s="20" t="s">
        <v>93</v>
      </c>
      <c r="C54" s="20" t="s">
        <v>65</v>
      </c>
      <c r="D54" s="21" t="s">
        <v>65</v>
      </c>
      <c r="E54" s="9">
        <v>30309.799999999988</v>
      </c>
      <c r="F54" s="9">
        <v>33504.700000000012</v>
      </c>
      <c r="G54" s="9">
        <v>35986.5</v>
      </c>
      <c r="H54" s="9">
        <v>34008</v>
      </c>
      <c r="I54" s="9">
        <v>30233.599999999977</v>
      </c>
      <c r="J54" s="9">
        <v>38275.300000000017</v>
      </c>
      <c r="K54" s="9">
        <v>38760.699999999983</v>
      </c>
      <c r="L54" s="9">
        <v>38749</v>
      </c>
    </row>
    <row r="55" spans="1:12" ht="25" customHeight="1" x14ac:dyDescent="0.2">
      <c r="A55" s="18" t="s">
        <v>94</v>
      </c>
      <c r="B55" s="19" t="s">
        <v>95</v>
      </c>
      <c r="C55" s="20" t="s">
        <v>65</v>
      </c>
      <c r="D55" s="21" t="s">
        <v>65</v>
      </c>
      <c r="E55" s="11">
        <v>119474.9</v>
      </c>
      <c r="F55" s="11">
        <v>120290.5</v>
      </c>
      <c r="G55" s="11">
        <v>120825.5</v>
      </c>
      <c r="H55" s="11">
        <v>120894.1</v>
      </c>
      <c r="I55" s="11">
        <v>120709.3</v>
      </c>
      <c r="J55" s="11">
        <v>105994.5</v>
      </c>
      <c r="K55" s="11">
        <v>115712.3</v>
      </c>
      <c r="L55" s="11">
        <v>120278.3</v>
      </c>
    </row>
    <row r="56" spans="1:12" ht="25" customHeight="1" x14ac:dyDescent="0.2">
      <c r="A56" s="22" t="s">
        <v>96</v>
      </c>
      <c r="B56" s="23" t="s">
        <v>97</v>
      </c>
      <c r="C56" s="20" t="s">
        <v>65</v>
      </c>
      <c r="D56" s="21" t="s">
        <v>65</v>
      </c>
      <c r="E56" s="9">
        <v>45069.8</v>
      </c>
      <c r="F56" s="9">
        <v>44787.9</v>
      </c>
      <c r="G56" s="9">
        <v>44797.3</v>
      </c>
      <c r="H56" s="9">
        <v>44704.4</v>
      </c>
      <c r="I56" s="9">
        <v>44030</v>
      </c>
      <c r="J56" s="9">
        <v>32471.1</v>
      </c>
      <c r="K56" s="9">
        <v>39257.599999999999</v>
      </c>
      <c r="L56" s="9">
        <v>40035.599999999999</v>
      </c>
    </row>
    <row r="57" spans="1:12" ht="25" customHeight="1" x14ac:dyDescent="0.2">
      <c r="A57" s="22" t="s">
        <v>98</v>
      </c>
      <c r="B57" s="23" t="s">
        <v>99</v>
      </c>
      <c r="C57" s="20" t="s">
        <v>65</v>
      </c>
      <c r="D57" s="21" t="s">
        <v>65</v>
      </c>
      <c r="E57" s="11">
        <v>12486.9</v>
      </c>
      <c r="F57" s="11">
        <v>11863.6</v>
      </c>
      <c r="G57" s="11">
        <v>12111.3</v>
      </c>
      <c r="H57" s="11">
        <v>12772.5</v>
      </c>
      <c r="I57" s="11">
        <v>13298.2</v>
      </c>
      <c r="J57" s="11">
        <v>14276.9</v>
      </c>
      <c r="K57" s="11">
        <v>14258.2</v>
      </c>
      <c r="L57" s="11">
        <v>14007.1</v>
      </c>
    </row>
    <row r="58" spans="1:12" ht="25" customHeight="1" x14ac:dyDescent="0.2">
      <c r="A58" s="22" t="s">
        <v>100</v>
      </c>
      <c r="B58" s="23" t="s">
        <v>101</v>
      </c>
      <c r="C58" s="20" t="s">
        <v>65</v>
      </c>
      <c r="D58" s="21" t="s">
        <v>65</v>
      </c>
      <c r="E58" s="9">
        <v>29384.7</v>
      </c>
      <c r="F58" s="9">
        <v>29607.7</v>
      </c>
      <c r="G58" s="9">
        <v>30287</v>
      </c>
      <c r="H58" s="9">
        <v>29343.3</v>
      </c>
      <c r="I58" s="9">
        <v>29229.5</v>
      </c>
      <c r="J58" s="9">
        <v>20647.8</v>
      </c>
      <c r="K58" s="9">
        <v>23474.2</v>
      </c>
      <c r="L58" s="9">
        <v>27713.4</v>
      </c>
    </row>
    <row r="59" spans="1:12" ht="25" customHeight="1" x14ac:dyDescent="0.2">
      <c r="A59" s="22" t="s">
        <v>147</v>
      </c>
      <c r="B59" s="23" t="s">
        <v>148</v>
      </c>
      <c r="C59" s="20" t="s">
        <v>65</v>
      </c>
      <c r="D59" s="21" t="s">
        <v>65</v>
      </c>
      <c r="E59" s="11">
        <v>2057.1999999999998</v>
      </c>
      <c r="F59" s="11">
        <v>2164.1999999999998</v>
      </c>
      <c r="G59" s="11">
        <v>1970.5</v>
      </c>
      <c r="H59" s="11">
        <v>1643.6</v>
      </c>
      <c r="I59" s="11">
        <v>1907.7</v>
      </c>
      <c r="J59" s="11">
        <v>2059.5</v>
      </c>
      <c r="K59" s="11">
        <v>2087.3000000000002</v>
      </c>
      <c r="L59" s="11">
        <v>1617.8</v>
      </c>
    </row>
    <row r="60" spans="1:12" ht="25" customHeight="1" x14ac:dyDescent="0.2">
      <c r="A60" s="22" t="s">
        <v>102</v>
      </c>
      <c r="B60" s="23" t="s">
        <v>103</v>
      </c>
      <c r="C60" s="20" t="s">
        <v>65</v>
      </c>
      <c r="D60" s="21" t="s">
        <v>65</v>
      </c>
      <c r="E60" s="9">
        <v>214862.8</v>
      </c>
      <c r="F60" s="9">
        <v>218212.1</v>
      </c>
      <c r="G60" s="9">
        <v>219183.6</v>
      </c>
      <c r="H60" s="9">
        <v>225442.8</v>
      </c>
      <c r="I60" s="9">
        <v>231965</v>
      </c>
      <c r="J60" s="9">
        <v>205377.3</v>
      </c>
      <c r="K60" s="9">
        <v>217813.6</v>
      </c>
      <c r="L60" s="9">
        <v>226402.5</v>
      </c>
    </row>
    <row r="61" spans="1:12" ht="25" customHeight="1" x14ac:dyDescent="0.2">
      <c r="A61" s="37" t="s">
        <v>104</v>
      </c>
      <c r="B61" s="38" t="s">
        <v>105</v>
      </c>
      <c r="C61" s="27" t="s">
        <v>65</v>
      </c>
      <c r="D61" s="28" t="s">
        <v>65</v>
      </c>
      <c r="E61" s="11">
        <v>182343.8</v>
      </c>
      <c r="F61" s="11">
        <v>183862.9</v>
      </c>
      <c r="G61" s="11">
        <v>185251.6</v>
      </c>
      <c r="H61" s="11">
        <v>192903.7</v>
      </c>
      <c r="I61" s="11">
        <v>198962.8</v>
      </c>
      <c r="J61" s="11">
        <v>166222.5</v>
      </c>
      <c r="K61" s="11">
        <v>181044.2</v>
      </c>
      <c r="L61" s="11">
        <v>189559.6</v>
      </c>
    </row>
    <row r="62" spans="1:12" ht="25" customHeight="1" x14ac:dyDescent="0.2">
      <c r="A62" s="22" t="s">
        <v>98</v>
      </c>
      <c r="B62" s="23" t="s">
        <v>99</v>
      </c>
      <c r="C62" s="20" t="s">
        <v>65</v>
      </c>
      <c r="D62" s="21" t="s">
        <v>65</v>
      </c>
      <c r="E62" s="9">
        <v>50555</v>
      </c>
      <c r="F62" s="9">
        <v>52208.2</v>
      </c>
      <c r="G62" s="9">
        <v>53050</v>
      </c>
    </row>
    <row r="63" spans="1:12" ht="25" customHeight="1" x14ac:dyDescent="0.2">
      <c r="A63" s="22" t="s">
        <v>100</v>
      </c>
      <c r="B63" s="23" t="s">
        <v>101</v>
      </c>
      <c r="C63" s="20" t="s">
        <v>65</v>
      </c>
      <c r="D63" s="21" t="s">
        <v>65</v>
      </c>
      <c r="E63" s="11">
        <v>46562.3</v>
      </c>
      <c r="F63" s="11">
        <v>51082.9</v>
      </c>
      <c r="G63" s="11">
        <v>59256.3</v>
      </c>
    </row>
    <row r="64" spans="1:12" ht="25" customHeight="1" x14ac:dyDescent="0.2">
      <c r="A64" s="22" t="s">
        <v>102</v>
      </c>
      <c r="B64" s="23" t="s">
        <v>103</v>
      </c>
      <c r="C64" s="20" t="s">
        <v>65</v>
      </c>
      <c r="D64" s="21" t="s">
        <v>65</v>
      </c>
      <c r="E64" s="9">
        <v>39864</v>
      </c>
      <c r="F64" s="9">
        <v>39777.599999999999</v>
      </c>
      <c r="G64" s="9">
        <v>39587.5</v>
      </c>
    </row>
    <row r="65" spans="1:7" ht="25" customHeight="1" x14ac:dyDescent="0.2">
      <c r="A65" s="22" t="s">
        <v>104</v>
      </c>
      <c r="B65" s="23" t="s">
        <v>105</v>
      </c>
      <c r="C65" s="20" t="s">
        <v>65</v>
      </c>
      <c r="D65" s="21" t="s">
        <v>65</v>
      </c>
      <c r="E65" s="11">
        <v>36682.300000000003</v>
      </c>
      <c r="F65" s="11">
        <v>33663.4</v>
      </c>
      <c r="G65" s="11">
        <v>40206.1</v>
      </c>
    </row>
    <row r="66" spans="1:7" ht="25" customHeight="1" x14ac:dyDescent="0.2">
      <c r="A66" s="25" t="s">
        <v>106</v>
      </c>
      <c r="B66" s="26" t="s">
        <v>107</v>
      </c>
      <c r="C66" s="27" t="s">
        <v>65</v>
      </c>
      <c r="D66" s="28" t="s">
        <v>65</v>
      </c>
      <c r="E66" s="9">
        <v>189.06297649435299</v>
      </c>
      <c r="F66" s="9">
        <v>190.19109298900401</v>
      </c>
      <c r="G66" s="9">
        <v>194.26660423604801</v>
      </c>
    </row>
  </sheetData>
  <mergeCells count="12">
    <mergeCell ref="A35:B35"/>
    <mergeCell ref="A2:E2"/>
    <mergeCell ref="A3:C3"/>
    <mergeCell ref="A4:C4"/>
    <mergeCell ref="A5:C5"/>
    <mergeCell ref="A6:B6"/>
    <mergeCell ref="A8:B8"/>
    <mergeCell ref="A29:E29"/>
    <mergeCell ref="A30:C30"/>
    <mergeCell ref="A31:C31"/>
    <mergeCell ref="A32:C32"/>
    <mergeCell ref="A33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E4F3-A589-B444-934C-100DC40DF04F}">
  <dimension ref="A2:P28"/>
  <sheetViews>
    <sheetView workbookViewId="0">
      <selection activeCell="A2" sqref="A2:O27"/>
    </sheetView>
  </sheetViews>
  <sheetFormatPr baseColWidth="10" defaultRowHeight="16" x14ac:dyDescent="0.2"/>
  <sheetData>
    <row r="2" spans="1:15" ht="32" customHeight="1" x14ac:dyDescent="0.2">
      <c r="A2" s="40" t="s">
        <v>16</v>
      </c>
      <c r="B2" s="40"/>
      <c r="C2" s="40"/>
      <c r="D2" s="40"/>
      <c r="E2" s="40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6" customHeight="1" x14ac:dyDescent="0.2">
      <c r="A3" s="41" t="s">
        <v>120</v>
      </c>
      <c r="B3" s="41"/>
      <c r="C3" s="41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16" customHeight="1" x14ac:dyDescent="0.2">
      <c r="A4" s="42" t="s">
        <v>139</v>
      </c>
      <c r="B4" s="42"/>
      <c r="C4" s="42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16" customHeight="1" x14ac:dyDescent="0.2">
      <c r="A5" s="43" t="s">
        <v>17</v>
      </c>
      <c r="B5" s="43"/>
      <c r="C5" s="4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16" customHeight="1" x14ac:dyDescent="0.2">
      <c r="A6" s="43" t="s">
        <v>18</v>
      </c>
      <c r="B6" s="43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">
      <c r="A8" s="39" t="s">
        <v>19</v>
      </c>
      <c r="B8" s="39"/>
      <c r="C8" s="12" t="s">
        <v>20</v>
      </c>
      <c r="D8" s="13" t="s">
        <v>21</v>
      </c>
      <c r="E8" s="36" t="s">
        <v>121</v>
      </c>
      <c r="F8" s="14" t="s">
        <v>122</v>
      </c>
      <c r="G8" s="14" t="s">
        <v>123</v>
      </c>
      <c r="H8" s="14" t="s">
        <v>124</v>
      </c>
      <c r="I8" s="14" t="s">
        <v>125</v>
      </c>
      <c r="J8" s="14" t="s">
        <v>126</v>
      </c>
      <c r="K8" s="14" t="s">
        <v>127</v>
      </c>
      <c r="L8" s="14" t="s">
        <v>128</v>
      </c>
      <c r="M8" s="14" t="s">
        <v>129</v>
      </c>
      <c r="N8" s="14" t="s">
        <v>130</v>
      </c>
      <c r="O8" s="14" t="s">
        <v>131</v>
      </c>
    </row>
    <row r="9" spans="1:15" ht="36" x14ac:dyDescent="0.2">
      <c r="A9" s="15" t="s">
        <v>22</v>
      </c>
      <c r="B9" s="16" t="s">
        <v>22</v>
      </c>
      <c r="C9" s="16" t="s">
        <v>65</v>
      </c>
      <c r="D9" s="17" t="s">
        <v>65</v>
      </c>
      <c r="E9" s="9" t="s">
        <v>23</v>
      </c>
      <c r="F9" s="9" t="s">
        <v>23</v>
      </c>
      <c r="G9" s="9" t="s">
        <v>23</v>
      </c>
      <c r="H9" s="9" t="s">
        <v>23</v>
      </c>
      <c r="I9" s="9" t="s">
        <v>23</v>
      </c>
      <c r="J9" s="9" t="s">
        <v>23</v>
      </c>
      <c r="K9" s="9" t="s">
        <v>23</v>
      </c>
      <c r="L9" s="9" t="s">
        <v>23</v>
      </c>
      <c r="M9" s="9" t="s">
        <v>23</v>
      </c>
      <c r="N9" s="9" t="s">
        <v>23</v>
      </c>
      <c r="O9" s="9" t="s">
        <v>23</v>
      </c>
    </row>
    <row r="10" spans="1:15" ht="72" x14ac:dyDescent="0.2">
      <c r="A10" s="18" t="s">
        <v>24</v>
      </c>
      <c r="B10" s="19" t="s">
        <v>25</v>
      </c>
      <c r="C10" s="20" t="s">
        <v>65</v>
      </c>
      <c r="D10" s="21" t="s">
        <v>26</v>
      </c>
      <c r="E10" s="11">
        <v>282394.5</v>
      </c>
      <c r="F10" s="11">
        <v>326980.09999999998</v>
      </c>
      <c r="G10" s="11">
        <v>351367.9</v>
      </c>
      <c r="H10" s="11">
        <v>368770.5</v>
      </c>
      <c r="I10" s="11">
        <v>384870.3</v>
      </c>
      <c r="J10" s="11">
        <v>398947.9</v>
      </c>
      <c r="K10" s="11">
        <v>423444.1</v>
      </c>
      <c r="L10" s="11">
        <v>440754.7</v>
      </c>
      <c r="M10" s="11">
        <v>474034.1</v>
      </c>
      <c r="N10" s="11">
        <v>508337.4</v>
      </c>
      <c r="O10" s="11">
        <v>514066</v>
      </c>
    </row>
    <row r="11" spans="1:15" ht="108" x14ac:dyDescent="0.2">
      <c r="A11" s="22" t="s">
        <v>27</v>
      </c>
      <c r="B11" s="23" t="s">
        <v>28</v>
      </c>
      <c r="C11" s="20" t="s">
        <v>65</v>
      </c>
      <c r="D11" s="21" t="s">
        <v>26</v>
      </c>
      <c r="E11" s="9">
        <v>110424.5</v>
      </c>
      <c r="F11" s="9">
        <v>118817.5</v>
      </c>
      <c r="G11" s="9">
        <v>128655.5</v>
      </c>
      <c r="H11" s="9">
        <v>137573.70000000001</v>
      </c>
      <c r="I11" s="9">
        <v>143685.4</v>
      </c>
      <c r="J11" s="9">
        <v>149942.1</v>
      </c>
      <c r="K11" s="9">
        <v>157343.70000000001</v>
      </c>
      <c r="L11" s="9">
        <v>160693.9</v>
      </c>
      <c r="M11" s="9">
        <v>166819.4</v>
      </c>
      <c r="N11" s="9">
        <v>175316.9</v>
      </c>
      <c r="O11" s="9">
        <v>181589.6</v>
      </c>
    </row>
    <row r="12" spans="1:15" ht="96" x14ac:dyDescent="0.2">
      <c r="A12" s="22" t="s">
        <v>29</v>
      </c>
      <c r="B12" s="23" t="s">
        <v>30</v>
      </c>
      <c r="C12" s="20" t="s">
        <v>65</v>
      </c>
      <c r="D12" s="21" t="s">
        <v>26</v>
      </c>
      <c r="E12" s="11">
        <v>28041.7</v>
      </c>
      <c r="F12" s="11">
        <v>31689.5</v>
      </c>
      <c r="G12" s="11">
        <v>32455.3</v>
      </c>
      <c r="H12" s="11">
        <v>32665.200000000001</v>
      </c>
      <c r="I12" s="11">
        <v>37502.6</v>
      </c>
      <c r="J12" s="11">
        <v>38422.800000000003</v>
      </c>
      <c r="K12" s="11">
        <v>43152.800000000003</v>
      </c>
      <c r="L12" s="11">
        <v>45210.1</v>
      </c>
      <c r="M12" s="11">
        <v>48309.9</v>
      </c>
      <c r="N12" s="11">
        <v>50724.4</v>
      </c>
      <c r="O12" s="11">
        <v>52653.5</v>
      </c>
    </row>
    <row r="13" spans="1:15" ht="84" x14ac:dyDescent="0.2">
      <c r="A13" s="22" t="s">
        <v>31</v>
      </c>
      <c r="B13" s="23" t="s">
        <v>32</v>
      </c>
      <c r="C13" s="20" t="s">
        <v>65</v>
      </c>
      <c r="D13" s="21" t="s">
        <v>26</v>
      </c>
      <c r="E13" s="9">
        <v>81435.399999999994</v>
      </c>
      <c r="F13" s="9">
        <v>83607.899999999994</v>
      </c>
      <c r="G13" s="9">
        <v>88772.800000000003</v>
      </c>
      <c r="H13" s="9">
        <v>97466</v>
      </c>
      <c r="I13" s="9">
        <v>106024.9</v>
      </c>
      <c r="J13" s="9">
        <v>112216.9</v>
      </c>
      <c r="K13" s="9">
        <v>115271.1</v>
      </c>
      <c r="L13" s="9">
        <v>114629.9</v>
      </c>
      <c r="M13" s="9">
        <v>119697.9</v>
      </c>
      <c r="N13" s="9">
        <v>113957.5</v>
      </c>
      <c r="O13" s="9">
        <v>117371</v>
      </c>
    </row>
    <row r="14" spans="1:15" ht="60" x14ac:dyDescent="0.2">
      <c r="A14" s="22" t="s">
        <v>33</v>
      </c>
      <c r="B14" s="23" t="s">
        <v>34</v>
      </c>
      <c r="C14" s="20" t="s">
        <v>65</v>
      </c>
      <c r="D14" s="21" t="s">
        <v>26</v>
      </c>
      <c r="E14" s="11">
        <v>-4143.7</v>
      </c>
      <c r="F14" s="11">
        <v>6829</v>
      </c>
      <c r="G14" s="11">
        <v>5014.3</v>
      </c>
      <c r="H14" s="11">
        <v>10447.1</v>
      </c>
      <c r="I14" s="11">
        <v>9357.2999999999993</v>
      </c>
      <c r="J14" s="11">
        <v>5193.5</v>
      </c>
      <c r="K14" s="11">
        <v>-7914.5</v>
      </c>
      <c r="L14" s="11">
        <v>1925.7</v>
      </c>
      <c r="M14" s="11">
        <v>9673.2999999999993</v>
      </c>
      <c r="N14" s="11">
        <v>11907.7</v>
      </c>
      <c r="O14" s="11">
        <v>9073.2999999999993</v>
      </c>
    </row>
    <row r="15" spans="1:15" ht="72" x14ac:dyDescent="0.2">
      <c r="A15" s="22" t="s">
        <v>35</v>
      </c>
      <c r="B15" s="23" t="s">
        <v>36</v>
      </c>
      <c r="C15" s="20" t="s">
        <v>65</v>
      </c>
      <c r="D15" s="21" t="s">
        <v>26</v>
      </c>
      <c r="E15" s="9">
        <v>538935.6</v>
      </c>
      <c r="F15" s="9">
        <v>647417.19999999995</v>
      </c>
      <c r="G15" s="9">
        <v>714428.3</v>
      </c>
      <c r="H15" s="9">
        <v>725443.9</v>
      </c>
      <c r="I15" s="9">
        <v>750796.5</v>
      </c>
      <c r="J15" s="9">
        <v>765794.6</v>
      </c>
      <c r="K15" s="9">
        <v>755359.1</v>
      </c>
      <c r="L15" s="9">
        <v>725799.6</v>
      </c>
      <c r="M15" s="9">
        <v>813274.8</v>
      </c>
      <c r="N15" s="9">
        <v>901538.6</v>
      </c>
      <c r="O15" s="9">
        <v>902671.3</v>
      </c>
    </row>
    <row r="16" spans="1:15" ht="72" x14ac:dyDescent="0.2">
      <c r="A16" s="22" t="s">
        <v>37</v>
      </c>
      <c r="B16" s="23" t="s">
        <v>38</v>
      </c>
      <c r="C16" s="20" t="s">
        <v>65</v>
      </c>
      <c r="D16" s="21" t="s">
        <v>26</v>
      </c>
      <c r="E16" s="11">
        <v>472581.2</v>
      </c>
      <c r="F16" s="11">
        <v>561381</v>
      </c>
      <c r="G16" s="11">
        <v>617602.6</v>
      </c>
      <c r="H16" s="11">
        <v>636104.6</v>
      </c>
      <c r="I16" s="11">
        <v>661838.30000000005</v>
      </c>
      <c r="J16" s="11">
        <v>672282.2</v>
      </c>
      <c r="K16" s="11">
        <v>639768.1</v>
      </c>
      <c r="L16" s="11">
        <v>610288.80000000005</v>
      </c>
      <c r="M16" s="11">
        <v>686936.8</v>
      </c>
      <c r="N16" s="11">
        <v>751561.2</v>
      </c>
      <c r="O16" s="11">
        <v>751097</v>
      </c>
    </row>
    <row r="17" spans="1:16" ht="72" x14ac:dyDescent="0.2">
      <c r="A17" s="22" t="s">
        <v>132</v>
      </c>
      <c r="B17" s="23" t="s">
        <v>133</v>
      </c>
      <c r="C17" s="20" t="s">
        <v>65</v>
      </c>
      <c r="D17" s="21" t="s">
        <v>26</v>
      </c>
      <c r="E17" s="9">
        <v>282.2</v>
      </c>
      <c r="F17" s="9" t="s">
        <v>134</v>
      </c>
      <c r="G17" s="9">
        <v>-355.7</v>
      </c>
      <c r="H17" s="9">
        <v>1279.0999999999999</v>
      </c>
      <c r="I17" s="9">
        <v>-658.1</v>
      </c>
      <c r="J17" s="9">
        <v>-339.9</v>
      </c>
      <c r="K17" s="9" t="s">
        <v>134</v>
      </c>
      <c r="L17" s="9">
        <v>2784.3</v>
      </c>
      <c r="M17" s="9">
        <v>3195.6</v>
      </c>
      <c r="N17" s="9">
        <v>6453.6</v>
      </c>
      <c r="O17" s="9">
        <v>1804.4</v>
      </c>
    </row>
    <row r="18" spans="1:16" ht="36" x14ac:dyDescent="0.2">
      <c r="A18" s="24" t="s">
        <v>39</v>
      </c>
      <c r="B18" s="20" t="s">
        <v>39</v>
      </c>
      <c r="C18" s="20" t="s">
        <v>65</v>
      </c>
      <c r="D18" s="21" t="s">
        <v>65</v>
      </c>
      <c r="E18" s="11" t="s">
        <v>23</v>
      </c>
      <c r="F18" s="11" t="s">
        <v>23</v>
      </c>
      <c r="G18" s="11" t="s">
        <v>23</v>
      </c>
      <c r="H18" s="11" t="s">
        <v>23</v>
      </c>
      <c r="I18" s="11" t="s">
        <v>23</v>
      </c>
      <c r="J18" s="11" t="s">
        <v>23</v>
      </c>
      <c r="K18" s="11" t="s">
        <v>23</v>
      </c>
      <c r="L18" s="11" t="s">
        <v>23</v>
      </c>
      <c r="M18" s="11" t="s">
        <v>23</v>
      </c>
      <c r="N18" s="11" t="s">
        <v>23</v>
      </c>
      <c r="O18" s="11" t="s">
        <v>23</v>
      </c>
    </row>
    <row r="19" spans="1:16" ht="72" x14ac:dyDescent="0.2">
      <c r="A19" s="18" t="s">
        <v>40</v>
      </c>
      <c r="B19" s="19" t="s">
        <v>41</v>
      </c>
      <c r="C19" s="20" t="s">
        <v>127</v>
      </c>
      <c r="D19" s="21" t="s">
        <v>26</v>
      </c>
      <c r="E19" s="9">
        <v>297128.40000000002</v>
      </c>
      <c r="F19" s="9">
        <v>340270.7</v>
      </c>
      <c r="G19" s="9">
        <v>361418.3</v>
      </c>
      <c r="H19" s="9">
        <v>377449</v>
      </c>
      <c r="I19" s="9">
        <v>395633.1</v>
      </c>
      <c r="J19" s="9">
        <v>411203.4</v>
      </c>
      <c r="K19" s="9">
        <v>423444.1</v>
      </c>
      <c r="L19" s="9">
        <v>438695.1</v>
      </c>
      <c r="M19" s="9">
        <v>458632.6</v>
      </c>
      <c r="N19" s="9">
        <v>475030.7</v>
      </c>
      <c r="O19" s="9">
        <v>481354.6</v>
      </c>
    </row>
    <row r="20" spans="1:16" ht="108" x14ac:dyDescent="0.2">
      <c r="A20" s="22" t="s">
        <v>42</v>
      </c>
      <c r="B20" s="23" t="s">
        <v>43</v>
      </c>
      <c r="C20" s="20" t="s">
        <v>127</v>
      </c>
      <c r="D20" s="21" t="s">
        <v>26</v>
      </c>
      <c r="E20" s="11">
        <v>124841.5</v>
      </c>
      <c r="F20" s="11">
        <v>130273.1</v>
      </c>
      <c r="G20" s="11">
        <v>135432.79999999999</v>
      </c>
      <c r="H20" s="11">
        <v>140475.5</v>
      </c>
      <c r="I20" s="11">
        <v>144430.29999999999</v>
      </c>
      <c r="J20" s="11">
        <v>149636.9</v>
      </c>
      <c r="K20" s="11">
        <v>157343.70000000001</v>
      </c>
      <c r="L20" s="11">
        <v>162467.9</v>
      </c>
      <c r="M20" s="11">
        <v>167482</v>
      </c>
      <c r="N20" s="11">
        <v>174419.1</v>
      </c>
      <c r="O20" s="11">
        <v>179380.4</v>
      </c>
    </row>
    <row r="21" spans="1:16" ht="96" x14ac:dyDescent="0.2">
      <c r="A21" s="22" t="s">
        <v>44</v>
      </c>
      <c r="B21" s="23" t="s">
        <v>45</v>
      </c>
      <c r="C21" s="20" t="s">
        <v>127</v>
      </c>
      <c r="D21" s="21" t="s">
        <v>26</v>
      </c>
      <c r="E21" s="9">
        <v>31763</v>
      </c>
      <c r="F21" s="9">
        <v>35008.6</v>
      </c>
      <c r="G21" s="9">
        <v>34944.699999999997</v>
      </c>
      <c r="H21" s="9">
        <v>35245.300000000003</v>
      </c>
      <c r="I21" s="9">
        <v>39379.599999999999</v>
      </c>
      <c r="J21" s="9">
        <v>39625.300000000003</v>
      </c>
      <c r="K21" s="9">
        <v>43152.800000000003</v>
      </c>
      <c r="L21" s="9">
        <v>44765.3</v>
      </c>
      <c r="M21" s="9">
        <v>46299.5</v>
      </c>
      <c r="N21" s="9">
        <v>47681</v>
      </c>
      <c r="O21" s="9">
        <v>49228.5</v>
      </c>
    </row>
    <row r="22" spans="1:16" ht="84" x14ac:dyDescent="0.2">
      <c r="A22" s="22" t="s">
        <v>46</v>
      </c>
      <c r="B22" s="23" t="s">
        <v>47</v>
      </c>
      <c r="C22" s="20" t="s">
        <v>127</v>
      </c>
      <c r="D22" s="21" t="s">
        <v>26</v>
      </c>
      <c r="E22" s="11">
        <v>82844.399999999994</v>
      </c>
      <c r="F22" s="11">
        <v>88436.800000000003</v>
      </c>
      <c r="G22" s="11">
        <v>94066.2</v>
      </c>
      <c r="H22" s="11">
        <v>102183.8</v>
      </c>
      <c r="I22" s="11">
        <v>108477.2</v>
      </c>
      <c r="J22" s="11">
        <v>113055.2</v>
      </c>
      <c r="K22" s="11">
        <v>115271.1</v>
      </c>
      <c r="L22" s="11">
        <v>115954.1</v>
      </c>
      <c r="M22" s="11">
        <v>121863.1</v>
      </c>
      <c r="N22" s="11">
        <v>115763.3</v>
      </c>
      <c r="O22" s="11">
        <v>118462.39999999999</v>
      </c>
    </row>
    <row r="23" spans="1:16" ht="60" x14ac:dyDescent="0.2">
      <c r="A23" s="22" t="s">
        <v>135</v>
      </c>
      <c r="B23" s="23" t="s">
        <v>136</v>
      </c>
      <c r="C23" s="20" t="s">
        <v>127</v>
      </c>
      <c r="D23" s="21" t="s">
        <v>26</v>
      </c>
      <c r="E23" s="9">
        <v>-4131.5</v>
      </c>
      <c r="F23" s="9">
        <v>6020.2</v>
      </c>
      <c r="G23" s="9">
        <v>4185.6000000000004</v>
      </c>
      <c r="H23" s="9">
        <v>8869.7999999999993</v>
      </c>
      <c r="I23" s="9">
        <v>7996.6</v>
      </c>
      <c r="J23" s="9">
        <v>4351.8999999999996</v>
      </c>
      <c r="K23" s="9">
        <v>-7914.5</v>
      </c>
      <c r="L23" s="9">
        <v>1696.6</v>
      </c>
      <c r="M23" s="9">
        <v>8544.5</v>
      </c>
      <c r="N23" s="9">
        <v>9967.6</v>
      </c>
      <c r="O23" s="9">
        <v>7756.9</v>
      </c>
    </row>
    <row r="24" spans="1:16" ht="72" x14ac:dyDescent="0.2">
      <c r="A24" s="22" t="s">
        <v>48</v>
      </c>
      <c r="B24" s="23" t="s">
        <v>49</v>
      </c>
      <c r="C24" s="20" t="s">
        <v>127</v>
      </c>
      <c r="D24" s="21" t="s">
        <v>26</v>
      </c>
      <c r="E24" s="11">
        <v>508713.2</v>
      </c>
      <c r="F24" s="11">
        <v>599201.4</v>
      </c>
      <c r="G24" s="11">
        <v>645282.9</v>
      </c>
      <c r="H24" s="11">
        <v>654298.5</v>
      </c>
      <c r="I24" s="11">
        <v>694471.4</v>
      </c>
      <c r="J24" s="11">
        <v>719611</v>
      </c>
      <c r="K24" s="11">
        <v>755359.1</v>
      </c>
      <c r="L24" s="11">
        <v>755486.5</v>
      </c>
      <c r="M24" s="11">
        <v>812202.2</v>
      </c>
      <c r="N24" s="11">
        <v>875675.1</v>
      </c>
      <c r="O24" s="11">
        <v>877740.2</v>
      </c>
    </row>
    <row r="25" spans="1:16" ht="72" x14ac:dyDescent="0.2">
      <c r="A25" s="22" t="s">
        <v>50</v>
      </c>
      <c r="B25" s="23" t="s">
        <v>51</v>
      </c>
      <c r="C25" s="20" t="s">
        <v>127</v>
      </c>
      <c r="D25" s="21" t="s">
        <v>26</v>
      </c>
      <c r="E25" s="9">
        <v>448355.6</v>
      </c>
      <c r="F25" s="9">
        <v>521467.7</v>
      </c>
      <c r="G25" s="9">
        <v>551126.4</v>
      </c>
      <c r="H25" s="9">
        <v>565356</v>
      </c>
      <c r="I25" s="9">
        <v>602175.19999999995</v>
      </c>
      <c r="J25" s="9">
        <v>618846.5</v>
      </c>
      <c r="K25" s="9">
        <v>639768.1</v>
      </c>
      <c r="L25" s="9">
        <v>641004.6</v>
      </c>
      <c r="M25" s="9">
        <v>692890.1</v>
      </c>
      <c r="N25" s="9">
        <v>743938.2</v>
      </c>
      <c r="O25" s="9">
        <v>743931.3</v>
      </c>
    </row>
    <row r="26" spans="1:16" ht="72" x14ac:dyDescent="0.2">
      <c r="A26" s="22" t="s">
        <v>137</v>
      </c>
      <c r="B26" s="23" t="s">
        <v>138</v>
      </c>
      <c r="C26" s="20" t="s">
        <v>127</v>
      </c>
      <c r="D26" s="21" t="s">
        <v>26</v>
      </c>
      <c r="E26" s="11">
        <v>4787.2</v>
      </c>
      <c r="F26" s="11">
        <v>2460.4</v>
      </c>
      <c r="G26" s="11">
        <v>-3021.1</v>
      </c>
      <c r="H26" s="11">
        <v>289</v>
      </c>
      <c r="I26" s="11">
        <v>2276.9</v>
      </c>
      <c r="J26" s="11">
        <v>3053.9</v>
      </c>
      <c r="K26" s="11" t="s">
        <v>134</v>
      </c>
      <c r="L26" s="11">
        <v>-670.8</v>
      </c>
      <c r="M26" s="11">
        <v>-5229</v>
      </c>
      <c r="N26" s="11">
        <v>-5491.6</v>
      </c>
      <c r="O26" s="11">
        <v>-7614.3</v>
      </c>
    </row>
    <row r="27" spans="1:16" ht="48" x14ac:dyDescent="0.2">
      <c r="A27" s="25" t="s">
        <v>52</v>
      </c>
      <c r="B27" s="26" t="s">
        <v>53</v>
      </c>
      <c r="C27" s="27" t="s">
        <v>122</v>
      </c>
      <c r="D27" s="28" t="s">
        <v>54</v>
      </c>
      <c r="E27" s="9">
        <v>98.904329222893296</v>
      </c>
      <c r="F27" s="9">
        <v>100</v>
      </c>
      <c r="G27" s="9">
        <v>101.170798203551</v>
      </c>
      <c r="H27" s="9">
        <v>101.671943474142</v>
      </c>
      <c r="I27" s="9">
        <v>101.23367701289899</v>
      </c>
      <c r="J27" s="9">
        <v>100.963109722198</v>
      </c>
      <c r="K27" s="9">
        <v>104.06465102922201</v>
      </c>
      <c r="L27" s="9">
        <v>104.55321713187401</v>
      </c>
      <c r="M27" s="9">
        <v>107.55928207556801</v>
      </c>
      <c r="N27" s="9">
        <v>111.361127051582</v>
      </c>
      <c r="O27" s="9">
        <v>111.13656937315599</v>
      </c>
      <c r="P27" t="s">
        <v>55</v>
      </c>
    </row>
    <row r="28" spans="1:16" x14ac:dyDescent="0.2">
      <c r="F28">
        <f>F19/E19-1</f>
        <v>0.14519749710899399</v>
      </c>
      <c r="G28">
        <f t="shared" ref="G28:O28" si="0">G19/F19-1</f>
        <v>6.2149341685898918E-2</v>
      </c>
      <c r="H28">
        <f t="shared" si="0"/>
        <v>4.4354975937853869E-2</v>
      </c>
      <c r="I28">
        <f t="shared" si="0"/>
        <v>4.8176309912067561E-2</v>
      </c>
      <c r="J28">
        <f t="shared" si="0"/>
        <v>3.935540277090066E-2</v>
      </c>
      <c r="K28">
        <f t="shared" si="0"/>
        <v>2.9767993163480444E-2</v>
      </c>
      <c r="L28">
        <f t="shared" si="0"/>
        <v>3.6016560391324282E-2</v>
      </c>
      <c r="M28">
        <f t="shared" si="0"/>
        <v>4.5447282178442405E-2</v>
      </c>
      <c r="N28">
        <f t="shared" si="0"/>
        <v>3.5754327101911176E-2</v>
      </c>
      <c r="O28">
        <f t="shared" si="0"/>
        <v>1.3312613268994911E-2</v>
      </c>
      <c r="P28">
        <f>AVERAGE(F28:O28)</f>
        <v>4.9953230351986823E-2</v>
      </c>
    </row>
  </sheetData>
  <mergeCells count="6">
    <mergeCell ref="A8:B8"/>
    <mergeCell ref="A2:E2"/>
    <mergeCell ref="A3:C3"/>
    <mergeCell ref="A4:C4"/>
    <mergeCell ref="A5:C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 Singapore</vt:lpstr>
      <vt:lpstr>Raw Data Singapore</vt:lpstr>
      <vt:lpstr>Data Singapore GDP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Lingzhi Li</dc:creator>
  <cp:lastModifiedBy>Microsoft Office User</cp:lastModifiedBy>
  <dcterms:created xsi:type="dcterms:W3CDTF">2023-09-01T00:09:34Z</dcterms:created>
  <dcterms:modified xsi:type="dcterms:W3CDTF">2023-09-01T03:19:32Z</dcterms:modified>
</cp:coreProperties>
</file>