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sakshamsoni/Library/Mobile Documents/com~apple~CloudDocs/Workspace/Research/THEMIS/code/THEMIS/notebooks/"/>
    </mc:Choice>
  </mc:AlternateContent>
  <xr:revisionPtr revIDLastSave="0" documentId="13_ncr:1_{7CCF8BAA-C041-7D4B-AAB1-C7EF370E8001}" xr6:coauthVersionLast="47" xr6:coauthVersionMax="47" xr10:uidLastSave="{00000000-0000-0000-0000-000000000000}"/>
  <bookViews>
    <workbookView xWindow="0" yWindow="500" windowWidth="35840" windowHeight="20260" xr2:uid="{E833F4D3-7AF9-C94A-AE81-BD2CF03E641C}"/>
  </bookViews>
  <sheets>
    <sheet name="Calculations NY" sheetId="2" r:id="rId1"/>
    <sheet name="Raw Data US" sheetId="4" r:id="rId2"/>
    <sheet name="Raw Data NY" sheetId="6" r:id="rId3"/>
    <sheet name="Data US GDP Growth"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9" i="9" l="1"/>
  <c r="L39" i="9"/>
  <c r="K39" i="9"/>
  <c r="J39" i="9"/>
  <c r="I39" i="9"/>
  <c r="H39" i="9"/>
  <c r="G39" i="9"/>
  <c r="F39" i="9"/>
  <c r="E39" i="9"/>
  <c r="D39" i="9"/>
  <c r="P39" i="9" s="1"/>
  <c r="I27" i="2"/>
  <c r="F16" i="2"/>
  <c r="F17" i="2"/>
  <c r="F18" i="2"/>
  <c r="F15" i="2"/>
  <c r="I28" i="2"/>
  <c r="I29" i="2"/>
  <c r="I30" i="2"/>
  <c r="G32" i="2"/>
  <c r="H32" i="2" s="1"/>
  <c r="G33" i="2"/>
  <c r="H33" i="2" s="1"/>
  <c r="G34" i="2"/>
  <c r="H34" i="2" s="1"/>
  <c r="G31" i="2"/>
  <c r="H31" i="2" s="1"/>
  <c r="D32" i="2"/>
  <c r="E32" i="2" s="1"/>
  <c r="D33" i="2"/>
  <c r="E33" i="2" s="1"/>
  <c r="D34" i="2"/>
  <c r="E34" i="2" s="1"/>
  <c r="D31" i="2"/>
  <c r="E31" i="2" s="1"/>
  <c r="D18" i="2"/>
  <c r="E18" i="2"/>
  <c r="D17" i="2"/>
  <c r="E17" i="2"/>
  <c r="D16" i="2"/>
  <c r="E16" i="2"/>
  <c r="C16" i="2"/>
  <c r="C17" i="2"/>
  <c r="C18" i="2"/>
  <c r="D15" i="2"/>
  <c r="E15" i="2"/>
  <c r="C15" i="2"/>
  <c r="L34" i="2" l="1"/>
  <c r="P34" i="2" s="1"/>
  <c r="J31" i="2"/>
  <c r="J33" i="2"/>
  <c r="N33" i="2" s="1"/>
  <c r="J34" i="2"/>
  <c r="N34" i="2" s="1"/>
  <c r="M34" i="2"/>
  <c r="Q34" i="2" s="1"/>
  <c r="M33" i="2"/>
  <c r="Q33" i="2" s="1"/>
  <c r="J32" i="2"/>
  <c r="N32" i="2" s="1"/>
  <c r="M31" i="2"/>
  <c r="Q31" i="2" s="1"/>
  <c r="M32" i="2"/>
  <c r="Q32" i="2" s="1"/>
  <c r="N31" i="2"/>
  <c r="K33" i="2"/>
  <c r="O33" i="2" s="1"/>
  <c r="K34" i="2"/>
  <c r="O34" i="2" s="1"/>
  <c r="L31" i="2"/>
  <c r="P31" i="2" s="1"/>
  <c r="K31" i="2"/>
  <c r="O31" i="2" s="1"/>
  <c r="L32" i="2"/>
  <c r="P32" i="2" s="1"/>
  <c r="K32" i="2"/>
  <c r="O32" i="2" s="1"/>
  <c r="L33" i="2"/>
  <c r="P33" i="2" s="1"/>
</calcChain>
</file>

<file path=xl/sharedStrings.xml><?xml version="1.0" encoding="utf-8"?>
<sst xmlns="http://schemas.openxmlformats.org/spreadsheetml/2006/main" count="344" uniqueCount="190">
  <si>
    <t>year</t>
  </si>
  <si>
    <t>c</t>
  </si>
  <si>
    <t>i</t>
  </si>
  <si>
    <t>g</t>
  </si>
  <si>
    <t>quarter</t>
  </si>
  <si>
    <t/>
  </si>
  <si>
    <t>2019</t>
  </si>
  <si>
    <t>2020</t>
  </si>
  <si>
    <t>Q1</t>
  </si>
  <si>
    <t>Q2</t>
  </si>
  <si>
    <t>Q3</t>
  </si>
  <si>
    <t>Q4</t>
  </si>
  <si>
    <t xml:space="preserve">        Gross domestic product</t>
  </si>
  <si>
    <t>2019:Q1</t>
  </si>
  <si>
    <t>2019:Q2</t>
  </si>
  <si>
    <t>2019:Q3</t>
  </si>
  <si>
    <t>2019:Q4</t>
  </si>
  <si>
    <t>2020:Q1</t>
  </si>
  <si>
    <t>2020:Q2</t>
  </si>
  <si>
    <t>2020:Q3</t>
  </si>
  <si>
    <t>2020:Q4</t>
  </si>
  <si>
    <t>Calculation for change in C,I and G for Florida</t>
  </si>
  <si>
    <t>% change in US GDP</t>
  </si>
  <si>
    <t>% share of national GDP</t>
  </si>
  <si>
    <t>c (readjusted monthly)</t>
  </si>
  <si>
    <t>i (readjusted monthly)</t>
  </si>
  <si>
    <t>g (readjusted monthly)</t>
  </si>
  <si>
    <t>US GDP (Billions of Dollars)</t>
  </si>
  <si>
    <t>US GDP Breakdown per quarter (Billions of Dollars)</t>
  </si>
  <si>
    <t>Change in US GDP (Billions of Dollars)</t>
  </si>
  <si>
    <t>x</t>
  </si>
  <si>
    <t>x (readjusted monthly)</t>
  </si>
  <si>
    <t>Notes:</t>
  </si>
  <si>
    <t>C</t>
  </si>
  <si>
    <t>I</t>
  </si>
  <si>
    <t>G</t>
  </si>
  <si>
    <t>Additional Footnotes</t>
  </si>
  <si>
    <t>GDP data is in current dollars</t>
  </si>
  <si>
    <t>C = annualized value of internal consumption component of GDP in current dollars</t>
  </si>
  <si>
    <t>I = annualized value of investments component of GDP in current dollars</t>
  </si>
  <si>
    <t>G = annualized value of government expenditures componenet of GDP in current dollars</t>
  </si>
  <si>
    <t>c = change in C from previous year</t>
  </si>
  <si>
    <t>i = change in I from previous year</t>
  </si>
  <si>
    <t>g = change in G from previous year</t>
  </si>
  <si>
    <t>X = annualized value of net imports/exports component of GDP in current dollars</t>
  </si>
  <si>
    <t>x = change in X from previous year</t>
  </si>
  <si>
    <t>X</t>
  </si>
  <si>
    <t>year on year change</t>
  </si>
  <si>
    <t>Q = % year on year change</t>
  </si>
  <si>
    <t>P =% year on year change</t>
  </si>
  <si>
    <t>For calculating readjusted values we divide by 4 to bring the annualized values to quarterly units, then we divide by 3 assuming uniform distribution over the 3 months</t>
  </si>
  <si>
    <t>Year on year change in US GDP components (Billions of Dollars)</t>
  </si>
  <si>
    <t>GeoFips</t>
  </si>
  <si>
    <t>GeoName</t>
  </si>
  <si>
    <t>LineCode</t>
  </si>
  <si>
    <t>Description</t>
  </si>
  <si>
    <t>1</t>
  </si>
  <si>
    <t>All industry total</t>
  </si>
  <si>
    <t>2</t>
  </si>
  <si>
    <t xml:space="preserve">  Private industries</t>
  </si>
  <si>
    <t>3</t>
  </si>
  <si>
    <t xml:space="preserve">      Agriculture, forestry, fishing and hunting</t>
  </si>
  <si>
    <t>6</t>
  </si>
  <si>
    <t xml:space="preserve">      Mining, quarrying, and oil and gas extraction</t>
  </si>
  <si>
    <t>10</t>
  </si>
  <si>
    <t xml:space="preserve">      Utilities</t>
  </si>
  <si>
    <t>11</t>
  </si>
  <si>
    <t xml:space="preserve">      Construction</t>
  </si>
  <si>
    <t>12</t>
  </si>
  <si>
    <t xml:space="preserve">      Manufacturing</t>
  </si>
  <si>
    <t>13</t>
  </si>
  <si>
    <t xml:space="preserve">          Durable goods manufacturing</t>
  </si>
  <si>
    <t>25</t>
  </si>
  <si>
    <t xml:space="preserve">          Nondurable goods manufacturing</t>
  </si>
  <si>
    <t>34</t>
  </si>
  <si>
    <t xml:space="preserve">      Wholesale trade</t>
  </si>
  <si>
    <t>35</t>
  </si>
  <si>
    <t xml:space="preserve">      Retail trade</t>
  </si>
  <si>
    <t>36</t>
  </si>
  <si>
    <t xml:space="preserve">      Transportation and warehousing</t>
  </si>
  <si>
    <t>45</t>
  </si>
  <si>
    <t xml:space="preserve">      Information</t>
  </si>
  <si>
    <t>51</t>
  </si>
  <si>
    <t xml:space="preserve">      Finance and insurance</t>
  </si>
  <si>
    <t>56</t>
  </si>
  <si>
    <t xml:space="preserve">      Real estate and rental and leasing</t>
  </si>
  <si>
    <t>60</t>
  </si>
  <si>
    <t xml:space="preserve">      Professional, scientific, and technical services</t>
  </si>
  <si>
    <t>64</t>
  </si>
  <si>
    <t xml:space="preserve">      Management of companies and enterprises</t>
  </si>
  <si>
    <t>65</t>
  </si>
  <si>
    <t xml:space="preserve">      Administrative and support and waste management and remediation services</t>
  </si>
  <si>
    <t>69</t>
  </si>
  <si>
    <t xml:space="preserve">      Educational services</t>
  </si>
  <si>
    <t>70</t>
  </si>
  <si>
    <t xml:space="preserve">      Health care and social assistance</t>
  </si>
  <si>
    <t>76</t>
  </si>
  <si>
    <t xml:space="preserve">      Arts, entertainment, and recreation</t>
  </si>
  <si>
    <t>79</t>
  </si>
  <si>
    <t xml:space="preserve">      Accommodation and food services</t>
  </si>
  <si>
    <t>82</t>
  </si>
  <si>
    <t xml:space="preserve">      Other services (except government and government enterprises)</t>
  </si>
  <si>
    <t>83</t>
  </si>
  <si>
    <t xml:space="preserve">  Government and government enterprises</t>
  </si>
  <si>
    <t>84</t>
  </si>
  <si>
    <t xml:space="preserve">    Federal civilian</t>
  </si>
  <si>
    <t>85</t>
  </si>
  <si>
    <t xml:space="preserve">    Military</t>
  </si>
  <si>
    <t>86</t>
  </si>
  <si>
    <t xml:space="preserve">    State and local</t>
  </si>
  <si>
    <t>Line</t>
  </si>
  <si>
    <t>Personal consumption expenditures</t>
  </si>
  <si>
    <t xml:space="preserve">    Goods</t>
  </si>
  <si>
    <t>4</t>
  </si>
  <si>
    <t xml:space="preserve">        Durable goods</t>
  </si>
  <si>
    <t>5</t>
  </si>
  <si>
    <t xml:space="preserve">        Nondurable goods</t>
  </si>
  <si>
    <t xml:space="preserve">    Services</t>
  </si>
  <si>
    <t>7</t>
  </si>
  <si>
    <t>Gross private domestic investment</t>
  </si>
  <si>
    <t>8</t>
  </si>
  <si>
    <t xml:space="preserve">    Fixed investment</t>
  </si>
  <si>
    <t>9</t>
  </si>
  <si>
    <t xml:space="preserve">        Nonresidential</t>
  </si>
  <si>
    <t xml:space="preserve">            Structures</t>
  </si>
  <si>
    <t xml:space="preserve">            Equipment</t>
  </si>
  <si>
    <t xml:space="preserve">            Intellectual property products</t>
  </si>
  <si>
    <t xml:space="preserve">        Residential</t>
  </si>
  <si>
    <t>14</t>
  </si>
  <si>
    <t xml:space="preserve">    Change in private inventories</t>
  </si>
  <si>
    <t>15</t>
  </si>
  <si>
    <t>Net exports of goods and services</t>
  </si>
  <si>
    <t>16</t>
  </si>
  <si>
    <t xml:space="preserve">    Exports</t>
  </si>
  <si>
    <t>17</t>
  </si>
  <si>
    <t xml:space="preserve">        Goods</t>
  </si>
  <si>
    <t>18</t>
  </si>
  <si>
    <t xml:space="preserve">        Services</t>
  </si>
  <si>
    <t>19</t>
  </si>
  <si>
    <t xml:space="preserve">    Imports</t>
  </si>
  <si>
    <t>20</t>
  </si>
  <si>
    <t>21</t>
  </si>
  <si>
    <t>22</t>
  </si>
  <si>
    <t>Government consumption expenditures and gross investment</t>
  </si>
  <si>
    <t>23</t>
  </si>
  <si>
    <t xml:space="preserve">    Federal</t>
  </si>
  <si>
    <t>24</t>
  </si>
  <si>
    <t xml:space="preserve">        National defense</t>
  </si>
  <si>
    <t xml:space="preserve">        Nondefense</t>
  </si>
  <si>
    <t>26</t>
  </si>
  <si>
    <t>Bureau of Economic Analysis</t>
  </si>
  <si>
    <t>State or DC</t>
  </si>
  <si>
    <t>Legend / Footnotes:</t>
  </si>
  <si>
    <t>36000</t>
  </si>
  <si>
    <t>New York</t>
  </si>
  <si>
    <t>Last updated: June 30, 2023-- new statistics for 2023:Q1.</t>
  </si>
  <si>
    <t>In all formulas in the notes, variables without an _NY are national and with it refer to the values for NY</t>
  </si>
  <si>
    <t>NY GDP (Millions of Dollars)</t>
  </si>
  <si>
    <t>change in NY GDP (Millions of Dollars)</t>
  </si>
  <si>
    <t>% change in NY GDP</t>
  </si>
  <si>
    <t>c_NY = R*c*( Q / P )</t>
  </si>
  <si>
    <t>i_NY = R*i*( Q / P )</t>
  </si>
  <si>
    <t>g_NY = R*g*( Q / P )</t>
  </si>
  <si>
    <t>x_NY = R*x*( Q / P )</t>
  </si>
  <si>
    <t>c_NY / (3*4)</t>
  </si>
  <si>
    <t>i_NY / (3*4)</t>
  </si>
  <si>
    <t>g_NY / (3*4)</t>
  </si>
  <si>
    <t>x_NY / (3*4)</t>
  </si>
  <si>
    <t>R = (GDP of NY in millions) / (1000 x GDP of US in Billions)</t>
  </si>
  <si>
    <t>Last Revised on: July 27, 2023 - Next Release Date August 30, 2023</t>
  </si>
  <si>
    <t>Table 1.1.6. Real Gross Domestic Product, Chained Dollars</t>
  </si>
  <si>
    <t>[Billions of chained (2012) dollars] Seasonally adjusted at annual rates</t>
  </si>
  <si>
    <t>27</t>
  </si>
  <si>
    <t>Residual</t>
  </si>
  <si>
    <t>Note. Chained (2012) dollar series are calculated as the product of the chain-type quantity index and the 2012 current-dollar value of the corresponding series, divided by 100. Because the formula for the chain-type quantity indexes uses weights of more than one period, the corresponding chained-dollar estimates are usually not additive. The residual line is the difference between the first line and the sum of the most detailed lines.</t>
  </si>
  <si>
    <t>SQGDP9 Real GDP by state 1/</t>
  </si>
  <si>
    <t>(millions of chained 2012 dollars)</t>
  </si>
  <si>
    <t>1/ Real GDP is in millions of chained 2012 dollars. Industry detail is based on the 2012 North American Industry Classification System (NAICS). Calculations are performed on unrounded data. Chained (2012) dollar series are calculated as the product of the chain-type quantity index and the 2012 current-dollar value of the corresponding series, divided by 100. Because the formula for the chain-type quantity indexes uses weights of more than one period, the corresponding chained-dollar estimates are usually not additive. For the All industry total and Government and government enterprises, the difference between the United States and sum-of-states reflects overseas activity, economic activity taking place outside the borders of the United States by the military and associated federal civilian support staff.</t>
  </si>
  <si>
    <t>[Billions of chained (2012) dollars]</t>
  </si>
  <si>
    <t>2010</t>
  </si>
  <si>
    <t>2011</t>
  </si>
  <si>
    <t>2012</t>
  </si>
  <si>
    <t>2013</t>
  </si>
  <si>
    <t>2014</t>
  </si>
  <si>
    <t>2015</t>
  </si>
  <si>
    <t>2016</t>
  </si>
  <si>
    <t>2017</t>
  </si>
  <si>
    <t>2018</t>
  </si>
  <si>
    <t>year on year growth</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</si>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</sst>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4"/>
      <name val="Calibri"/>
      <family val="2"/>
    </font>
    <font>
      <sz val="13"/>
      <name val="Calibri"/>
      <family val="2"/>
    </font>
    <font>
      <b/>
      <sz val="11"/>
      <color indexed="9"/>
      <name val="Calibri"/>
      <family val="2"/>
    </font>
    <font>
      <b/>
      <i/>
      <sz val="15"/>
      <name val="Calibri"/>
      <family val="2"/>
    </font>
    <font>
      <i/>
      <sz val="11"/>
      <name val="Calibri"/>
      <family val="2"/>
    </font>
    <font>
      <b/>
      <sz val="11"/>
      <name val="Calibri"/>
      <family val="2"/>
    </font>
    <font>
      <sz val="11"/>
      <name val="Calibri"/>
      <family val="2"/>
    </font>
    <font>
      <sz val="12"/>
      <name val="Calibri"/>
      <family val="2"/>
    </font>
  </fonts>
  <fills count="4">
    <fill>
      <patternFill patternType="none"/>
    </fill>
    <fill>
      <patternFill patternType="gray125"/>
    </fill>
    <fill>
      <patternFill patternType="solid">
        <fgColor theme="7" tint="0.79998168889431442"/>
        <bgColor indexed="64"/>
      </patternFill>
    </fill>
    <fill>
      <patternFill patternType="darkGray">
        <bgColor indexed="12"/>
      </patternFill>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16">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left"/>
    </xf>
    <xf numFmtId="0" fontId="0" fillId="2" borderId="0" xfId="0" applyFill="1" applyAlignment="1">
      <alignment wrapText="1"/>
    </xf>
    <xf numFmtId="0" fontId="0" fillId="0" borderId="0" xfId="0" applyAlignment="1">
      <alignment wrapText="1"/>
    </xf>
    <xf numFmtId="0" fontId="4" fillId="3" borderId="1" xfId="0" applyFont="1" applyFill="1" applyBorder="1" applyAlignment="1">
      <alignment horizontal="center" vertical="center"/>
    </xf>
    <xf numFmtId="0" fontId="7" fillId="0" borderId="0" xfId="0" applyFont="1"/>
    <xf numFmtId="0" fontId="8" fillId="0" borderId="0" xfId="0" applyFont="1"/>
    <xf numFmtId="0" fontId="2" fillId="0" borderId="0" xfId="0" applyFont="1"/>
    <xf numFmtId="0" fontId="0" fillId="0" borderId="0" xfId="0"/>
    <xf numFmtId="0" fontId="3" fillId="0" borderId="0" xfId="0" applyFont="1"/>
    <xf numFmtId="0" fontId="4" fillId="3" borderId="1" xfId="0" applyFont="1" applyFill="1" applyBorder="1" applyAlignment="1">
      <alignment horizontal="center" vertical="center"/>
    </xf>
    <xf numFmtId="0" fontId="6" fillId="0" borderId="0" xfId="0" applyFont="1" applyAlignment="1">
      <alignment wrapText="1"/>
    </xf>
    <xf numFmtId="0" fontId="5" fillId="0" borderId="0" xfId="0" applyFont="1" applyAlignment="1">
      <alignment wrapText="1"/>
    </xf>
    <xf numFmtId="0" fontId="9" fillId="0" borderId="0" xfId="0" applyFont="1"/>
  </cellXfs>
  <cellStyles count="1">
    <cellStyle name="Normal" xfId="0" builtinId="0"/>
  </cellStyles>
  <dxfs count="5">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3D0F1E1-1BE3-0748-918E-5F46AB9290A9}" name="Table4" displayName="Table4" ref="A3:F11" totalsRowShown="0">
  <autoFilter ref="A3:F11" xr:uid="{33D0F1E1-1BE3-0748-918E-5F46AB9290A9}"/>
  <tableColumns count="6">
    <tableColumn id="1" xr3:uid="{72703BBC-3F5E-0F48-807D-32C70C9D02CB}" name="year"/>
    <tableColumn id="2" xr3:uid="{3FFCE1A5-28A8-9A48-9716-70973425C397}" name="quarter"/>
    <tableColumn id="3" xr3:uid="{114C25BD-A16C-0641-B0F6-C5768026715C}" name="C" dataDxfId="4"/>
    <tableColumn id="4" xr3:uid="{50123A76-25EA-C54F-8361-4F713D91C0DB}" name="I" dataDxfId="3"/>
    <tableColumn id="5" xr3:uid="{6966534B-56FB-DD4E-A859-37AB722BCB12}" name="G" dataDxfId="2"/>
    <tableColumn id="6" xr3:uid="{45DDBAA8-4B70-3A46-BF85-CE0EAC71A409}" name="X"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11F612-763D-AB45-9FE2-73135100DB67}" name="Table5" displayName="Table5" ref="B14:F18" totalsRowShown="0">
  <autoFilter ref="B14:F18" xr:uid="{AE11F612-763D-AB45-9FE2-73135100DB67}"/>
  <tableColumns count="5">
    <tableColumn id="1" xr3:uid="{312AC235-634D-2C43-93A2-9B163767A4EF}" name="quarter"/>
    <tableColumn id="2" xr3:uid="{F9878CCF-548E-0541-8D58-8FFBF1B80A4C}" name="c">
      <calculatedColumnFormula>C8-C4</calculatedColumnFormula>
    </tableColumn>
    <tableColumn id="3" xr3:uid="{25081A03-7DFF-2E4F-893E-117B52C8E847}" name="i">
      <calculatedColumnFormula>D8-D4</calculatedColumnFormula>
    </tableColumn>
    <tableColumn id="4" xr3:uid="{3EA647FA-517E-6444-B71A-2EB5D1BEA1F8}" name="g">
      <calculatedColumnFormula>E8-E4</calculatedColumnFormula>
    </tableColumn>
    <tableColumn id="5" xr3:uid="{361FF9D0-A246-404D-8C89-71FFF69B484A}" name="x">
      <calculatedColumnFormula>F8-F4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B2914F5-D181-2B4F-B94C-A73987D422E3}" name="Table6" displayName="Table6" ref="A26:Q34" totalsRowShown="0">
  <autoFilter ref="A26:Q34" xr:uid="{4B2914F5-D181-2B4F-B94C-A73987D422E3}"/>
  <tableColumns count="17">
    <tableColumn id="1" xr3:uid="{38CCF5F6-BA7E-BB4B-B4EB-013292275259}" name="year"/>
    <tableColumn id="2" xr3:uid="{56355894-30CB-E445-9857-AC2DAD175A17}" name="quarter"/>
    <tableColumn id="3" xr3:uid="{5D78FB4E-5B4F-9A49-BD96-DCF005D0BEB6}" name="US GDP (Billions of Dollars)" dataDxfId="0"/>
    <tableColumn id="4" xr3:uid="{6334102B-E99B-6C4C-AA30-1EA7F315CE92}" name="Change in US GDP (Billions of Dollars)">
      <calculatedColumnFormula>C27-C23</calculatedColumnFormula>
    </tableColumn>
    <tableColumn id="5" xr3:uid="{35EDB2E9-8A23-104E-87BB-D3DAE93645BF}" name="% change in US GDP">
      <calculatedColumnFormula>D27/C23</calculatedColumnFormula>
    </tableColumn>
    <tableColumn id="6" xr3:uid="{09A74D85-87AC-2C4C-B4AD-D3F4DEE650BB}" name="NY GDP (Millions of Dollars)"/>
    <tableColumn id="7" xr3:uid="{FA6136C9-547E-7743-80B0-1C3C94A79CDA}" name="change in NY GDP (Millions of Dollars)">
      <calculatedColumnFormula>F27-F23</calculatedColumnFormula>
    </tableColumn>
    <tableColumn id="8" xr3:uid="{B7766EFE-E03F-9A4B-A3E7-D7C117D8437F}" name="% change in NY GDP">
      <calculatedColumnFormula>G27/F23</calculatedColumnFormula>
    </tableColumn>
    <tableColumn id="9" xr3:uid="{217DF78A-0C5A-9044-ACA4-4FF8A1CE11B8}" name="% share of national GDP"/>
    <tableColumn id="10" xr3:uid="{E70D5A45-4A94-024D-B11C-1CF70127402D}" name="c">
      <calculatedColumnFormula>$I23*C11*($H27/$E27)</calculatedColumnFormula>
    </tableColumn>
    <tableColumn id="11" xr3:uid="{D5E2768D-B448-4C47-89B1-BC9725DBC24E}" name="i">
      <calculatedColumnFormula>$I23*D11*($H27/$E27)</calculatedColumnFormula>
    </tableColumn>
    <tableColumn id="12" xr3:uid="{8AC96F0E-6709-6B4B-9491-A0C37B0AD30A}" name="g">
      <calculatedColumnFormula>$I23*E11*($H27/$E27)</calculatedColumnFormula>
    </tableColumn>
    <tableColumn id="13" xr3:uid="{205CAD23-BB6B-6A4F-9C2A-FA10549CDE18}" name="x"/>
    <tableColumn id="14" xr3:uid="{DF8958FA-B552-A74A-99C5-7C2E1546269D}" name="c (readjusted monthly)">
      <calculatedColumnFormula>ROUND(J27/(3*4), 1)</calculatedColumnFormula>
    </tableColumn>
    <tableColumn id="15" xr3:uid="{E73653B2-CDB6-A848-ACD8-E5FAACEB136F}" name="i (readjusted monthly)">
      <calculatedColumnFormula>ROUND(K27/(3*4), 1)</calculatedColumnFormula>
    </tableColumn>
    <tableColumn id="16" xr3:uid="{F6BE65CB-F692-9D40-8703-587CBE594BA6}" name="g (readjusted monthly)">
      <calculatedColumnFormula>ROUND(L27/(3*4), 1)</calculatedColumnFormula>
    </tableColumn>
    <tableColumn id="17" xr3:uid="{2A87B621-6D07-414C-AF2F-5A87DB2C7189}" name="x (readjusted monthl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142B1-FD13-EA4C-AC21-7BA0E7411603}">
  <dimension ref="A2:Q34"/>
  <sheetViews>
    <sheetView tabSelected="1" workbookViewId="0">
      <selection activeCell="F28" sqref="F28"/>
    </sheetView>
  </sheetViews>
  <sheetFormatPr baseColWidth="10" defaultRowHeight="16" x14ac:dyDescent="0.2"/>
  <cols>
    <col min="1" max="1" width="8.5" customWidth="1"/>
    <col min="3" max="3" width="26.33203125" customWidth="1"/>
    <col min="4" max="4" width="34.83203125" customWidth="1"/>
    <col min="5" max="5" width="20.33203125" customWidth="1"/>
    <col min="6" max="6" width="26.33203125" customWidth="1"/>
    <col min="7" max="7" width="34.6640625" customWidth="1"/>
    <col min="8" max="8" width="19.83203125" customWidth="1"/>
    <col min="9" max="9" width="23.5" customWidth="1"/>
    <col min="10" max="10" width="18.33203125" customWidth="1"/>
    <col min="11" max="11" width="18.1640625" customWidth="1"/>
    <col min="12" max="12" width="19" customWidth="1"/>
    <col min="13" max="13" width="18.6640625" customWidth="1"/>
    <col min="14" max="14" width="22.5" bestFit="1" customWidth="1"/>
    <col min="15" max="15" width="22.1640625" bestFit="1" customWidth="1"/>
    <col min="16" max="16" width="22.83203125" customWidth="1"/>
    <col min="17" max="17" width="22.33203125" customWidth="1"/>
  </cols>
  <sheetData>
    <row r="2" spans="1:9" x14ac:dyDescent="0.2">
      <c r="A2" s="2" t="s">
        <v>28</v>
      </c>
      <c r="C2" s="1"/>
      <c r="D2" s="1"/>
      <c r="E2" s="1"/>
      <c r="F2" s="1"/>
      <c r="G2" s="1"/>
      <c r="H2" s="3" t="s">
        <v>36</v>
      </c>
      <c r="I2" s="1"/>
    </row>
    <row r="3" spans="1:9" x14ac:dyDescent="0.2">
      <c r="A3" t="s">
        <v>0</v>
      </c>
      <c r="B3" t="s">
        <v>4</v>
      </c>
      <c r="C3" t="s">
        <v>33</v>
      </c>
      <c r="D3" t="s">
        <v>34</v>
      </c>
      <c r="E3" t="s">
        <v>35</v>
      </c>
      <c r="F3" t="s">
        <v>46</v>
      </c>
      <c r="H3" t="s">
        <v>37</v>
      </c>
    </row>
    <row r="4" spans="1:9" x14ac:dyDescent="0.2">
      <c r="A4">
        <v>2019</v>
      </c>
      <c r="B4">
        <v>1</v>
      </c>
      <c r="C4" s="15">
        <v>12955.7</v>
      </c>
      <c r="D4" s="15">
        <v>3484.3</v>
      </c>
      <c r="E4" s="15">
        <v>3271</v>
      </c>
      <c r="F4" s="15">
        <v>-903.6</v>
      </c>
      <c r="H4" t="s">
        <v>38</v>
      </c>
    </row>
    <row r="5" spans="1:9" x14ac:dyDescent="0.2">
      <c r="A5">
        <v>2019</v>
      </c>
      <c r="B5">
        <v>2</v>
      </c>
      <c r="C5" s="15">
        <v>13038.9</v>
      </c>
      <c r="D5" s="15">
        <v>3504.9</v>
      </c>
      <c r="E5" s="15">
        <v>3313.8</v>
      </c>
      <c r="F5" s="15">
        <v>-924.5</v>
      </c>
      <c r="H5" t="s">
        <v>39</v>
      </c>
    </row>
    <row r="6" spans="1:9" x14ac:dyDescent="0.2">
      <c r="A6">
        <v>2019</v>
      </c>
      <c r="B6">
        <v>3</v>
      </c>
      <c r="C6" s="15">
        <v>13148.9</v>
      </c>
      <c r="D6" s="15">
        <v>3527.2</v>
      </c>
      <c r="E6" s="15">
        <v>3341.2</v>
      </c>
      <c r="F6" s="15">
        <v>-909.4</v>
      </c>
      <c r="H6" t="s">
        <v>40</v>
      </c>
    </row>
    <row r="7" spans="1:9" x14ac:dyDescent="0.2">
      <c r="A7">
        <v>2019</v>
      </c>
      <c r="B7">
        <v>4</v>
      </c>
      <c r="C7" s="15">
        <v>13225.6</v>
      </c>
      <c r="D7" s="15">
        <v>3454.4</v>
      </c>
      <c r="E7" s="15">
        <v>3360.9</v>
      </c>
      <c r="F7" s="15">
        <v>-832.8</v>
      </c>
      <c r="H7" t="s">
        <v>44</v>
      </c>
    </row>
    <row r="8" spans="1:9" x14ac:dyDescent="0.2">
      <c r="A8">
        <v>2020</v>
      </c>
      <c r="B8">
        <v>1</v>
      </c>
      <c r="C8" s="15">
        <v>13016.8</v>
      </c>
      <c r="D8" s="15">
        <v>3409.9</v>
      </c>
      <c r="E8" s="15">
        <v>3387.9</v>
      </c>
      <c r="F8" s="15">
        <v>-828.2</v>
      </c>
      <c r="H8" t="s">
        <v>41</v>
      </c>
    </row>
    <row r="9" spans="1:9" x14ac:dyDescent="0.2">
      <c r="A9">
        <v>2020</v>
      </c>
      <c r="B9">
        <v>2</v>
      </c>
      <c r="C9" s="15">
        <v>11817.1</v>
      </c>
      <c r="D9" s="15">
        <v>2884.2</v>
      </c>
      <c r="E9" s="15">
        <v>3448</v>
      </c>
      <c r="F9" s="15">
        <v>-767.3</v>
      </c>
      <c r="H9" t="s">
        <v>42</v>
      </c>
    </row>
    <row r="10" spans="1:9" x14ac:dyDescent="0.2">
      <c r="A10">
        <v>2020</v>
      </c>
      <c r="B10">
        <v>3</v>
      </c>
      <c r="C10" s="15">
        <v>12922.4</v>
      </c>
      <c r="D10" s="15">
        <v>3394.1</v>
      </c>
      <c r="E10" s="15">
        <v>3395.9</v>
      </c>
      <c r="F10" s="15">
        <v>-991.1</v>
      </c>
      <c r="H10" t="s">
        <v>43</v>
      </c>
    </row>
    <row r="11" spans="1:9" x14ac:dyDescent="0.2">
      <c r="A11">
        <v>2020</v>
      </c>
      <c r="B11">
        <v>4</v>
      </c>
      <c r="C11" s="15">
        <v>13046.6</v>
      </c>
      <c r="D11" s="15">
        <v>3537.6</v>
      </c>
      <c r="E11" s="15">
        <v>3394.8</v>
      </c>
      <c r="F11" s="15">
        <v>-1104</v>
      </c>
      <c r="H11" t="s">
        <v>45</v>
      </c>
    </row>
    <row r="12" spans="1:9" x14ac:dyDescent="0.2">
      <c r="C12" s="8"/>
      <c r="H12" t="s">
        <v>156</v>
      </c>
    </row>
    <row r="13" spans="1:9" x14ac:dyDescent="0.2">
      <c r="A13" s="2" t="s">
        <v>51</v>
      </c>
      <c r="H13" t="s">
        <v>50</v>
      </c>
    </row>
    <row r="14" spans="1:9" x14ac:dyDescent="0.2">
      <c r="B14" t="s">
        <v>4</v>
      </c>
      <c r="C14" t="s">
        <v>1</v>
      </c>
      <c r="D14" t="s">
        <v>2</v>
      </c>
      <c r="E14" t="s">
        <v>3</v>
      </c>
      <c r="F14" t="s">
        <v>30</v>
      </c>
    </row>
    <row r="15" spans="1:9" x14ac:dyDescent="0.2">
      <c r="B15">
        <v>1</v>
      </c>
      <c r="C15">
        <f t="shared" ref="C15:F18" si="0">C8-C4</f>
        <v>61.099999999998545</v>
      </c>
      <c r="D15">
        <f t="shared" si="0"/>
        <v>-74.400000000000091</v>
      </c>
      <c r="E15">
        <f t="shared" si="0"/>
        <v>116.90000000000009</v>
      </c>
      <c r="F15">
        <f t="shared" si="0"/>
        <v>75.399999999999977</v>
      </c>
    </row>
    <row r="16" spans="1:9" x14ac:dyDescent="0.2">
      <c r="B16">
        <v>2</v>
      </c>
      <c r="C16">
        <f t="shared" si="0"/>
        <v>-1221.7999999999993</v>
      </c>
      <c r="D16">
        <f t="shared" si="0"/>
        <v>-620.70000000000027</v>
      </c>
      <c r="E16">
        <f t="shared" si="0"/>
        <v>134.19999999999982</v>
      </c>
      <c r="F16">
        <f t="shared" si="0"/>
        <v>157.20000000000005</v>
      </c>
    </row>
    <row r="17" spans="1:17" x14ac:dyDescent="0.2">
      <c r="B17">
        <v>3</v>
      </c>
      <c r="C17">
        <f t="shared" si="0"/>
        <v>-226.5</v>
      </c>
      <c r="D17">
        <f t="shared" si="0"/>
        <v>-133.09999999999991</v>
      </c>
      <c r="E17">
        <f t="shared" si="0"/>
        <v>54.700000000000273</v>
      </c>
      <c r="F17">
        <f t="shared" si="0"/>
        <v>-81.700000000000045</v>
      </c>
    </row>
    <row r="18" spans="1:17" x14ac:dyDescent="0.2">
      <c r="B18">
        <v>4</v>
      </c>
      <c r="C18">
        <f t="shared" si="0"/>
        <v>-179</v>
      </c>
      <c r="D18">
        <f t="shared" si="0"/>
        <v>83.199999999999818</v>
      </c>
      <c r="E18">
        <f t="shared" si="0"/>
        <v>33.900000000000091</v>
      </c>
      <c r="F18">
        <f t="shared" si="0"/>
        <v>-271.20000000000005</v>
      </c>
    </row>
    <row r="23" spans="1:17" x14ac:dyDescent="0.2">
      <c r="A23" s="2" t="s">
        <v>21</v>
      </c>
    </row>
    <row r="25" spans="1:17" s="5" customFormat="1" ht="83" customHeight="1" x14ac:dyDescent="0.2">
      <c r="A25" s="4" t="s">
        <v>32</v>
      </c>
      <c r="B25" s="4"/>
      <c r="C25" s="4"/>
      <c r="D25" s="4" t="s">
        <v>47</v>
      </c>
      <c r="E25" s="4" t="s">
        <v>49</v>
      </c>
      <c r="F25" s="4"/>
      <c r="G25" s="4" t="s">
        <v>47</v>
      </c>
      <c r="H25" s="4" t="s">
        <v>48</v>
      </c>
      <c r="I25" s="4" t="s">
        <v>168</v>
      </c>
      <c r="J25" s="4" t="s">
        <v>160</v>
      </c>
      <c r="K25" s="4" t="s">
        <v>161</v>
      </c>
      <c r="L25" s="4" t="s">
        <v>162</v>
      </c>
      <c r="M25" s="4" t="s">
        <v>163</v>
      </c>
      <c r="N25" s="4" t="s">
        <v>164</v>
      </c>
      <c r="O25" s="4" t="s">
        <v>165</v>
      </c>
      <c r="P25" s="4" t="s">
        <v>166</v>
      </c>
      <c r="Q25" s="4" t="s">
        <v>167</v>
      </c>
    </row>
    <row r="26" spans="1:17" x14ac:dyDescent="0.2">
      <c r="A26" t="s">
        <v>0</v>
      </c>
      <c r="B26" t="s">
        <v>4</v>
      </c>
      <c r="C26" t="s">
        <v>27</v>
      </c>
      <c r="D26" t="s">
        <v>29</v>
      </c>
      <c r="E26" t="s">
        <v>22</v>
      </c>
      <c r="F26" t="s">
        <v>157</v>
      </c>
      <c r="G26" t="s">
        <v>158</v>
      </c>
      <c r="H26" t="s">
        <v>159</v>
      </c>
      <c r="I26" t="s">
        <v>23</v>
      </c>
      <c r="J26" t="s">
        <v>1</v>
      </c>
      <c r="K26" t="s">
        <v>2</v>
      </c>
      <c r="L26" t="s">
        <v>3</v>
      </c>
      <c r="M26" t="s">
        <v>30</v>
      </c>
      <c r="N26" t="s">
        <v>24</v>
      </c>
      <c r="O26" t="s">
        <v>25</v>
      </c>
      <c r="P26" t="s">
        <v>26</v>
      </c>
      <c r="Q26" t="s">
        <v>31</v>
      </c>
    </row>
    <row r="27" spans="1:17" x14ac:dyDescent="0.2">
      <c r="A27">
        <v>2019</v>
      </c>
      <c r="B27">
        <v>1</v>
      </c>
      <c r="C27" s="15">
        <v>18835.400000000001</v>
      </c>
      <c r="F27">
        <v>1485313.9</v>
      </c>
      <c r="I27">
        <f>F27/(C27*1000)</f>
        <v>7.8857571381547503E-2</v>
      </c>
    </row>
    <row r="28" spans="1:17" x14ac:dyDescent="0.2">
      <c r="A28">
        <v>2019</v>
      </c>
      <c r="B28">
        <v>2</v>
      </c>
      <c r="C28" s="15">
        <v>18962.2</v>
      </c>
      <c r="F28">
        <v>1504078.5</v>
      </c>
      <c r="I28">
        <f t="shared" ref="I28:I30" si="1">F28/(C28*1000)</f>
        <v>7.9319831032264185E-2</v>
      </c>
    </row>
    <row r="29" spans="1:17" x14ac:dyDescent="0.2">
      <c r="A29">
        <v>2019</v>
      </c>
      <c r="B29">
        <v>3</v>
      </c>
      <c r="C29" s="15">
        <v>19130.900000000001</v>
      </c>
      <c r="F29">
        <v>1506282.5</v>
      </c>
      <c r="I29">
        <f t="shared" si="1"/>
        <v>7.8735579612041251E-2</v>
      </c>
    </row>
    <row r="30" spans="1:17" x14ac:dyDescent="0.2">
      <c r="A30">
        <v>2019</v>
      </c>
      <c r="B30">
        <v>4</v>
      </c>
      <c r="C30" s="15">
        <v>19215.7</v>
      </c>
      <c r="F30">
        <v>1507658.7</v>
      </c>
      <c r="I30">
        <f t="shared" si="1"/>
        <v>7.8459733447129171E-2</v>
      </c>
    </row>
    <row r="31" spans="1:17" x14ac:dyDescent="0.2">
      <c r="A31">
        <v>2020</v>
      </c>
      <c r="B31">
        <v>1</v>
      </c>
      <c r="C31" s="15">
        <v>18989.900000000001</v>
      </c>
      <c r="D31">
        <f>C31-C27</f>
        <v>154.5</v>
      </c>
      <c r="E31">
        <f>D31/C27</f>
        <v>8.2026397103326706E-3</v>
      </c>
      <c r="F31">
        <v>1489185.1</v>
      </c>
      <c r="G31">
        <f>F31-F27</f>
        <v>3871.2000000001863</v>
      </c>
      <c r="H31">
        <f>G31/F27</f>
        <v>2.606317762191673E-3</v>
      </c>
      <c r="J31">
        <f>$I27*C15*($H31/$E31)</f>
        <v>1.530940582524309</v>
      </c>
      <c r="K31">
        <f t="shared" ref="K31:M34" si="2">$I27*D15*($H31/$E31)</f>
        <v>-1.8641895145631988</v>
      </c>
      <c r="L31">
        <f t="shared" si="2"/>
        <v>2.9290827184467454</v>
      </c>
      <c r="M31">
        <f t="shared" si="2"/>
        <v>1.8892458252428088</v>
      </c>
      <c r="N31">
        <f>ROUND(J31/(3*4), 1)</f>
        <v>0.1</v>
      </c>
      <c r="O31">
        <f t="shared" ref="O31:Q34" si="3">ROUND(K31/(3*4), 1)</f>
        <v>-0.2</v>
      </c>
      <c r="P31">
        <f t="shared" si="3"/>
        <v>0.2</v>
      </c>
      <c r="Q31">
        <f t="shared" si="3"/>
        <v>0.2</v>
      </c>
    </row>
    <row r="32" spans="1:17" x14ac:dyDescent="0.2">
      <c r="A32">
        <v>2020</v>
      </c>
      <c r="B32">
        <v>2</v>
      </c>
      <c r="C32" s="15">
        <v>17378.7</v>
      </c>
      <c r="D32">
        <f t="shared" ref="D32:D34" si="4">C32-C28</f>
        <v>-1583.5</v>
      </c>
      <c r="E32">
        <f t="shared" ref="E32:E34" si="5">D32/C28</f>
        <v>-8.3508242714452965E-2</v>
      </c>
      <c r="F32">
        <v>1347704.9</v>
      </c>
      <c r="G32">
        <f t="shared" ref="G32:G34" si="6">F32-F28</f>
        <v>-156373.60000000009</v>
      </c>
      <c r="H32">
        <f t="shared" ref="H32:H34" si="7">G32/F28</f>
        <v>-0.10396638207380804</v>
      </c>
      <c r="J32">
        <f t="shared" ref="J32:J34" si="8">$I28*C16*($H32/$E32)</f>
        <v>-120.65504545626776</v>
      </c>
      <c r="K32">
        <f t="shared" si="2"/>
        <v>-61.295291139880071</v>
      </c>
      <c r="L32">
        <f t="shared" si="2"/>
        <v>13.252502128197023</v>
      </c>
      <c r="M32">
        <f t="shared" si="2"/>
        <v>15.523795339437966</v>
      </c>
      <c r="N32">
        <f t="shared" ref="N32:N34" si="9">ROUND(J32/(3*4), 1)</f>
        <v>-10.1</v>
      </c>
      <c r="O32">
        <f t="shared" si="3"/>
        <v>-5.0999999999999996</v>
      </c>
      <c r="P32">
        <f t="shared" si="3"/>
        <v>1.1000000000000001</v>
      </c>
      <c r="Q32">
        <f t="shared" si="3"/>
        <v>1.3</v>
      </c>
    </row>
    <row r="33" spans="1:17" x14ac:dyDescent="0.2">
      <c r="A33">
        <v>2020</v>
      </c>
      <c r="B33">
        <v>3</v>
      </c>
      <c r="C33" s="15">
        <v>18743.7</v>
      </c>
      <c r="D33">
        <f t="shared" si="4"/>
        <v>-387.20000000000073</v>
      </c>
      <c r="E33">
        <f t="shared" si="5"/>
        <v>-2.0239507811969155E-2</v>
      </c>
      <c r="F33">
        <v>1442509.1</v>
      </c>
      <c r="G33">
        <f t="shared" si="6"/>
        <v>-63773.399999999907</v>
      </c>
      <c r="H33">
        <f t="shared" si="7"/>
        <v>-4.2338273199084439E-2</v>
      </c>
      <c r="J33">
        <f t="shared" si="8"/>
        <v>-37.305462551652766</v>
      </c>
      <c r="K33">
        <f t="shared" si="2"/>
        <v>-21.922106249999914</v>
      </c>
      <c r="L33">
        <f t="shared" si="2"/>
        <v>9.0093103822314209</v>
      </c>
      <c r="M33">
        <f t="shared" si="2"/>
        <v>-13.456319163223103</v>
      </c>
      <c r="N33">
        <f t="shared" si="9"/>
        <v>-3.1</v>
      </c>
      <c r="O33">
        <f t="shared" si="3"/>
        <v>-1.8</v>
      </c>
      <c r="P33">
        <f t="shared" si="3"/>
        <v>0.8</v>
      </c>
      <c r="Q33">
        <f t="shared" si="3"/>
        <v>-1.1000000000000001</v>
      </c>
    </row>
    <row r="34" spans="1:17" x14ac:dyDescent="0.2">
      <c r="A34">
        <v>2020</v>
      </c>
      <c r="B34">
        <v>4</v>
      </c>
      <c r="C34" s="15">
        <v>18924.3</v>
      </c>
      <c r="D34">
        <f t="shared" si="4"/>
        <v>-291.40000000000146</v>
      </c>
      <c r="E34">
        <f t="shared" si="5"/>
        <v>-1.5164683045634635E-2</v>
      </c>
      <c r="F34">
        <v>1450628.9</v>
      </c>
      <c r="G34">
        <f t="shared" si="6"/>
        <v>-57029.800000000047</v>
      </c>
      <c r="H34">
        <f t="shared" si="7"/>
        <v>-3.7826730943813773E-2</v>
      </c>
      <c r="J34">
        <f t="shared" si="8"/>
        <v>-35.032032258064369</v>
      </c>
      <c r="K34">
        <f t="shared" si="2"/>
        <v>16.283045161290218</v>
      </c>
      <c r="L34">
        <f t="shared" si="2"/>
        <v>6.634558064516118</v>
      </c>
      <c r="M34">
        <f t="shared" si="2"/>
        <v>-53.076464516128816</v>
      </c>
      <c r="N34">
        <f t="shared" si="9"/>
        <v>-2.9</v>
      </c>
      <c r="O34">
        <f t="shared" si="3"/>
        <v>1.4</v>
      </c>
      <c r="P34">
        <f t="shared" si="3"/>
        <v>0.6</v>
      </c>
      <c r="Q34">
        <f t="shared" si="3"/>
        <v>-4.4000000000000004</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C6832-D315-9B45-9AAD-9A798E76786B}">
  <dimension ref="A1:K36"/>
  <sheetViews>
    <sheetView workbookViewId="0">
      <selection activeCell="C8" sqref="C8:J8"/>
    </sheetView>
  </sheetViews>
  <sheetFormatPr baseColWidth="10" defaultRowHeight="16" x14ac:dyDescent="0.2"/>
  <sheetData>
    <row r="1" spans="1:10" ht="19" x14ac:dyDescent="0.25">
      <c r="A1" s="9" t="s">
        <v>170</v>
      </c>
      <c r="B1" s="10"/>
      <c r="C1" s="10"/>
      <c r="D1" s="10"/>
      <c r="E1" s="10"/>
      <c r="F1" s="10"/>
      <c r="G1" s="10"/>
      <c r="H1" s="10"/>
      <c r="I1" s="10"/>
      <c r="J1" s="10"/>
    </row>
    <row r="2" spans="1:10" ht="17" x14ac:dyDescent="0.2">
      <c r="A2" s="11" t="s">
        <v>171</v>
      </c>
      <c r="B2" s="10"/>
      <c r="C2" s="10"/>
      <c r="D2" s="10"/>
      <c r="E2" s="10"/>
      <c r="F2" s="10"/>
      <c r="G2" s="10"/>
      <c r="H2" s="10"/>
      <c r="I2" s="10"/>
      <c r="J2" s="10"/>
    </row>
    <row r="3" spans="1:10" x14ac:dyDescent="0.2">
      <c r="A3" s="10" t="s">
        <v>150</v>
      </c>
      <c r="B3" s="10"/>
      <c r="C3" s="10"/>
      <c r="D3" s="10"/>
      <c r="E3" s="10"/>
      <c r="F3" s="10"/>
      <c r="G3" s="10"/>
      <c r="H3" s="10"/>
      <c r="I3" s="10"/>
      <c r="J3" s="10"/>
    </row>
    <row r="4" spans="1:10" x14ac:dyDescent="0.2">
      <c r="A4" s="10" t="s">
        <v>169</v>
      </c>
      <c r="B4" s="10"/>
      <c r="C4" s="10"/>
      <c r="D4" s="10"/>
      <c r="E4" s="10"/>
      <c r="F4" s="10"/>
      <c r="G4" s="10"/>
      <c r="H4" s="10"/>
      <c r="I4" s="10"/>
      <c r="J4" s="10"/>
    </row>
    <row r="6" spans="1:10" x14ac:dyDescent="0.2">
      <c r="A6" s="12" t="s">
        <v>110</v>
      </c>
      <c r="B6" s="12" t="s">
        <v>5</v>
      </c>
      <c r="C6" s="12" t="s">
        <v>6</v>
      </c>
      <c r="D6" s="12"/>
      <c r="E6" s="12"/>
      <c r="F6" s="12"/>
      <c r="G6" s="12" t="s">
        <v>7</v>
      </c>
      <c r="H6" s="12"/>
      <c r="I6" s="12"/>
      <c r="J6" s="12"/>
    </row>
    <row r="7" spans="1:10" x14ac:dyDescent="0.2">
      <c r="A7" s="12"/>
      <c r="B7" s="12"/>
      <c r="C7" s="6" t="s">
        <v>8</v>
      </c>
      <c r="D7" s="6" t="s">
        <v>9</v>
      </c>
      <c r="E7" s="6" t="s">
        <v>10</v>
      </c>
      <c r="F7" s="6" t="s">
        <v>11</v>
      </c>
      <c r="G7" s="6" t="s">
        <v>8</v>
      </c>
      <c r="H7" s="6" t="s">
        <v>9</v>
      </c>
      <c r="I7" s="6" t="s">
        <v>10</v>
      </c>
      <c r="J7" s="6" t="s">
        <v>11</v>
      </c>
    </row>
    <row r="8" spans="1:10" x14ac:dyDescent="0.2">
      <c r="A8" t="s">
        <v>56</v>
      </c>
      <c r="B8" s="7" t="s">
        <v>12</v>
      </c>
      <c r="C8" s="7">
        <v>18835.400000000001</v>
      </c>
      <c r="D8" s="7">
        <v>18962.2</v>
      </c>
      <c r="E8" s="7">
        <v>19130.900000000001</v>
      </c>
      <c r="F8" s="7">
        <v>19215.7</v>
      </c>
      <c r="G8" s="7">
        <v>18989.900000000001</v>
      </c>
      <c r="H8" s="7">
        <v>17378.7</v>
      </c>
      <c r="I8" s="7">
        <v>18743.7</v>
      </c>
      <c r="J8" s="7">
        <v>18924.3</v>
      </c>
    </row>
    <row r="9" spans="1:10" x14ac:dyDescent="0.2">
      <c r="A9" t="s">
        <v>58</v>
      </c>
      <c r="B9" s="7" t="s">
        <v>111</v>
      </c>
      <c r="C9" s="7">
        <v>12955.7</v>
      </c>
      <c r="D9" s="7">
        <v>13038.9</v>
      </c>
      <c r="E9" s="7">
        <v>13148.9</v>
      </c>
      <c r="F9" s="7">
        <v>13225.6</v>
      </c>
      <c r="G9" s="7">
        <v>13016.8</v>
      </c>
      <c r="H9" s="7">
        <v>11817.1</v>
      </c>
      <c r="I9" s="7">
        <v>12922.4</v>
      </c>
      <c r="J9" s="7">
        <v>13046.6</v>
      </c>
    </row>
    <row r="10" spans="1:10" x14ac:dyDescent="0.2">
      <c r="A10" t="s">
        <v>60</v>
      </c>
      <c r="B10" t="s">
        <v>112</v>
      </c>
      <c r="C10">
        <v>4623.6000000000004</v>
      </c>
      <c r="D10">
        <v>4685.5</v>
      </c>
      <c r="E10">
        <v>4752</v>
      </c>
      <c r="F10">
        <v>4785.2</v>
      </c>
      <c r="G10">
        <v>4785</v>
      </c>
      <c r="H10">
        <v>4651.1000000000004</v>
      </c>
      <c r="I10">
        <v>5191.3</v>
      </c>
      <c r="J10">
        <v>5195.5</v>
      </c>
    </row>
    <row r="11" spans="1:10" x14ac:dyDescent="0.2">
      <c r="A11" t="s">
        <v>113</v>
      </c>
      <c r="B11" t="s">
        <v>114</v>
      </c>
      <c r="C11">
        <v>1683.2</v>
      </c>
      <c r="D11">
        <v>1719.5</v>
      </c>
      <c r="E11">
        <v>1762.3</v>
      </c>
      <c r="F11">
        <v>1795.3</v>
      </c>
      <c r="G11">
        <v>1742.3</v>
      </c>
      <c r="H11">
        <v>1744.2</v>
      </c>
      <c r="I11">
        <v>2083.5</v>
      </c>
      <c r="J11">
        <v>2086.6</v>
      </c>
    </row>
    <row r="12" spans="1:10" x14ac:dyDescent="0.2">
      <c r="A12" t="s">
        <v>115</v>
      </c>
      <c r="B12" t="s">
        <v>116</v>
      </c>
      <c r="C12">
        <v>2951</v>
      </c>
      <c r="D12">
        <v>2978.3</v>
      </c>
      <c r="E12">
        <v>3004.6</v>
      </c>
      <c r="F12">
        <v>3007.8</v>
      </c>
      <c r="G12">
        <v>3053.5</v>
      </c>
      <c r="H12">
        <v>2924.1</v>
      </c>
      <c r="I12">
        <v>3144.1</v>
      </c>
      <c r="J12">
        <v>3145.1</v>
      </c>
    </row>
    <row r="13" spans="1:10" x14ac:dyDescent="0.2">
      <c r="A13" t="s">
        <v>62</v>
      </c>
      <c r="B13" t="s">
        <v>117</v>
      </c>
      <c r="C13">
        <v>8365.1</v>
      </c>
      <c r="D13">
        <v>8392.5</v>
      </c>
      <c r="E13">
        <v>8441.2000000000007</v>
      </c>
      <c r="F13">
        <v>8485.4</v>
      </c>
      <c r="G13">
        <v>8290.7000000000007</v>
      </c>
      <c r="H13">
        <v>7284.5</v>
      </c>
      <c r="I13">
        <v>7883</v>
      </c>
      <c r="J13">
        <v>7993.9</v>
      </c>
    </row>
    <row r="14" spans="1:10" x14ac:dyDescent="0.2">
      <c r="A14" t="s">
        <v>118</v>
      </c>
      <c r="B14" s="7" t="s">
        <v>119</v>
      </c>
      <c r="C14" s="7">
        <v>3484.3</v>
      </c>
      <c r="D14" s="7">
        <v>3504.9</v>
      </c>
      <c r="E14" s="7">
        <v>3527.2</v>
      </c>
      <c r="F14" s="7">
        <v>3454.4</v>
      </c>
      <c r="G14" s="7">
        <v>3409.9</v>
      </c>
      <c r="H14" s="7">
        <v>2884.2</v>
      </c>
      <c r="I14" s="7">
        <v>3394.1</v>
      </c>
      <c r="J14" s="7">
        <v>3537.6</v>
      </c>
    </row>
    <row r="15" spans="1:10" x14ac:dyDescent="0.2">
      <c r="A15" t="s">
        <v>120</v>
      </c>
      <c r="B15" t="s">
        <v>121</v>
      </c>
      <c r="C15">
        <v>3351.5</v>
      </c>
      <c r="D15">
        <v>3402.6</v>
      </c>
      <c r="E15">
        <v>3437</v>
      </c>
      <c r="F15">
        <v>3425.7</v>
      </c>
      <c r="G15">
        <v>3399.5</v>
      </c>
      <c r="H15">
        <v>3121.3</v>
      </c>
      <c r="I15">
        <v>3327.4</v>
      </c>
      <c r="J15">
        <v>3459.2</v>
      </c>
    </row>
    <row r="16" spans="1:10" x14ac:dyDescent="0.2">
      <c r="A16" t="s">
        <v>122</v>
      </c>
      <c r="B16" t="s">
        <v>123</v>
      </c>
      <c r="C16">
        <v>2762.1</v>
      </c>
      <c r="D16">
        <v>2803.8</v>
      </c>
      <c r="E16">
        <v>2832.1</v>
      </c>
      <c r="F16">
        <v>2820.4</v>
      </c>
      <c r="G16">
        <v>2760.6</v>
      </c>
      <c r="H16">
        <v>2530.6</v>
      </c>
      <c r="I16">
        <v>2649.9</v>
      </c>
      <c r="J16">
        <v>2723</v>
      </c>
    </row>
    <row r="17" spans="1:10" x14ac:dyDescent="0.2">
      <c r="A17" t="s">
        <v>64</v>
      </c>
      <c r="B17" t="s">
        <v>124</v>
      </c>
      <c r="C17">
        <v>543.4</v>
      </c>
      <c r="D17">
        <v>563.29999999999995</v>
      </c>
      <c r="E17">
        <v>586.9</v>
      </c>
      <c r="F17">
        <v>578.1</v>
      </c>
      <c r="G17">
        <v>573.1</v>
      </c>
      <c r="H17">
        <v>498.1</v>
      </c>
      <c r="I17">
        <v>484.6</v>
      </c>
      <c r="J17">
        <v>485.7</v>
      </c>
    </row>
    <row r="18" spans="1:10" x14ac:dyDescent="0.2">
      <c r="A18" t="s">
        <v>66</v>
      </c>
      <c r="B18" t="s">
        <v>125</v>
      </c>
      <c r="C18">
        <v>1250.0999999999999</v>
      </c>
      <c r="D18">
        <v>1252.4000000000001</v>
      </c>
      <c r="E18">
        <v>1235</v>
      </c>
      <c r="F18">
        <v>1208.7</v>
      </c>
      <c r="G18">
        <v>1129.0999999999999</v>
      </c>
      <c r="H18">
        <v>1001.8</v>
      </c>
      <c r="I18">
        <v>1121.7</v>
      </c>
      <c r="J18">
        <v>1176.5999999999999</v>
      </c>
    </row>
    <row r="19" spans="1:10" x14ac:dyDescent="0.2">
      <c r="A19" t="s">
        <v>68</v>
      </c>
      <c r="B19" t="s">
        <v>126</v>
      </c>
      <c r="C19">
        <v>975.7</v>
      </c>
      <c r="D19">
        <v>993</v>
      </c>
      <c r="E19">
        <v>1010.7</v>
      </c>
      <c r="F19">
        <v>1033.5</v>
      </c>
      <c r="G19">
        <v>1053.3</v>
      </c>
      <c r="H19">
        <v>1027.8</v>
      </c>
      <c r="I19">
        <v>1051.3</v>
      </c>
      <c r="J19">
        <v>1072.4000000000001</v>
      </c>
    </row>
    <row r="20" spans="1:10" x14ac:dyDescent="0.2">
      <c r="A20" t="s">
        <v>70</v>
      </c>
      <c r="B20" t="s">
        <v>127</v>
      </c>
      <c r="C20">
        <v>596</v>
      </c>
      <c r="D20">
        <v>605.4</v>
      </c>
      <c r="E20">
        <v>611.70000000000005</v>
      </c>
      <c r="F20">
        <v>611.70000000000005</v>
      </c>
      <c r="G20">
        <v>636.79999999999995</v>
      </c>
      <c r="H20">
        <v>587.79999999999995</v>
      </c>
      <c r="I20">
        <v>662.7</v>
      </c>
      <c r="J20">
        <v>712.2</v>
      </c>
    </row>
    <row r="21" spans="1:10" x14ac:dyDescent="0.2">
      <c r="A21" t="s">
        <v>128</v>
      </c>
      <c r="B21" t="s">
        <v>129</v>
      </c>
      <c r="C21">
        <v>134.6</v>
      </c>
      <c r="D21">
        <v>81.099999999999994</v>
      </c>
      <c r="E21">
        <v>71.900000000000006</v>
      </c>
      <c r="F21">
        <v>4.8</v>
      </c>
      <c r="G21">
        <v>-34.4</v>
      </c>
      <c r="H21">
        <v>-279.10000000000002</v>
      </c>
      <c r="I21">
        <v>36.799999999999997</v>
      </c>
      <c r="J21">
        <v>58.3</v>
      </c>
    </row>
    <row r="22" spans="1:10" x14ac:dyDescent="0.2">
      <c r="A22" t="s">
        <v>130</v>
      </c>
      <c r="B22" s="7" t="s">
        <v>131</v>
      </c>
      <c r="C22" s="7">
        <v>-903.6</v>
      </c>
      <c r="D22" s="7">
        <v>-924.5</v>
      </c>
      <c r="E22" s="7">
        <v>-909.4</v>
      </c>
      <c r="F22" s="7">
        <v>-832.8</v>
      </c>
      <c r="G22" s="7">
        <v>-828.2</v>
      </c>
      <c r="H22" s="7">
        <v>-767.3</v>
      </c>
      <c r="I22" s="7">
        <v>-991.1</v>
      </c>
      <c r="J22" s="7">
        <v>-1104</v>
      </c>
    </row>
    <row r="23" spans="1:10" x14ac:dyDescent="0.2">
      <c r="A23" t="s">
        <v>132</v>
      </c>
      <c r="B23" t="s">
        <v>133</v>
      </c>
      <c r="C23">
        <v>2582.3000000000002</v>
      </c>
      <c r="D23">
        <v>2567.3000000000002</v>
      </c>
      <c r="E23">
        <v>2567</v>
      </c>
      <c r="F23">
        <v>2571.8000000000002</v>
      </c>
      <c r="G23">
        <v>2467.3000000000002</v>
      </c>
      <c r="H23">
        <v>1951.4</v>
      </c>
      <c r="I23">
        <v>2193</v>
      </c>
      <c r="J23">
        <v>2315</v>
      </c>
    </row>
    <row r="24" spans="1:10" x14ac:dyDescent="0.2">
      <c r="A24" t="s">
        <v>134</v>
      </c>
      <c r="B24" t="s">
        <v>135</v>
      </c>
      <c r="C24">
        <v>1813</v>
      </c>
      <c r="D24">
        <v>1779.2</v>
      </c>
      <c r="E24">
        <v>1787.4</v>
      </c>
      <c r="F24">
        <v>1786.5</v>
      </c>
      <c r="G24">
        <v>1770.4</v>
      </c>
      <c r="H24">
        <v>1350.2</v>
      </c>
      <c r="I24">
        <v>1612</v>
      </c>
      <c r="J24">
        <v>1706.2</v>
      </c>
    </row>
    <row r="25" spans="1:10" x14ac:dyDescent="0.2">
      <c r="A25" t="s">
        <v>136</v>
      </c>
      <c r="B25" t="s">
        <v>137</v>
      </c>
      <c r="C25">
        <v>774.5</v>
      </c>
      <c r="D25">
        <v>788.9</v>
      </c>
      <c r="E25">
        <v>782</v>
      </c>
      <c r="F25">
        <v>786.8</v>
      </c>
      <c r="G25">
        <v>710.1</v>
      </c>
      <c r="H25">
        <v>599.79999999999995</v>
      </c>
      <c r="I25">
        <v>601.9</v>
      </c>
      <c r="J25">
        <v>631.5</v>
      </c>
    </row>
    <row r="26" spans="1:10" x14ac:dyDescent="0.2">
      <c r="A26" t="s">
        <v>138</v>
      </c>
      <c r="B26" t="s">
        <v>139</v>
      </c>
      <c r="C26">
        <v>3485.9</v>
      </c>
      <c r="D26">
        <v>3491.8</v>
      </c>
      <c r="E26">
        <v>3476.4</v>
      </c>
      <c r="F26">
        <v>3404.7</v>
      </c>
      <c r="G26">
        <v>3295.5</v>
      </c>
      <c r="H26">
        <v>2718.6</v>
      </c>
      <c r="I26">
        <v>3184.2</v>
      </c>
      <c r="J26">
        <v>3419</v>
      </c>
    </row>
    <row r="27" spans="1:10" x14ac:dyDescent="0.2">
      <c r="A27" t="s">
        <v>140</v>
      </c>
      <c r="B27" t="s">
        <v>135</v>
      </c>
      <c r="C27">
        <v>2939.7</v>
      </c>
      <c r="D27">
        <v>2936.8</v>
      </c>
      <c r="E27">
        <v>2924.6</v>
      </c>
      <c r="F27">
        <v>2853.1</v>
      </c>
      <c r="G27">
        <v>2796.1</v>
      </c>
      <c r="H27">
        <v>2359</v>
      </c>
      <c r="I27">
        <v>2818.3</v>
      </c>
      <c r="J27">
        <v>3005.2</v>
      </c>
    </row>
    <row r="28" spans="1:10" x14ac:dyDescent="0.2">
      <c r="A28" t="s">
        <v>141</v>
      </c>
      <c r="B28" t="s">
        <v>137</v>
      </c>
      <c r="C28">
        <v>549.79999999999995</v>
      </c>
      <c r="D28">
        <v>557</v>
      </c>
      <c r="E28">
        <v>553.79999999999995</v>
      </c>
      <c r="F28">
        <v>551</v>
      </c>
      <c r="G28">
        <v>505.9</v>
      </c>
      <c r="H28">
        <v>376.7</v>
      </c>
      <c r="I28">
        <v>398.8</v>
      </c>
      <c r="J28">
        <v>444</v>
      </c>
    </row>
    <row r="29" spans="1:10" x14ac:dyDescent="0.2">
      <c r="A29" t="s">
        <v>142</v>
      </c>
      <c r="B29" s="7" t="s">
        <v>143</v>
      </c>
      <c r="C29" s="7">
        <v>3271</v>
      </c>
      <c r="D29" s="7">
        <v>3313.8</v>
      </c>
      <c r="E29" s="7">
        <v>3341.2</v>
      </c>
      <c r="F29" s="7">
        <v>3360.9</v>
      </c>
      <c r="G29" s="7">
        <v>3387.9</v>
      </c>
      <c r="H29" s="7">
        <v>3448</v>
      </c>
      <c r="I29" s="7">
        <v>3395.9</v>
      </c>
      <c r="J29" s="7">
        <v>3394.8</v>
      </c>
    </row>
    <row r="30" spans="1:10" x14ac:dyDescent="0.2">
      <c r="A30" t="s">
        <v>144</v>
      </c>
      <c r="B30" t="s">
        <v>145</v>
      </c>
      <c r="C30">
        <v>1255.5999999999999</v>
      </c>
      <c r="D30">
        <v>1275</v>
      </c>
      <c r="E30">
        <v>1290.4000000000001</v>
      </c>
      <c r="F30">
        <v>1296.0999999999999</v>
      </c>
      <c r="G30">
        <v>1307.9000000000001</v>
      </c>
      <c r="H30">
        <v>1400.5</v>
      </c>
      <c r="I30">
        <v>1360.6</v>
      </c>
      <c r="J30">
        <v>1366.6</v>
      </c>
    </row>
    <row r="31" spans="1:10" x14ac:dyDescent="0.2">
      <c r="A31" t="s">
        <v>146</v>
      </c>
      <c r="B31" t="s">
        <v>147</v>
      </c>
      <c r="C31">
        <v>771.3</v>
      </c>
      <c r="D31">
        <v>771.3</v>
      </c>
      <c r="E31">
        <v>784</v>
      </c>
      <c r="F31">
        <v>787.5</v>
      </c>
      <c r="G31">
        <v>791.6</v>
      </c>
      <c r="H31">
        <v>795.2</v>
      </c>
      <c r="I31">
        <v>797.6</v>
      </c>
      <c r="J31">
        <v>820.2</v>
      </c>
    </row>
    <row r="32" spans="1:10" x14ac:dyDescent="0.2">
      <c r="A32" t="s">
        <v>72</v>
      </c>
      <c r="B32" t="s">
        <v>148</v>
      </c>
      <c r="C32">
        <v>484.5</v>
      </c>
      <c r="D32">
        <v>503.5</v>
      </c>
      <c r="E32">
        <v>506.2</v>
      </c>
      <c r="F32">
        <v>508.5</v>
      </c>
      <c r="G32">
        <v>516</v>
      </c>
      <c r="H32">
        <v>603</v>
      </c>
      <c r="I32">
        <v>561.70000000000005</v>
      </c>
      <c r="J32">
        <v>545.79999999999995</v>
      </c>
    </row>
    <row r="33" spans="1:11" x14ac:dyDescent="0.2">
      <c r="A33" t="s">
        <v>149</v>
      </c>
      <c r="B33" t="s">
        <v>109</v>
      </c>
      <c r="C33">
        <v>2014</v>
      </c>
      <c r="D33">
        <v>2037.5</v>
      </c>
      <c r="E33">
        <v>2049.6999999999998</v>
      </c>
      <c r="F33">
        <v>2063.4</v>
      </c>
      <c r="G33">
        <v>2078.6999999999998</v>
      </c>
      <c r="H33">
        <v>2049.3000000000002</v>
      </c>
      <c r="I33">
        <v>2036.2</v>
      </c>
      <c r="J33">
        <v>2029.6</v>
      </c>
    </row>
    <row r="34" spans="1:11" x14ac:dyDescent="0.2">
      <c r="A34" t="s">
        <v>172</v>
      </c>
      <c r="B34" t="s">
        <v>173</v>
      </c>
      <c r="C34">
        <v>-31.6</v>
      </c>
      <c r="D34">
        <v>-9.9</v>
      </c>
      <c r="E34">
        <v>-24.2</v>
      </c>
      <c r="F34">
        <v>-38.299999999999997</v>
      </c>
      <c r="G34">
        <v>-19.3</v>
      </c>
      <c r="H34">
        <v>-72.3</v>
      </c>
      <c r="I34">
        <v>-116.2</v>
      </c>
      <c r="J34">
        <v>-90.6</v>
      </c>
    </row>
    <row r="35" spans="1:11" ht="17" x14ac:dyDescent="0.25">
      <c r="A35" s="14" t="s">
        <v>152</v>
      </c>
      <c r="B35" s="10"/>
      <c r="C35" s="10"/>
      <c r="D35" s="10"/>
      <c r="E35" s="10"/>
      <c r="F35" s="10"/>
      <c r="G35" s="10"/>
      <c r="H35" s="10"/>
      <c r="I35" s="10"/>
      <c r="J35" s="10"/>
      <c r="K35" s="10"/>
    </row>
    <row r="36" spans="1:11" x14ac:dyDescent="0.2">
      <c r="A36" s="13" t="s">
        <v>174</v>
      </c>
      <c r="B36" s="10"/>
      <c r="C36" s="10"/>
      <c r="D36" s="10"/>
      <c r="E36" s="10"/>
      <c r="F36" s="10"/>
      <c r="G36" s="10"/>
      <c r="H36" s="10"/>
      <c r="I36" s="10"/>
      <c r="J36" s="10"/>
      <c r="K36" s="10"/>
    </row>
  </sheetData>
  <mergeCells count="10">
    <mergeCell ref="A35:K35"/>
    <mergeCell ref="A36:K36"/>
    <mergeCell ref="A6:A7"/>
    <mergeCell ref="B6:B7"/>
    <mergeCell ref="C6:F6"/>
    <mergeCell ref="G6:J6"/>
    <mergeCell ref="A1:J1"/>
    <mergeCell ref="A2:J2"/>
    <mergeCell ref="A3:J3"/>
    <mergeCell ref="A4:J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432A5-712A-AB41-BE79-9F928F75C441}">
  <dimension ref="A1:M36"/>
  <sheetViews>
    <sheetView workbookViewId="0">
      <selection activeCell="E7" sqref="E7:L7"/>
    </sheetView>
  </sheetViews>
  <sheetFormatPr baseColWidth="10" defaultRowHeight="16" x14ac:dyDescent="0.2"/>
  <sheetData>
    <row r="1" spans="1:12" ht="19" x14ac:dyDescent="0.25">
      <c r="A1" s="9" t="s">
        <v>175</v>
      </c>
      <c r="B1" s="10"/>
      <c r="C1" s="10"/>
      <c r="D1" s="10"/>
      <c r="E1" s="10"/>
      <c r="F1" s="10"/>
      <c r="G1" s="10"/>
      <c r="H1" s="10"/>
      <c r="I1" s="10"/>
      <c r="J1" s="10"/>
      <c r="K1" s="10"/>
      <c r="L1" s="10"/>
    </row>
    <row r="2" spans="1:12" ht="17" x14ac:dyDescent="0.2">
      <c r="A2" s="11" t="s">
        <v>176</v>
      </c>
      <c r="B2" s="10"/>
      <c r="C2" s="10"/>
      <c r="D2" s="10"/>
      <c r="E2" s="10"/>
      <c r="F2" s="10"/>
      <c r="G2" s="10"/>
      <c r="H2" s="10"/>
      <c r="I2" s="10"/>
      <c r="J2" s="10"/>
      <c r="K2" s="10"/>
      <c r="L2" s="10"/>
    </row>
    <row r="3" spans="1:12" x14ac:dyDescent="0.2">
      <c r="A3" s="10" t="s">
        <v>150</v>
      </c>
      <c r="B3" s="10"/>
      <c r="C3" s="10"/>
      <c r="D3" s="10"/>
      <c r="E3" s="10"/>
      <c r="F3" s="10"/>
      <c r="G3" s="10"/>
      <c r="H3" s="10"/>
      <c r="I3" s="10"/>
      <c r="J3" s="10"/>
      <c r="K3" s="10"/>
      <c r="L3" s="10"/>
    </row>
    <row r="4" spans="1:12" x14ac:dyDescent="0.2">
      <c r="A4" s="10" t="s">
        <v>151</v>
      </c>
      <c r="B4" s="10"/>
      <c r="C4" s="10"/>
      <c r="D4" s="10"/>
      <c r="E4" s="10"/>
      <c r="F4" s="10"/>
      <c r="G4" s="10"/>
      <c r="H4" s="10"/>
      <c r="I4" s="10"/>
      <c r="J4" s="10"/>
      <c r="K4" s="10"/>
      <c r="L4" s="10"/>
    </row>
    <row r="6" spans="1:12" x14ac:dyDescent="0.2">
      <c r="A6" s="6" t="s">
        <v>52</v>
      </c>
      <c r="B6" s="6" t="s">
        <v>53</v>
      </c>
      <c r="C6" s="6" t="s">
        <v>54</v>
      </c>
      <c r="D6" s="6" t="s">
        <v>55</v>
      </c>
      <c r="E6" s="6" t="s">
        <v>13</v>
      </c>
      <c r="F6" s="6" t="s">
        <v>14</v>
      </c>
      <c r="G6" s="6" t="s">
        <v>15</v>
      </c>
      <c r="H6" s="6" t="s">
        <v>16</v>
      </c>
      <c r="I6" s="6" t="s">
        <v>17</v>
      </c>
      <c r="J6" s="6" t="s">
        <v>18</v>
      </c>
      <c r="K6" s="6" t="s">
        <v>19</v>
      </c>
      <c r="L6" s="6" t="s">
        <v>20</v>
      </c>
    </row>
    <row r="7" spans="1:12" x14ac:dyDescent="0.2">
      <c r="A7" t="s">
        <v>153</v>
      </c>
      <c r="B7" t="s">
        <v>154</v>
      </c>
      <c r="C7" t="s">
        <v>56</v>
      </c>
      <c r="D7" t="s">
        <v>57</v>
      </c>
      <c r="E7">
        <v>1485313.9</v>
      </c>
      <c r="F7">
        <v>1504078.5</v>
      </c>
      <c r="G7">
        <v>1506282.5</v>
      </c>
      <c r="H7">
        <v>1507658.7</v>
      </c>
      <c r="I7">
        <v>1489185.1</v>
      </c>
      <c r="J7">
        <v>1347704.9</v>
      </c>
      <c r="K7">
        <v>1442509.1</v>
      </c>
      <c r="L7">
        <v>1450628.9</v>
      </c>
    </row>
    <row r="8" spans="1:12" x14ac:dyDescent="0.2">
      <c r="A8" t="s">
        <v>153</v>
      </c>
      <c r="B8" t="s">
        <v>154</v>
      </c>
      <c r="C8" t="s">
        <v>58</v>
      </c>
      <c r="D8" t="s">
        <v>59</v>
      </c>
      <c r="E8">
        <v>1332303.3999999999</v>
      </c>
      <c r="F8">
        <v>1349869</v>
      </c>
      <c r="G8">
        <v>1352654.9</v>
      </c>
      <c r="H8">
        <v>1352867.2</v>
      </c>
      <c r="I8">
        <v>1333537.7</v>
      </c>
      <c r="J8">
        <v>1200822.2</v>
      </c>
      <c r="K8">
        <v>1294403.3</v>
      </c>
      <c r="L8">
        <v>1304061.3999999999</v>
      </c>
    </row>
    <row r="9" spans="1:12" x14ac:dyDescent="0.2">
      <c r="A9" t="s">
        <v>153</v>
      </c>
      <c r="B9" t="s">
        <v>154</v>
      </c>
      <c r="C9" t="s">
        <v>60</v>
      </c>
      <c r="D9" t="s">
        <v>61</v>
      </c>
      <c r="E9">
        <v>4218.8</v>
      </c>
      <c r="F9">
        <v>4074.2</v>
      </c>
      <c r="G9">
        <v>3790.2</v>
      </c>
      <c r="H9">
        <v>3908</v>
      </c>
      <c r="I9">
        <v>3852</v>
      </c>
      <c r="J9">
        <v>2739.8</v>
      </c>
      <c r="K9">
        <v>4449.6000000000004</v>
      </c>
      <c r="L9">
        <v>3582.1</v>
      </c>
    </row>
    <row r="10" spans="1:12" x14ac:dyDescent="0.2">
      <c r="A10" t="s">
        <v>153</v>
      </c>
      <c r="B10" t="s">
        <v>154</v>
      </c>
      <c r="C10" t="s">
        <v>62</v>
      </c>
      <c r="D10" t="s">
        <v>63</v>
      </c>
      <c r="E10">
        <v>1084.0999999999999</v>
      </c>
      <c r="F10">
        <v>1081.0999999999999</v>
      </c>
      <c r="G10">
        <v>1062.0999999999999</v>
      </c>
      <c r="H10">
        <v>1065.4000000000001</v>
      </c>
      <c r="I10">
        <v>1185</v>
      </c>
      <c r="J10">
        <v>1087.2</v>
      </c>
      <c r="K10">
        <v>1111</v>
      </c>
      <c r="L10">
        <v>1011.9</v>
      </c>
    </row>
    <row r="11" spans="1:12" x14ac:dyDescent="0.2">
      <c r="A11" t="s">
        <v>153</v>
      </c>
      <c r="B11" t="s">
        <v>154</v>
      </c>
      <c r="C11" t="s">
        <v>64</v>
      </c>
      <c r="D11" t="s">
        <v>65</v>
      </c>
      <c r="E11">
        <v>20969.400000000001</v>
      </c>
      <c r="F11">
        <v>21657</v>
      </c>
      <c r="G11">
        <v>20709.7</v>
      </c>
      <c r="H11">
        <v>21693.7</v>
      </c>
      <c r="I11">
        <v>23791.1</v>
      </c>
      <c r="J11">
        <v>22752</v>
      </c>
      <c r="K11">
        <v>24480.9</v>
      </c>
      <c r="L11">
        <v>22949.9</v>
      </c>
    </row>
    <row r="12" spans="1:12" x14ac:dyDescent="0.2">
      <c r="A12" t="s">
        <v>153</v>
      </c>
      <c r="B12" t="s">
        <v>154</v>
      </c>
      <c r="C12" t="s">
        <v>66</v>
      </c>
      <c r="D12" t="s">
        <v>67</v>
      </c>
      <c r="E12">
        <v>42644.3</v>
      </c>
      <c r="F12">
        <v>41805.199999999997</v>
      </c>
      <c r="G12">
        <v>41144</v>
      </c>
      <c r="H12">
        <v>40227.5</v>
      </c>
      <c r="I12">
        <v>40571.1</v>
      </c>
      <c r="J12">
        <v>30800.799999999999</v>
      </c>
      <c r="K12">
        <v>38213</v>
      </c>
      <c r="L12">
        <v>37877.300000000003</v>
      </c>
    </row>
    <row r="13" spans="1:12" x14ac:dyDescent="0.2">
      <c r="A13" t="s">
        <v>153</v>
      </c>
      <c r="B13" t="s">
        <v>154</v>
      </c>
      <c r="C13" t="s">
        <v>68</v>
      </c>
      <c r="D13" t="s">
        <v>69</v>
      </c>
      <c r="E13">
        <v>66676.899999999994</v>
      </c>
      <c r="F13">
        <v>68606.899999999994</v>
      </c>
      <c r="G13">
        <v>70248.399999999994</v>
      </c>
      <c r="H13">
        <v>69602.3</v>
      </c>
      <c r="I13">
        <v>65904.600000000006</v>
      </c>
      <c r="J13">
        <v>57724.6</v>
      </c>
      <c r="K13">
        <v>63609.5</v>
      </c>
      <c r="L13">
        <v>62911.8</v>
      </c>
    </row>
    <row r="14" spans="1:12" x14ac:dyDescent="0.2">
      <c r="A14" t="s">
        <v>153</v>
      </c>
      <c r="B14" t="s">
        <v>154</v>
      </c>
      <c r="C14" t="s">
        <v>70</v>
      </c>
      <c r="D14" t="s">
        <v>71</v>
      </c>
      <c r="E14">
        <v>34015.800000000003</v>
      </c>
      <c r="F14">
        <v>33814</v>
      </c>
      <c r="G14">
        <v>33960</v>
      </c>
      <c r="H14">
        <v>33294.5</v>
      </c>
      <c r="I14">
        <v>31944.799999999999</v>
      </c>
      <c r="J14">
        <v>27038</v>
      </c>
      <c r="K14">
        <v>31173</v>
      </c>
      <c r="L14">
        <v>31228.6</v>
      </c>
    </row>
    <row r="15" spans="1:12" x14ac:dyDescent="0.2">
      <c r="A15" t="s">
        <v>153</v>
      </c>
      <c r="B15" t="s">
        <v>154</v>
      </c>
      <c r="C15" t="s">
        <v>72</v>
      </c>
      <c r="D15" t="s">
        <v>73</v>
      </c>
      <c r="E15">
        <v>32607.599999999999</v>
      </c>
      <c r="F15">
        <v>34672.699999999997</v>
      </c>
      <c r="G15">
        <v>36127.199999999997</v>
      </c>
      <c r="H15">
        <v>36125.9</v>
      </c>
      <c r="I15">
        <v>33816.300000000003</v>
      </c>
      <c r="J15">
        <v>30502.2</v>
      </c>
      <c r="K15">
        <v>32309.599999999999</v>
      </c>
      <c r="L15">
        <v>31586.5</v>
      </c>
    </row>
    <row r="16" spans="1:12" x14ac:dyDescent="0.2">
      <c r="A16" t="s">
        <v>153</v>
      </c>
      <c r="B16" t="s">
        <v>154</v>
      </c>
      <c r="C16" t="s">
        <v>74</v>
      </c>
      <c r="D16" t="s">
        <v>75</v>
      </c>
      <c r="E16">
        <v>67744.5</v>
      </c>
      <c r="F16">
        <v>66073.100000000006</v>
      </c>
      <c r="G16">
        <v>65491.4</v>
      </c>
      <c r="H16">
        <v>64064.1</v>
      </c>
      <c r="I16">
        <v>67681.600000000006</v>
      </c>
      <c r="J16">
        <v>55894.2</v>
      </c>
      <c r="K16">
        <v>64407.4</v>
      </c>
      <c r="L16">
        <v>63531.9</v>
      </c>
    </row>
    <row r="17" spans="1:12" x14ac:dyDescent="0.2">
      <c r="A17" t="s">
        <v>153</v>
      </c>
      <c r="B17" t="s">
        <v>154</v>
      </c>
      <c r="C17" t="s">
        <v>76</v>
      </c>
      <c r="D17" t="s">
        <v>77</v>
      </c>
      <c r="E17">
        <v>74483.5</v>
      </c>
      <c r="F17">
        <v>74686.899999999994</v>
      </c>
      <c r="G17">
        <v>74758.100000000006</v>
      </c>
      <c r="H17">
        <v>72723.899999999994</v>
      </c>
      <c r="I17">
        <v>71068.2</v>
      </c>
      <c r="J17">
        <v>57123.3</v>
      </c>
      <c r="K17">
        <v>66728.600000000006</v>
      </c>
      <c r="L17">
        <v>65199.1</v>
      </c>
    </row>
    <row r="18" spans="1:12" x14ac:dyDescent="0.2">
      <c r="A18" t="s">
        <v>153</v>
      </c>
      <c r="B18" t="s">
        <v>154</v>
      </c>
      <c r="C18" t="s">
        <v>78</v>
      </c>
      <c r="D18" t="s">
        <v>79</v>
      </c>
      <c r="E18">
        <v>31003.8</v>
      </c>
      <c r="F18">
        <v>31086.9</v>
      </c>
      <c r="G18">
        <v>31447.4</v>
      </c>
      <c r="H18">
        <v>30278.5</v>
      </c>
      <c r="I18">
        <v>29098</v>
      </c>
      <c r="J18">
        <v>20045.8</v>
      </c>
      <c r="K18">
        <v>23334.1</v>
      </c>
      <c r="L18">
        <v>24199.7</v>
      </c>
    </row>
    <row r="19" spans="1:12" x14ac:dyDescent="0.2">
      <c r="A19" t="s">
        <v>153</v>
      </c>
      <c r="B19" t="s">
        <v>154</v>
      </c>
      <c r="C19" t="s">
        <v>80</v>
      </c>
      <c r="D19" t="s">
        <v>81</v>
      </c>
      <c r="E19">
        <v>160423.79999999999</v>
      </c>
      <c r="F19">
        <v>163188.9</v>
      </c>
      <c r="G19">
        <v>163890.6</v>
      </c>
      <c r="H19">
        <v>163530.70000000001</v>
      </c>
      <c r="I19">
        <v>168827.1</v>
      </c>
      <c r="J19">
        <v>159946.1</v>
      </c>
      <c r="K19">
        <v>168387</v>
      </c>
      <c r="L19">
        <v>169008.6</v>
      </c>
    </row>
    <row r="20" spans="1:12" x14ac:dyDescent="0.2">
      <c r="A20" t="s">
        <v>153</v>
      </c>
      <c r="B20" t="s">
        <v>154</v>
      </c>
      <c r="C20" t="s">
        <v>82</v>
      </c>
      <c r="D20" t="s">
        <v>83</v>
      </c>
      <c r="E20">
        <v>234094.2</v>
      </c>
      <c r="F20">
        <v>242624.7</v>
      </c>
      <c r="G20">
        <v>241111.7</v>
      </c>
      <c r="H20">
        <v>248363</v>
      </c>
      <c r="I20">
        <v>243733.8</v>
      </c>
      <c r="J20">
        <v>252568.6</v>
      </c>
      <c r="K20">
        <v>260019.7</v>
      </c>
      <c r="L20">
        <v>262118.8</v>
      </c>
    </row>
    <row r="21" spans="1:12" x14ac:dyDescent="0.2">
      <c r="A21" t="s">
        <v>153</v>
      </c>
      <c r="B21" t="s">
        <v>154</v>
      </c>
      <c r="C21" t="s">
        <v>84</v>
      </c>
      <c r="D21" t="s">
        <v>85</v>
      </c>
      <c r="E21">
        <v>193724.79999999999</v>
      </c>
      <c r="F21">
        <v>193892</v>
      </c>
      <c r="G21">
        <v>195510</v>
      </c>
      <c r="H21">
        <v>193311.4</v>
      </c>
      <c r="I21">
        <v>193143.2</v>
      </c>
      <c r="J21">
        <v>183370.5</v>
      </c>
      <c r="K21">
        <v>186685.1</v>
      </c>
      <c r="L21">
        <v>185690.5</v>
      </c>
    </row>
    <row r="22" spans="1:12" x14ac:dyDescent="0.2">
      <c r="A22" t="s">
        <v>153</v>
      </c>
      <c r="B22" t="s">
        <v>154</v>
      </c>
      <c r="C22" t="s">
        <v>86</v>
      </c>
      <c r="D22" t="s">
        <v>87</v>
      </c>
      <c r="E22">
        <v>134437.1</v>
      </c>
      <c r="F22">
        <v>135278.20000000001</v>
      </c>
      <c r="G22">
        <v>137533</v>
      </c>
      <c r="H22">
        <v>138472.6</v>
      </c>
      <c r="I22">
        <v>138368.79999999999</v>
      </c>
      <c r="J22">
        <v>127449</v>
      </c>
      <c r="K22">
        <v>132654.39999999999</v>
      </c>
      <c r="L22">
        <v>133756</v>
      </c>
    </row>
    <row r="23" spans="1:12" x14ac:dyDescent="0.2">
      <c r="A23" t="s">
        <v>153</v>
      </c>
      <c r="B23" t="s">
        <v>154</v>
      </c>
      <c r="C23" t="s">
        <v>88</v>
      </c>
      <c r="D23" t="s">
        <v>89</v>
      </c>
      <c r="E23">
        <v>30666.5</v>
      </c>
      <c r="F23">
        <v>32354.3</v>
      </c>
      <c r="G23">
        <v>32230.400000000001</v>
      </c>
      <c r="H23">
        <v>31044.3</v>
      </c>
      <c r="I23">
        <v>29979.3</v>
      </c>
      <c r="J23">
        <v>29134.5</v>
      </c>
      <c r="K23">
        <v>30572.1</v>
      </c>
      <c r="L23">
        <v>32672.9</v>
      </c>
    </row>
    <row r="24" spans="1:12" x14ac:dyDescent="0.2">
      <c r="A24" t="s">
        <v>153</v>
      </c>
      <c r="B24" t="s">
        <v>154</v>
      </c>
      <c r="C24" t="s">
        <v>90</v>
      </c>
      <c r="D24" t="s">
        <v>91</v>
      </c>
      <c r="E24">
        <v>43028.2</v>
      </c>
      <c r="F24">
        <v>43924.2</v>
      </c>
      <c r="G24">
        <v>44082</v>
      </c>
      <c r="H24">
        <v>44438</v>
      </c>
      <c r="I24">
        <v>39971.9</v>
      </c>
      <c r="J24">
        <v>33315.800000000003</v>
      </c>
      <c r="K24">
        <v>34790.699999999997</v>
      </c>
      <c r="L24">
        <v>40332.400000000001</v>
      </c>
    </row>
    <row r="25" spans="1:12" x14ac:dyDescent="0.2">
      <c r="A25" t="s">
        <v>153</v>
      </c>
      <c r="B25" t="s">
        <v>154</v>
      </c>
      <c r="C25" t="s">
        <v>92</v>
      </c>
      <c r="D25" t="s">
        <v>93</v>
      </c>
      <c r="E25">
        <v>30927.599999999999</v>
      </c>
      <c r="F25">
        <v>31477.4</v>
      </c>
      <c r="G25">
        <v>31045.3</v>
      </c>
      <c r="H25">
        <v>30629.4</v>
      </c>
      <c r="I25">
        <v>30331.599999999999</v>
      </c>
      <c r="J25">
        <v>26959.599999999999</v>
      </c>
      <c r="K25">
        <v>27927.5</v>
      </c>
      <c r="L25">
        <v>27119.7</v>
      </c>
    </row>
    <row r="26" spans="1:12" x14ac:dyDescent="0.2">
      <c r="A26" t="s">
        <v>153</v>
      </c>
      <c r="B26" t="s">
        <v>154</v>
      </c>
      <c r="C26" t="s">
        <v>94</v>
      </c>
      <c r="D26" t="s">
        <v>95</v>
      </c>
      <c r="E26">
        <v>113822.5</v>
      </c>
      <c r="F26">
        <v>114870.2</v>
      </c>
      <c r="G26">
        <v>116024</v>
      </c>
      <c r="H26">
        <v>116765.6</v>
      </c>
      <c r="I26">
        <v>114761.8</v>
      </c>
      <c r="J26">
        <v>100156.3</v>
      </c>
      <c r="K26">
        <v>114010.7</v>
      </c>
      <c r="L26">
        <v>116616.5</v>
      </c>
    </row>
    <row r="27" spans="1:12" x14ac:dyDescent="0.2">
      <c r="A27" t="s">
        <v>153</v>
      </c>
      <c r="B27" t="s">
        <v>154</v>
      </c>
      <c r="C27" t="s">
        <v>96</v>
      </c>
      <c r="D27" t="s">
        <v>97</v>
      </c>
      <c r="E27">
        <v>25004.400000000001</v>
      </c>
      <c r="F27">
        <v>25297.8</v>
      </c>
      <c r="G27">
        <v>25536.2</v>
      </c>
      <c r="H27">
        <v>25609.5</v>
      </c>
      <c r="I27">
        <v>21901.8</v>
      </c>
      <c r="J27">
        <v>8951.6</v>
      </c>
      <c r="K27">
        <v>12581.9</v>
      </c>
      <c r="L27">
        <v>15191</v>
      </c>
    </row>
    <row r="28" spans="1:12" x14ac:dyDescent="0.2">
      <c r="A28" t="s">
        <v>153</v>
      </c>
      <c r="B28" t="s">
        <v>154</v>
      </c>
      <c r="C28" t="s">
        <v>98</v>
      </c>
      <c r="D28" t="s">
        <v>99</v>
      </c>
      <c r="E28">
        <v>42005.4</v>
      </c>
      <c r="F28">
        <v>41869.199999999997</v>
      </c>
      <c r="G28">
        <v>41693.1</v>
      </c>
      <c r="H28">
        <v>39994.6</v>
      </c>
      <c r="I28">
        <v>35583.9</v>
      </c>
      <c r="J28">
        <v>16067.5</v>
      </c>
      <c r="K28">
        <v>25137.5</v>
      </c>
      <c r="L28">
        <v>24528.6</v>
      </c>
    </row>
    <row r="29" spans="1:12" x14ac:dyDescent="0.2">
      <c r="A29" t="s">
        <v>153</v>
      </c>
      <c r="B29" t="s">
        <v>154</v>
      </c>
      <c r="C29" t="s">
        <v>100</v>
      </c>
      <c r="D29" t="s">
        <v>101</v>
      </c>
      <c r="E29">
        <v>27306.7</v>
      </c>
      <c r="F29">
        <v>27166.1</v>
      </c>
      <c r="G29">
        <v>27293.4</v>
      </c>
      <c r="H29">
        <v>27035</v>
      </c>
      <c r="I29">
        <v>25716.9</v>
      </c>
      <c r="J29">
        <v>20213.099999999999</v>
      </c>
      <c r="K29">
        <v>23100.400000000001</v>
      </c>
      <c r="L29">
        <v>23368.400000000001</v>
      </c>
    </row>
    <row r="30" spans="1:12" x14ac:dyDescent="0.2">
      <c r="A30" t="s">
        <v>153</v>
      </c>
      <c r="B30" t="s">
        <v>154</v>
      </c>
      <c r="C30" t="s">
        <v>102</v>
      </c>
      <c r="D30" t="s">
        <v>103</v>
      </c>
      <c r="E30">
        <v>153183.6</v>
      </c>
      <c r="F30">
        <v>154382.70000000001</v>
      </c>
      <c r="G30">
        <v>153790.79999999999</v>
      </c>
      <c r="H30">
        <v>154934.1</v>
      </c>
      <c r="I30">
        <v>155748.79999999999</v>
      </c>
      <c r="J30">
        <v>146835.4</v>
      </c>
      <c r="K30">
        <v>148300.20000000001</v>
      </c>
      <c r="L30">
        <v>146816.6</v>
      </c>
    </row>
    <row r="31" spans="1:12" x14ac:dyDescent="0.2">
      <c r="A31" t="s">
        <v>153</v>
      </c>
      <c r="B31" t="s">
        <v>154</v>
      </c>
      <c r="C31" t="s">
        <v>104</v>
      </c>
      <c r="D31" t="s">
        <v>105</v>
      </c>
      <c r="E31">
        <v>17267.900000000001</v>
      </c>
      <c r="F31">
        <v>17511.8</v>
      </c>
      <c r="G31">
        <v>17524.599999999999</v>
      </c>
      <c r="H31">
        <v>17615.2</v>
      </c>
      <c r="I31">
        <v>17721.7</v>
      </c>
      <c r="J31">
        <v>17705.2</v>
      </c>
      <c r="K31">
        <v>19249.8</v>
      </c>
      <c r="L31">
        <v>18164.7</v>
      </c>
    </row>
    <row r="32" spans="1:12" x14ac:dyDescent="0.2">
      <c r="A32" t="s">
        <v>153</v>
      </c>
      <c r="B32" t="s">
        <v>154</v>
      </c>
      <c r="C32" t="s">
        <v>106</v>
      </c>
      <c r="D32" t="s">
        <v>107</v>
      </c>
      <c r="E32">
        <v>4560.8999999999996</v>
      </c>
      <c r="F32">
        <v>4632.3</v>
      </c>
      <c r="G32">
        <v>4596.7</v>
      </c>
      <c r="H32">
        <v>4523</v>
      </c>
      <c r="I32">
        <v>4540</v>
      </c>
      <c r="J32">
        <v>4601.5</v>
      </c>
      <c r="K32">
        <v>4545.1000000000004</v>
      </c>
      <c r="L32">
        <v>4475.1000000000004</v>
      </c>
    </row>
    <row r="33" spans="1:13" x14ac:dyDescent="0.2">
      <c r="A33" t="s">
        <v>153</v>
      </c>
      <c r="B33" t="s">
        <v>154</v>
      </c>
      <c r="C33" t="s">
        <v>108</v>
      </c>
      <c r="D33" t="s">
        <v>109</v>
      </c>
      <c r="E33">
        <v>131236.6</v>
      </c>
      <c r="F33">
        <v>132125.6</v>
      </c>
      <c r="G33">
        <v>131557.6</v>
      </c>
      <c r="H33">
        <v>132668</v>
      </c>
      <c r="I33">
        <v>133351.70000000001</v>
      </c>
      <c r="J33">
        <v>124504.1</v>
      </c>
      <c r="K33">
        <v>124587.3</v>
      </c>
      <c r="L33">
        <v>124181</v>
      </c>
    </row>
    <row r="34" spans="1:13" ht="17" x14ac:dyDescent="0.25">
      <c r="A34" s="14" t="s">
        <v>152</v>
      </c>
      <c r="B34" s="10"/>
      <c r="C34" s="10"/>
      <c r="D34" s="10"/>
      <c r="E34" s="10"/>
      <c r="F34" s="10"/>
      <c r="G34" s="10"/>
      <c r="H34" s="10"/>
      <c r="I34" s="10"/>
      <c r="J34" s="10"/>
      <c r="K34" s="10"/>
      <c r="L34" s="10"/>
      <c r="M34" s="10"/>
    </row>
    <row r="35" spans="1:13" x14ac:dyDescent="0.2">
      <c r="A35" s="13" t="s">
        <v>177</v>
      </c>
      <c r="B35" s="10"/>
      <c r="C35" s="10"/>
      <c r="D35" s="10"/>
      <c r="E35" s="10"/>
      <c r="F35" s="10"/>
      <c r="G35" s="10"/>
      <c r="H35" s="10"/>
      <c r="I35" s="10"/>
      <c r="J35" s="10"/>
      <c r="K35" s="10"/>
      <c r="L35" s="10"/>
      <c r="M35" s="10"/>
    </row>
    <row r="36" spans="1:13" x14ac:dyDescent="0.2">
      <c r="A36" s="13" t="s">
        <v>155</v>
      </c>
      <c r="B36" s="10"/>
      <c r="C36" s="10"/>
      <c r="D36" s="10"/>
      <c r="E36" s="10"/>
      <c r="F36" s="10"/>
      <c r="G36" s="10"/>
      <c r="H36" s="10"/>
      <c r="I36" s="10"/>
      <c r="J36" s="10"/>
      <c r="K36" s="10"/>
      <c r="L36" s="10"/>
      <c r="M36" s="10"/>
    </row>
  </sheetData>
  <mergeCells count="7">
    <mergeCell ref="A36:M36"/>
    <mergeCell ref="A1:L1"/>
    <mergeCell ref="A2:L2"/>
    <mergeCell ref="A3:L3"/>
    <mergeCell ref="A4:L4"/>
    <mergeCell ref="A34:M34"/>
    <mergeCell ref="A35:M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1EC2-16B4-974D-AF63-642E08D85865}">
  <dimension ref="A1:P39"/>
  <sheetViews>
    <sheetView workbookViewId="0">
      <selection activeCell="J39" sqref="J39"/>
    </sheetView>
  </sheetViews>
  <sheetFormatPr baseColWidth="10" defaultRowHeight="16" x14ac:dyDescent="0.2"/>
  <sheetData>
    <row r="1" spans="1:13" ht="19" x14ac:dyDescent="0.25">
      <c r="A1" s="9" t="s">
        <v>170</v>
      </c>
      <c r="B1" s="10"/>
      <c r="C1" s="10"/>
      <c r="D1" s="10"/>
      <c r="E1" s="10"/>
      <c r="F1" s="10"/>
      <c r="G1" s="10"/>
      <c r="H1" s="10"/>
      <c r="I1" s="10"/>
      <c r="J1" s="10"/>
      <c r="K1" s="10"/>
      <c r="L1" s="10"/>
      <c r="M1" s="10"/>
    </row>
    <row r="2" spans="1:13" ht="17" x14ac:dyDescent="0.2">
      <c r="A2" s="11" t="s">
        <v>178</v>
      </c>
      <c r="B2" s="10"/>
      <c r="C2" s="10"/>
      <c r="D2" s="10"/>
      <c r="E2" s="10"/>
      <c r="F2" s="10"/>
      <c r="G2" s="10"/>
      <c r="H2" s="10"/>
      <c r="I2" s="10"/>
      <c r="J2" s="10"/>
      <c r="K2" s="10"/>
      <c r="L2" s="10"/>
      <c r="M2" s="10"/>
    </row>
    <row r="3" spans="1:13" x14ac:dyDescent="0.2">
      <c r="A3" s="10" t="s">
        <v>150</v>
      </c>
      <c r="B3" s="10"/>
      <c r="C3" s="10"/>
      <c r="D3" s="10"/>
      <c r="E3" s="10"/>
      <c r="F3" s="10"/>
      <c r="G3" s="10"/>
      <c r="H3" s="10"/>
      <c r="I3" s="10"/>
      <c r="J3" s="10"/>
      <c r="K3" s="10"/>
      <c r="L3" s="10"/>
      <c r="M3" s="10"/>
    </row>
    <row r="4" spans="1:13" x14ac:dyDescent="0.2">
      <c r="A4" s="10" t="s">
        <v>169</v>
      </c>
      <c r="B4" s="10"/>
      <c r="C4" s="10"/>
      <c r="D4" s="10"/>
      <c r="E4" s="10"/>
      <c r="F4" s="10"/>
      <c r="G4" s="10"/>
      <c r="H4" s="10"/>
      <c r="I4" s="10"/>
      <c r="J4" s="10"/>
      <c r="K4" s="10"/>
      <c r="L4" s="10"/>
      <c r="M4" s="10"/>
    </row>
    <row r="6" spans="1:13" x14ac:dyDescent="0.2">
      <c r="A6" s="6" t="s">
        <v>110</v>
      </c>
      <c r="B6" s="6" t="s">
        <v>5</v>
      </c>
      <c r="C6" s="6" t="s">
        <v>179</v>
      </c>
      <c r="D6" s="6" t="s">
        <v>180</v>
      </c>
      <c r="E6" s="6" t="s">
        <v>181</v>
      </c>
      <c r="F6" s="6" t="s">
        <v>182</v>
      </c>
      <c r="G6" s="6" t="s">
        <v>183</v>
      </c>
      <c r="H6" s="6" t="s">
        <v>184</v>
      </c>
      <c r="I6" s="6" t="s">
        <v>185</v>
      </c>
      <c r="J6" s="6" t="s">
        <v>186</v>
      </c>
      <c r="K6" s="6" t="s">
        <v>187</v>
      </c>
      <c r="L6" s="6" t="s">
        <v>6</v>
      </c>
      <c r="M6" s="6" t="s">
        <v>7</v>
      </c>
    </row>
    <row r="7" spans="1:13" x14ac:dyDescent="0.2">
      <c r="A7" t="s">
        <v>110</v>
      </c>
      <c r="B7" t="s">
        <v>5</v>
      </c>
      <c r="C7" t="s">
        <v>5</v>
      </c>
      <c r="D7" t="s">
        <v>5</v>
      </c>
      <c r="E7" t="s">
        <v>5</v>
      </c>
      <c r="F7" t="s">
        <v>5</v>
      </c>
      <c r="G7" t="s">
        <v>5</v>
      </c>
      <c r="H7" t="s">
        <v>5</v>
      </c>
      <c r="I7" t="s">
        <v>5</v>
      </c>
      <c r="J7" t="s">
        <v>5</v>
      </c>
      <c r="K7" t="s">
        <v>5</v>
      </c>
      <c r="L7" t="s">
        <v>5</v>
      </c>
      <c r="M7" t="s">
        <v>5</v>
      </c>
    </row>
    <row r="8" spans="1:13" x14ac:dyDescent="0.2">
      <c r="A8" t="s">
        <v>56</v>
      </c>
      <c r="B8" s="7" t="s">
        <v>12</v>
      </c>
      <c r="C8" s="7">
        <v>15649</v>
      </c>
      <c r="D8" s="7">
        <v>15891.5</v>
      </c>
      <c r="E8" s="7">
        <v>16254</v>
      </c>
      <c r="F8" s="7">
        <v>16553.3</v>
      </c>
      <c r="G8" s="7">
        <v>16932.099999999999</v>
      </c>
      <c r="H8" s="7">
        <v>17390.3</v>
      </c>
      <c r="I8" s="7">
        <v>17680.3</v>
      </c>
      <c r="J8" s="7">
        <v>18076.7</v>
      </c>
      <c r="K8" s="7">
        <v>18609.099999999999</v>
      </c>
      <c r="L8" s="7">
        <v>19036.099999999999</v>
      </c>
      <c r="M8" s="7">
        <v>18509.099999999999</v>
      </c>
    </row>
    <row r="9" spans="1:13" x14ac:dyDescent="0.2">
      <c r="A9" t="s">
        <v>58</v>
      </c>
      <c r="B9" s="7" t="s">
        <v>111</v>
      </c>
      <c r="C9" s="7">
        <v>10716</v>
      </c>
      <c r="D9" s="7">
        <v>10898.3</v>
      </c>
      <c r="E9" s="7">
        <v>11047.4</v>
      </c>
      <c r="F9" s="7">
        <v>11211.7</v>
      </c>
      <c r="G9" s="7">
        <v>11515.3</v>
      </c>
      <c r="H9" s="7">
        <v>11892.9</v>
      </c>
      <c r="I9" s="7">
        <v>12187.7</v>
      </c>
      <c r="J9" s="7">
        <v>12478.2</v>
      </c>
      <c r="K9" s="7">
        <v>12837.3</v>
      </c>
      <c r="L9" s="7">
        <v>13092.3</v>
      </c>
      <c r="M9" s="7">
        <v>12700.7</v>
      </c>
    </row>
    <row r="10" spans="1:13" x14ac:dyDescent="0.2">
      <c r="A10" t="s">
        <v>60</v>
      </c>
      <c r="B10" t="s">
        <v>112</v>
      </c>
      <c r="C10">
        <v>3485.7</v>
      </c>
      <c r="D10">
        <v>3561.8</v>
      </c>
      <c r="E10">
        <v>3637.7</v>
      </c>
      <c r="F10">
        <v>3752.2</v>
      </c>
      <c r="G10">
        <v>3905.1</v>
      </c>
      <c r="H10">
        <v>4090.9</v>
      </c>
      <c r="I10">
        <v>4231.7</v>
      </c>
      <c r="J10">
        <v>4395.8</v>
      </c>
      <c r="K10">
        <v>4568.3999999999996</v>
      </c>
      <c r="L10">
        <v>4711.6000000000004</v>
      </c>
      <c r="M10">
        <v>4955.7</v>
      </c>
    </row>
    <row r="11" spans="1:13" x14ac:dyDescent="0.2">
      <c r="A11" t="s">
        <v>113</v>
      </c>
      <c r="B11" t="s">
        <v>114</v>
      </c>
      <c r="C11">
        <v>1027.3</v>
      </c>
      <c r="D11">
        <v>1079.7</v>
      </c>
      <c r="E11">
        <v>1144.2</v>
      </c>
      <c r="F11">
        <v>1214.0999999999999</v>
      </c>
      <c r="G11">
        <v>1301.5999999999999</v>
      </c>
      <c r="H11">
        <v>1400.6</v>
      </c>
      <c r="I11">
        <v>1476</v>
      </c>
      <c r="J11">
        <v>1569.9</v>
      </c>
      <c r="K11">
        <v>1677</v>
      </c>
      <c r="L11">
        <v>1740.1</v>
      </c>
      <c r="M11">
        <v>1914.2</v>
      </c>
    </row>
    <row r="12" spans="1:13" x14ac:dyDescent="0.2">
      <c r="A12" t="s">
        <v>115</v>
      </c>
      <c r="B12" t="s">
        <v>116</v>
      </c>
      <c r="C12">
        <v>2461.3000000000002</v>
      </c>
      <c r="D12">
        <v>2482.9</v>
      </c>
      <c r="E12">
        <v>2493.5</v>
      </c>
      <c r="F12">
        <v>2538.5</v>
      </c>
      <c r="G12">
        <v>2605.3000000000002</v>
      </c>
      <c r="H12">
        <v>2693.7</v>
      </c>
      <c r="I12">
        <v>2760.5</v>
      </c>
      <c r="J12">
        <v>2833.4</v>
      </c>
      <c r="K12">
        <v>2903.7</v>
      </c>
      <c r="L12">
        <v>2985.4</v>
      </c>
      <c r="M12">
        <v>3066.7</v>
      </c>
    </row>
    <row r="13" spans="1:13" x14ac:dyDescent="0.2">
      <c r="A13" t="s">
        <v>62</v>
      </c>
      <c r="B13" t="s">
        <v>117</v>
      </c>
      <c r="C13">
        <v>7230.4</v>
      </c>
      <c r="D13">
        <v>7336.7</v>
      </c>
      <c r="E13">
        <v>7409.6</v>
      </c>
      <c r="F13">
        <v>7460.3</v>
      </c>
      <c r="G13">
        <v>7613.2</v>
      </c>
      <c r="H13">
        <v>7809.8</v>
      </c>
      <c r="I13">
        <v>7968.5</v>
      </c>
      <c r="J13">
        <v>8104.4</v>
      </c>
      <c r="K13">
        <v>8299.1</v>
      </c>
      <c r="L13">
        <v>8421</v>
      </c>
      <c r="M13">
        <v>7863</v>
      </c>
    </row>
    <row r="14" spans="1:13" x14ac:dyDescent="0.2">
      <c r="A14" t="s">
        <v>118</v>
      </c>
      <c r="B14" s="7" t="s">
        <v>119</v>
      </c>
      <c r="C14" s="7">
        <v>2216.5</v>
      </c>
      <c r="D14" s="7">
        <v>2362.1</v>
      </c>
      <c r="E14" s="7">
        <v>2621.8</v>
      </c>
      <c r="F14" s="7">
        <v>2801.5</v>
      </c>
      <c r="G14" s="7">
        <v>2959.2</v>
      </c>
      <c r="H14" s="7">
        <v>3121.8</v>
      </c>
      <c r="I14" s="7">
        <v>3089.9</v>
      </c>
      <c r="J14" s="7">
        <v>3216</v>
      </c>
      <c r="K14" s="7">
        <v>3398.9</v>
      </c>
      <c r="L14" s="7">
        <v>3492.7</v>
      </c>
      <c r="M14" s="7">
        <v>3306.5</v>
      </c>
    </row>
    <row r="15" spans="1:13" x14ac:dyDescent="0.2">
      <c r="A15" t="s">
        <v>120</v>
      </c>
      <c r="B15" t="s">
        <v>121</v>
      </c>
      <c r="C15">
        <v>2164.1999999999998</v>
      </c>
      <c r="D15">
        <v>2317.8000000000002</v>
      </c>
      <c r="E15">
        <v>2550.5</v>
      </c>
      <c r="F15">
        <v>2692.1</v>
      </c>
      <c r="G15">
        <v>2869.2</v>
      </c>
      <c r="H15">
        <v>2979</v>
      </c>
      <c r="I15">
        <v>3041</v>
      </c>
      <c r="J15">
        <v>3165.4</v>
      </c>
      <c r="K15">
        <v>3320</v>
      </c>
      <c r="L15">
        <v>3404.2</v>
      </c>
      <c r="M15">
        <v>3326.8</v>
      </c>
    </row>
    <row r="16" spans="1:13" x14ac:dyDescent="0.2">
      <c r="A16" t="s">
        <v>122</v>
      </c>
      <c r="B16" t="s">
        <v>123</v>
      </c>
      <c r="C16">
        <v>1781</v>
      </c>
      <c r="D16">
        <v>1935.4</v>
      </c>
      <c r="E16">
        <v>2118.5</v>
      </c>
      <c r="F16">
        <v>2206</v>
      </c>
      <c r="G16">
        <v>2365.3000000000002</v>
      </c>
      <c r="H16">
        <v>2420.3000000000002</v>
      </c>
      <c r="I16">
        <v>2442</v>
      </c>
      <c r="J16">
        <v>2542.5</v>
      </c>
      <c r="K16">
        <v>2708.3</v>
      </c>
      <c r="L16">
        <v>2804.6</v>
      </c>
      <c r="M16">
        <v>2666</v>
      </c>
    </row>
    <row r="17" spans="1:13" x14ac:dyDescent="0.2">
      <c r="A17" t="s">
        <v>64</v>
      </c>
      <c r="B17" t="s">
        <v>124</v>
      </c>
      <c r="C17">
        <v>412.8</v>
      </c>
      <c r="D17">
        <v>424.1</v>
      </c>
      <c r="E17">
        <v>479.4</v>
      </c>
      <c r="F17">
        <v>485.5</v>
      </c>
      <c r="G17">
        <v>538.79999999999995</v>
      </c>
      <c r="H17">
        <v>534.1</v>
      </c>
      <c r="I17">
        <v>511</v>
      </c>
      <c r="J17">
        <v>533.29999999999995</v>
      </c>
      <c r="K17">
        <v>555.20000000000005</v>
      </c>
      <c r="L17">
        <v>567.9</v>
      </c>
      <c r="M17">
        <v>510.4</v>
      </c>
    </row>
    <row r="18" spans="1:13" x14ac:dyDescent="0.2">
      <c r="A18" t="s">
        <v>66</v>
      </c>
      <c r="B18" t="s">
        <v>125</v>
      </c>
      <c r="C18">
        <v>781.2</v>
      </c>
      <c r="D18">
        <v>886.2</v>
      </c>
      <c r="E18">
        <v>983.4</v>
      </c>
      <c r="F18">
        <v>1029.2</v>
      </c>
      <c r="G18">
        <v>1101.0999999999999</v>
      </c>
      <c r="H18">
        <v>1134.5999999999999</v>
      </c>
      <c r="I18">
        <v>1114.5999999999999</v>
      </c>
      <c r="J18">
        <v>1146</v>
      </c>
      <c r="K18">
        <v>1221.2</v>
      </c>
      <c r="L18">
        <v>1236.5</v>
      </c>
      <c r="M18">
        <v>1107.3</v>
      </c>
    </row>
    <row r="19" spans="1:13" x14ac:dyDescent="0.2">
      <c r="A19" t="s">
        <v>68</v>
      </c>
      <c r="B19" t="s">
        <v>126</v>
      </c>
      <c r="C19">
        <v>588.1</v>
      </c>
      <c r="D19">
        <v>624.79999999999995</v>
      </c>
      <c r="E19">
        <v>655.7</v>
      </c>
      <c r="F19">
        <v>691.4</v>
      </c>
      <c r="G19">
        <v>724.8</v>
      </c>
      <c r="H19">
        <v>752.4</v>
      </c>
      <c r="I19">
        <v>818.8</v>
      </c>
      <c r="J19">
        <v>864.9</v>
      </c>
      <c r="K19">
        <v>935.2</v>
      </c>
      <c r="L19">
        <v>1003.2</v>
      </c>
      <c r="M19">
        <v>1051.2</v>
      </c>
    </row>
    <row r="20" spans="1:13" x14ac:dyDescent="0.2">
      <c r="A20" t="s">
        <v>70</v>
      </c>
      <c r="B20" t="s">
        <v>127</v>
      </c>
      <c r="C20">
        <v>383</v>
      </c>
      <c r="D20">
        <v>382.5</v>
      </c>
      <c r="E20">
        <v>432</v>
      </c>
      <c r="F20">
        <v>485.5</v>
      </c>
      <c r="G20">
        <v>504.1</v>
      </c>
      <c r="H20">
        <v>555.4</v>
      </c>
      <c r="I20">
        <v>592.1</v>
      </c>
      <c r="J20">
        <v>615.79999999999995</v>
      </c>
      <c r="K20">
        <v>612.29999999999995</v>
      </c>
      <c r="L20">
        <v>606.20000000000005</v>
      </c>
      <c r="M20">
        <v>649.79999999999995</v>
      </c>
    </row>
    <row r="21" spans="1:13" x14ac:dyDescent="0.2">
      <c r="A21" t="s">
        <v>128</v>
      </c>
      <c r="B21" t="s">
        <v>129</v>
      </c>
      <c r="C21">
        <v>57.3</v>
      </c>
      <c r="D21">
        <v>46.7</v>
      </c>
      <c r="E21">
        <v>71.2</v>
      </c>
      <c r="F21">
        <v>108.7</v>
      </c>
      <c r="G21">
        <v>86.3</v>
      </c>
      <c r="H21">
        <v>137.6</v>
      </c>
      <c r="I21">
        <v>35.700000000000003</v>
      </c>
      <c r="J21">
        <v>36.299999999999997</v>
      </c>
      <c r="K21">
        <v>66.099999999999994</v>
      </c>
      <c r="L21">
        <v>73.099999999999994</v>
      </c>
      <c r="M21">
        <v>-54.6</v>
      </c>
    </row>
    <row r="22" spans="1:13" x14ac:dyDescent="0.2">
      <c r="A22" t="s">
        <v>130</v>
      </c>
      <c r="B22" s="7" t="s">
        <v>131</v>
      </c>
      <c r="C22" s="7">
        <v>-589.4</v>
      </c>
      <c r="D22" s="7">
        <v>-571</v>
      </c>
      <c r="E22" s="7">
        <v>-551.6</v>
      </c>
      <c r="F22" s="7">
        <v>-519.29999999999995</v>
      </c>
      <c r="G22" s="7">
        <v>-575.29999999999995</v>
      </c>
      <c r="H22" s="7">
        <v>-721.7</v>
      </c>
      <c r="I22" s="7">
        <v>-757.1</v>
      </c>
      <c r="J22" s="7">
        <v>-796.9</v>
      </c>
      <c r="K22" s="7">
        <v>-865.4</v>
      </c>
      <c r="L22" s="7">
        <v>-892.6</v>
      </c>
      <c r="M22" s="7">
        <v>-922.6</v>
      </c>
    </row>
    <row r="23" spans="1:13" x14ac:dyDescent="0.2">
      <c r="A23" t="s">
        <v>132</v>
      </c>
      <c r="B23" t="s">
        <v>133</v>
      </c>
      <c r="C23">
        <v>1989.5</v>
      </c>
      <c r="D23">
        <v>2132.1</v>
      </c>
      <c r="E23">
        <v>2217.6999999999998</v>
      </c>
      <c r="F23">
        <v>2283.6</v>
      </c>
      <c r="G23">
        <v>2372.3000000000002</v>
      </c>
      <c r="H23">
        <v>2378.6999999999998</v>
      </c>
      <c r="I23">
        <v>2388.4</v>
      </c>
      <c r="J23">
        <v>2490.3000000000002</v>
      </c>
      <c r="K23">
        <v>2560.1</v>
      </c>
      <c r="L23">
        <v>2572.1</v>
      </c>
      <c r="M23">
        <v>2231.6999999999998</v>
      </c>
    </row>
    <row r="24" spans="1:13" x14ac:dyDescent="0.2">
      <c r="A24" t="s">
        <v>134</v>
      </c>
      <c r="B24" t="s">
        <v>135</v>
      </c>
      <c r="C24">
        <v>1369.4</v>
      </c>
      <c r="D24">
        <v>1471.5</v>
      </c>
      <c r="E24">
        <v>1529.6</v>
      </c>
      <c r="F24">
        <v>1574.6</v>
      </c>
      <c r="G24">
        <v>1644.7</v>
      </c>
      <c r="H24">
        <v>1638.9</v>
      </c>
      <c r="I24">
        <v>1649.3</v>
      </c>
      <c r="J24">
        <v>1717.4</v>
      </c>
      <c r="K24">
        <v>1789.7</v>
      </c>
      <c r="L24">
        <v>1791.5</v>
      </c>
      <c r="M24">
        <v>1609.7</v>
      </c>
    </row>
    <row r="25" spans="1:13" x14ac:dyDescent="0.2">
      <c r="A25" t="s">
        <v>136</v>
      </c>
      <c r="B25" t="s">
        <v>137</v>
      </c>
      <c r="C25">
        <v>620.1</v>
      </c>
      <c r="D25">
        <v>660.6</v>
      </c>
      <c r="E25">
        <v>688.1</v>
      </c>
      <c r="F25">
        <v>709</v>
      </c>
      <c r="G25">
        <v>727.9</v>
      </c>
      <c r="H25">
        <v>739.2</v>
      </c>
      <c r="I25">
        <v>739</v>
      </c>
      <c r="J25">
        <v>772.5</v>
      </c>
      <c r="K25">
        <v>774</v>
      </c>
      <c r="L25">
        <v>783.1</v>
      </c>
      <c r="M25">
        <v>635.79999999999995</v>
      </c>
    </row>
    <row r="26" spans="1:13" x14ac:dyDescent="0.2">
      <c r="A26" t="s">
        <v>138</v>
      </c>
      <c r="B26" t="s">
        <v>139</v>
      </c>
      <c r="C26">
        <v>2578.9</v>
      </c>
      <c r="D26">
        <v>2703.1</v>
      </c>
      <c r="E26">
        <v>2769.3</v>
      </c>
      <c r="F26">
        <v>2802.9</v>
      </c>
      <c r="G26">
        <v>2947.6</v>
      </c>
      <c r="H26">
        <v>3100.4</v>
      </c>
      <c r="I26">
        <v>3145.4</v>
      </c>
      <c r="J26">
        <v>3287.2</v>
      </c>
      <c r="K26">
        <v>3425.5</v>
      </c>
      <c r="L26">
        <v>3464.7</v>
      </c>
      <c r="M26">
        <v>3154.3</v>
      </c>
    </row>
    <row r="27" spans="1:13" x14ac:dyDescent="0.2">
      <c r="A27" t="s">
        <v>140</v>
      </c>
      <c r="B27" t="s">
        <v>135</v>
      </c>
      <c r="C27">
        <v>2117.3000000000002</v>
      </c>
      <c r="D27">
        <v>2234.1</v>
      </c>
      <c r="E27">
        <v>2293.3000000000002</v>
      </c>
      <c r="F27">
        <v>2339.3000000000002</v>
      </c>
      <c r="G27">
        <v>2469.5</v>
      </c>
      <c r="H27">
        <v>2612.4</v>
      </c>
      <c r="I27">
        <v>2641.3</v>
      </c>
      <c r="J27">
        <v>2759.6</v>
      </c>
      <c r="K27">
        <v>2899.4</v>
      </c>
      <c r="L27">
        <v>2913.5</v>
      </c>
      <c r="M27">
        <v>2744.6</v>
      </c>
    </row>
    <row r="28" spans="1:13" x14ac:dyDescent="0.2">
      <c r="A28" t="s">
        <v>141</v>
      </c>
      <c r="B28" t="s">
        <v>137</v>
      </c>
      <c r="C28">
        <v>461.5</v>
      </c>
      <c r="D28">
        <v>469.1</v>
      </c>
      <c r="E28">
        <v>476.1</v>
      </c>
      <c r="F28">
        <v>463.9</v>
      </c>
      <c r="G28">
        <v>478.9</v>
      </c>
      <c r="H28">
        <v>490.6</v>
      </c>
      <c r="I28">
        <v>505.2</v>
      </c>
      <c r="J28">
        <v>528.70000000000005</v>
      </c>
      <c r="K28">
        <v>531.5</v>
      </c>
      <c r="L28">
        <v>552.9</v>
      </c>
      <c r="M28">
        <v>431.3</v>
      </c>
    </row>
    <row r="29" spans="1:13" x14ac:dyDescent="0.2">
      <c r="A29" t="s">
        <v>142</v>
      </c>
      <c r="B29" s="7" t="s">
        <v>143</v>
      </c>
      <c r="C29" s="7">
        <v>3308</v>
      </c>
      <c r="D29" s="7">
        <v>3202.7</v>
      </c>
      <c r="E29" s="7">
        <v>3136.5</v>
      </c>
      <c r="F29" s="7">
        <v>3060.7</v>
      </c>
      <c r="G29" s="7">
        <v>3033.2</v>
      </c>
      <c r="H29" s="7">
        <v>3088.4</v>
      </c>
      <c r="I29" s="7">
        <v>3148.8</v>
      </c>
      <c r="J29" s="7">
        <v>3162.3</v>
      </c>
      <c r="K29" s="7">
        <v>3215.3</v>
      </c>
      <c r="L29" s="7">
        <v>3321.7</v>
      </c>
      <c r="M29" s="7">
        <v>3406.7</v>
      </c>
    </row>
    <row r="30" spans="1:13" x14ac:dyDescent="0.2">
      <c r="A30" t="s">
        <v>144</v>
      </c>
      <c r="B30" t="s">
        <v>145</v>
      </c>
      <c r="C30">
        <v>1348.4</v>
      </c>
      <c r="D30">
        <v>1312</v>
      </c>
      <c r="E30">
        <v>1287</v>
      </c>
      <c r="F30">
        <v>1215.8</v>
      </c>
      <c r="G30">
        <v>1184.7</v>
      </c>
      <c r="H30">
        <v>1184.5</v>
      </c>
      <c r="I30">
        <v>1190.5</v>
      </c>
      <c r="J30">
        <v>1195.5</v>
      </c>
      <c r="K30">
        <v>1231.3</v>
      </c>
      <c r="L30">
        <v>1279.3</v>
      </c>
      <c r="M30">
        <v>1358.9</v>
      </c>
    </row>
    <row r="31" spans="1:13" x14ac:dyDescent="0.2">
      <c r="A31" t="s">
        <v>146</v>
      </c>
      <c r="B31" t="s">
        <v>147</v>
      </c>
      <c r="C31">
        <v>861.3</v>
      </c>
      <c r="D31">
        <v>842.9</v>
      </c>
      <c r="E31">
        <v>814.2</v>
      </c>
      <c r="F31">
        <v>759.6</v>
      </c>
      <c r="G31">
        <v>728.4</v>
      </c>
      <c r="H31">
        <v>713.1</v>
      </c>
      <c r="I31">
        <v>709.1</v>
      </c>
      <c r="J31">
        <v>715.6</v>
      </c>
      <c r="K31">
        <v>739.5</v>
      </c>
      <c r="L31">
        <v>778.5</v>
      </c>
      <c r="M31">
        <v>801.1</v>
      </c>
    </row>
    <row r="32" spans="1:13" x14ac:dyDescent="0.2">
      <c r="A32" t="s">
        <v>72</v>
      </c>
      <c r="B32" t="s">
        <v>148</v>
      </c>
      <c r="C32">
        <v>487</v>
      </c>
      <c r="D32">
        <v>469.1</v>
      </c>
      <c r="E32">
        <v>472.8</v>
      </c>
      <c r="F32">
        <v>456.2</v>
      </c>
      <c r="G32">
        <v>456.1</v>
      </c>
      <c r="H32">
        <v>471</v>
      </c>
      <c r="I32">
        <v>480.8</v>
      </c>
      <c r="J32">
        <v>479.4</v>
      </c>
      <c r="K32">
        <v>491.4</v>
      </c>
      <c r="L32">
        <v>500.7</v>
      </c>
      <c r="M32">
        <v>556.6</v>
      </c>
    </row>
    <row r="33" spans="1:16" x14ac:dyDescent="0.2">
      <c r="A33" t="s">
        <v>149</v>
      </c>
      <c r="B33" t="s">
        <v>109</v>
      </c>
      <c r="C33">
        <v>1959.8</v>
      </c>
      <c r="D33">
        <v>1890.8</v>
      </c>
      <c r="E33">
        <v>1849.5</v>
      </c>
      <c r="F33">
        <v>1844.4</v>
      </c>
      <c r="G33">
        <v>1847.6</v>
      </c>
      <c r="H33">
        <v>1902.2</v>
      </c>
      <c r="I33">
        <v>1956.3</v>
      </c>
      <c r="J33">
        <v>1964.8</v>
      </c>
      <c r="K33">
        <v>1982.5</v>
      </c>
      <c r="L33">
        <v>2041.1</v>
      </c>
      <c r="M33">
        <v>2048.5</v>
      </c>
    </row>
    <row r="34" spans="1:16" x14ac:dyDescent="0.2">
      <c r="A34" t="s">
        <v>172</v>
      </c>
      <c r="B34" t="s">
        <v>173</v>
      </c>
      <c r="C34">
        <v>-11.3</v>
      </c>
      <c r="D34">
        <v>-3.7</v>
      </c>
      <c r="E34">
        <v>0</v>
      </c>
      <c r="F34">
        <v>-0.3</v>
      </c>
      <c r="G34">
        <v>0.6</v>
      </c>
      <c r="H34">
        <v>10.7</v>
      </c>
      <c r="I34">
        <v>15.3</v>
      </c>
      <c r="J34">
        <v>11.2</v>
      </c>
      <c r="K34">
        <v>-7</v>
      </c>
      <c r="L34">
        <v>-26</v>
      </c>
      <c r="M34">
        <v>-74.599999999999994</v>
      </c>
    </row>
    <row r="35" spans="1:16" ht="17" x14ac:dyDescent="0.25">
      <c r="A35" s="14" t="s">
        <v>152</v>
      </c>
      <c r="B35" s="10"/>
      <c r="C35" s="10"/>
      <c r="D35" s="10"/>
      <c r="E35" s="10"/>
      <c r="F35" s="10"/>
      <c r="G35" s="10"/>
      <c r="H35" s="10"/>
      <c r="I35" s="10"/>
      <c r="J35" s="10"/>
      <c r="K35" s="10"/>
      <c r="L35" s="10"/>
      <c r="M35" s="10"/>
      <c r="N35" s="10"/>
    </row>
    <row r="36" spans="1:16" x14ac:dyDescent="0.2">
      <c r="A36" s="13" t="s">
        <v>174</v>
      </c>
      <c r="B36" s="10"/>
      <c r="C36" s="10"/>
      <c r="D36" s="10"/>
      <c r="E36" s="10"/>
      <c r="F36" s="10"/>
      <c r="G36" s="10"/>
      <c r="H36" s="10"/>
      <c r="I36" s="10"/>
      <c r="J36" s="10"/>
      <c r="K36" s="10"/>
      <c r="L36" s="10"/>
      <c r="M36" s="10"/>
      <c r="N36" s="10"/>
    </row>
    <row r="39" spans="1:16" x14ac:dyDescent="0.2">
      <c r="B39" t="s">
        <v>188</v>
      </c>
      <c r="D39">
        <f>(D8-C8)/C8</f>
        <v>1.5496197840117579E-2</v>
      </c>
      <c r="E39">
        <f t="shared" ref="E39:M39" si="0">(E8-D8)/D8</f>
        <v>2.2810936664254475E-2</v>
      </c>
      <c r="F39">
        <f t="shared" si="0"/>
        <v>1.8413928879045114E-2</v>
      </c>
      <c r="G39">
        <f t="shared" si="0"/>
        <v>2.2883654618716467E-2</v>
      </c>
      <c r="H39">
        <f t="shared" si="0"/>
        <v>2.7061026098357602E-2</v>
      </c>
      <c r="I39">
        <f t="shared" si="0"/>
        <v>1.6675963036865381E-2</v>
      </c>
      <c r="J39">
        <f t="shared" si="0"/>
        <v>2.2420434042408868E-2</v>
      </c>
      <c r="K39">
        <f t="shared" si="0"/>
        <v>2.945227834726459E-2</v>
      </c>
      <c r="L39">
        <f t="shared" si="0"/>
        <v>2.2945763094400055E-2</v>
      </c>
      <c r="M39">
        <f t="shared" si="0"/>
        <v>-2.7684242045376943E-2</v>
      </c>
      <c r="O39" t="s">
        <v>189</v>
      </c>
      <c r="P39">
        <f>AVERAGE(D39:M39)</f>
        <v>1.7047594057605319E-2</v>
      </c>
    </row>
  </sheetData>
  <mergeCells count="6">
    <mergeCell ref="A1:M1"/>
    <mergeCell ref="A2:M2"/>
    <mergeCell ref="A3:M3"/>
    <mergeCell ref="A4:M4"/>
    <mergeCell ref="A35:N35"/>
    <mergeCell ref="A36:N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Calculations NY</vt:lpstr>
      <vt:lpstr>Raw Data US</vt:lpstr>
      <vt:lpstr>Raw Data NY</vt:lpstr>
      <vt:lpstr>Data US GDP 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2021-05-11T19:02:10Z</dcterms:created>
  <dcterms:modified xsi:type="dcterms:W3CDTF">2023-08-08T22:49:29Z</dcterms:modified>
</cp:coreProperties>
</file>