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Mariscal\Documents\SEA Puebla\Honorarios\2019\"/>
    </mc:Choice>
  </mc:AlternateContent>
  <xr:revisionPtr revIDLastSave="0" documentId="8_{3CAE58DD-35D7-407C-8B39-2F2D1844404C}" xr6:coauthVersionLast="44" xr6:coauthVersionMax="44" xr10:uidLastSave="{00000000-0000-0000-0000-000000000000}"/>
  <bookViews>
    <workbookView xWindow="-120" yWindow="-120" windowWidth="20730" windowHeight="11160" xr2:uid="{319B1967-D767-4880-99D3-74ADDB695825}"/>
  </bookViews>
  <sheets>
    <sheet name="Tabla 1" sheetId="1" r:id="rId1"/>
    <sheet name="Tabl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B4" i="2"/>
  <c r="B3" i="2"/>
  <c r="B6" i="2" s="1"/>
  <c r="B10" i="2" s="1"/>
  <c r="B14" i="2" s="1"/>
  <c r="B15" i="2" s="1"/>
  <c r="D15" i="1"/>
  <c r="B15" i="1"/>
  <c r="D11" i="1"/>
  <c r="D9" i="1"/>
  <c r="B9" i="1"/>
  <c r="D8" i="1"/>
  <c r="B8" i="1"/>
  <c r="D5" i="1"/>
  <c r="B5" i="1"/>
  <c r="D6" i="2" l="1"/>
  <c r="D10" i="2" s="1"/>
  <c r="D14" i="2" s="1"/>
  <c r="D15" i="2" s="1"/>
  <c r="B6" i="1"/>
  <c r="B14" i="1" s="1"/>
  <c r="D6" i="1"/>
  <c r="D14" i="1" s="1"/>
  <c r="B7" i="1" l="1"/>
  <c r="B13" i="1" s="1"/>
  <c r="B16" i="1" s="1"/>
  <c r="B18" i="1" s="1"/>
  <c r="D7" i="1"/>
  <c r="D13" i="1" s="1"/>
  <c r="D16" i="1" s="1"/>
  <c r="D18" i="1" s="1"/>
</calcChain>
</file>

<file path=xl/sharedStrings.xml><?xml version="1.0" encoding="utf-8"?>
<sst xmlns="http://schemas.openxmlformats.org/spreadsheetml/2006/main" count="36" uniqueCount="30">
  <si>
    <t>Concepto</t>
  </si>
  <si>
    <t>Presidente</t>
  </si>
  <si>
    <t>Comisionados</t>
  </si>
  <si>
    <t>Honorarios percibidos mensualmente</t>
  </si>
  <si>
    <t>Honorarios percibidos anualmente</t>
  </si>
  <si>
    <t>IVA trasladado sobre honorarios percibidos</t>
  </si>
  <si>
    <t>Total recibido</t>
  </si>
  <si>
    <t>Gastos de operación ($35,000 mensuales)</t>
  </si>
  <si>
    <t>IVA sobre gastos de operación</t>
  </si>
  <si>
    <t>Gastos de viaje Comisionados (3 reuniones fuera de Puebla)</t>
  </si>
  <si>
    <t>IVA sobre gastos de viaje</t>
  </si>
  <si>
    <t>Cuota de autoaseguro IMSS ($6,000 mensuales)</t>
  </si>
  <si>
    <t>Remanente antes de impuestos</t>
  </si>
  <si>
    <t>IVA a cargo</t>
  </si>
  <si>
    <t>ISR anual</t>
  </si>
  <si>
    <t>Flujo neto anual</t>
  </si>
  <si>
    <t>Flujo neto mensual para gastos personales</t>
  </si>
  <si>
    <t xml:space="preserve"> </t>
  </si>
  <si>
    <t>Tabla 1 - Cálculo de la remuneración bruta y estimación de la remuneración neta de los miembros del Comité Estatal de Participación Ciudadana durante 2019</t>
  </si>
  <si>
    <t>Percepción anualizada</t>
  </si>
  <si>
    <t>Gastos de operación</t>
  </si>
  <si>
    <t>Gastos de viaje</t>
  </si>
  <si>
    <t>Base gravable</t>
  </si>
  <si>
    <t>Tarifa de la Ley del ISR, art. 152</t>
  </si>
  <si>
    <t>Límite inferior</t>
  </si>
  <si>
    <t>Excedente</t>
  </si>
  <si>
    <t>Cuota fija ISR sobre el límite inferior</t>
  </si>
  <si>
    <t>Tasa aplicable al excedente</t>
  </si>
  <si>
    <t>ISR complementario sobre el excedente</t>
  </si>
  <si>
    <t>Tabla 2 - Cálculo del Impuesto sobre la Renta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</si>
</sst>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1" xfId="1" applyFont="1" applyBorder="1"/>
    <xf numFmtId="44" fontId="0" fillId="0" borderId="0" xfId="1" applyFont="1"/>
    <xf numFmtId="164" fontId="0" fillId="0" borderId="2" xfId="1" applyNumberFormat="1" applyFont="1" applyBorder="1"/>
    <xf numFmtId="4" fontId="0" fillId="0" borderId="0" xfId="0" applyNumberFormat="1"/>
    <xf numFmtId="4" fontId="0" fillId="0" borderId="2" xfId="0" applyNumberFormat="1" applyBorder="1"/>
    <xf numFmtId="44" fontId="0" fillId="0" borderId="3" xfId="1" applyFont="1" applyBorder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F945-C09B-4918-8F99-8407BA4CF99F}">
  <dimension ref="A2:D20"/>
  <sheetViews>
    <sheetView showGridLines="0" tabSelected="1" workbookViewId="0">
      <selection activeCell="A10" sqref="A10"/>
    </sheetView>
  </sheetViews>
  <sheetFormatPr baseColWidth="10" defaultRowHeight="15" x14ac:dyDescent="0.25"/>
  <cols>
    <col min="1" max="1" width="55.7109375" customWidth="1"/>
    <col min="2" max="2" width="14.140625" bestFit="1" customWidth="1"/>
    <col min="3" max="3" width="3.85546875" customWidth="1"/>
    <col min="4" max="4" width="14.140625" bestFit="1" customWidth="1"/>
  </cols>
  <sheetData>
    <row r="2" spans="1:4" x14ac:dyDescent="0.25">
      <c r="A2" s="1" t="s">
        <v>0</v>
      </c>
      <c r="B2" s="1" t="s">
        <v>1</v>
      </c>
      <c r="D2" s="1" t="s">
        <v>2</v>
      </c>
    </row>
    <row r="3" spans="1:4" ht="15.75" thickBot="1" x14ac:dyDescent="0.3">
      <c r="A3" t="s">
        <v>3</v>
      </c>
      <c r="B3" s="2">
        <v>115384.56</v>
      </c>
      <c r="D3" s="2">
        <v>104894.39999999999</v>
      </c>
    </row>
    <row r="4" spans="1:4" ht="15.75" thickTop="1" x14ac:dyDescent="0.25"/>
    <row r="5" spans="1:4" x14ac:dyDescent="0.25">
      <c r="A5" t="s">
        <v>4</v>
      </c>
      <c r="B5" s="3">
        <f>+$B3*12</f>
        <v>1384614.72</v>
      </c>
      <c r="D5" s="3">
        <f>+$D3*12</f>
        <v>1258732.7999999998</v>
      </c>
    </row>
    <row r="6" spans="1:4" x14ac:dyDescent="0.25">
      <c r="A6" t="s">
        <v>5</v>
      </c>
      <c r="B6" s="4">
        <f>+B5*0.16</f>
        <v>221538.35519999999</v>
      </c>
      <c r="D6" s="4">
        <f>+D5*0.16</f>
        <v>201397.24799999996</v>
      </c>
    </row>
    <row r="7" spans="1:4" x14ac:dyDescent="0.25">
      <c r="A7" t="s">
        <v>6</v>
      </c>
      <c r="B7" s="3">
        <f>SUM(B5:B6)</f>
        <v>1606153.0751999998</v>
      </c>
      <c r="D7" s="3">
        <f>SUM(D5:D6)</f>
        <v>1460130.0479999997</v>
      </c>
    </row>
    <row r="8" spans="1:4" x14ac:dyDescent="0.25">
      <c r="A8" t="s">
        <v>7</v>
      </c>
      <c r="B8" s="5">
        <f>-35000*12</f>
        <v>-420000</v>
      </c>
      <c r="D8" s="5">
        <f>-35000*12</f>
        <v>-420000</v>
      </c>
    </row>
    <row r="9" spans="1:4" x14ac:dyDescent="0.25">
      <c r="A9" t="s">
        <v>8</v>
      </c>
      <c r="B9" s="5">
        <f>+B8*0.16</f>
        <v>-67200</v>
      </c>
      <c r="D9" s="5">
        <f>+D8*0.16</f>
        <v>-67200</v>
      </c>
    </row>
    <row r="10" spans="1:4" x14ac:dyDescent="0.25">
      <c r="A10" t="s">
        <v>9</v>
      </c>
      <c r="D10" s="5">
        <v>-30000</v>
      </c>
    </row>
    <row r="11" spans="1:4" x14ac:dyDescent="0.25">
      <c r="A11" t="s">
        <v>10</v>
      </c>
      <c r="D11" s="5">
        <f>+D10*0.16</f>
        <v>-4800</v>
      </c>
    </row>
    <row r="12" spans="1:4" x14ac:dyDescent="0.25">
      <c r="A12" t="s">
        <v>11</v>
      </c>
      <c r="B12" s="6">
        <v>-72000</v>
      </c>
      <c r="D12" s="6">
        <v>-72000</v>
      </c>
    </row>
    <row r="13" spans="1:4" x14ac:dyDescent="0.25">
      <c r="A13" t="s">
        <v>12</v>
      </c>
      <c r="B13" s="3">
        <f>SUM(B7:B12)</f>
        <v>1046953.0751999998</v>
      </c>
      <c r="D13" s="3">
        <f>SUM(D7:D12)</f>
        <v>866130.04799999972</v>
      </c>
    </row>
    <row r="14" spans="1:4" x14ac:dyDescent="0.25">
      <c r="A14" t="s">
        <v>13</v>
      </c>
      <c r="B14" s="5">
        <f>-B6-B9-B11</f>
        <v>-154338.35519999999</v>
      </c>
      <c r="D14" s="5">
        <f>-D6-D9-D11</f>
        <v>-129397.24799999996</v>
      </c>
    </row>
    <row r="15" spans="1:4" x14ac:dyDescent="0.25">
      <c r="A15" t="s">
        <v>14</v>
      </c>
      <c r="B15" s="5">
        <f>-B35</f>
        <v>0</v>
      </c>
      <c r="D15" s="5">
        <f>-D35</f>
        <v>0</v>
      </c>
    </row>
    <row r="16" spans="1:4" ht="15.75" thickBot="1" x14ac:dyDescent="0.3">
      <c r="A16" t="s">
        <v>15</v>
      </c>
      <c r="B16" s="7">
        <f>SUM(B13:B15)</f>
        <v>892614.71999999986</v>
      </c>
      <c r="D16" s="7">
        <f>SUM(D13:D15)</f>
        <v>736732.79999999981</v>
      </c>
    </row>
    <row r="17" spans="1:4" ht="15.75" thickTop="1" x14ac:dyDescent="0.25"/>
    <row r="18" spans="1:4" ht="15.75" thickBot="1" x14ac:dyDescent="0.3">
      <c r="A18" t="s">
        <v>16</v>
      </c>
      <c r="B18" s="2">
        <f>+B16/12</f>
        <v>74384.559999999983</v>
      </c>
      <c r="D18" s="2">
        <f>+D16/12</f>
        <v>61394.399999999987</v>
      </c>
    </row>
    <row r="19" spans="1:4" ht="15.75" thickTop="1" x14ac:dyDescent="0.25">
      <c r="A19" t="s">
        <v>17</v>
      </c>
      <c r="B19" s="3" t="s">
        <v>17</v>
      </c>
      <c r="D19" s="3" t="s">
        <v>17</v>
      </c>
    </row>
    <row r="20" spans="1:4" ht="30" customHeight="1" x14ac:dyDescent="0.25">
      <c r="A20" s="8" t="s">
        <v>18</v>
      </c>
      <c r="B20" s="8"/>
      <c r="C20" s="8"/>
      <c r="D20" s="8"/>
    </row>
  </sheetData>
  <mergeCells count="1"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BCF7-565A-4ECB-ABCF-EE847514E815}">
  <dimension ref="A2:D17"/>
  <sheetViews>
    <sheetView showGridLines="0" workbookViewId="0">
      <selection activeCell="A17" sqref="A17:D17"/>
    </sheetView>
  </sheetViews>
  <sheetFormatPr baseColWidth="10" defaultRowHeight="15" x14ac:dyDescent="0.25"/>
  <cols>
    <col min="1" max="1" width="40.5703125" customWidth="1"/>
    <col min="2" max="2" width="14.140625" bestFit="1" customWidth="1"/>
    <col min="3" max="3" width="3.85546875" customWidth="1"/>
    <col min="4" max="4" width="14.140625" bestFit="1" customWidth="1"/>
  </cols>
  <sheetData>
    <row r="2" spans="1:4" x14ac:dyDescent="0.25">
      <c r="A2" s="1" t="s">
        <v>0</v>
      </c>
      <c r="B2" s="1" t="s">
        <v>1</v>
      </c>
      <c r="D2" s="1" t="s">
        <v>2</v>
      </c>
    </row>
    <row r="3" spans="1:4" x14ac:dyDescent="0.25">
      <c r="A3" t="s">
        <v>19</v>
      </c>
      <c r="B3" s="3">
        <f>+'Tabla 1'!B5</f>
        <v>1384614.72</v>
      </c>
      <c r="D3" s="3">
        <f>+'Tabla 1'!D5</f>
        <v>1258732.7999999998</v>
      </c>
    </row>
    <row r="4" spans="1:4" x14ac:dyDescent="0.25">
      <c r="A4" t="s">
        <v>20</v>
      </c>
      <c r="B4" s="9">
        <f>+'Tabla 1'!B8</f>
        <v>-420000</v>
      </c>
      <c r="D4" s="9">
        <f>+'Tabla 1'!D8</f>
        <v>-420000</v>
      </c>
    </row>
    <row r="5" spans="1:4" x14ac:dyDescent="0.25">
      <c r="A5" t="s">
        <v>21</v>
      </c>
      <c r="B5" s="9"/>
      <c r="D5" s="9">
        <f>+'Tabla 1'!D10</f>
        <v>-30000</v>
      </c>
    </row>
    <row r="6" spans="1:4" ht="15.75" thickBot="1" x14ac:dyDescent="0.3">
      <c r="A6" t="s">
        <v>22</v>
      </c>
      <c r="B6" s="7">
        <f>SUM(B3:B5)</f>
        <v>964614.72</v>
      </c>
      <c r="D6" s="7">
        <f>SUM(D3:D5)</f>
        <v>808732.79999999981</v>
      </c>
    </row>
    <row r="7" spans="1:4" ht="15.75" thickTop="1" x14ac:dyDescent="0.25">
      <c r="B7" s="3"/>
      <c r="D7" s="3"/>
    </row>
    <row r="8" spans="1:4" x14ac:dyDescent="0.25">
      <c r="A8" t="s">
        <v>23</v>
      </c>
      <c r="B8" s="9"/>
      <c r="D8" s="9"/>
    </row>
    <row r="9" spans="1:4" x14ac:dyDescent="0.25">
      <c r="A9" t="s">
        <v>24</v>
      </c>
      <c r="B9" s="3">
        <v>750000.01</v>
      </c>
      <c r="D9" s="3">
        <v>750000.01</v>
      </c>
    </row>
    <row r="10" spans="1:4" x14ac:dyDescent="0.25">
      <c r="A10" t="s">
        <v>25</v>
      </c>
      <c r="B10" s="3">
        <f>+B6-B9</f>
        <v>214614.70999999996</v>
      </c>
      <c r="D10" s="3">
        <f>+D6-D9</f>
        <v>58732.789999999804</v>
      </c>
    </row>
    <row r="11" spans="1:4" x14ac:dyDescent="0.25">
      <c r="B11" s="5"/>
      <c r="D11" s="5"/>
    </row>
    <row r="12" spans="1:4" x14ac:dyDescent="0.25">
      <c r="A12" t="s">
        <v>26</v>
      </c>
      <c r="B12" s="3">
        <v>180850.82</v>
      </c>
      <c r="D12" s="3">
        <v>180850.82</v>
      </c>
    </row>
    <row r="13" spans="1:4" x14ac:dyDescent="0.25">
      <c r="A13" t="s">
        <v>27</v>
      </c>
      <c r="B13" s="10">
        <v>0.32</v>
      </c>
      <c r="D13" s="10">
        <v>0.32</v>
      </c>
    </row>
    <row r="14" spans="1:4" x14ac:dyDescent="0.25">
      <c r="A14" t="s">
        <v>28</v>
      </c>
      <c r="B14" s="5">
        <f>+B10*B13</f>
        <v>68676.70719999999</v>
      </c>
      <c r="D14" s="5">
        <f>+D10*D13</f>
        <v>18794.492799999938</v>
      </c>
    </row>
    <row r="15" spans="1:4" ht="15.75" thickBot="1" x14ac:dyDescent="0.3">
      <c r="A15" t="s">
        <v>14</v>
      </c>
      <c r="B15" s="7">
        <f>+B12+B14</f>
        <v>249527.52720000001</v>
      </c>
      <c r="D15" s="7">
        <f>+D12+D14</f>
        <v>199645.31279999996</v>
      </c>
    </row>
    <row r="16" spans="1:4" ht="15.75" thickTop="1" x14ac:dyDescent="0.25"/>
    <row r="17" spans="1:4" ht="15.75" customHeight="1" x14ac:dyDescent="0.25">
      <c r="A17" s="8" t="s">
        <v>29</v>
      </c>
      <c r="B17" s="8"/>
      <c r="C17" s="8"/>
      <c r="D17" s="8"/>
    </row>
  </sheetData>
  <mergeCells count="1">
    <mergeCell ref="A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Mariscal</dc:creator>
  <cp:lastModifiedBy>Francisco Mariscal</cp:lastModifiedBy>
  <dcterms:created xsi:type="dcterms:W3CDTF">2019-09-12T00:43:07Z</dcterms:created>
  <dcterms:modified xsi:type="dcterms:W3CDTF">2019-09-12T01:01:56Z</dcterms:modified>
</cp:coreProperties>
</file>